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07.2024\"/>
    </mc:Choice>
  </mc:AlternateContent>
  <bookViews>
    <workbookView xWindow="0" yWindow="0" windowWidth="24000" windowHeight="9000" firstSheet="47" activeTab="51"/>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мир_юр" sheetId="15" r:id="rId15"/>
    <sheet name="Волгоград_юр" sheetId="16" r:id="rId16"/>
    <sheet name="Вологда_юр" sheetId="17" r:id="rId17"/>
    <sheet name="Воронеж_юр" sheetId="18" r:id="rId18"/>
    <sheet name="Грозный_юр" sheetId="19" r:id="rId19"/>
    <sheet name="Димитровград_юр" sheetId="20" r:id="rId20"/>
    <sheet name="Екатеринбург_юр" sheetId="21" r:id="rId21"/>
    <sheet name="Иваново_юр" sheetId="22" r:id="rId22"/>
    <sheet name="Ижевск_юр" sheetId="23" r:id="rId23"/>
    <sheet name="Йошкар-Ола_юр" sheetId="24" r:id="rId24"/>
    <sheet name="Иркутск_юр" sheetId="25" r:id="rId25"/>
    <sheet name="КавМинВоды_юр" sheetId="26" r:id="rId26"/>
    <sheet name="Казань_юр" sheetId="27" r:id="rId27"/>
    <sheet name="Калининград_юр" sheetId="28" r:id="rId28"/>
    <sheet name="Калуга_юр" sheetId="29" r:id="rId29"/>
    <sheet name="Каменск-Уральский_юр" sheetId="30" r:id="rId30"/>
    <sheet name="Кемерово_юр" sheetId="31" r:id="rId31"/>
    <sheet name="Киров_юр" sheetId="32" r:id="rId32"/>
    <sheet name="Когалым_юр" sheetId="33" r:id="rId33"/>
    <sheet name="Комсомольск-на-Амуре_юр" sheetId="34" r:id="rId34"/>
    <sheet name="Кострома_юр" sheetId="35" r:id="rId35"/>
    <sheet name="Краснодар_юр" sheetId="36" r:id="rId36"/>
    <sheet name="Красноярск_юр" sheetId="37" r:id="rId37"/>
    <sheet name="Курган_юр" sheetId="38" r:id="rId38"/>
    <sheet name="Курск_юр" sheetId="39" r:id="rId39"/>
    <sheet name="Ленинск-Кузнецкий_юр" sheetId="40" r:id="rId40"/>
    <sheet name="Липецк_юр" sheetId="41" r:id="rId41"/>
    <sheet name="Магнитогорск_юр" sheetId="42" r:id="rId42"/>
    <sheet name="Майкоп_юр" sheetId="43" r:id="rId43"/>
    <sheet name="Махачкала_юр" sheetId="44" r:id="rId44"/>
    <sheet name="Миасс и Златоуст_юр" sheetId="45" r:id="rId45"/>
    <sheet name="Мурманская область_юр" sheetId="46" r:id="rId46"/>
    <sheet name="Набережные Челны_юр" sheetId="47" r:id="rId47"/>
    <sheet name="Находка_юр" sheetId="48" r:id="rId48"/>
    <sheet name="Нижневартовск_юр" sheetId="49" r:id="rId49"/>
    <sheet name="Нижний Новгород_юр" sheetId="50" r:id="rId50"/>
    <sheet name="Нижний Тагил_юр" sheetId="51" r:id="rId51"/>
    <sheet name="Новокузнецк_юр" sheetId="52" r:id="rId52"/>
    <sheet name="Новороссийск_юр" sheetId="53" r:id="rId53"/>
    <sheet name="Новосибирск_юр" sheetId="54" r:id="rId54"/>
    <sheet name="Новый Уренгой_юр" sheetId="55" r:id="rId55"/>
    <sheet name="Норильск_юр" sheetId="56" r:id="rId56"/>
    <sheet name="Ноябрьск_юр" sheetId="57" r:id="rId57"/>
    <sheet name="Омск_юр" sheetId="58" r:id="rId58"/>
    <sheet name="Орёл_юр" sheetId="59" r:id="rId59"/>
    <sheet name="Оренбург_юр" sheetId="60" r:id="rId60"/>
    <sheet name="Пенза_юр" sheetId="61" r:id="rId61"/>
    <sheet name="Пермь_юр" sheetId="62" r:id="rId62"/>
    <sheet name="Петрозаводск_юр" sheetId="63" r:id="rId63"/>
    <sheet name="Петропавловск-Камчатский_юр" sheetId="64" r:id="rId64"/>
    <sheet name="Псков_юр" sheetId="65" r:id="rId65"/>
    <sheet name="Республика Алтай_юр" sheetId="66" r:id="rId66"/>
    <sheet name="Ростов-на-Дону_юр" sheetId="67" r:id="rId67"/>
    <sheet name="Рязань_юр" sheetId="68" r:id="rId68"/>
    <sheet name="Самара_юр" sheetId="69" r:id="rId69"/>
    <sheet name="Санкт-Петербург_юр" sheetId="70" r:id="rId70"/>
    <sheet name="Саранск_юр" sheetId="71" r:id="rId71"/>
    <sheet name="Саратов_юр" sheetId="72" r:id="rId72"/>
    <sheet name="Смоленск_юр" sheetId="73" r:id="rId73"/>
    <sheet name="Сочи_юр" sheetId="74" r:id="rId74"/>
    <sheet name="Ставрополь_юр" sheetId="75" r:id="rId75"/>
    <sheet name="Старый Оскол_юр" sheetId="76" r:id="rId76"/>
    <sheet name="Стерлитамак_юр" sheetId="77" r:id="rId77"/>
    <sheet name="Сургут_юр" sheetId="78" r:id="rId78"/>
    <sheet name="Сыктывкар_юр" sheetId="79" r:id="rId79"/>
    <sheet name="Таганрог_юр" sheetId="80" r:id="rId80"/>
    <sheet name="Тамбов_юр" sheetId="81" r:id="rId81"/>
    <sheet name="Тверь_юр" sheetId="82" r:id="rId82"/>
    <sheet name="Тобольск_юр" sheetId="83" r:id="rId83"/>
    <sheet name="Тольятти_юр" sheetId="84" r:id="rId84"/>
    <sheet name="Томск_юр" sheetId="85" r:id="rId85"/>
    <sheet name="Тула_юр" sheetId="86" r:id="rId86"/>
    <sheet name="Тюмень_юр" sheetId="87" r:id="rId87"/>
    <sheet name="Улан-Удэ_юр" sheetId="88" r:id="rId88"/>
    <sheet name="Ульяновск_юр" sheetId="89" r:id="rId89"/>
    <sheet name="Уссурийск_юр" sheetId="90" r:id="rId90"/>
    <sheet name="Ухта_юр" sheetId="91" r:id="rId91"/>
    <sheet name="Уфа_юр" sheetId="92" r:id="rId92"/>
    <sheet name="Хабаровск_юр" sheetId="93" r:id="rId93"/>
    <sheet name="Чебоксары_юр" sheetId="94" r:id="rId94"/>
    <sheet name="Ханты-Мансийск_юр" sheetId="95" r:id="rId95"/>
    <sheet name="Челябинск_юр" sheetId="96" r:id="rId96"/>
    <sheet name="Чита_юр" sheetId="97" r:id="rId97"/>
    <sheet name="Шерегеш_юр" sheetId="98" r:id="rId98"/>
    <sheet name="Южно-Сахалинск_юр" sheetId="99" r:id="rId99"/>
    <sheet name="Якутск_юр" sheetId="100" r:id="rId100"/>
    <sheet name="Ярославль_юр" sheetId="101" r:id="rId101"/>
    <sheet name="Москва_юр" sheetId="102" r:id="rId102"/>
  </sheets>
  <definedNames>
    <definedName name="_xlnm.Print_Area" localSheetId="1">Абхазия!$A$1:$H$228</definedName>
    <definedName name="_xlnm.Print_Area" localSheetId="6">Барнаул_юр!$A$1:$H$301</definedName>
    <definedName name="_xlnm.Print_Area" localSheetId="46">'Набережные Челны_юр'!$A$1:$H$274</definedName>
    <definedName name="_xlnm.Print_Area" localSheetId="48">Нижневартовск_юр!$1:$237</definedName>
    <definedName name="_xlnm.Print_Area" localSheetId="51">Новокузнецк_юр!$A$1:$H$295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2" i="7" l="1"/>
  <c r="G242" i="7"/>
  <c r="E242" i="7"/>
  <c r="D242" i="7"/>
  <c r="A383" i="102" l="1"/>
  <c r="A364" i="102"/>
  <c r="A363" i="102"/>
  <c r="A362" i="102"/>
  <c r="A361" i="102"/>
  <c r="A360" i="102"/>
  <c r="A359" i="102"/>
  <c r="A358" i="102"/>
  <c r="C351" i="102"/>
  <c r="C350" i="102"/>
  <c r="C349" i="102"/>
  <c r="C348" i="102"/>
  <c r="C347" i="102"/>
  <c r="C341" i="102"/>
  <c r="C338" i="102"/>
  <c r="C336" i="102"/>
  <c r="C335" i="102"/>
  <c r="C334" i="102"/>
  <c r="C333" i="102"/>
  <c r="C332" i="102"/>
  <c r="C331" i="102"/>
  <c r="C330" i="102"/>
  <c r="C328" i="102"/>
  <c r="C327" i="102"/>
  <c r="C326" i="102"/>
  <c r="C325" i="102"/>
  <c r="C324" i="102"/>
  <c r="C323" i="102"/>
  <c r="C322" i="102"/>
  <c r="C321" i="102"/>
  <c r="C320" i="102"/>
  <c r="C319" i="102"/>
  <c r="C318" i="102"/>
  <c r="C317" i="102"/>
  <c r="C316" i="102"/>
  <c r="C314" i="102"/>
  <c r="C313" i="102"/>
  <c r="C312" i="102"/>
  <c r="C311" i="102"/>
  <c r="C310" i="102"/>
  <c r="C309" i="102"/>
  <c r="C308" i="102"/>
  <c r="C307" i="102"/>
  <c r="C305" i="102"/>
  <c r="C303" i="102"/>
  <c r="D291" i="102"/>
  <c r="D289" i="102"/>
  <c r="D287" i="102"/>
  <c r="D290" i="102"/>
  <c r="C285" i="102"/>
  <c r="C282" i="102"/>
  <c r="C276" i="102"/>
  <c r="D274" i="102"/>
  <c r="C275" i="102"/>
  <c r="D173" i="102"/>
  <c r="C171" i="102"/>
  <c r="C169" i="102"/>
  <c r="C167" i="102"/>
  <c r="C166" i="102"/>
  <c r="C165" i="102"/>
  <c r="C163" i="102"/>
  <c r="C161" i="102"/>
  <c r="C160" i="102"/>
  <c r="C158" i="102"/>
  <c r="C56" i="102"/>
  <c r="C53" i="102"/>
  <c r="C51" i="102"/>
  <c r="C49" i="102"/>
  <c r="C48" i="102"/>
  <c r="C47" i="102"/>
  <c r="G45" i="102"/>
  <c r="H45" i="102"/>
  <c r="E45" i="102"/>
  <c r="D45" i="102"/>
  <c r="C45" i="102"/>
  <c r="C43" i="102"/>
  <c r="C42" i="102"/>
  <c r="C41" i="102"/>
  <c r="H39" i="102"/>
  <c r="G39" i="102"/>
  <c r="D39" i="102"/>
  <c r="C39" i="102"/>
  <c r="C37" i="102"/>
  <c r="C36" i="102"/>
  <c r="C34" i="102"/>
  <c r="C32" i="102"/>
  <c r="C31" i="102"/>
  <c r="C30" i="102"/>
  <c r="G28" i="102"/>
  <c r="H28" i="102"/>
  <c r="E28" i="102"/>
  <c r="C28" i="102"/>
  <c r="C26" i="102"/>
  <c r="C25" i="102"/>
  <c r="G23" i="102"/>
  <c r="H23" i="102"/>
  <c r="E23" i="102"/>
  <c r="C23" i="102"/>
  <c r="C21" i="102"/>
  <c r="C19" i="102"/>
  <c r="C17" i="102"/>
  <c r="C16" i="102"/>
  <c r="C15" i="102"/>
  <c r="G13" i="102"/>
  <c r="H13" i="102"/>
  <c r="E13" i="102"/>
  <c r="C13" i="102"/>
  <c r="C11" i="102"/>
  <c r="C10" i="102"/>
  <c r="G8" i="102"/>
  <c r="H8" i="102"/>
  <c r="E8" i="102"/>
  <c r="C8" i="102"/>
  <c r="A3" i="102"/>
  <c r="A2" i="102"/>
  <c r="A205" i="101"/>
  <c r="A190" i="101"/>
  <c r="A189" i="101"/>
  <c r="A188" i="101"/>
  <c r="A187" i="101"/>
  <c r="A186" i="101"/>
  <c r="A185" i="101"/>
  <c r="A184" i="101"/>
  <c r="C176" i="101"/>
  <c r="C172" i="101"/>
  <c r="C171" i="101"/>
  <c r="C170" i="101"/>
  <c r="C169" i="101"/>
  <c r="C173" i="101" s="1"/>
  <c r="C163" i="101"/>
  <c r="C161" i="101"/>
  <c r="C160" i="101"/>
  <c r="C158" i="101"/>
  <c r="C157" i="101"/>
  <c r="C156" i="101"/>
  <c r="C155" i="101"/>
  <c r="C154" i="101"/>
  <c r="C153" i="101"/>
  <c r="C152" i="101"/>
  <c r="C151" i="101"/>
  <c r="C150" i="101"/>
  <c r="C149" i="101"/>
  <c r="C148" i="101"/>
  <c r="C147" i="101"/>
  <c r="C146" i="101"/>
  <c r="C145" i="101"/>
  <c r="C144" i="101"/>
  <c r="C143" i="101"/>
  <c r="C142" i="101"/>
  <c r="C141" i="101"/>
  <c r="C140" i="101"/>
  <c r="C139" i="101"/>
  <c r="C136" i="101"/>
  <c r="C135" i="101"/>
  <c r="C134" i="101"/>
  <c r="C133" i="101"/>
  <c r="C132" i="101"/>
  <c r="C131" i="101"/>
  <c r="C130" i="101"/>
  <c r="C137" i="101" s="1"/>
  <c r="C129" i="101"/>
  <c r="C127" i="101"/>
  <c r="D117" i="101"/>
  <c r="D115" i="101"/>
  <c r="D113" i="101"/>
  <c r="D111" i="101"/>
  <c r="D114" i="101"/>
  <c r="C109" i="101"/>
  <c r="D107" i="101"/>
  <c r="C106" i="101"/>
  <c r="D95" i="101"/>
  <c r="C97" i="101"/>
  <c r="C96" i="101"/>
  <c r="D64" i="101"/>
  <c r="C65" i="101"/>
  <c r="C62" i="101"/>
  <c r="C60" i="101"/>
  <c r="C58" i="101"/>
  <c r="C57" i="101"/>
  <c r="C56" i="101"/>
  <c r="H54" i="101"/>
  <c r="G54" i="101"/>
  <c r="D54" i="101"/>
  <c r="C54" i="101"/>
  <c r="C52" i="101"/>
  <c r="C51" i="101"/>
  <c r="C50" i="101"/>
  <c r="G48" i="101"/>
  <c r="H48" i="101"/>
  <c r="E48" i="101"/>
  <c r="C48" i="101"/>
  <c r="C46" i="101"/>
  <c r="C45" i="101"/>
  <c r="C43" i="101"/>
  <c r="C41" i="101"/>
  <c r="C39" i="101"/>
  <c r="C36" i="101"/>
  <c r="C35" i="101"/>
  <c r="C34" i="101"/>
  <c r="G32" i="101"/>
  <c r="H32" i="101"/>
  <c r="E32" i="101"/>
  <c r="C32" i="101"/>
  <c r="C30" i="101"/>
  <c r="C29" i="101"/>
  <c r="G27" i="101"/>
  <c r="H27" i="101"/>
  <c r="E27" i="101"/>
  <c r="C27" i="101"/>
  <c r="C25" i="101"/>
  <c r="C23" i="101"/>
  <c r="C21" i="101"/>
  <c r="C19" i="101"/>
  <c r="C16" i="101"/>
  <c r="C15" i="101"/>
  <c r="C14" i="101"/>
  <c r="H12" i="101"/>
  <c r="G12" i="101"/>
  <c r="D12" i="101"/>
  <c r="C12" i="101"/>
  <c r="C10" i="101"/>
  <c r="C9" i="101"/>
  <c r="H7" i="101"/>
  <c r="G7" i="101"/>
  <c r="D7" i="101"/>
  <c r="C7" i="101"/>
  <c r="A3" i="101"/>
  <c r="A2" i="101"/>
  <c r="A233" i="100"/>
  <c r="A218" i="100"/>
  <c r="A217" i="100"/>
  <c r="A216" i="100"/>
  <c r="A215" i="100"/>
  <c r="A214" i="100"/>
  <c r="A213" i="100"/>
  <c r="A212" i="100"/>
  <c r="C204" i="100"/>
  <c r="G201" i="100"/>
  <c r="H201" i="100"/>
  <c r="E201" i="100"/>
  <c r="C200" i="100"/>
  <c r="C199" i="100"/>
  <c r="C198" i="100"/>
  <c r="C197" i="100"/>
  <c r="C201" i="100" s="1"/>
  <c r="C191" i="100"/>
  <c r="C189" i="100"/>
  <c r="C188" i="100"/>
  <c r="C186" i="100"/>
  <c r="C185" i="100"/>
  <c r="C184" i="100"/>
  <c r="C183" i="100"/>
  <c r="C182" i="100"/>
  <c r="C181" i="100"/>
  <c r="C180" i="100"/>
  <c r="C179" i="100"/>
  <c r="C178" i="100"/>
  <c r="C177" i="100"/>
  <c r="C176" i="100"/>
  <c r="C175" i="100"/>
  <c r="C174" i="100"/>
  <c r="C173" i="100"/>
  <c r="C172" i="100"/>
  <c r="C171" i="100"/>
  <c r="C170" i="100"/>
  <c r="C169" i="100"/>
  <c r="C168" i="100"/>
  <c r="C167" i="100"/>
  <c r="C165" i="100"/>
  <c r="C164" i="100"/>
  <c r="C163" i="100"/>
  <c r="C162" i="100"/>
  <c r="C161" i="100"/>
  <c r="C160" i="100"/>
  <c r="C159" i="100"/>
  <c r="C158" i="100"/>
  <c r="C157" i="100"/>
  <c r="C155" i="100"/>
  <c r="D142" i="100"/>
  <c r="C137" i="100"/>
  <c r="D135" i="100"/>
  <c r="D134" i="100"/>
  <c r="C134" i="100"/>
  <c r="C125" i="100"/>
  <c r="D122" i="100"/>
  <c r="C123" i="100"/>
  <c r="D71" i="100"/>
  <c r="C72" i="100"/>
  <c r="C69" i="100"/>
  <c r="C67" i="100"/>
  <c r="C65" i="100"/>
  <c r="C64" i="100"/>
  <c r="C63" i="100"/>
  <c r="H61" i="100"/>
  <c r="G61" i="100"/>
  <c r="E61" i="100"/>
  <c r="D61" i="100"/>
  <c r="C61" i="100"/>
  <c r="C59" i="100"/>
  <c r="C58" i="100"/>
  <c r="C57" i="100"/>
  <c r="C55" i="100"/>
  <c r="C53" i="100"/>
  <c r="C52" i="100"/>
  <c r="C50" i="100"/>
  <c r="C49" i="100"/>
  <c r="G48" i="100"/>
  <c r="H48" i="100"/>
  <c r="E48" i="100"/>
  <c r="C48" i="100"/>
  <c r="C46" i="100"/>
  <c r="C45" i="100"/>
  <c r="C43" i="100"/>
  <c r="C41" i="100"/>
  <c r="C39" i="100"/>
  <c r="C36" i="100"/>
  <c r="C35" i="100"/>
  <c r="C34" i="100"/>
  <c r="G32" i="100"/>
  <c r="H32" i="100"/>
  <c r="E32" i="100"/>
  <c r="C32" i="100"/>
  <c r="C30" i="100"/>
  <c r="C29" i="100"/>
  <c r="G27" i="100"/>
  <c r="H27" i="100"/>
  <c r="E27" i="100"/>
  <c r="C27" i="100"/>
  <c r="C25" i="100"/>
  <c r="C23" i="100"/>
  <c r="C21" i="100"/>
  <c r="C19" i="100"/>
  <c r="C16" i="100"/>
  <c r="C15" i="100"/>
  <c r="C14" i="100"/>
  <c r="H12" i="100"/>
  <c r="G12" i="100"/>
  <c r="D12" i="100"/>
  <c r="C12" i="100"/>
  <c r="C10" i="100"/>
  <c r="C9" i="100"/>
  <c r="H7" i="100"/>
  <c r="G7" i="100"/>
  <c r="D7" i="100"/>
  <c r="C7" i="100"/>
  <c r="A3" i="100"/>
  <c r="A2" i="100"/>
  <c r="A195" i="99"/>
  <c r="A180" i="99"/>
  <c r="A179" i="99"/>
  <c r="A178" i="99"/>
  <c r="A177" i="99"/>
  <c r="A176" i="99"/>
  <c r="A175" i="99"/>
  <c r="A174" i="99"/>
  <c r="C166" i="99"/>
  <c r="H163" i="99"/>
  <c r="G163" i="99"/>
  <c r="E163" i="99"/>
  <c r="C162" i="99"/>
  <c r="C161" i="99"/>
  <c r="C160" i="99"/>
  <c r="C159" i="99"/>
  <c r="C163" i="99" s="1"/>
  <c r="C153" i="99"/>
  <c r="C151" i="99"/>
  <c r="C150" i="99"/>
  <c r="C148" i="99"/>
  <c r="C147" i="99"/>
  <c r="C146" i="99"/>
  <c r="C145" i="99"/>
  <c r="C144" i="99"/>
  <c r="C143" i="99"/>
  <c r="C142" i="99"/>
  <c r="C141" i="99"/>
  <c r="C140" i="99"/>
  <c r="C139" i="99"/>
  <c r="C138" i="99"/>
  <c r="C137" i="99"/>
  <c r="C136" i="99"/>
  <c r="C135" i="99"/>
  <c r="C134" i="99"/>
  <c r="C133" i="99"/>
  <c r="C132" i="99"/>
  <c r="C131" i="99"/>
  <c r="C130" i="99"/>
  <c r="C129" i="99"/>
  <c r="C127" i="99"/>
  <c r="C126" i="99"/>
  <c r="C125" i="99"/>
  <c r="C124" i="99"/>
  <c r="C123" i="99"/>
  <c r="C122" i="99"/>
  <c r="C121" i="99"/>
  <c r="C120" i="99"/>
  <c r="C119" i="99"/>
  <c r="C117" i="99"/>
  <c r="C99" i="99"/>
  <c r="D97" i="99"/>
  <c r="C96" i="99"/>
  <c r="C87" i="99"/>
  <c r="C86" i="99"/>
  <c r="D85" i="99"/>
  <c r="D64" i="99"/>
  <c r="C65" i="99"/>
  <c r="C62" i="99"/>
  <c r="C60" i="99"/>
  <c r="C58" i="99"/>
  <c r="C57" i="99"/>
  <c r="C56" i="99"/>
  <c r="H54" i="99"/>
  <c r="G54" i="99"/>
  <c r="E54" i="99"/>
  <c r="D54" i="99"/>
  <c r="C54" i="99"/>
  <c r="C52" i="99"/>
  <c r="C51" i="99"/>
  <c r="C50" i="99"/>
  <c r="C48" i="99"/>
  <c r="C46" i="99"/>
  <c r="C45" i="99"/>
  <c r="C43" i="99"/>
  <c r="C41" i="99"/>
  <c r="C39" i="99"/>
  <c r="C36" i="99"/>
  <c r="C35" i="99"/>
  <c r="C34" i="99"/>
  <c r="C32" i="99"/>
  <c r="C30" i="99"/>
  <c r="C29" i="99"/>
  <c r="C27" i="99"/>
  <c r="C25" i="99"/>
  <c r="C23" i="99"/>
  <c r="C21" i="99"/>
  <c r="C19" i="99"/>
  <c r="C16" i="99"/>
  <c r="C15" i="99"/>
  <c r="C14" i="99"/>
  <c r="G12" i="99"/>
  <c r="H12" i="99"/>
  <c r="E12" i="99"/>
  <c r="C12" i="99"/>
  <c r="C10" i="99"/>
  <c r="C9" i="99"/>
  <c r="G7" i="99"/>
  <c r="H7" i="99"/>
  <c r="E7" i="99"/>
  <c r="C7" i="99"/>
  <c r="A3" i="99"/>
  <c r="A2" i="99"/>
  <c r="A189" i="98"/>
  <c r="A176" i="98"/>
  <c r="A175" i="98"/>
  <c r="A174" i="98"/>
  <c r="A173" i="98"/>
  <c r="A172" i="98"/>
  <c r="A171" i="98"/>
  <c r="A170" i="98"/>
  <c r="C163" i="98"/>
  <c r="C162" i="98"/>
  <c r="C161" i="98"/>
  <c r="C160" i="98"/>
  <c r="C159" i="98"/>
  <c r="C153" i="98"/>
  <c r="C151" i="98"/>
  <c r="C150" i="98"/>
  <c r="C148" i="98"/>
  <c r="C147" i="98"/>
  <c r="C146" i="98"/>
  <c r="C145" i="98"/>
  <c r="C144" i="98"/>
  <c r="C143" i="98"/>
  <c r="C142" i="98"/>
  <c r="C141" i="98"/>
  <c r="C140" i="98"/>
  <c r="C139" i="98"/>
  <c r="C138" i="98"/>
  <c r="C137" i="98"/>
  <c r="C136" i="98"/>
  <c r="C135" i="98"/>
  <c r="C134" i="98"/>
  <c r="C133" i="98"/>
  <c r="C132" i="98"/>
  <c r="C131" i="98"/>
  <c r="C130" i="98"/>
  <c r="C129" i="98"/>
  <c r="C127" i="98"/>
  <c r="C126" i="98"/>
  <c r="C125" i="98"/>
  <c r="C124" i="98"/>
  <c r="C123" i="98"/>
  <c r="C122" i="98"/>
  <c r="C121" i="98"/>
  <c r="C120" i="98"/>
  <c r="C119" i="98"/>
  <c r="C117" i="98"/>
  <c r="D106" i="98"/>
  <c r="D102" i="98"/>
  <c r="D105" i="98"/>
  <c r="C99" i="98"/>
  <c r="D97" i="98"/>
  <c r="C96" i="98"/>
  <c r="C87" i="98"/>
  <c r="D85" i="98"/>
  <c r="C86" i="98"/>
  <c r="C65" i="98"/>
  <c r="D64" i="98"/>
  <c r="C62" i="98"/>
  <c r="C60" i="98"/>
  <c r="C58" i="98"/>
  <c r="C57" i="98"/>
  <c r="C56" i="98"/>
  <c r="C54" i="98"/>
  <c r="C52" i="98"/>
  <c r="C51" i="98"/>
  <c r="C50" i="98"/>
  <c r="C48" i="98"/>
  <c r="C46" i="98"/>
  <c r="C45" i="98"/>
  <c r="C43" i="98"/>
  <c r="C41" i="98"/>
  <c r="C39" i="98"/>
  <c r="C36" i="98"/>
  <c r="C35" i="98"/>
  <c r="C34" i="98"/>
  <c r="C32" i="98"/>
  <c r="C30" i="98"/>
  <c r="C29" i="98"/>
  <c r="C27" i="98"/>
  <c r="C25" i="98"/>
  <c r="C23" i="98"/>
  <c r="C21" i="98"/>
  <c r="C19" i="98"/>
  <c r="C16" i="98"/>
  <c r="C15" i="98"/>
  <c r="C14" i="98"/>
  <c r="C12" i="98"/>
  <c r="C10" i="98"/>
  <c r="C9" i="98"/>
  <c r="C7" i="98"/>
  <c r="A3" i="98"/>
  <c r="A2" i="98"/>
  <c r="A212" i="97"/>
  <c r="A197" i="97"/>
  <c r="A196" i="97"/>
  <c r="A195" i="97"/>
  <c r="A194" i="97"/>
  <c r="A193" i="97"/>
  <c r="A192" i="97"/>
  <c r="A191" i="97"/>
  <c r="C183" i="97"/>
  <c r="C179" i="97"/>
  <c r="C178" i="97"/>
  <c r="C177" i="97"/>
  <c r="C176" i="97"/>
  <c r="C180" i="97" s="1"/>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4" i="97"/>
  <c r="C143" i="97"/>
  <c r="C142" i="97"/>
  <c r="C141" i="97"/>
  <c r="C140" i="97"/>
  <c r="C139" i="97"/>
  <c r="C138" i="97"/>
  <c r="C137" i="97"/>
  <c r="C136" i="97"/>
  <c r="C134" i="97"/>
  <c r="D124" i="97"/>
  <c r="D122" i="97"/>
  <c r="D120" i="97"/>
  <c r="D119" i="97"/>
  <c r="D118" i="97"/>
  <c r="D123" i="97"/>
  <c r="C116" i="97"/>
  <c r="D114" i="97"/>
  <c r="C113" i="97"/>
  <c r="C104" i="97"/>
  <c r="C103" i="97"/>
  <c r="D71" i="97"/>
  <c r="C72" i="97"/>
  <c r="C69" i="97"/>
  <c r="C67" i="97"/>
  <c r="C65" i="97"/>
  <c r="C64" i="97"/>
  <c r="C63" i="97"/>
  <c r="C61" i="97"/>
  <c r="C59" i="97"/>
  <c r="C58" i="97"/>
  <c r="C57" i="97"/>
  <c r="G55" i="97"/>
  <c r="H55" i="97"/>
  <c r="E55" i="97"/>
  <c r="C55" i="97"/>
  <c r="C53" i="97"/>
  <c r="C52" i="97"/>
  <c r="C50" i="97"/>
  <c r="C49" i="97"/>
  <c r="C48" i="97"/>
  <c r="C46" i="97"/>
  <c r="C45" i="97"/>
  <c r="C43" i="97"/>
  <c r="C41" i="97"/>
  <c r="C39" i="97"/>
  <c r="C36" i="97"/>
  <c r="C35" i="97"/>
  <c r="C34" i="97"/>
  <c r="C32" i="97"/>
  <c r="C30" i="97"/>
  <c r="C29" i="97"/>
  <c r="C27" i="97"/>
  <c r="C25" i="97"/>
  <c r="C23" i="97"/>
  <c r="C21" i="97"/>
  <c r="C19" i="97"/>
  <c r="C16" i="97"/>
  <c r="C15" i="97"/>
  <c r="C14" i="97"/>
  <c r="H12" i="97"/>
  <c r="G12" i="97"/>
  <c r="E12" i="97"/>
  <c r="D12" i="97"/>
  <c r="C12" i="97"/>
  <c r="C10" i="97"/>
  <c r="C9" i="97"/>
  <c r="H7" i="97"/>
  <c r="E7" i="97"/>
  <c r="C7" i="97"/>
  <c r="A3" i="97"/>
  <c r="A2" i="97"/>
  <c r="A291" i="96"/>
  <c r="A272" i="96"/>
  <c r="A271" i="96"/>
  <c r="A270" i="96"/>
  <c r="A269" i="96"/>
  <c r="A268" i="96"/>
  <c r="A267" i="96"/>
  <c r="A266" i="96"/>
  <c r="C259" i="96"/>
  <c r="C258" i="96"/>
  <c r="C257" i="96"/>
  <c r="C251" i="96"/>
  <c r="C249" i="96"/>
  <c r="C247" i="96"/>
  <c r="C246" i="96"/>
  <c r="C245" i="96"/>
  <c r="C244" i="96"/>
  <c r="C243" i="96"/>
  <c r="C242" i="96"/>
  <c r="C241" i="96"/>
  <c r="C240" i="96"/>
  <c r="C239" i="96"/>
  <c r="C238" i="96"/>
  <c r="C237" i="96"/>
  <c r="C236" i="96"/>
  <c r="C235" i="96"/>
  <c r="C234" i="96"/>
  <c r="C233" i="96"/>
  <c r="C232" i="96"/>
  <c r="C231" i="96"/>
  <c r="C230" i="96"/>
  <c r="C229" i="96"/>
  <c r="C228" i="96"/>
  <c r="C226" i="96"/>
  <c r="C225" i="96"/>
  <c r="C224" i="96"/>
  <c r="C223" i="96"/>
  <c r="C222" i="96"/>
  <c r="C221" i="96"/>
  <c r="C220" i="96"/>
  <c r="C219" i="96"/>
  <c r="C218" i="96"/>
  <c r="C216" i="96"/>
  <c r="C198" i="96"/>
  <c r="C195" i="96"/>
  <c r="C186" i="96"/>
  <c r="C185" i="96"/>
  <c r="D184" i="96"/>
  <c r="C134" i="96"/>
  <c r="D133" i="96"/>
  <c r="C131" i="96"/>
  <c r="C129" i="96"/>
  <c r="C127" i="96"/>
  <c r="C126" i="96"/>
  <c r="C125" i="96"/>
  <c r="C124" i="96"/>
  <c r="H123" i="96"/>
  <c r="G123" i="96"/>
  <c r="E123" i="96"/>
  <c r="D123" i="96"/>
  <c r="C121" i="96"/>
  <c r="C120" i="96"/>
  <c r="G118" i="96"/>
  <c r="H118" i="96"/>
  <c r="E118" i="96"/>
  <c r="C118" i="96"/>
  <c r="C66" i="96"/>
  <c r="D65" i="96"/>
  <c r="C63" i="96"/>
  <c r="C61" i="96"/>
  <c r="C59" i="96"/>
  <c r="C58" i="96"/>
  <c r="C57" i="96"/>
  <c r="G55" i="96"/>
  <c r="H55" i="96"/>
  <c r="E55" i="96"/>
  <c r="D55" i="96"/>
  <c r="C55" i="96"/>
  <c r="C53" i="96"/>
  <c r="C52" i="96"/>
  <c r="C51" i="96"/>
  <c r="H49" i="96"/>
  <c r="G49" i="96"/>
  <c r="E49" i="96"/>
  <c r="D49" i="96"/>
  <c r="C49" i="96"/>
  <c r="C47" i="96"/>
  <c r="C46" i="96"/>
  <c r="C44" i="96"/>
  <c r="C42" i="96"/>
  <c r="C40" i="96"/>
  <c r="C37" i="96"/>
  <c r="C36" i="96"/>
  <c r="C35" i="96"/>
  <c r="H33" i="96"/>
  <c r="G33" i="96"/>
  <c r="E33" i="96"/>
  <c r="D33" i="96"/>
  <c r="C33" i="96"/>
  <c r="C31" i="96"/>
  <c r="C30" i="96"/>
  <c r="H28" i="96"/>
  <c r="G28" i="96"/>
  <c r="E28" i="96"/>
  <c r="D28" i="96"/>
  <c r="C28" i="96"/>
  <c r="C26" i="96"/>
  <c r="C24" i="96"/>
  <c r="C22" i="96"/>
  <c r="C20" i="96"/>
  <c r="C17" i="96"/>
  <c r="C16" i="96"/>
  <c r="C15" i="96"/>
  <c r="G13" i="96"/>
  <c r="E13" i="96"/>
  <c r="C13" i="96"/>
  <c r="C11" i="96"/>
  <c r="C10" i="96"/>
  <c r="G8" i="96"/>
  <c r="E8" i="96"/>
  <c r="C8" i="96"/>
  <c r="A3" i="96"/>
  <c r="A2" i="96"/>
  <c r="A210" i="95"/>
  <c r="A197" i="95"/>
  <c r="A196" i="95"/>
  <c r="A195" i="95"/>
  <c r="A194" i="95"/>
  <c r="A193" i="95"/>
  <c r="A192" i="95"/>
  <c r="A191" i="95"/>
  <c r="C183" i="95"/>
  <c r="C179" i="95"/>
  <c r="C178" i="95"/>
  <c r="C177" i="95"/>
  <c r="C176" i="95"/>
  <c r="C180" i="95" s="1"/>
  <c r="C170" i="95"/>
  <c r="C168" i="95"/>
  <c r="C167" i="95"/>
  <c r="C165" i="95"/>
  <c r="C164" i="95"/>
  <c r="C163" i="95"/>
  <c r="C162" i="95"/>
  <c r="C161" i="95"/>
  <c r="C160" i="95"/>
  <c r="C159" i="95"/>
  <c r="C158" i="95"/>
  <c r="C157" i="95"/>
  <c r="C156" i="95"/>
  <c r="C155" i="95"/>
  <c r="C154" i="95"/>
  <c r="C153" i="95"/>
  <c r="C152" i="95"/>
  <c r="C151" i="95"/>
  <c r="C150" i="95"/>
  <c r="C149" i="95"/>
  <c r="C148" i="95"/>
  <c r="C147" i="95"/>
  <c r="C146" i="95"/>
  <c r="C143" i="95"/>
  <c r="C142" i="95"/>
  <c r="C141" i="95"/>
  <c r="C140" i="95"/>
  <c r="C139" i="95"/>
  <c r="C138" i="95"/>
  <c r="C137" i="95"/>
  <c r="C144" i="95" s="1"/>
  <c r="C136" i="95"/>
  <c r="C134" i="95"/>
  <c r="D124" i="95"/>
  <c r="D123" i="95"/>
  <c r="D122" i="95"/>
  <c r="D120" i="95"/>
  <c r="D119" i="95"/>
  <c r="D118" i="95"/>
  <c r="D121" i="95"/>
  <c r="C116" i="95"/>
  <c r="D114" i="95"/>
  <c r="C113" i="95"/>
  <c r="D102" i="95"/>
  <c r="C104" i="95"/>
  <c r="D71" i="95"/>
  <c r="C72" i="95"/>
  <c r="C69" i="95"/>
  <c r="C67" i="95"/>
  <c r="C65" i="95"/>
  <c r="C64" i="95"/>
  <c r="C63" i="95"/>
  <c r="H61" i="95"/>
  <c r="G61" i="95"/>
  <c r="E61" i="95"/>
  <c r="D61" i="95"/>
  <c r="C61" i="95"/>
  <c r="C59" i="95"/>
  <c r="C58" i="95"/>
  <c r="C57" i="95"/>
  <c r="C55" i="95"/>
  <c r="C53" i="95"/>
  <c r="C52" i="95"/>
  <c r="C50" i="95"/>
  <c r="C49" i="95"/>
  <c r="G48" i="95"/>
  <c r="H48" i="95"/>
  <c r="E48" i="95"/>
  <c r="C48" i="95"/>
  <c r="C46" i="95"/>
  <c r="C45" i="95"/>
  <c r="C43" i="95"/>
  <c r="C41" i="95"/>
  <c r="C39" i="95"/>
  <c r="C36" i="95"/>
  <c r="C35" i="95"/>
  <c r="C34" i="95"/>
  <c r="G32" i="95"/>
  <c r="H32" i="95"/>
  <c r="E32" i="95"/>
  <c r="C32" i="95"/>
  <c r="C30" i="95"/>
  <c r="C29" i="95"/>
  <c r="G27" i="95"/>
  <c r="H27" i="95"/>
  <c r="E27" i="95"/>
  <c r="C27" i="95"/>
  <c r="C25" i="95"/>
  <c r="C23" i="95"/>
  <c r="C21" i="95"/>
  <c r="C19" i="95"/>
  <c r="C16" i="95"/>
  <c r="C15" i="95"/>
  <c r="C14" i="95"/>
  <c r="H12" i="95"/>
  <c r="G12" i="95"/>
  <c r="D12" i="95"/>
  <c r="C12" i="95"/>
  <c r="C10" i="95"/>
  <c r="C9" i="95"/>
  <c r="H7" i="95"/>
  <c r="G7" i="95"/>
  <c r="D7" i="95"/>
  <c r="C7" i="95"/>
  <c r="A3" i="95"/>
  <c r="A2" i="95"/>
  <c r="A215" i="94"/>
  <c r="A200" i="94"/>
  <c r="A199" i="94"/>
  <c r="A198" i="94"/>
  <c r="A197" i="94"/>
  <c r="A196" i="94"/>
  <c r="A195" i="94"/>
  <c r="A194" i="94"/>
  <c r="C186" i="94"/>
  <c r="C182" i="94"/>
  <c r="C181" i="94"/>
  <c r="C180" i="94"/>
  <c r="C179" i="94"/>
  <c r="C183" i="94" s="1"/>
  <c r="C173" i="94"/>
  <c r="C170" i="94"/>
  <c r="C169" i="94"/>
  <c r="C167" i="94"/>
  <c r="C166" i="94"/>
  <c r="C165" i="94"/>
  <c r="C164" i="94"/>
  <c r="C163" i="94"/>
  <c r="C162" i="94"/>
  <c r="C161" i="94"/>
  <c r="C160" i="94"/>
  <c r="C159" i="94"/>
  <c r="C158" i="94"/>
  <c r="C157" i="94"/>
  <c r="C156" i="94"/>
  <c r="C155" i="94"/>
  <c r="C154" i="94"/>
  <c r="C153" i="94"/>
  <c r="C152" i="94"/>
  <c r="C151" i="94"/>
  <c r="C150" i="94"/>
  <c r="C149" i="94"/>
  <c r="C148" i="94"/>
  <c r="C146" i="94"/>
  <c r="C145" i="94"/>
  <c r="C144" i="94"/>
  <c r="C143" i="94"/>
  <c r="C142" i="94"/>
  <c r="C141" i="94"/>
  <c r="C140" i="94"/>
  <c r="C139" i="94"/>
  <c r="C138" i="94"/>
  <c r="C136" i="94"/>
  <c r="D123" i="94"/>
  <c r="C118" i="94"/>
  <c r="D116" i="94"/>
  <c r="C115" i="94"/>
  <c r="C106" i="94"/>
  <c r="D102" i="94"/>
  <c r="C103" i="94"/>
  <c r="D71" i="94"/>
  <c r="C72" i="94"/>
  <c r="C69" i="94"/>
  <c r="C67" i="94"/>
  <c r="C65" i="94"/>
  <c r="C64" i="94"/>
  <c r="C63" i="94"/>
  <c r="H61" i="94"/>
  <c r="G61" i="94"/>
  <c r="E61" i="94"/>
  <c r="D61" i="94"/>
  <c r="C61" i="94"/>
  <c r="C59" i="94"/>
  <c r="C58" i="94"/>
  <c r="C57" i="94"/>
  <c r="C55" i="94"/>
  <c r="C53" i="94"/>
  <c r="C52" i="94"/>
  <c r="C50" i="94"/>
  <c r="C49" i="94"/>
  <c r="H48" i="94"/>
  <c r="E48" i="94"/>
  <c r="C48" i="94"/>
  <c r="C46" i="94"/>
  <c r="C45" i="94"/>
  <c r="C43" i="94"/>
  <c r="C41" i="94"/>
  <c r="C39" i="94"/>
  <c r="C36" i="94"/>
  <c r="C35" i="94"/>
  <c r="C34" i="94"/>
  <c r="H32" i="94"/>
  <c r="E32" i="94"/>
  <c r="C32" i="94"/>
  <c r="C30" i="94"/>
  <c r="C29" i="94"/>
  <c r="G27" i="94"/>
  <c r="H27" i="94"/>
  <c r="E27" i="94"/>
  <c r="C27" i="94"/>
  <c r="C25" i="94"/>
  <c r="C23" i="94"/>
  <c r="C21" i="94"/>
  <c r="C19" i="94"/>
  <c r="C16" i="94"/>
  <c r="C15" i="94"/>
  <c r="C14" i="94"/>
  <c r="H12" i="94"/>
  <c r="G12" i="94"/>
  <c r="D12" i="94"/>
  <c r="C12" i="94"/>
  <c r="C10" i="94"/>
  <c r="C9" i="94"/>
  <c r="H7" i="94"/>
  <c r="G7" i="94"/>
  <c r="E7" i="94"/>
  <c r="D7" i="94"/>
  <c r="C7" i="94"/>
  <c r="A3" i="94"/>
  <c r="A2" i="94"/>
  <c r="A217" i="93"/>
  <c r="A202" i="93"/>
  <c r="A201" i="93"/>
  <c r="A200" i="93"/>
  <c r="A199" i="93"/>
  <c r="A198" i="93"/>
  <c r="A197" i="93"/>
  <c r="A196" i="93"/>
  <c r="C188" i="93"/>
  <c r="C184" i="93"/>
  <c r="C183" i="93"/>
  <c r="C182" i="93"/>
  <c r="C181" i="93"/>
  <c r="C185" i="93" s="1"/>
  <c r="C175" i="93"/>
  <c r="C173" i="93"/>
  <c r="C172" i="93"/>
  <c r="C170" i="93"/>
  <c r="C169" i="93"/>
  <c r="C168" i="93"/>
  <c r="C167" i="93"/>
  <c r="C166" i="93"/>
  <c r="C165" i="93"/>
  <c r="C164" i="93"/>
  <c r="C163" i="93"/>
  <c r="C162" i="93"/>
  <c r="C161" i="93"/>
  <c r="C160" i="93"/>
  <c r="C159" i="93"/>
  <c r="C158" i="93"/>
  <c r="C157" i="93"/>
  <c r="C156" i="93"/>
  <c r="C155" i="93"/>
  <c r="C154" i="93"/>
  <c r="C153" i="93"/>
  <c r="C152" i="93"/>
  <c r="C151" i="93"/>
  <c r="C149" i="93"/>
  <c r="C148" i="93"/>
  <c r="C147" i="93"/>
  <c r="C146" i="93"/>
  <c r="C145" i="93"/>
  <c r="C144" i="93"/>
  <c r="C143" i="93"/>
  <c r="C142" i="93"/>
  <c r="C141" i="93"/>
  <c r="C139" i="93"/>
  <c r="D126" i="93"/>
  <c r="C121" i="93"/>
  <c r="C118" i="93"/>
  <c r="D107" i="93"/>
  <c r="C109" i="93"/>
  <c r="D71" i="93"/>
  <c r="C72" i="93"/>
  <c r="C69" i="93"/>
  <c r="C67" i="93"/>
  <c r="C65" i="93"/>
  <c r="C64" i="93"/>
  <c r="C63" i="93"/>
  <c r="C61" i="93"/>
  <c r="C59" i="93"/>
  <c r="C58" i="93"/>
  <c r="C57" i="93"/>
  <c r="G55" i="93"/>
  <c r="E55" i="93"/>
  <c r="C55" i="93"/>
  <c r="C53" i="93"/>
  <c r="C52" i="93"/>
  <c r="C50" i="93"/>
  <c r="C49" i="93"/>
  <c r="C48" i="93"/>
  <c r="C46" i="93"/>
  <c r="C45" i="93"/>
  <c r="C43" i="93"/>
  <c r="C41" i="93"/>
  <c r="C39" i="93"/>
  <c r="C36" i="93"/>
  <c r="C35" i="93"/>
  <c r="C34" i="93"/>
  <c r="C32" i="93"/>
  <c r="C30" i="93"/>
  <c r="C29" i="93"/>
  <c r="E27" i="93"/>
  <c r="C27" i="93"/>
  <c r="C25" i="93"/>
  <c r="C23" i="93"/>
  <c r="C21" i="93"/>
  <c r="C19" i="93"/>
  <c r="C16" i="93"/>
  <c r="C15" i="93"/>
  <c r="C14" i="93"/>
  <c r="H12" i="93"/>
  <c r="G12" i="93"/>
  <c r="E12" i="93"/>
  <c r="D12" i="93"/>
  <c r="C12" i="93"/>
  <c r="C10" i="93"/>
  <c r="C9" i="93"/>
  <c r="H7" i="93"/>
  <c r="G7" i="93"/>
  <c r="E7" i="93"/>
  <c r="D7" i="93"/>
  <c r="C7" i="93"/>
  <c r="A3" i="93"/>
  <c r="A2" i="93"/>
  <c r="A293" i="92"/>
  <c r="A274" i="92"/>
  <c r="A273" i="92"/>
  <c r="A272" i="92"/>
  <c r="A271" i="92"/>
  <c r="A270" i="92"/>
  <c r="A269" i="92"/>
  <c r="A268" i="92"/>
  <c r="C261" i="92"/>
  <c r="C260" i="92"/>
  <c r="C259" i="92"/>
  <c r="C258" i="92"/>
  <c r="C257" i="92"/>
  <c r="C251" i="92"/>
  <c r="C249" i="92"/>
  <c r="C247" i="92"/>
  <c r="C246" i="92"/>
  <c r="C245" i="92"/>
  <c r="C244" i="92"/>
  <c r="C243" i="92"/>
  <c r="C242" i="92"/>
  <c r="C241" i="92"/>
  <c r="C240" i="92"/>
  <c r="C239" i="92"/>
  <c r="C238" i="92"/>
  <c r="C237" i="92"/>
  <c r="C236" i="92"/>
  <c r="C235" i="92"/>
  <c r="C234" i="92"/>
  <c r="C233" i="92"/>
  <c r="C232" i="92"/>
  <c r="C231" i="92"/>
  <c r="C230" i="92"/>
  <c r="C229" i="92"/>
  <c r="C228" i="92"/>
  <c r="C226" i="92"/>
  <c r="C225" i="92"/>
  <c r="C224" i="92"/>
  <c r="C223" i="92"/>
  <c r="C222" i="92"/>
  <c r="C221" i="92"/>
  <c r="C220" i="92"/>
  <c r="C219" i="92"/>
  <c r="C218" i="92"/>
  <c r="C216" i="92"/>
  <c r="D203" i="92"/>
  <c r="D206" i="92"/>
  <c r="C198" i="92"/>
  <c r="C195" i="92"/>
  <c r="D184" i="92"/>
  <c r="C186" i="92"/>
  <c r="C185" i="92"/>
  <c r="D133" i="92"/>
  <c r="C134" i="92"/>
  <c r="C131" i="92"/>
  <c r="C129" i="92"/>
  <c r="C127" i="92"/>
  <c r="C126" i="92"/>
  <c r="C125" i="92"/>
  <c r="G123" i="92"/>
  <c r="C123" i="92"/>
  <c r="C121" i="92"/>
  <c r="C120" i="92"/>
  <c r="C118" i="92"/>
  <c r="D65" i="92"/>
  <c r="C66" i="92"/>
  <c r="C63" i="92"/>
  <c r="C61" i="92"/>
  <c r="C59" i="92"/>
  <c r="C58" i="92"/>
  <c r="C57" i="92"/>
  <c r="G55" i="92"/>
  <c r="C55" i="92"/>
  <c r="C53" i="92"/>
  <c r="C52" i="92"/>
  <c r="C51" i="92"/>
  <c r="H49" i="92"/>
  <c r="G49" i="92"/>
  <c r="E49" i="92"/>
  <c r="D49" i="92"/>
  <c r="C49" i="92"/>
  <c r="C47" i="92"/>
  <c r="C46" i="92"/>
  <c r="C44" i="92"/>
  <c r="C42" i="92"/>
  <c r="C40" i="92"/>
  <c r="C37" i="92"/>
  <c r="C36" i="92"/>
  <c r="C35" i="92"/>
  <c r="H33" i="92"/>
  <c r="G33" i="92"/>
  <c r="E33" i="92"/>
  <c r="D33" i="92"/>
  <c r="C33" i="92"/>
  <c r="C31" i="92"/>
  <c r="C30" i="92"/>
  <c r="H28" i="92"/>
  <c r="G28" i="92"/>
  <c r="E28" i="92"/>
  <c r="D28" i="92"/>
  <c r="C28" i="92"/>
  <c r="C26" i="92"/>
  <c r="C24" i="92"/>
  <c r="C22" i="92"/>
  <c r="C20" i="92"/>
  <c r="C17" i="92"/>
  <c r="C16" i="92"/>
  <c r="C15" i="92"/>
  <c r="G13" i="92"/>
  <c r="C13" i="92"/>
  <c r="C11" i="92"/>
  <c r="C10" i="92"/>
  <c r="C8" i="92"/>
  <c r="A3" i="92"/>
  <c r="A2" i="92"/>
  <c r="A206" i="91"/>
  <c r="A189" i="91"/>
  <c r="A188" i="91"/>
  <c r="A187" i="91"/>
  <c r="A186" i="91"/>
  <c r="A185" i="91"/>
  <c r="A184" i="91"/>
  <c r="A183" i="91"/>
  <c r="C175" i="91"/>
  <c r="C171" i="91"/>
  <c r="C170" i="91"/>
  <c r="C169" i="91"/>
  <c r="C168" i="91"/>
  <c r="C172" i="91" s="1"/>
  <c r="C162" i="91"/>
  <c r="C160" i="91"/>
  <c r="C159" i="91"/>
  <c r="C157" i="91"/>
  <c r="C156" i="91"/>
  <c r="C155" i="91"/>
  <c r="C154" i="91"/>
  <c r="C153" i="91"/>
  <c r="C152" i="91"/>
  <c r="C151" i="91"/>
  <c r="C150" i="91"/>
  <c r="C149" i="91"/>
  <c r="C148" i="91"/>
  <c r="C147" i="91"/>
  <c r="C146" i="91"/>
  <c r="C145" i="91"/>
  <c r="C144" i="91"/>
  <c r="C143" i="91"/>
  <c r="C142" i="91"/>
  <c r="C141" i="91"/>
  <c r="C140" i="91"/>
  <c r="C139" i="91"/>
  <c r="C138" i="91"/>
  <c r="C136" i="91"/>
  <c r="C135" i="91"/>
  <c r="C134" i="91"/>
  <c r="C133" i="91"/>
  <c r="C132" i="91"/>
  <c r="C131" i="91"/>
  <c r="C130" i="91"/>
  <c r="C129" i="91"/>
  <c r="C128" i="91"/>
  <c r="C126" i="91"/>
  <c r="D116" i="91"/>
  <c r="D115" i="91"/>
  <c r="D114" i="91"/>
  <c r="D112" i="91"/>
  <c r="D111" i="91"/>
  <c r="D110" i="91"/>
  <c r="D113" i="91"/>
  <c r="C108" i="91"/>
  <c r="D106" i="91"/>
  <c r="C105" i="91"/>
  <c r="C96" i="91"/>
  <c r="C93" i="91"/>
  <c r="D92" i="91"/>
  <c r="D71" i="91"/>
  <c r="C72" i="91"/>
  <c r="C69" i="91"/>
  <c r="C67" i="91"/>
  <c r="C65" i="91"/>
  <c r="C64" i="91"/>
  <c r="C63" i="91"/>
  <c r="H61" i="91"/>
  <c r="G61" i="91"/>
  <c r="E61" i="91"/>
  <c r="D61" i="91"/>
  <c r="C61" i="91"/>
  <c r="C59" i="91"/>
  <c r="C58" i="91"/>
  <c r="C57" i="91"/>
  <c r="E55" i="91"/>
  <c r="C55" i="91"/>
  <c r="C53" i="91"/>
  <c r="C52" i="91"/>
  <c r="C50" i="91"/>
  <c r="C49" i="91"/>
  <c r="H48" i="91"/>
  <c r="G48" i="91"/>
  <c r="E48" i="91"/>
  <c r="D48" i="91"/>
  <c r="C48" i="91"/>
  <c r="C46" i="91"/>
  <c r="C45" i="91"/>
  <c r="C43" i="91"/>
  <c r="C41" i="91"/>
  <c r="C39" i="91"/>
  <c r="C36" i="91"/>
  <c r="C35" i="91"/>
  <c r="C34" i="91"/>
  <c r="H32" i="91"/>
  <c r="G32" i="91"/>
  <c r="E32" i="91"/>
  <c r="D32" i="91"/>
  <c r="C32" i="91"/>
  <c r="C30" i="91"/>
  <c r="C29" i="91"/>
  <c r="H27" i="91"/>
  <c r="G27" i="91"/>
  <c r="E27" i="91"/>
  <c r="D27" i="91"/>
  <c r="C27" i="91"/>
  <c r="C25" i="91"/>
  <c r="C23" i="91"/>
  <c r="C21" i="91"/>
  <c r="C19" i="91"/>
  <c r="C16" i="91"/>
  <c r="C15" i="91"/>
  <c r="C14" i="91"/>
  <c r="H12" i="91"/>
  <c r="G12" i="91"/>
  <c r="D12" i="91"/>
  <c r="C12" i="91"/>
  <c r="C10" i="91"/>
  <c r="C9" i="91"/>
  <c r="H7" i="91"/>
  <c r="G7" i="91"/>
  <c r="D7" i="91"/>
  <c r="C7" i="91"/>
  <c r="A3" i="91"/>
  <c r="A2" i="91"/>
  <c r="A202" i="90"/>
  <c r="A187" i="90"/>
  <c r="A186" i="90"/>
  <c r="A185" i="90"/>
  <c r="A184" i="90"/>
  <c r="A183" i="90"/>
  <c r="A182" i="90"/>
  <c r="A181" i="90"/>
  <c r="C173" i="90"/>
  <c r="C170" i="90"/>
  <c r="C169" i="90"/>
  <c r="C168" i="90"/>
  <c r="C167" i="90"/>
  <c r="C166" i="90"/>
  <c r="C160" i="90"/>
  <c r="C158" i="90"/>
  <c r="C157" i="90"/>
  <c r="C155" i="90"/>
  <c r="C154" i="90"/>
  <c r="C153" i="90"/>
  <c r="C152" i="90"/>
  <c r="C151" i="90"/>
  <c r="C150" i="90"/>
  <c r="C149" i="90"/>
  <c r="C148" i="90"/>
  <c r="C147" i="90"/>
  <c r="C146" i="90"/>
  <c r="C145" i="90"/>
  <c r="C144" i="90"/>
  <c r="C143" i="90"/>
  <c r="C142" i="90"/>
  <c r="C141" i="90"/>
  <c r="C140" i="90"/>
  <c r="C139" i="90"/>
  <c r="C138" i="90"/>
  <c r="C137" i="90"/>
  <c r="C136" i="90"/>
  <c r="C134" i="90"/>
  <c r="C133" i="90"/>
  <c r="C132" i="90"/>
  <c r="C131" i="90"/>
  <c r="C130" i="90"/>
  <c r="C129" i="90"/>
  <c r="C128" i="90"/>
  <c r="C127" i="90"/>
  <c r="C126" i="90"/>
  <c r="C124" i="90"/>
  <c r="D114" i="90"/>
  <c r="C106" i="90"/>
  <c r="D104" i="90"/>
  <c r="C103" i="90"/>
  <c r="C94" i="90"/>
  <c r="D92" i="90"/>
  <c r="D71" i="90"/>
  <c r="C72" i="90"/>
  <c r="C69" i="90"/>
  <c r="C67" i="90"/>
  <c r="C65" i="90"/>
  <c r="C64" i="90"/>
  <c r="C63" i="90"/>
  <c r="H61" i="90"/>
  <c r="G61" i="90"/>
  <c r="D61" i="90"/>
  <c r="C61" i="90"/>
  <c r="C59" i="90"/>
  <c r="C58" i="90"/>
  <c r="C57" i="90"/>
  <c r="H55" i="90"/>
  <c r="G55" i="90"/>
  <c r="E55" i="90"/>
  <c r="D55" i="90"/>
  <c r="C55" i="90"/>
  <c r="C53" i="90"/>
  <c r="C52" i="90"/>
  <c r="C50" i="90"/>
  <c r="C49" i="90"/>
  <c r="H48" i="90"/>
  <c r="G48" i="90"/>
  <c r="D48" i="90"/>
  <c r="C48" i="90"/>
  <c r="C46" i="90"/>
  <c r="C45" i="90"/>
  <c r="C43" i="90"/>
  <c r="C41" i="90"/>
  <c r="C39" i="90"/>
  <c r="C36" i="90"/>
  <c r="C35" i="90"/>
  <c r="C34" i="90"/>
  <c r="H32" i="90"/>
  <c r="G32" i="90"/>
  <c r="D32" i="90"/>
  <c r="C32" i="90"/>
  <c r="C30" i="90"/>
  <c r="C29" i="90"/>
  <c r="H27" i="90"/>
  <c r="G27" i="90"/>
  <c r="D27" i="90"/>
  <c r="C27" i="90"/>
  <c r="C25" i="90"/>
  <c r="C23" i="90"/>
  <c r="C21" i="90"/>
  <c r="C19" i="90"/>
  <c r="C16" i="90"/>
  <c r="C15" i="90"/>
  <c r="C14" i="90"/>
  <c r="G12" i="90"/>
  <c r="H12" i="90"/>
  <c r="E12" i="90"/>
  <c r="C12" i="90"/>
  <c r="C10" i="90"/>
  <c r="C9" i="90"/>
  <c r="G7" i="90"/>
  <c r="H7" i="90"/>
  <c r="E7" i="90"/>
  <c r="C7" i="90"/>
  <c r="A3" i="90"/>
  <c r="A2" i="90"/>
  <c r="A214" i="89"/>
  <c r="A198" i="89"/>
  <c r="A197" i="89"/>
  <c r="A196" i="89"/>
  <c r="A195" i="89"/>
  <c r="A194" i="89"/>
  <c r="A193" i="89"/>
  <c r="A192" i="89"/>
  <c r="C184" i="89"/>
  <c r="C180" i="89"/>
  <c r="C179" i="89"/>
  <c r="C178" i="89"/>
  <c r="C177" i="89"/>
  <c r="C181" i="89" s="1"/>
  <c r="C171" i="89"/>
  <c r="C169" i="89"/>
  <c r="C168" i="89"/>
  <c r="C166" i="89"/>
  <c r="C165" i="89"/>
  <c r="C164" i="89"/>
  <c r="C163" i="89"/>
  <c r="C162" i="89"/>
  <c r="C161" i="89"/>
  <c r="C160" i="89"/>
  <c r="C159" i="89"/>
  <c r="C158" i="89"/>
  <c r="C157" i="89"/>
  <c r="C156" i="89"/>
  <c r="C155" i="89"/>
  <c r="C154" i="89"/>
  <c r="C153" i="89"/>
  <c r="C152" i="89"/>
  <c r="C151" i="89"/>
  <c r="C150" i="89"/>
  <c r="C149" i="89"/>
  <c r="C148" i="89"/>
  <c r="C147" i="89"/>
  <c r="C145" i="89"/>
  <c r="C144" i="89"/>
  <c r="C143" i="89"/>
  <c r="C142" i="89"/>
  <c r="C141" i="89"/>
  <c r="C140" i="89"/>
  <c r="C139" i="89"/>
  <c r="C138" i="89"/>
  <c r="C137" i="89"/>
  <c r="C135" i="89"/>
  <c r="D125" i="89"/>
  <c r="D124" i="89"/>
  <c r="D123" i="89"/>
  <c r="D121" i="89"/>
  <c r="D120" i="89"/>
  <c r="D119" i="89"/>
  <c r="D122" i="89"/>
  <c r="C117" i="89"/>
  <c r="D115" i="89"/>
  <c r="C114" i="89"/>
  <c r="C105" i="89"/>
  <c r="D103" i="89"/>
  <c r="C104" i="89"/>
  <c r="D72" i="89"/>
  <c r="C73" i="89"/>
  <c r="C69" i="89"/>
  <c r="C67" i="89"/>
  <c r="C65" i="89"/>
  <c r="C64" i="89"/>
  <c r="C63" i="89"/>
  <c r="E61" i="89"/>
  <c r="C61" i="89"/>
  <c r="C59" i="89"/>
  <c r="C58" i="89"/>
  <c r="C57" i="89"/>
  <c r="G55" i="89"/>
  <c r="H55" i="89"/>
  <c r="E55" i="89"/>
  <c r="C55" i="89"/>
  <c r="C53" i="89"/>
  <c r="C52" i="89"/>
  <c r="C50" i="89"/>
  <c r="C49" i="89"/>
  <c r="E48" i="89"/>
  <c r="C48" i="89"/>
  <c r="C46" i="89"/>
  <c r="C45" i="89"/>
  <c r="C43" i="89"/>
  <c r="C41" i="89"/>
  <c r="C39" i="89"/>
  <c r="C36" i="89"/>
  <c r="C35" i="89"/>
  <c r="C34" i="89"/>
  <c r="E32" i="89"/>
  <c r="C32" i="89"/>
  <c r="C30" i="89"/>
  <c r="C29" i="89"/>
  <c r="E27" i="89"/>
  <c r="C27" i="89"/>
  <c r="C25" i="89"/>
  <c r="C23" i="89"/>
  <c r="C21" i="89"/>
  <c r="C19" i="89"/>
  <c r="C16" i="89"/>
  <c r="C15" i="89"/>
  <c r="C14" i="89"/>
  <c r="H12" i="89"/>
  <c r="G12" i="89"/>
  <c r="E12" i="89"/>
  <c r="D12" i="89"/>
  <c r="C12" i="89"/>
  <c r="C10" i="89"/>
  <c r="C9" i="89"/>
  <c r="H7" i="89"/>
  <c r="G7" i="89"/>
  <c r="E7" i="89"/>
  <c r="D7" i="89"/>
  <c r="C7" i="89"/>
  <c r="A3" i="89"/>
  <c r="A2" i="89"/>
  <c r="A222" i="88"/>
  <c r="A207" i="88"/>
  <c r="A206" i="88"/>
  <c r="A205" i="88"/>
  <c r="A204" i="88"/>
  <c r="A203" i="88"/>
  <c r="A202" i="88"/>
  <c r="A201" i="88"/>
  <c r="C193" i="88"/>
  <c r="C189" i="88"/>
  <c r="C188" i="88"/>
  <c r="C187" i="88"/>
  <c r="C186" i="88"/>
  <c r="C190" i="88" s="1"/>
  <c r="C180" i="88"/>
  <c r="C178" i="88"/>
  <c r="C177" i="88"/>
  <c r="C175" i="88"/>
  <c r="C174" i="88"/>
  <c r="C173" i="88"/>
  <c r="C172" i="88"/>
  <c r="C171" i="88"/>
  <c r="C170" i="88"/>
  <c r="C169" i="88"/>
  <c r="C168" i="88"/>
  <c r="C167" i="88"/>
  <c r="C166" i="88"/>
  <c r="C165" i="88"/>
  <c r="C164" i="88"/>
  <c r="C163" i="88"/>
  <c r="C162" i="88"/>
  <c r="C161" i="88"/>
  <c r="C160" i="88"/>
  <c r="C159" i="88"/>
  <c r="C158" i="88"/>
  <c r="C157" i="88"/>
  <c r="C156" i="88"/>
  <c r="C154" i="88"/>
  <c r="C153" i="88"/>
  <c r="C152" i="88"/>
  <c r="C151" i="88"/>
  <c r="C150" i="88"/>
  <c r="C149" i="88"/>
  <c r="C148" i="88"/>
  <c r="C147" i="88"/>
  <c r="C146" i="88"/>
  <c r="C144" i="88"/>
  <c r="D134" i="88"/>
  <c r="D132" i="88"/>
  <c r="D130" i="88"/>
  <c r="D128" i="88"/>
  <c r="D131" i="88"/>
  <c r="C126" i="88"/>
  <c r="D124" i="88"/>
  <c r="C123" i="88"/>
  <c r="C114" i="88"/>
  <c r="D112" i="88"/>
  <c r="D71" i="88"/>
  <c r="C72" i="88"/>
  <c r="C69" i="88"/>
  <c r="C67" i="88"/>
  <c r="C65" i="88"/>
  <c r="C64" i="88"/>
  <c r="C63" i="88"/>
  <c r="H61" i="88"/>
  <c r="G61" i="88"/>
  <c r="E61" i="88"/>
  <c r="D61" i="88"/>
  <c r="C61" i="88"/>
  <c r="C59" i="88"/>
  <c r="C58" i="88"/>
  <c r="C57" i="88"/>
  <c r="E55" i="88"/>
  <c r="C55" i="88"/>
  <c r="C53" i="88"/>
  <c r="C52" i="88"/>
  <c r="C50" i="88"/>
  <c r="C49" i="88"/>
  <c r="H48" i="88"/>
  <c r="G48" i="88"/>
  <c r="E48" i="88"/>
  <c r="D48" i="88"/>
  <c r="C48" i="88"/>
  <c r="C46" i="88"/>
  <c r="C45" i="88"/>
  <c r="C43" i="88"/>
  <c r="C41" i="88"/>
  <c r="C39" i="88"/>
  <c r="C36" i="88"/>
  <c r="C35" i="88"/>
  <c r="C34" i="88"/>
  <c r="H32" i="88"/>
  <c r="G32" i="88"/>
  <c r="E32" i="88"/>
  <c r="D32" i="88"/>
  <c r="C32" i="88"/>
  <c r="C30" i="88"/>
  <c r="C29" i="88"/>
  <c r="H27" i="88"/>
  <c r="G27" i="88"/>
  <c r="E27" i="88"/>
  <c r="D27" i="88"/>
  <c r="C27" i="88"/>
  <c r="C25" i="88"/>
  <c r="C23" i="88"/>
  <c r="C21" i="88"/>
  <c r="C19" i="88"/>
  <c r="C16" i="88"/>
  <c r="C15" i="88"/>
  <c r="C14" i="88"/>
  <c r="H12" i="88"/>
  <c r="G12" i="88"/>
  <c r="D12" i="88"/>
  <c r="C12" i="88"/>
  <c r="C10" i="88"/>
  <c r="C9" i="88"/>
  <c r="H7" i="88"/>
  <c r="G7" i="88"/>
  <c r="D7" i="88"/>
  <c r="C7" i="88"/>
  <c r="A3" i="88"/>
  <c r="A2" i="88"/>
  <c r="A236" i="87"/>
  <c r="A217" i="87"/>
  <c r="A216" i="87"/>
  <c r="A215" i="87"/>
  <c r="A214" i="87"/>
  <c r="A213" i="87"/>
  <c r="A212" i="87"/>
  <c r="A211" i="87"/>
  <c r="C203" i="87"/>
  <c r="C200" i="87"/>
  <c r="C199" i="87"/>
  <c r="C198" i="87"/>
  <c r="C197" i="87"/>
  <c r="C196" i="87"/>
  <c r="C190" i="87"/>
  <c r="C188" i="87"/>
  <c r="C187" i="87"/>
  <c r="C185" i="87"/>
  <c r="C184" i="87"/>
  <c r="C183" i="87"/>
  <c r="C182" i="87"/>
  <c r="C181" i="87"/>
  <c r="C180" i="87"/>
  <c r="C179" i="87"/>
  <c r="C178" i="87"/>
  <c r="C177" i="87"/>
  <c r="C176" i="87"/>
  <c r="C175" i="87"/>
  <c r="C174" i="87"/>
  <c r="C173" i="87"/>
  <c r="C172" i="87"/>
  <c r="C171" i="87"/>
  <c r="C170" i="87"/>
  <c r="C169" i="87"/>
  <c r="C168" i="87"/>
  <c r="C167" i="87"/>
  <c r="C166" i="87"/>
  <c r="C164" i="87"/>
  <c r="C163" i="87"/>
  <c r="C162" i="87"/>
  <c r="C161" i="87"/>
  <c r="C160" i="87"/>
  <c r="C159" i="87"/>
  <c r="C158" i="87"/>
  <c r="C157" i="87"/>
  <c r="C156" i="87"/>
  <c r="C154" i="87"/>
  <c r="D144" i="87"/>
  <c r="C136" i="87"/>
  <c r="D134" i="87"/>
  <c r="C133" i="87"/>
  <c r="C124" i="87"/>
  <c r="D122" i="87"/>
  <c r="D71" i="87"/>
  <c r="C72" i="87"/>
  <c r="C69" i="87"/>
  <c r="C67" i="87"/>
  <c r="C65" i="87"/>
  <c r="C64" i="87"/>
  <c r="C63" i="87"/>
  <c r="E61" i="87"/>
  <c r="C61" i="87"/>
  <c r="C59" i="87"/>
  <c r="C58" i="87"/>
  <c r="C57" i="87"/>
  <c r="G55" i="87"/>
  <c r="H55" i="87"/>
  <c r="E55" i="87"/>
  <c r="C55" i="87"/>
  <c r="C53" i="87"/>
  <c r="C52" i="87"/>
  <c r="C50" i="87"/>
  <c r="C49" i="87"/>
  <c r="E48" i="87"/>
  <c r="C48" i="87"/>
  <c r="C46" i="87"/>
  <c r="C45" i="87"/>
  <c r="C43" i="87"/>
  <c r="C41" i="87"/>
  <c r="C39" i="87"/>
  <c r="C36" i="87"/>
  <c r="C35" i="87"/>
  <c r="C34" i="87"/>
  <c r="E32" i="87"/>
  <c r="C32" i="87"/>
  <c r="C30" i="87"/>
  <c r="C29" i="87"/>
  <c r="E27" i="87"/>
  <c r="C27" i="87"/>
  <c r="C25" i="87"/>
  <c r="C23" i="87"/>
  <c r="C21" i="87"/>
  <c r="C19" i="87"/>
  <c r="C16" i="87"/>
  <c r="C15" i="87"/>
  <c r="C14" i="87"/>
  <c r="H12" i="87"/>
  <c r="G12" i="87"/>
  <c r="E12" i="87"/>
  <c r="D12" i="87"/>
  <c r="C12" i="87"/>
  <c r="C10" i="87"/>
  <c r="C9" i="87"/>
  <c r="H7" i="87"/>
  <c r="G7" i="87"/>
  <c r="E7" i="87"/>
  <c r="D7" i="87"/>
  <c r="C7" i="87"/>
  <c r="A3" i="87"/>
  <c r="A2" i="87"/>
  <c r="A223" i="86"/>
  <c r="A207" i="86"/>
  <c r="A206" i="86"/>
  <c r="A205" i="86"/>
  <c r="A204" i="86"/>
  <c r="A203" i="86"/>
  <c r="A202" i="86"/>
  <c r="A201" i="86"/>
  <c r="C193" i="86"/>
  <c r="C189" i="86"/>
  <c r="C188" i="86"/>
  <c r="C190" i="86" s="1"/>
  <c r="C187" i="86"/>
  <c r="C186" i="86"/>
  <c r="C180" i="86"/>
  <c r="C178" i="86"/>
  <c r="C177" i="86"/>
  <c r="C175" i="86"/>
  <c r="C174" i="86"/>
  <c r="C173" i="86"/>
  <c r="C172" i="86"/>
  <c r="C171" i="86"/>
  <c r="C170" i="86"/>
  <c r="C169" i="86"/>
  <c r="C168" i="86"/>
  <c r="C167" i="86"/>
  <c r="C166" i="86"/>
  <c r="C165" i="86"/>
  <c r="C164" i="86"/>
  <c r="C163" i="86"/>
  <c r="C162" i="86"/>
  <c r="C161" i="86"/>
  <c r="C160" i="86"/>
  <c r="C159" i="86"/>
  <c r="C158" i="86"/>
  <c r="C157" i="86"/>
  <c r="C156" i="86"/>
  <c r="C154" i="86"/>
  <c r="C153" i="86"/>
  <c r="C152" i="86"/>
  <c r="C151" i="86"/>
  <c r="C150" i="86"/>
  <c r="C149" i="86"/>
  <c r="C148" i="86"/>
  <c r="C147" i="86"/>
  <c r="C146" i="86"/>
  <c r="C144" i="86"/>
  <c r="D134" i="86"/>
  <c r="D132" i="86"/>
  <c r="D130" i="86"/>
  <c r="D128" i="86"/>
  <c r="D131" i="86"/>
  <c r="C126" i="86"/>
  <c r="D124" i="86"/>
  <c r="C123" i="86"/>
  <c r="C114" i="86"/>
  <c r="D112" i="86"/>
  <c r="D71" i="86"/>
  <c r="C72" i="86"/>
  <c r="C69" i="86"/>
  <c r="C67" i="86"/>
  <c r="C65" i="86"/>
  <c r="C64" i="86"/>
  <c r="C63" i="86"/>
  <c r="H61" i="86"/>
  <c r="G61" i="86"/>
  <c r="E61" i="86"/>
  <c r="D61" i="86"/>
  <c r="C61" i="86"/>
  <c r="C59" i="86"/>
  <c r="C58" i="86"/>
  <c r="C57" i="86"/>
  <c r="C55" i="86"/>
  <c r="C53" i="86"/>
  <c r="C52" i="86"/>
  <c r="C50" i="86"/>
  <c r="C49" i="86"/>
  <c r="H48" i="86"/>
  <c r="G48" i="86"/>
  <c r="E48" i="86"/>
  <c r="D48" i="86"/>
  <c r="C48" i="86"/>
  <c r="C46" i="86"/>
  <c r="C45" i="86"/>
  <c r="C43" i="86"/>
  <c r="C41" i="86"/>
  <c r="C39" i="86"/>
  <c r="C36" i="86"/>
  <c r="C35" i="86"/>
  <c r="C34" i="86"/>
  <c r="H32" i="86"/>
  <c r="G32" i="86"/>
  <c r="E32" i="86"/>
  <c r="D32" i="86"/>
  <c r="C32" i="86"/>
  <c r="C30" i="86"/>
  <c r="C29" i="86"/>
  <c r="H27" i="86"/>
  <c r="G27" i="86"/>
  <c r="E27" i="86"/>
  <c r="D27" i="86"/>
  <c r="C27" i="86"/>
  <c r="C25" i="86"/>
  <c r="C23" i="86"/>
  <c r="C21" i="86"/>
  <c r="C19" i="86"/>
  <c r="C16" i="86"/>
  <c r="C15" i="86"/>
  <c r="C14" i="86"/>
  <c r="H12" i="86"/>
  <c r="G12" i="86"/>
  <c r="D12" i="86"/>
  <c r="C12" i="86"/>
  <c r="C10" i="86"/>
  <c r="C9" i="86"/>
  <c r="H7" i="86"/>
  <c r="G7" i="86"/>
  <c r="D7" i="86"/>
  <c r="C7" i="86"/>
  <c r="A3" i="86"/>
  <c r="A2" i="86"/>
  <c r="A264" i="85"/>
  <c r="A246" i="85"/>
  <c r="A245" i="85"/>
  <c r="A244" i="85"/>
  <c r="A243" i="85"/>
  <c r="A242" i="85"/>
  <c r="A241" i="85"/>
  <c r="A240" i="85"/>
  <c r="C232" i="85"/>
  <c r="C229" i="85"/>
  <c r="C228" i="85"/>
  <c r="C227" i="85"/>
  <c r="C226" i="85"/>
  <c r="C225" i="85"/>
  <c r="C219" i="85"/>
  <c r="C217" i="85"/>
  <c r="C216" i="85"/>
  <c r="C214" i="85"/>
  <c r="C213" i="85"/>
  <c r="C212" i="85"/>
  <c r="C211" i="85"/>
  <c r="C210" i="85"/>
  <c r="C209" i="85"/>
  <c r="C208" i="85"/>
  <c r="C207" i="85"/>
  <c r="C206" i="85"/>
  <c r="C205" i="85"/>
  <c r="C204" i="85"/>
  <c r="C203" i="85"/>
  <c r="C202" i="85"/>
  <c r="C201" i="85"/>
  <c r="C200" i="85"/>
  <c r="C199" i="85"/>
  <c r="C198" i="85"/>
  <c r="C197" i="85"/>
  <c r="C196" i="85"/>
  <c r="C195" i="85"/>
  <c r="C193" i="85"/>
  <c r="C192" i="85"/>
  <c r="C191" i="85"/>
  <c r="C190" i="85"/>
  <c r="C189" i="85"/>
  <c r="C188" i="85"/>
  <c r="C187" i="85"/>
  <c r="C186" i="85"/>
  <c r="C185" i="85"/>
  <c r="C183" i="85"/>
  <c r="C165" i="85"/>
  <c r="C162" i="85"/>
  <c r="C153" i="85"/>
  <c r="C121" i="85"/>
  <c r="D88" i="85"/>
  <c r="C89" i="85"/>
  <c r="C86" i="85"/>
  <c r="C85" i="85"/>
  <c r="C84" i="85"/>
  <c r="C82" i="85"/>
  <c r="C81" i="85"/>
  <c r="C80" i="85"/>
  <c r="G78" i="85"/>
  <c r="H78" i="85"/>
  <c r="E78" i="85"/>
  <c r="C78" i="85"/>
  <c r="C76" i="85"/>
  <c r="C75" i="85"/>
  <c r="G73" i="85"/>
  <c r="H73" i="85"/>
  <c r="E73" i="85"/>
  <c r="C73" i="85"/>
  <c r="C70" i="85"/>
  <c r="C68" i="85"/>
  <c r="C66" i="85"/>
  <c r="C65" i="85"/>
  <c r="C64" i="85"/>
  <c r="G62" i="85"/>
  <c r="H62" i="85"/>
  <c r="E62" i="85"/>
  <c r="C62" i="85"/>
  <c r="C60" i="85"/>
  <c r="C59" i="85"/>
  <c r="C58" i="85"/>
  <c r="H56" i="85"/>
  <c r="G56" i="85"/>
  <c r="D56" i="85"/>
  <c r="C56" i="85"/>
  <c r="C54" i="85"/>
  <c r="C53" i="85"/>
  <c r="C51" i="85"/>
  <c r="C50" i="85"/>
  <c r="C49" i="85"/>
  <c r="C47" i="85"/>
  <c r="C46" i="85"/>
  <c r="C44" i="85"/>
  <c r="C42" i="85"/>
  <c r="C40" i="85"/>
  <c r="C37" i="85"/>
  <c r="C36" i="85"/>
  <c r="C35" i="85"/>
  <c r="G33" i="85"/>
  <c r="H33" i="85"/>
  <c r="E33" i="85"/>
  <c r="C33" i="85"/>
  <c r="C31" i="85"/>
  <c r="C30" i="85"/>
  <c r="G28" i="85"/>
  <c r="H28" i="85"/>
  <c r="E28" i="85"/>
  <c r="C28" i="85"/>
  <c r="C26" i="85"/>
  <c r="C24" i="85"/>
  <c r="C22" i="85"/>
  <c r="C20" i="85"/>
  <c r="C17" i="85"/>
  <c r="C16" i="85"/>
  <c r="C15" i="85"/>
  <c r="C13" i="85"/>
  <c r="C11" i="85"/>
  <c r="C10" i="85"/>
  <c r="C8" i="85"/>
  <c r="A3" i="85"/>
  <c r="A2" i="85"/>
  <c r="A233" i="84"/>
  <c r="A214" i="84"/>
  <c r="A213" i="84"/>
  <c r="A212" i="84"/>
  <c r="A211" i="84"/>
  <c r="A210" i="84"/>
  <c r="A209" i="84"/>
  <c r="A208" i="84"/>
  <c r="C201" i="84"/>
  <c r="C200" i="84"/>
  <c r="C199" i="84"/>
  <c r="C193" i="84"/>
  <c r="C191" i="84"/>
  <c r="C189" i="84"/>
  <c r="C188" i="84"/>
  <c r="C187" i="84"/>
  <c r="C186" i="84"/>
  <c r="C185" i="84"/>
  <c r="C184" i="84"/>
  <c r="C183" i="84"/>
  <c r="C182" i="84"/>
  <c r="C181" i="84"/>
  <c r="C180" i="84"/>
  <c r="C179" i="84"/>
  <c r="C178" i="84"/>
  <c r="C177" i="84"/>
  <c r="C176" i="84"/>
  <c r="C175" i="84"/>
  <c r="C174" i="84"/>
  <c r="C173" i="84"/>
  <c r="C172" i="84"/>
  <c r="C171" i="84"/>
  <c r="C170" i="84"/>
  <c r="C168" i="84"/>
  <c r="C167" i="84"/>
  <c r="C166" i="84"/>
  <c r="C165" i="84"/>
  <c r="C164" i="84"/>
  <c r="C163" i="84"/>
  <c r="C162" i="84"/>
  <c r="C161" i="84"/>
  <c r="C160" i="84"/>
  <c r="C158" i="84"/>
  <c r="D148" i="84"/>
  <c r="D146" i="84"/>
  <c r="D144" i="84"/>
  <c r="D142" i="84"/>
  <c r="D145" i="84"/>
  <c r="C140" i="84"/>
  <c r="C137" i="84"/>
  <c r="D126" i="84"/>
  <c r="C128" i="84"/>
  <c r="C127" i="84"/>
  <c r="C105" i="84"/>
  <c r="D104" i="84"/>
  <c r="C102" i="84"/>
  <c r="C101" i="84"/>
  <c r="C100" i="84"/>
  <c r="C98" i="84"/>
  <c r="C97" i="84"/>
  <c r="C96" i="84"/>
  <c r="H94" i="84"/>
  <c r="G94" i="84"/>
  <c r="D94" i="84"/>
  <c r="C94" i="84"/>
  <c r="C92" i="84"/>
  <c r="C91" i="84"/>
  <c r="H89" i="84"/>
  <c r="G89" i="84"/>
  <c r="D89" i="84"/>
  <c r="C89" i="84"/>
  <c r="C66" i="84"/>
  <c r="D65" i="84"/>
  <c r="C63" i="84"/>
  <c r="C61" i="84"/>
  <c r="C59" i="84"/>
  <c r="C58" i="84"/>
  <c r="C57" i="84"/>
  <c r="G55" i="84"/>
  <c r="H55" i="84"/>
  <c r="E55" i="84"/>
  <c r="C55" i="84"/>
  <c r="C53" i="84"/>
  <c r="C52" i="84"/>
  <c r="C51" i="84"/>
  <c r="H49" i="84"/>
  <c r="G49" i="84"/>
  <c r="D49" i="84"/>
  <c r="C49" i="84"/>
  <c r="C47" i="84"/>
  <c r="C46" i="84"/>
  <c r="C44" i="84"/>
  <c r="C42" i="84"/>
  <c r="C40" i="84"/>
  <c r="C37" i="84"/>
  <c r="C36" i="84"/>
  <c r="C35" i="84"/>
  <c r="H33" i="84"/>
  <c r="G33" i="84"/>
  <c r="D33" i="84"/>
  <c r="C33" i="84"/>
  <c r="C31" i="84"/>
  <c r="C30" i="84"/>
  <c r="H28" i="84"/>
  <c r="G28" i="84"/>
  <c r="D28" i="84"/>
  <c r="C28" i="84"/>
  <c r="C26" i="84"/>
  <c r="C24" i="84"/>
  <c r="C22" i="84"/>
  <c r="C20" i="84"/>
  <c r="C17" i="84"/>
  <c r="C16" i="84"/>
  <c r="C15" i="84"/>
  <c r="G13" i="84"/>
  <c r="H13" i="84"/>
  <c r="E13" i="84"/>
  <c r="C13" i="84"/>
  <c r="C11" i="84"/>
  <c r="C10" i="84"/>
  <c r="G8" i="84"/>
  <c r="H8" i="84"/>
  <c r="E8" i="84"/>
  <c r="C8" i="84"/>
  <c r="A3" i="84"/>
  <c r="A2" i="84"/>
  <c r="A202" i="83"/>
  <c r="A187" i="83"/>
  <c r="A186" i="83"/>
  <c r="A185" i="83"/>
  <c r="A184" i="83"/>
  <c r="A183" i="83"/>
  <c r="A182" i="83"/>
  <c r="A181" i="83"/>
  <c r="C173" i="83"/>
  <c r="C170" i="83"/>
  <c r="C169" i="83"/>
  <c r="C168" i="83"/>
  <c r="C167" i="83"/>
  <c r="C166" i="83"/>
  <c r="C160" i="83"/>
  <c r="C158" i="83"/>
  <c r="C157" i="83"/>
  <c r="C155" i="83"/>
  <c r="C154" i="83"/>
  <c r="C153" i="83"/>
  <c r="C152" i="83"/>
  <c r="C151" i="83"/>
  <c r="C150" i="83"/>
  <c r="C149" i="83"/>
  <c r="C148" i="83"/>
  <c r="C147" i="83"/>
  <c r="C146" i="83"/>
  <c r="C145" i="83"/>
  <c r="C144" i="83"/>
  <c r="C143" i="83"/>
  <c r="C142" i="83"/>
  <c r="C141" i="83"/>
  <c r="C140" i="83"/>
  <c r="C139" i="83"/>
  <c r="C138" i="83"/>
  <c r="C137" i="83"/>
  <c r="C136" i="83"/>
  <c r="C134" i="83"/>
  <c r="C133" i="83"/>
  <c r="C132" i="83"/>
  <c r="C131" i="83"/>
  <c r="C130" i="83"/>
  <c r="C129" i="83"/>
  <c r="C128" i="83"/>
  <c r="C127" i="83"/>
  <c r="C126" i="83"/>
  <c r="C124" i="83"/>
  <c r="D114" i="83"/>
  <c r="D113" i="83"/>
  <c r="D112" i="83"/>
  <c r="D110" i="83"/>
  <c r="D109" i="83"/>
  <c r="D108" i="83"/>
  <c r="D111" i="83"/>
  <c r="C106" i="83"/>
  <c r="D104" i="83"/>
  <c r="C103" i="83"/>
  <c r="D92" i="83"/>
  <c r="C93" i="83"/>
  <c r="C72" i="83"/>
  <c r="D71" i="83"/>
  <c r="C69" i="83"/>
  <c r="C67" i="83"/>
  <c r="C65" i="83"/>
  <c r="C64" i="83"/>
  <c r="C63" i="83"/>
  <c r="G61" i="83"/>
  <c r="H61" i="83"/>
  <c r="E61" i="83"/>
  <c r="C61" i="83"/>
  <c r="C59" i="83"/>
  <c r="C58" i="83"/>
  <c r="C57" i="83"/>
  <c r="H55" i="83"/>
  <c r="G55" i="83"/>
  <c r="D55" i="83"/>
  <c r="C55" i="83"/>
  <c r="C53" i="83"/>
  <c r="C52" i="83"/>
  <c r="C50" i="83"/>
  <c r="C49" i="83"/>
  <c r="G48" i="83"/>
  <c r="H48" i="83"/>
  <c r="E48" i="83"/>
  <c r="C48" i="83"/>
  <c r="C46" i="83"/>
  <c r="C45" i="83"/>
  <c r="C43" i="83"/>
  <c r="C41" i="83"/>
  <c r="C39" i="83"/>
  <c r="C36" i="83"/>
  <c r="C35" i="83"/>
  <c r="C34" i="83"/>
  <c r="G32" i="83"/>
  <c r="H32" i="83"/>
  <c r="E32" i="83"/>
  <c r="C32" i="83"/>
  <c r="C30" i="83"/>
  <c r="C29" i="83"/>
  <c r="G27" i="83"/>
  <c r="H27" i="83"/>
  <c r="E27" i="83"/>
  <c r="C27" i="83"/>
  <c r="C25" i="83"/>
  <c r="C23" i="83"/>
  <c r="C21" i="83"/>
  <c r="C19" i="83"/>
  <c r="C16" i="83"/>
  <c r="C15" i="83"/>
  <c r="C14" i="83"/>
  <c r="C12" i="83"/>
  <c r="C10" i="83"/>
  <c r="C9" i="83"/>
  <c r="C7" i="83"/>
  <c r="A3" i="83"/>
  <c r="A2" i="83"/>
  <c r="A197" i="82"/>
  <c r="A182" i="82"/>
  <c r="A181" i="82"/>
  <c r="A180" i="82"/>
  <c r="A179" i="82"/>
  <c r="A178" i="82"/>
  <c r="A177" i="82"/>
  <c r="A176" i="82"/>
  <c r="C168" i="82"/>
  <c r="C164" i="82"/>
  <c r="C163" i="82"/>
  <c r="C162" i="82"/>
  <c r="C161" i="82"/>
  <c r="C165" i="82" s="1"/>
  <c r="C155" i="82"/>
  <c r="C153" i="82"/>
  <c r="C152" i="82"/>
  <c r="C150" i="82"/>
  <c r="C149" i="82"/>
  <c r="C148" i="82"/>
  <c r="C147" i="82"/>
  <c r="C146" i="82"/>
  <c r="C145" i="82"/>
  <c r="C144" i="82"/>
  <c r="C143" i="82"/>
  <c r="C142" i="82"/>
  <c r="C141" i="82"/>
  <c r="C140" i="82"/>
  <c r="C139" i="82"/>
  <c r="C138" i="82"/>
  <c r="C137" i="82"/>
  <c r="C136" i="82"/>
  <c r="C135" i="82"/>
  <c r="C134" i="82"/>
  <c r="C133" i="82"/>
  <c r="C132" i="82"/>
  <c r="C131" i="82"/>
  <c r="C129" i="82"/>
  <c r="C128" i="82"/>
  <c r="C127" i="82"/>
  <c r="C126" i="82"/>
  <c r="C125" i="82"/>
  <c r="C124" i="82"/>
  <c r="C123" i="82"/>
  <c r="C122" i="82"/>
  <c r="C121" i="82"/>
  <c r="C119" i="82"/>
  <c r="D108" i="82"/>
  <c r="D104" i="82"/>
  <c r="D107" i="82"/>
  <c r="C101" i="82"/>
  <c r="D99" i="82"/>
  <c r="C98" i="82"/>
  <c r="C89" i="82"/>
  <c r="C86" i="82"/>
  <c r="D85" i="82"/>
  <c r="D64" i="82"/>
  <c r="C65" i="82"/>
  <c r="C62" i="82"/>
  <c r="C60" i="82"/>
  <c r="C58" i="82"/>
  <c r="C57" i="82"/>
  <c r="C56" i="82"/>
  <c r="H54" i="82"/>
  <c r="G54" i="82"/>
  <c r="E54" i="82"/>
  <c r="D54" i="82"/>
  <c r="C54" i="82"/>
  <c r="C52" i="82"/>
  <c r="C51" i="82"/>
  <c r="C50" i="82"/>
  <c r="C48" i="82"/>
  <c r="C46" i="82"/>
  <c r="C45" i="82"/>
  <c r="C43" i="82"/>
  <c r="C41" i="82"/>
  <c r="C39" i="82"/>
  <c r="C36" i="82"/>
  <c r="C35" i="82"/>
  <c r="C34" i="82"/>
  <c r="C32" i="82"/>
  <c r="C30" i="82"/>
  <c r="C29" i="82"/>
  <c r="C27" i="82"/>
  <c r="C25" i="82"/>
  <c r="C23" i="82"/>
  <c r="C21" i="82"/>
  <c r="C19" i="82"/>
  <c r="C16" i="82"/>
  <c r="C15" i="82"/>
  <c r="C14" i="82"/>
  <c r="H12" i="82"/>
  <c r="G12" i="82"/>
  <c r="E12" i="82"/>
  <c r="D12" i="82"/>
  <c r="C12" i="82"/>
  <c r="C10" i="82"/>
  <c r="C9" i="82"/>
  <c r="H7" i="82"/>
  <c r="G7" i="82"/>
  <c r="E7" i="82"/>
  <c r="D7" i="82"/>
  <c r="C7" i="82"/>
  <c r="A3" i="82"/>
  <c r="A2" i="82"/>
  <c r="A222" i="81"/>
  <c r="A207" i="81"/>
  <c r="A206" i="81"/>
  <c r="A205" i="81"/>
  <c r="A204" i="81"/>
  <c r="A203" i="81"/>
  <c r="A202" i="81"/>
  <c r="A201" i="81"/>
  <c r="C193" i="81"/>
  <c r="C189" i="81"/>
  <c r="C188" i="81"/>
  <c r="C187" i="81"/>
  <c r="C186" i="81"/>
  <c r="C190" i="81" s="1"/>
  <c r="C180" i="81"/>
  <c r="C178" i="81"/>
  <c r="C177" i="81"/>
  <c r="C175" i="81"/>
  <c r="C174" i="81"/>
  <c r="C173" i="81"/>
  <c r="C172" i="81"/>
  <c r="C171" i="81"/>
  <c r="C170" i="81"/>
  <c r="C169" i="81"/>
  <c r="C168" i="81"/>
  <c r="C167" i="81"/>
  <c r="C166" i="81"/>
  <c r="C165" i="81"/>
  <c r="C164" i="81"/>
  <c r="C163" i="81"/>
  <c r="C162" i="81"/>
  <c r="C161" i="81"/>
  <c r="C160" i="81"/>
  <c r="C159" i="81"/>
  <c r="C158" i="81"/>
  <c r="C157" i="81"/>
  <c r="C156" i="81"/>
  <c r="C154" i="81"/>
  <c r="C153" i="81"/>
  <c r="C152" i="81"/>
  <c r="C151" i="81"/>
  <c r="C150" i="81"/>
  <c r="C149" i="81"/>
  <c r="C148" i="81"/>
  <c r="C147" i="81"/>
  <c r="C146" i="81"/>
  <c r="C144" i="81"/>
  <c r="D134" i="81"/>
  <c r="D132" i="81"/>
  <c r="D130" i="81"/>
  <c r="D128" i="81"/>
  <c r="D131" i="81"/>
  <c r="C126" i="81"/>
  <c r="D124" i="81"/>
  <c r="C123" i="81"/>
  <c r="C114" i="81"/>
  <c r="D112" i="81"/>
  <c r="D71" i="81"/>
  <c r="C72" i="81"/>
  <c r="C69" i="81"/>
  <c r="C67" i="81"/>
  <c r="C65" i="81"/>
  <c r="C64" i="81"/>
  <c r="C63" i="81"/>
  <c r="H61" i="81"/>
  <c r="G61" i="81"/>
  <c r="E61" i="81"/>
  <c r="D61" i="81"/>
  <c r="C61" i="81"/>
  <c r="C59" i="81"/>
  <c r="C58" i="81"/>
  <c r="C57" i="81"/>
  <c r="C55" i="81"/>
  <c r="C53" i="81"/>
  <c r="C52" i="81"/>
  <c r="C50" i="81"/>
  <c r="C49" i="81"/>
  <c r="H48" i="81"/>
  <c r="G48" i="81"/>
  <c r="E48" i="81"/>
  <c r="D48" i="81"/>
  <c r="C48" i="81"/>
  <c r="C46" i="81"/>
  <c r="C45" i="81"/>
  <c r="C43" i="81"/>
  <c r="C41" i="81"/>
  <c r="C39" i="81"/>
  <c r="C36" i="81"/>
  <c r="C35" i="81"/>
  <c r="C34" i="81"/>
  <c r="G32" i="81"/>
  <c r="H32" i="81"/>
  <c r="E32" i="81"/>
  <c r="C32" i="81"/>
  <c r="C30" i="81"/>
  <c r="C29" i="81"/>
  <c r="G27" i="81"/>
  <c r="H27" i="81"/>
  <c r="E27" i="81"/>
  <c r="C27" i="81"/>
  <c r="C25" i="81"/>
  <c r="C23" i="81"/>
  <c r="C21" i="81"/>
  <c r="C19" i="81"/>
  <c r="C16" i="81"/>
  <c r="C15" i="81"/>
  <c r="C14" i="81"/>
  <c r="H12" i="81"/>
  <c r="G12" i="81"/>
  <c r="D12" i="81"/>
  <c r="C12" i="81"/>
  <c r="C10" i="81"/>
  <c r="C9" i="81"/>
  <c r="H7" i="81"/>
  <c r="G7" i="81"/>
  <c r="D7" i="81"/>
  <c r="C7" i="81"/>
  <c r="A3" i="81"/>
  <c r="A2" i="81"/>
  <c r="A197" i="80"/>
  <c r="A182" i="80"/>
  <c r="A181" i="80"/>
  <c r="A180" i="80"/>
  <c r="A179" i="80"/>
  <c r="A178" i="80"/>
  <c r="A177" i="80"/>
  <c r="A176" i="80"/>
  <c r="C169" i="80"/>
  <c r="C168" i="80"/>
  <c r="C167" i="80"/>
  <c r="C166" i="80"/>
  <c r="C165" i="80"/>
  <c r="C159" i="80"/>
  <c r="C157" i="80"/>
  <c r="C156" i="80"/>
  <c r="C154" i="80"/>
  <c r="C153" i="80"/>
  <c r="C152" i="80"/>
  <c r="C151" i="80"/>
  <c r="C150" i="80"/>
  <c r="C149" i="80"/>
  <c r="C148" i="80"/>
  <c r="C147" i="80"/>
  <c r="C146" i="80"/>
  <c r="C145" i="80"/>
  <c r="C144" i="80"/>
  <c r="C143" i="80"/>
  <c r="C142" i="80"/>
  <c r="C141" i="80"/>
  <c r="C140" i="80"/>
  <c r="C139" i="80"/>
  <c r="C138" i="80"/>
  <c r="C137" i="80"/>
  <c r="C136" i="80"/>
  <c r="C134" i="80"/>
  <c r="C133" i="80"/>
  <c r="C132" i="80"/>
  <c r="C131" i="80"/>
  <c r="C130" i="80"/>
  <c r="C129" i="80"/>
  <c r="C128" i="80"/>
  <c r="C127" i="80"/>
  <c r="D104" i="80"/>
  <c r="C126" i="80"/>
  <c r="C124" i="80"/>
  <c r="D114" i="80"/>
  <c r="D112" i="80"/>
  <c r="D110" i="80"/>
  <c r="D108" i="80"/>
  <c r="D113" i="80"/>
  <c r="C106" i="80"/>
  <c r="C103" i="80"/>
  <c r="D92" i="80"/>
  <c r="C94" i="80"/>
  <c r="C72" i="80"/>
  <c r="D71" i="80"/>
  <c r="C69" i="80"/>
  <c r="C67" i="80"/>
  <c r="C65" i="80"/>
  <c r="C64" i="80"/>
  <c r="C63" i="80"/>
  <c r="C61" i="80"/>
  <c r="C59" i="80"/>
  <c r="C58" i="80"/>
  <c r="C57" i="80"/>
  <c r="C55" i="80"/>
  <c r="C53" i="80"/>
  <c r="C52" i="80"/>
  <c r="C50" i="80"/>
  <c r="C49" i="80"/>
  <c r="C48" i="80"/>
  <c r="C46" i="80"/>
  <c r="C45" i="80"/>
  <c r="C43" i="80"/>
  <c r="C41" i="80"/>
  <c r="C39" i="80"/>
  <c r="C36" i="80"/>
  <c r="C35" i="80"/>
  <c r="C34" i="80"/>
  <c r="C32" i="80"/>
  <c r="C30" i="80"/>
  <c r="C29" i="80"/>
  <c r="C27" i="80"/>
  <c r="C25" i="80"/>
  <c r="C23" i="80"/>
  <c r="C21" i="80"/>
  <c r="C19" i="80"/>
  <c r="C16" i="80"/>
  <c r="C15" i="80"/>
  <c r="C14" i="80"/>
  <c r="C12" i="80"/>
  <c r="C10" i="80"/>
  <c r="C9" i="80"/>
  <c r="C7" i="80"/>
  <c r="A3" i="80"/>
  <c r="A2" i="80"/>
  <c r="A216" i="79"/>
  <c r="A197" i="79"/>
  <c r="A196" i="79"/>
  <c r="A195" i="79"/>
  <c r="A194" i="79"/>
  <c r="A193" i="79"/>
  <c r="A192" i="79"/>
  <c r="A191" i="79"/>
  <c r="C183" i="79"/>
  <c r="C179" i="79"/>
  <c r="C178" i="79"/>
  <c r="C177" i="79"/>
  <c r="C176" i="79"/>
  <c r="C180" i="79" s="1"/>
  <c r="C170" i="79"/>
  <c r="C168" i="79"/>
  <c r="C167" i="79"/>
  <c r="C165" i="79"/>
  <c r="C164" i="79"/>
  <c r="C163" i="79"/>
  <c r="C162" i="79"/>
  <c r="C161" i="79"/>
  <c r="C160" i="79"/>
  <c r="C159" i="79"/>
  <c r="C158" i="79"/>
  <c r="C157" i="79"/>
  <c r="C156" i="79"/>
  <c r="C155" i="79"/>
  <c r="C154" i="79"/>
  <c r="C153" i="79"/>
  <c r="C152" i="79"/>
  <c r="C151" i="79"/>
  <c r="C150" i="79"/>
  <c r="C149" i="79"/>
  <c r="C148" i="79"/>
  <c r="C147" i="79"/>
  <c r="C146" i="79"/>
  <c r="C144" i="79"/>
  <c r="C143" i="79"/>
  <c r="C142" i="79"/>
  <c r="C141" i="79"/>
  <c r="C140" i="79"/>
  <c r="C139" i="79"/>
  <c r="C138" i="79"/>
  <c r="C137" i="79"/>
  <c r="C136" i="79"/>
  <c r="C134" i="79"/>
  <c r="D123" i="79"/>
  <c r="D121" i="79"/>
  <c r="C116" i="79"/>
  <c r="D114" i="79"/>
  <c r="C113" i="79"/>
  <c r="C104" i="79"/>
  <c r="C72" i="79"/>
  <c r="C69" i="79"/>
  <c r="C67" i="79"/>
  <c r="C65" i="79"/>
  <c r="C64" i="79"/>
  <c r="C63" i="79"/>
  <c r="D61" i="79"/>
  <c r="C61" i="79"/>
  <c r="C59" i="79"/>
  <c r="C58" i="79"/>
  <c r="C57" i="79"/>
  <c r="H55" i="79"/>
  <c r="G55" i="79"/>
  <c r="E55" i="79"/>
  <c r="D55" i="79"/>
  <c r="C55" i="79"/>
  <c r="C53" i="79"/>
  <c r="C52" i="79"/>
  <c r="C50" i="79"/>
  <c r="C49" i="79"/>
  <c r="H48" i="79"/>
  <c r="D48" i="79"/>
  <c r="C48" i="79"/>
  <c r="C46" i="79"/>
  <c r="C45" i="79"/>
  <c r="C43" i="79"/>
  <c r="C41" i="79"/>
  <c r="C39" i="79"/>
  <c r="C36" i="79"/>
  <c r="C35" i="79"/>
  <c r="C34" i="79"/>
  <c r="D32" i="79"/>
  <c r="C32" i="79"/>
  <c r="C30" i="79"/>
  <c r="C29" i="79"/>
  <c r="H27" i="79"/>
  <c r="D27" i="79"/>
  <c r="C27" i="79"/>
  <c r="C25" i="79"/>
  <c r="C23" i="79"/>
  <c r="C21" i="79"/>
  <c r="C19" i="79"/>
  <c r="C16" i="79"/>
  <c r="C15" i="79"/>
  <c r="C14" i="79"/>
  <c r="G12" i="79"/>
  <c r="H12" i="79"/>
  <c r="E12" i="79"/>
  <c r="C12" i="79"/>
  <c r="C10" i="79"/>
  <c r="C9" i="79"/>
  <c r="G7" i="79"/>
  <c r="H7" i="79"/>
  <c r="E7" i="79"/>
  <c r="C7" i="79"/>
  <c r="A3" i="79"/>
  <c r="A2" i="79"/>
  <c r="A243" i="78"/>
  <c r="A227" i="78"/>
  <c r="A226" i="78"/>
  <c r="A225" i="78"/>
  <c r="A224" i="78"/>
  <c r="A223" i="78"/>
  <c r="A222" i="78"/>
  <c r="A221" i="78"/>
  <c r="C213" i="78"/>
  <c r="C209" i="78"/>
  <c r="C208" i="78"/>
  <c r="C207" i="78"/>
  <c r="C206" i="78"/>
  <c r="C210" i="78" s="1"/>
  <c r="C200" i="78"/>
  <c r="C198" i="78"/>
  <c r="C197" i="78"/>
  <c r="C195" i="78"/>
  <c r="C194" i="78"/>
  <c r="C193" i="78"/>
  <c r="C192" i="78"/>
  <c r="C191" i="78"/>
  <c r="C190" i="78"/>
  <c r="C189" i="78"/>
  <c r="C188" i="78"/>
  <c r="C187" i="78"/>
  <c r="C186" i="78"/>
  <c r="C185" i="78"/>
  <c r="C184" i="78"/>
  <c r="C183" i="78"/>
  <c r="C182" i="78"/>
  <c r="C181" i="78"/>
  <c r="C180" i="78"/>
  <c r="C179" i="78"/>
  <c r="C178" i="78"/>
  <c r="C177" i="78"/>
  <c r="C176" i="78"/>
  <c r="C174" i="78"/>
  <c r="C173" i="78"/>
  <c r="C172" i="78"/>
  <c r="C171" i="78"/>
  <c r="C170" i="78"/>
  <c r="C169" i="78"/>
  <c r="C168" i="78"/>
  <c r="C167" i="78"/>
  <c r="C166" i="78"/>
  <c r="C164" i="78"/>
  <c r="D154" i="78"/>
  <c r="D153" i="78"/>
  <c r="D152" i="78"/>
  <c r="D150" i="78"/>
  <c r="D149" i="78"/>
  <c r="D148" i="78"/>
  <c r="D151" i="78"/>
  <c r="C146" i="78"/>
  <c r="D144" i="78"/>
  <c r="C143" i="78"/>
  <c r="C134" i="78"/>
  <c r="D132" i="78"/>
  <c r="D71" i="78"/>
  <c r="C72" i="78"/>
  <c r="C69" i="78"/>
  <c r="C67" i="78"/>
  <c r="C65" i="78"/>
  <c r="C64" i="78"/>
  <c r="C63" i="78"/>
  <c r="G61" i="78"/>
  <c r="H61" i="78"/>
  <c r="E61" i="78"/>
  <c r="C61" i="78"/>
  <c r="C59" i="78"/>
  <c r="C58" i="78"/>
  <c r="C57" i="78"/>
  <c r="D55" i="78"/>
  <c r="C55" i="78"/>
  <c r="C53" i="78"/>
  <c r="C52" i="78"/>
  <c r="C50" i="78"/>
  <c r="C49" i="78"/>
  <c r="G48" i="78"/>
  <c r="H48" i="78"/>
  <c r="E48" i="78"/>
  <c r="C48" i="78"/>
  <c r="C46" i="78"/>
  <c r="C45" i="78"/>
  <c r="C43" i="78"/>
  <c r="C41" i="78"/>
  <c r="C39" i="78"/>
  <c r="C36" i="78"/>
  <c r="C35" i="78"/>
  <c r="C34" i="78"/>
  <c r="G32" i="78"/>
  <c r="H32" i="78"/>
  <c r="E32" i="78"/>
  <c r="C32" i="78"/>
  <c r="C30" i="78"/>
  <c r="C29" i="78"/>
  <c r="G27" i="78"/>
  <c r="H27" i="78"/>
  <c r="E27" i="78"/>
  <c r="C27" i="78"/>
  <c r="C25" i="78"/>
  <c r="C23" i="78"/>
  <c r="C21" i="78"/>
  <c r="C19" i="78"/>
  <c r="C16" i="78"/>
  <c r="C15" i="78"/>
  <c r="C14" i="78"/>
  <c r="H12" i="78"/>
  <c r="D12" i="78"/>
  <c r="C12" i="78"/>
  <c r="C10" i="78"/>
  <c r="C9" i="78"/>
  <c r="D7" i="78"/>
  <c r="C7" i="78"/>
  <c r="A3" i="78"/>
  <c r="A2" i="78"/>
  <c r="A217" i="77"/>
  <c r="A201" i="77"/>
  <c r="A200" i="77"/>
  <c r="A199" i="77"/>
  <c r="A198" i="77"/>
  <c r="A197" i="77"/>
  <c r="A196" i="77"/>
  <c r="A195" i="77"/>
  <c r="C186" i="77"/>
  <c r="C182" i="77"/>
  <c r="C181" i="77"/>
  <c r="C180" i="77"/>
  <c r="C179" i="77"/>
  <c r="C183" i="77" s="1"/>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7" i="77"/>
  <c r="C146" i="77"/>
  <c r="C145" i="77"/>
  <c r="C144" i="77"/>
  <c r="C143" i="77"/>
  <c r="C142" i="77"/>
  <c r="C141" i="77"/>
  <c r="C140" i="77"/>
  <c r="C139" i="77"/>
  <c r="C137" i="77"/>
  <c r="D126" i="77"/>
  <c r="D124" i="77"/>
  <c r="D122" i="77"/>
  <c r="C119" i="77"/>
  <c r="D117" i="77"/>
  <c r="C116" i="77"/>
  <c r="C107" i="77"/>
  <c r="D105" i="77"/>
  <c r="C106" i="77"/>
  <c r="D64" i="77"/>
  <c r="C65" i="77"/>
  <c r="C62" i="77"/>
  <c r="C60" i="77"/>
  <c r="C58" i="77"/>
  <c r="C57" i="77"/>
  <c r="C56" i="77"/>
  <c r="E54" i="77"/>
  <c r="C54" i="77"/>
  <c r="C52" i="77"/>
  <c r="C51" i="77"/>
  <c r="C50" i="77"/>
  <c r="E48" i="77"/>
  <c r="D48" i="77"/>
  <c r="C48" i="77"/>
  <c r="C46" i="77"/>
  <c r="C45" i="77"/>
  <c r="C43" i="77"/>
  <c r="C41" i="77"/>
  <c r="C39" i="77"/>
  <c r="C36" i="77"/>
  <c r="C35" i="77"/>
  <c r="C34" i="77"/>
  <c r="H32" i="77"/>
  <c r="G32" i="77"/>
  <c r="E32" i="77"/>
  <c r="D32" i="77"/>
  <c r="C32" i="77"/>
  <c r="C30" i="77"/>
  <c r="C29" i="77"/>
  <c r="H27" i="77"/>
  <c r="G27" i="77"/>
  <c r="E27" i="77"/>
  <c r="C27" i="77"/>
  <c r="C25" i="77"/>
  <c r="C23" i="77"/>
  <c r="C21" i="77"/>
  <c r="C19" i="77"/>
  <c r="C16" i="77"/>
  <c r="C15" i="77"/>
  <c r="C14" i="77"/>
  <c r="G12" i="77"/>
  <c r="E12" i="77"/>
  <c r="C12" i="77"/>
  <c r="C10" i="77"/>
  <c r="C9" i="77"/>
  <c r="E7" i="77"/>
  <c r="C7" i="77"/>
  <c r="A3" i="77"/>
  <c r="A2" i="77"/>
  <c r="A190" i="76"/>
  <c r="A175" i="76"/>
  <c r="A174" i="76"/>
  <c r="A173" i="76"/>
  <c r="A172" i="76"/>
  <c r="A171" i="76"/>
  <c r="A170" i="76"/>
  <c r="A169" i="76"/>
  <c r="C162" i="76"/>
  <c r="C161" i="76"/>
  <c r="C160" i="76"/>
  <c r="C159" i="76"/>
  <c r="C158" i="76"/>
  <c r="C152" i="76"/>
  <c r="C150" i="76"/>
  <c r="C149" i="76"/>
  <c r="C147" i="76"/>
  <c r="C146" i="76"/>
  <c r="C145" i="76"/>
  <c r="C144" i="76"/>
  <c r="C143" i="76"/>
  <c r="C142" i="76"/>
  <c r="C141" i="76"/>
  <c r="C140" i="76"/>
  <c r="C139" i="76"/>
  <c r="C138" i="76"/>
  <c r="C137" i="76"/>
  <c r="C136" i="76"/>
  <c r="C135" i="76"/>
  <c r="C134" i="76"/>
  <c r="C133" i="76"/>
  <c r="C132" i="76"/>
  <c r="C131" i="76"/>
  <c r="C130" i="76"/>
  <c r="C129" i="76"/>
  <c r="C127" i="76"/>
  <c r="C126" i="76"/>
  <c r="C125" i="76"/>
  <c r="C124" i="76"/>
  <c r="C123" i="76"/>
  <c r="C122" i="76"/>
  <c r="C121" i="76"/>
  <c r="C120" i="76"/>
  <c r="C119" i="76"/>
  <c r="C117" i="76"/>
  <c r="D107" i="76"/>
  <c r="D104" i="76"/>
  <c r="D103" i="76"/>
  <c r="D101" i="76"/>
  <c r="C99" i="76"/>
  <c r="C96" i="76"/>
  <c r="C87" i="76"/>
  <c r="C86" i="76"/>
  <c r="D85" i="76"/>
  <c r="D64" i="76"/>
  <c r="C65" i="76"/>
  <c r="C62" i="76"/>
  <c r="C60" i="76"/>
  <c r="C58" i="76"/>
  <c r="C57" i="76"/>
  <c r="C56" i="76"/>
  <c r="H54" i="76"/>
  <c r="G54" i="76"/>
  <c r="E54" i="76"/>
  <c r="D54" i="76"/>
  <c r="C54" i="76"/>
  <c r="C52" i="76"/>
  <c r="C51" i="76"/>
  <c r="C50" i="76"/>
  <c r="G48" i="76"/>
  <c r="E48" i="76"/>
  <c r="C48" i="76"/>
  <c r="C46" i="76"/>
  <c r="C45" i="76"/>
  <c r="C43" i="76"/>
  <c r="C41" i="76"/>
  <c r="C39" i="76"/>
  <c r="C36" i="76"/>
  <c r="C35" i="76"/>
  <c r="C34" i="76"/>
  <c r="E32" i="76"/>
  <c r="C32" i="76"/>
  <c r="C30" i="76"/>
  <c r="C29" i="76"/>
  <c r="G27" i="76"/>
  <c r="E27" i="76"/>
  <c r="C27" i="76"/>
  <c r="C25" i="76"/>
  <c r="C23" i="76"/>
  <c r="C21" i="76"/>
  <c r="C19" i="76"/>
  <c r="C16" i="76"/>
  <c r="C15" i="76"/>
  <c r="C14" i="76"/>
  <c r="G12" i="76"/>
  <c r="E12" i="76"/>
  <c r="D12" i="76"/>
  <c r="C12" i="76"/>
  <c r="C10" i="76"/>
  <c r="C9" i="76"/>
  <c r="H7" i="76"/>
  <c r="G7" i="76"/>
  <c r="E7" i="76"/>
  <c r="D7" i="76"/>
  <c r="C7" i="76"/>
  <c r="A3" i="76"/>
  <c r="A2" i="76"/>
  <c r="A225" i="75"/>
  <c r="A200" i="75"/>
  <c r="A199" i="75"/>
  <c r="A198" i="75"/>
  <c r="A197" i="75"/>
  <c r="A196" i="75"/>
  <c r="A195" i="75"/>
  <c r="A194" i="75"/>
  <c r="C186" i="75"/>
  <c r="C182" i="75"/>
  <c r="C181" i="75"/>
  <c r="C180" i="75"/>
  <c r="C179" i="75"/>
  <c r="C183" i="75" s="1"/>
  <c r="C173" i="75"/>
  <c r="C171" i="75"/>
  <c r="C170" i="75"/>
  <c r="C168" i="75"/>
  <c r="C167" i="75"/>
  <c r="C166" i="75"/>
  <c r="C165" i="75"/>
  <c r="C164" i="75"/>
  <c r="C163" i="75"/>
  <c r="C162" i="75"/>
  <c r="C161" i="75"/>
  <c r="C160" i="75"/>
  <c r="C159" i="75"/>
  <c r="C158" i="75"/>
  <c r="C157" i="75"/>
  <c r="C156" i="75"/>
  <c r="C155" i="75"/>
  <c r="C154" i="75"/>
  <c r="C153" i="75"/>
  <c r="C152" i="75"/>
  <c r="C151" i="75"/>
  <c r="C150" i="75"/>
  <c r="C149" i="75"/>
  <c r="C147" i="75"/>
  <c r="C146" i="75"/>
  <c r="C145" i="75"/>
  <c r="C144" i="75"/>
  <c r="C143" i="75"/>
  <c r="C142" i="75"/>
  <c r="C141" i="75"/>
  <c r="C140" i="75"/>
  <c r="C139" i="75"/>
  <c r="C137" i="75"/>
  <c r="D126" i="75"/>
  <c r="D124" i="75"/>
  <c r="D122" i="75"/>
  <c r="D121" i="75"/>
  <c r="C119" i="75"/>
  <c r="D117" i="75"/>
  <c r="C116" i="75"/>
  <c r="C107" i="75"/>
  <c r="D105" i="75"/>
  <c r="D64" i="75"/>
  <c r="C65" i="75"/>
  <c r="C62" i="75"/>
  <c r="C60" i="75"/>
  <c r="C58" i="75"/>
  <c r="C57" i="75"/>
  <c r="C56" i="75"/>
  <c r="H54" i="75"/>
  <c r="G54" i="75"/>
  <c r="E54" i="75"/>
  <c r="D54" i="75"/>
  <c r="C54" i="75"/>
  <c r="C52" i="75"/>
  <c r="C51" i="75"/>
  <c r="C50" i="75"/>
  <c r="H48" i="75"/>
  <c r="G48" i="75"/>
  <c r="E48" i="75"/>
  <c r="D48" i="75"/>
  <c r="C48" i="75"/>
  <c r="C46" i="75"/>
  <c r="C45" i="75"/>
  <c r="C43" i="75"/>
  <c r="C41" i="75"/>
  <c r="C39" i="75"/>
  <c r="C36" i="75"/>
  <c r="C35" i="75"/>
  <c r="C34" i="75"/>
  <c r="H32" i="75"/>
  <c r="G32" i="75"/>
  <c r="E32" i="75"/>
  <c r="D32" i="75"/>
  <c r="C32" i="75"/>
  <c r="C30" i="75"/>
  <c r="C29" i="75"/>
  <c r="H27" i="75"/>
  <c r="G27" i="75"/>
  <c r="E27" i="75"/>
  <c r="D27" i="75"/>
  <c r="C27" i="75"/>
  <c r="C25" i="75"/>
  <c r="C23" i="75"/>
  <c r="C21" i="75"/>
  <c r="C19" i="75"/>
  <c r="C16" i="75"/>
  <c r="C15" i="75"/>
  <c r="C14" i="75"/>
  <c r="H12" i="75"/>
  <c r="G12" i="75"/>
  <c r="E12" i="75"/>
  <c r="D12" i="75"/>
  <c r="C12" i="75"/>
  <c r="C10" i="75"/>
  <c r="C9" i="75"/>
  <c r="H7" i="75"/>
  <c r="G7" i="75"/>
  <c r="E7" i="75"/>
  <c r="D7" i="75"/>
  <c r="C7" i="75"/>
  <c r="A3" i="75"/>
  <c r="A2" i="75"/>
  <c r="A224" i="74"/>
  <c r="A205" i="74"/>
  <c r="A204" i="74"/>
  <c r="A203" i="74"/>
  <c r="A202" i="74"/>
  <c r="A201" i="74"/>
  <c r="A200" i="74"/>
  <c r="A199" i="74"/>
  <c r="C189" i="74"/>
  <c r="C186" i="74"/>
  <c r="C184" i="74"/>
  <c r="C183" i="74"/>
  <c r="C182" i="74"/>
  <c r="C181" i="74"/>
  <c r="C185" i="74" s="1"/>
  <c r="C175" i="74"/>
  <c r="C173" i="74"/>
  <c r="C172" i="74"/>
  <c r="C170" i="74"/>
  <c r="C169" i="74"/>
  <c r="C168" i="74"/>
  <c r="C167" i="74"/>
  <c r="C166" i="74"/>
  <c r="C165" i="74"/>
  <c r="C164" i="74"/>
  <c r="C163" i="74"/>
  <c r="C162" i="74"/>
  <c r="C161" i="74"/>
  <c r="C160" i="74"/>
  <c r="C159" i="74"/>
  <c r="C158" i="74"/>
  <c r="C157" i="74"/>
  <c r="C156" i="74"/>
  <c r="C155" i="74"/>
  <c r="C154" i="74"/>
  <c r="C153" i="74"/>
  <c r="C152" i="74"/>
  <c r="C151" i="74"/>
  <c r="C149" i="74"/>
  <c r="C148" i="74"/>
  <c r="C147" i="74"/>
  <c r="C146" i="74"/>
  <c r="C145" i="74"/>
  <c r="C144" i="74"/>
  <c r="C143" i="74"/>
  <c r="C142" i="74"/>
  <c r="C141" i="74"/>
  <c r="C139" i="74"/>
  <c r="D129" i="74"/>
  <c r="D128" i="74"/>
  <c r="D127" i="74"/>
  <c r="D125" i="74"/>
  <c r="D124" i="74"/>
  <c r="D123" i="74"/>
  <c r="D126" i="74"/>
  <c r="C121" i="74"/>
  <c r="D119" i="74"/>
  <c r="C118" i="74"/>
  <c r="C109" i="74"/>
  <c r="D107" i="74"/>
  <c r="C108" i="74"/>
  <c r="D71" i="74"/>
  <c r="C72" i="74"/>
  <c r="C69" i="74"/>
  <c r="C67" i="74"/>
  <c r="C65" i="74"/>
  <c r="C64" i="74"/>
  <c r="C63" i="74"/>
  <c r="G61" i="74"/>
  <c r="E61" i="74"/>
  <c r="C61" i="74"/>
  <c r="C59" i="74"/>
  <c r="C58" i="74"/>
  <c r="C57" i="74"/>
  <c r="H55" i="74"/>
  <c r="C55" i="74"/>
  <c r="C53" i="74"/>
  <c r="C52" i="74"/>
  <c r="C50" i="74"/>
  <c r="C49" i="74"/>
  <c r="G48" i="74"/>
  <c r="E48" i="74"/>
  <c r="C48" i="74"/>
  <c r="C46" i="74"/>
  <c r="C45" i="74"/>
  <c r="C43" i="74"/>
  <c r="C41" i="74"/>
  <c r="C39" i="74"/>
  <c r="C36" i="74"/>
  <c r="C35" i="74"/>
  <c r="C34" i="74"/>
  <c r="G32" i="74"/>
  <c r="E32" i="74"/>
  <c r="C32" i="74"/>
  <c r="C30" i="74"/>
  <c r="C29" i="74"/>
  <c r="G27" i="74"/>
  <c r="E27" i="74"/>
  <c r="C27" i="74"/>
  <c r="C25" i="74"/>
  <c r="C23" i="74"/>
  <c r="C21" i="74"/>
  <c r="C19" i="74"/>
  <c r="C16" i="74"/>
  <c r="C15" i="74"/>
  <c r="C14" i="74"/>
  <c r="H12" i="74"/>
  <c r="G12" i="74"/>
  <c r="E12" i="74"/>
  <c r="D12" i="74"/>
  <c r="C12" i="74"/>
  <c r="C10" i="74"/>
  <c r="C9" i="74"/>
  <c r="H7" i="74"/>
  <c r="E7" i="74"/>
  <c r="D7" i="74"/>
  <c r="C7" i="74"/>
  <c r="A3" i="74"/>
  <c r="A2" i="74"/>
  <c r="A195" i="73"/>
  <c r="A180" i="73"/>
  <c r="A179" i="73"/>
  <c r="A178" i="73"/>
  <c r="A177" i="73"/>
  <c r="A176" i="73"/>
  <c r="A175" i="73"/>
  <c r="A174" i="73"/>
  <c r="C166" i="73"/>
  <c r="C162" i="73"/>
  <c r="C161" i="73"/>
  <c r="C160" i="73"/>
  <c r="C159" i="73"/>
  <c r="C163" i="73" s="1"/>
  <c r="C153" i="73"/>
  <c r="C151" i="73"/>
  <c r="C150" i="73"/>
  <c r="C148" i="73"/>
  <c r="C147" i="73"/>
  <c r="C146" i="73"/>
  <c r="C145" i="73"/>
  <c r="C144" i="73"/>
  <c r="C143" i="73"/>
  <c r="C142" i="73"/>
  <c r="C141" i="73"/>
  <c r="C140" i="73"/>
  <c r="C139" i="73"/>
  <c r="C138" i="73"/>
  <c r="C137" i="73"/>
  <c r="C136" i="73"/>
  <c r="C135" i="73"/>
  <c r="C134" i="73"/>
  <c r="C133" i="73"/>
  <c r="C132" i="73"/>
  <c r="C131" i="73"/>
  <c r="C130" i="73"/>
  <c r="C129" i="73"/>
  <c r="C127" i="73"/>
  <c r="C126" i="73"/>
  <c r="C125" i="73"/>
  <c r="C124" i="73"/>
  <c r="C123" i="73"/>
  <c r="C122" i="73"/>
  <c r="C121" i="73"/>
  <c r="C120" i="73"/>
  <c r="C119" i="73"/>
  <c r="C117" i="73"/>
  <c r="D107" i="73"/>
  <c r="D103" i="73"/>
  <c r="D106" i="73"/>
  <c r="C99" i="73"/>
  <c r="C96" i="73"/>
  <c r="D85" i="73"/>
  <c r="C87" i="73"/>
  <c r="C86" i="73"/>
  <c r="D64" i="73"/>
  <c r="C65" i="73"/>
  <c r="C62" i="73"/>
  <c r="C60" i="73"/>
  <c r="C58" i="73"/>
  <c r="C57" i="73"/>
  <c r="C56" i="73"/>
  <c r="H54" i="73"/>
  <c r="G54" i="73"/>
  <c r="E54" i="73"/>
  <c r="D54" i="73"/>
  <c r="C54" i="73"/>
  <c r="C52" i="73"/>
  <c r="C51" i="73"/>
  <c r="C50" i="73"/>
  <c r="H48" i="73"/>
  <c r="E48" i="73"/>
  <c r="C48" i="73"/>
  <c r="C46" i="73"/>
  <c r="C45" i="73"/>
  <c r="C43" i="73"/>
  <c r="C41" i="73"/>
  <c r="C39" i="73"/>
  <c r="C36" i="73"/>
  <c r="C35" i="73"/>
  <c r="C34" i="73"/>
  <c r="H32" i="73"/>
  <c r="E32" i="73"/>
  <c r="C32" i="73"/>
  <c r="C30" i="73"/>
  <c r="C29" i="73"/>
  <c r="H27" i="73"/>
  <c r="E27" i="73"/>
  <c r="C27" i="73"/>
  <c r="C25" i="73"/>
  <c r="C23" i="73"/>
  <c r="C21" i="73"/>
  <c r="C19" i="73"/>
  <c r="C16" i="73"/>
  <c r="C15" i="73"/>
  <c r="C14" i="73"/>
  <c r="H12" i="73"/>
  <c r="G12" i="73"/>
  <c r="E12" i="73"/>
  <c r="D12" i="73"/>
  <c r="C12" i="73"/>
  <c r="C10" i="73"/>
  <c r="C9" i="73"/>
  <c r="H7" i="73"/>
  <c r="G7" i="73"/>
  <c r="E7" i="73"/>
  <c r="D7" i="73"/>
  <c r="C7" i="73"/>
  <c r="A3" i="73"/>
  <c r="A2" i="73"/>
  <c r="A222" i="72"/>
  <c r="A207" i="72"/>
  <c r="A206" i="72"/>
  <c r="A205" i="72"/>
  <c r="A204" i="72"/>
  <c r="A203" i="72"/>
  <c r="A202" i="72"/>
  <c r="A201" i="72"/>
  <c r="C193" i="72"/>
  <c r="C189" i="72"/>
  <c r="C188" i="72"/>
  <c r="C187" i="72"/>
  <c r="C186" i="72"/>
  <c r="C190" i="72" s="1"/>
  <c r="C180" i="72"/>
  <c r="C178" i="72"/>
  <c r="C177" i="72"/>
  <c r="C175" i="72"/>
  <c r="C174" i="72"/>
  <c r="C173" i="72"/>
  <c r="C172" i="72"/>
  <c r="C171" i="72"/>
  <c r="C170" i="72"/>
  <c r="C169" i="72"/>
  <c r="C168" i="72"/>
  <c r="C167" i="72"/>
  <c r="C166" i="72"/>
  <c r="C165" i="72"/>
  <c r="C164" i="72"/>
  <c r="C163" i="72"/>
  <c r="C162" i="72"/>
  <c r="C161" i="72"/>
  <c r="C160" i="72"/>
  <c r="C159" i="72"/>
  <c r="C158" i="72"/>
  <c r="C157" i="72"/>
  <c r="C156" i="72"/>
  <c r="C154" i="72"/>
  <c r="C153" i="72"/>
  <c r="C152" i="72"/>
  <c r="C151" i="72"/>
  <c r="C150" i="72"/>
  <c r="C149" i="72"/>
  <c r="C148" i="72"/>
  <c r="C147" i="72"/>
  <c r="C146" i="72"/>
  <c r="C144" i="72"/>
  <c r="D134" i="72"/>
  <c r="C126" i="72"/>
  <c r="D124" i="72"/>
  <c r="D123" i="72"/>
  <c r="C123" i="72"/>
  <c r="C114" i="72"/>
  <c r="D112" i="72"/>
  <c r="D71" i="72"/>
  <c r="C72" i="72"/>
  <c r="C69" i="72"/>
  <c r="C67" i="72"/>
  <c r="C65" i="72"/>
  <c r="C64" i="72"/>
  <c r="C63" i="72"/>
  <c r="H61" i="72"/>
  <c r="E61" i="72"/>
  <c r="C61" i="72"/>
  <c r="C59" i="72"/>
  <c r="C58" i="72"/>
  <c r="C57" i="72"/>
  <c r="E55" i="72"/>
  <c r="C55" i="72"/>
  <c r="C53" i="72"/>
  <c r="C52" i="72"/>
  <c r="C50" i="72"/>
  <c r="C49" i="72"/>
  <c r="H48" i="72"/>
  <c r="E48" i="72"/>
  <c r="C48" i="72"/>
  <c r="C46" i="72"/>
  <c r="C45" i="72"/>
  <c r="C43" i="72"/>
  <c r="C41" i="72"/>
  <c r="C39" i="72"/>
  <c r="C36" i="72"/>
  <c r="C35" i="72"/>
  <c r="C34" i="72"/>
  <c r="H32" i="72"/>
  <c r="E32" i="72"/>
  <c r="C32" i="72"/>
  <c r="C30" i="72"/>
  <c r="C29" i="72"/>
  <c r="H27" i="72"/>
  <c r="E27" i="72"/>
  <c r="C27" i="72"/>
  <c r="C25" i="72"/>
  <c r="C23" i="72"/>
  <c r="C21" i="72"/>
  <c r="C19" i="72"/>
  <c r="C16" i="72"/>
  <c r="C15" i="72"/>
  <c r="C14" i="72"/>
  <c r="H12" i="72"/>
  <c r="G12" i="72"/>
  <c r="E12" i="72"/>
  <c r="D12" i="72"/>
  <c r="C12" i="72"/>
  <c r="C10" i="72"/>
  <c r="C9" i="72"/>
  <c r="H7" i="72"/>
  <c r="G7" i="72"/>
  <c r="E7" i="72"/>
  <c r="D7" i="72"/>
  <c r="C7" i="72"/>
  <c r="A3" i="72"/>
  <c r="A2" i="72"/>
  <c r="A197" i="71"/>
  <c r="A179" i="71"/>
  <c r="A178" i="71"/>
  <c r="A177" i="71"/>
  <c r="A176" i="71"/>
  <c r="A175" i="71"/>
  <c r="A174" i="71"/>
  <c r="A173" i="71"/>
  <c r="C165" i="71"/>
  <c r="C161" i="71"/>
  <c r="C160" i="71"/>
  <c r="C159" i="71"/>
  <c r="C158" i="71"/>
  <c r="C162" i="71" s="1"/>
  <c r="C152" i="71"/>
  <c r="C150" i="71"/>
  <c r="C149" i="71"/>
  <c r="C147" i="71"/>
  <c r="C146" i="71"/>
  <c r="C145" i="71"/>
  <c r="C144" i="71"/>
  <c r="C143" i="71"/>
  <c r="C142" i="71"/>
  <c r="C141" i="71"/>
  <c r="C140" i="71"/>
  <c r="C139" i="71"/>
  <c r="C138" i="71"/>
  <c r="C137" i="71"/>
  <c r="C136" i="71"/>
  <c r="C135" i="71"/>
  <c r="C134" i="71"/>
  <c r="C133" i="71"/>
  <c r="C132" i="71"/>
  <c r="C131" i="71"/>
  <c r="C130" i="71"/>
  <c r="C129" i="71"/>
  <c r="C128" i="71"/>
  <c r="C126" i="71"/>
  <c r="C125" i="71"/>
  <c r="C124" i="71"/>
  <c r="C123" i="71"/>
  <c r="C122" i="71"/>
  <c r="C121" i="71"/>
  <c r="C120" i="71"/>
  <c r="C119" i="71"/>
  <c r="C118" i="71"/>
  <c r="C116" i="71"/>
  <c r="D106" i="71"/>
  <c r="C98" i="71"/>
  <c r="D96" i="71"/>
  <c r="C95" i="71"/>
  <c r="C86" i="71"/>
  <c r="C85" i="71"/>
  <c r="D84" i="71"/>
  <c r="C64" i="71"/>
  <c r="C62" i="71"/>
  <c r="C60" i="71"/>
  <c r="C58" i="71"/>
  <c r="C57" i="71"/>
  <c r="C56" i="71"/>
  <c r="H54" i="71"/>
  <c r="G54" i="71"/>
  <c r="E54" i="71"/>
  <c r="D54" i="71"/>
  <c r="C54" i="71"/>
  <c r="C52" i="71"/>
  <c r="C51" i="71"/>
  <c r="C50" i="71"/>
  <c r="H48" i="71"/>
  <c r="E48" i="71"/>
  <c r="C48" i="71"/>
  <c r="C46" i="71"/>
  <c r="C45" i="71"/>
  <c r="C43" i="71"/>
  <c r="C41" i="71"/>
  <c r="C39" i="71"/>
  <c r="C36" i="71"/>
  <c r="C35" i="71"/>
  <c r="C34" i="71"/>
  <c r="H32" i="71"/>
  <c r="E32" i="71"/>
  <c r="C32" i="71"/>
  <c r="C30" i="71"/>
  <c r="C29" i="71"/>
  <c r="H27" i="71"/>
  <c r="E27" i="71"/>
  <c r="C27" i="71"/>
  <c r="C25" i="71"/>
  <c r="C23" i="71"/>
  <c r="C21" i="71"/>
  <c r="C19" i="71"/>
  <c r="C16" i="71"/>
  <c r="C15" i="71"/>
  <c r="C14" i="71"/>
  <c r="H12" i="71"/>
  <c r="G12" i="71"/>
  <c r="E12" i="71"/>
  <c r="D12" i="71"/>
  <c r="C12" i="71"/>
  <c r="C10" i="71"/>
  <c r="C9" i="71"/>
  <c r="H7" i="71"/>
  <c r="G7" i="71"/>
  <c r="E7" i="71"/>
  <c r="D7" i="71"/>
  <c r="C7" i="71"/>
  <c r="A3" i="71"/>
  <c r="A2" i="71"/>
  <c r="A307" i="70"/>
  <c r="A288" i="70"/>
  <c r="A287" i="70"/>
  <c r="A286" i="70"/>
  <c r="A285" i="70"/>
  <c r="A284" i="70"/>
  <c r="A283" i="70"/>
  <c r="A282" i="70"/>
  <c r="C275" i="70"/>
  <c r="C274" i="70"/>
  <c r="C273" i="70"/>
  <c r="C272" i="70"/>
  <c r="C271" i="70"/>
  <c r="C265" i="70"/>
  <c r="C263" i="70"/>
  <c r="C261" i="70"/>
  <c r="C260" i="70"/>
  <c r="C259" i="70"/>
  <c r="C258" i="70"/>
  <c r="C257" i="70"/>
  <c r="C256" i="70"/>
  <c r="C255" i="70"/>
  <c r="C253" i="70"/>
  <c r="C252" i="70"/>
  <c r="C251" i="70"/>
  <c r="C250" i="70"/>
  <c r="C249" i="70"/>
  <c r="C248" i="70"/>
  <c r="C247" i="70"/>
  <c r="C246" i="70"/>
  <c r="C245" i="70"/>
  <c r="C244" i="70"/>
  <c r="C243" i="70"/>
  <c r="C242" i="70"/>
  <c r="C241" i="70"/>
  <c r="C239" i="70"/>
  <c r="C238" i="70"/>
  <c r="C237" i="70"/>
  <c r="C236" i="70"/>
  <c r="C235" i="70"/>
  <c r="C234" i="70"/>
  <c r="C233" i="70"/>
  <c r="C232" i="70"/>
  <c r="C230" i="70"/>
  <c r="C228" i="70"/>
  <c r="D217" i="70"/>
  <c r="D216" i="70"/>
  <c r="D213" i="70"/>
  <c r="D212" i="70"/>
  <c r="D215" i="70"/>
  <c r="C210" i="70"/>
  <c r="C207" i="70"/>
  <c r="C198" i="70"/>
  <c r="D196" i="70"/>
  <c r="C197" i="70"/>
  <c r="D160" i="70"/>
  <c r="C161" i="70"/>
  <c r="C158" i="70"/>
  <c r="C156" i="70"/>
  <c r="C154" i="70"/>
  <c r="C153" i="70"/>
  <c r="C152" i="70"/>
  <c r="H150" i="70"/>
  <c r="E150" i="70"/>
  <c r="C150" i="70"/>
  <c r="C148" i="70"/>
  <c r="C147" i="70"/>
  <c r="H145" i="70"/>
  <c r="E145" i="70"/>
  <c r="C145" i="70"/>
  <c r="D73" i="70"/>
  <c r="C74" i="70"/>
  <c r="C71" i="70"/>
  <c r="C69" i="70"/>
  <c r="C67" i="70"/>
  <c r="C66" i="70"/>
  <c r="C65" i="70"/>
  <c r="H63" i="70"/>
  <c r="G63" i="70"/>
  <c r="E63" i="70"/>
  <c r="D63" i="70"/>
  <c r="C63" i="70"/>
  <c r="C61" i="70"/>
  <c r="C60" i="70"/>
  <c r="C59" i="70"/>
  <c r="H57" i="70"/>
  <c r="E57" i="70"/>
  <c r="C57" i="70"/>
  <c r="C55" i="70"/>
  <c r="C54" i="70"/>
  <c r="C52" i="70"/>
  <c r="C50" i="70"/>
  <c r="C48" i="70"/>
  <c r="C45" i="70"/>
  <c r="C44" i="70"/>
  <c r="C43" i="70"/>
  <c r="H41" i="70"/>
  <c r="E41" i="70"/>
  <c r="C41" i="70"/>
  <c r="C39" i="70"/>
  <c r="C38" i="70"/>
  <c r="H36" i="70"/>
  <c r="E36" i="70"/>
  <c r="C36" i="70"/>
  <c r="C34" i="70"/>
  <c r="C32" i="70"/>
  <c r="C30" i="70"/>
  <c r="C28" i="70"/>
  <c r="C25" i="70"/>
  <c r="C23" i="70"/>
  <c r="C21" i="70"/>
  <c r="H17" i="70"/>
  <c r="G17" i="70"/>
  <c r="E17" i="70"/>
  <c r="D17" i="70"/>
  <c r="C17" i="70"/>
  <c r="C14" i="70"/>
  <c r="C12" i="70"/>
  <c r="H8" i="70"/>
  <c r="G8" i="70"/>
  <c r="E8" i="70"/>
  <c r="D8" i="70"/>
  <c r="C8" i="70"/>
  <c r="A3" i="70"/>
  <c r="A2" i="70"/>
  <c r="A234" i="69"/>
  <c r="A214" i="69"/>
  <c r="A213" i="69"/>
  <c r="A212" i="69"/>
  <c r="A211" i="69"/>
  <c r="A210" i="69"/>
  <c r="A209" i="69"/>
  <c r="A208" i="69"/>
  <c r="C201" i="69"/>
  <c r="C200" i="69"/>
  <c r="C199" i="69"/>
  <c r="C193" i="69"/>
  <c r="C191" i="69"/>
  <c r="C189" i="69"/>
  <c r="C188" i="69"/>
  <c r="C187" i="69"/>
  <c r="C186" i="69"/>
  <c r="C185" i="69"/>
  <c r="C184" i="69"/>
  <c r="C183" i="69"/>
  <c r="C182" i="69"/>
  <c r="C181" i="69"/>
  <c r="C180" i="69"/>
  <c r="C179" i="69"/>
  <c r="C178" i="69"/>
  <c r="C177" i="69"/>
  <c r="C176" i="69"/>
  <c r="C175" i="69"/>
  <c r="C174" i="69"/>
  <c r="C173" i="69"/>
  <c r="C172" i="69"/>
  <c r="C171" i="69"/>
  <c r="C170" i="69"/>
  <c r="C168" i="69"/>
  <c r="C167" i="69"/>
  <c r="C166" i="69"/>
  <c r="C165" i="69"/>
  <c r="C164" i="69"/>
  <c r="C163" i="69"/>
  <c r="C162" i="69"/>
  <c r="C161" i="69"/>
  <c r="C160" i="69"/>
  <c r="C158" i="69"/>
  <c r="D148" i="69"/>
  <c r="D144" i="69"/>
  <c r="D147" i="69"/>
  <c r="C140" i="69"/>
  <c r="C137" i="69"/>
  <c r="D126" i="69"/>
  <c r="C128" i="69"/>
  <c r="C127" i="69"/>
  <c r="D104" i="69"/>
  <c r="C105" i="69"/>
  <c r="C102" i="69"/>
  <c r="C100" i="69"/>
  <c r="C98" i="69"/>
  <c r="C97" i="69"/>
  <c r="C96" i="69"/>
  <c r="H94" i="69"/>
  <c r="E94" i="69"/>
  <c r="C94" i="69"/>
  <c r="C92" i="69"/>
  <c r="C91" i="69"/>
  <c r="H89" i="69"/>
  <c r="E89" i="69"/>
  <c r="C89" i="69"/>
  <c r="D65" i="69"/>
  <c r="C66" i="69"/>
  <c r="C63" i="69"/>
  <c r="C61" i="69"/>
  <c r="C59" i="69"/>
  <c r="C58" i="69"/>
  <c r="C57" i="69"/>
  <c r="H55" i="69"/>
  <c r="G55" i="69"/>
  <c r="E55" i="69"/>
  <c r="D55" i="69"/>
  <c r="C55" i="69"/>
  <c r="C53" i="69"/>
  <c r="C52" i="69"/>
  <c r="C51" i="69"/>
  <c r="H49" i="69"/>
  <c r="E49" i="69"/>
  <c r="C49" i="69"/>
  <c r="C47" i="69"/>
  <c r="C46" i="69"/>
  <c r="C44" i="69"/>
  <c r="C42" i="69"/>
  <c r="C40" i="69"/>
  <c r="C37" i="69"/>
  <c r="C36" i="69"/>
  <c r="C35" i="69"/>
  <c r="H33" i="69"/>
  <c r="E33" i="69"/>
  <c r="C33" i="69"/>
  <c r="C31" i="69"/>
  <c r="C30" i="69"/>
  <c r="H28" i="69"/>
  <c r="E28" i="69"/>
  <c r="C28" i="69"/>
  <c r="C26" i="69"/>
  <c r="C24" i="69"/>
  <c r="C22" i="69"/>
  <c r="C20" i="69"/>
  <c r="C17" i="69"/>
  <c r="C16" i="69"/>
  <c r="C15" i="69"/>
  <c r="H13" i="69"/>
  <c r="G13" i="69"/>
  <c r="E13" i="69"/>
  <c r="D13" i="69"/>
  <c r="C13" i="69"/>
  <c r="C11" i="69"/>
  <c r="C10" i="69"/>
  <c r="H8" i="69"/>
  <c r="G8" i="69"/>
  <c r="E8" i="69"/>
  <c r="D8" i="69"/>
  <c r="C8" i="69"/>
  <c r="A3" i="69"/>
  <c r="A2" i="69"/>
  <c r="A226" i="68"/>
  <c r="A207" i="68"/>
  <c r="A206" i="68"/>
  <c r="A205" i="68"/>
  <c r="A204" i="68"/>
  <c r="A203" i="68"/>
  <c r="A202" i="68"/>
  <c r="A201" i="68"/>
  <c r="C193" i="68"/>
  <c r="C190" i="68"/>
  <c r="C189" i="68"/>
  <c r="C188" i="68"/>
  <c r="C187" i="68"/>
  <c r="C186" i="68"/>
  <c r="C154" i="68" s="1"/>
  <c r="C180" i="68"/>
  <c r="C178" i="68"/>
  <c r="C177" i="68"/>
  <c r="C175" i="68"/>
  <c r="C174" i="68"/>
  <c r="C173" i="68"/>
  <c r="C172" i="68"/>
  <c r="C171" i="68"/>
  <c r="C170" i="68"/>
  <c r="C169" i="68"/>
  <c r="C168" i="68"/>
  <c r="C167" i="68"/>
  <c r="C166" i="68"/>
  <c r="C165" i="68"/>
  <c r="C164" i="68"/>
  <c r="C163" i="68"/>
  <c r="C162" i="68"/>
  <c r="C161" i="68"/>
  <c r="C160" i="68"/>
  <c r="C159" i="68"/>
  <c r="C158" i="68"/>
  <c r="C157" i="68"/>
  <c r="C156" i="68"/>
  <c r="C153" i="68"/>
  <c r="C152" i="68"/>
  <c r="C151" i="68"/>
  <c r="C150" i="68"/>
  <c r="C149" i="68"/>
  <c r="C148" i="68"/>
  <c r="C147" i="68"/>
  <c r="C146" i="68"/>
  <c r="C144" i="68"/>
  <c r="D132" i="68"/>
  <c r="D128" i="68"/>
  <c r="D134" i="68"/>
  <c r="C126" i="68"/>
  <c r="D124" i="68"/>
  <c r="C123" i="68"/>
  <c r="C114" i="68"/>
  <c r="D112" i="68"/>
  <c r="D71" i="68"/>
  <c r="C72" i="68"/>
  <c r="C69" i="68"/>
  <c r="C67" i="68"/>
  <c r="C65" i="68"/>
  <c r="C64" i="68"/>
  <c r="C63" i="68"/>
  <c r="H61" i="68"/>
  <c r="G61" i="68"/>
  <c r="E61" i="68"/>
  <c r="D61" i="68"/>
  <c r="C61" i="68"/>
  <c r="C59" i="68"/>
  <c r="C58" i="68"/>
  <c r="C57" i="68"/>
  <c r="H55" i="68"/>
  <c r="C55" i="68"/>
  <c r="C53" i="68"/>
  <c r="C52" i="68"/>
  <c r="C50" i="68"/>
  <c r="C49" i="68"/>
  <c r="H48" i="68"/>
  <c r="G48" i="68"/>
  <c r="E48" i="68"/>
  <c r="D48" i="68"/>
  <c r="C48" i="68"/>
  <c r="C46" i="68"/>
  <c r="C45" i="68"/>
  <c r="C43" i="68"/>
  <c r="C41" i="68"/>
  <c r="C39" i="68"/>
  <c r="C36" i="68"/>
  <c r="C35" i="68"/>
  <c r="C34" i="68"/>
  <c r="H32" i="68"/>
  <c r="G32" i="68"/>
  <c r="E32" i="68"/>
  <c r="D32" i="68"/>
  <c r="C32" i="68"/>
  <c r="C30" i="68"/>
  <c r="C29" i="68"/>
  <c r="G27" i="68"/>
  <c r="H27" i="68"/>
  <c r="E27" i="68"/>
  <c r="C27" i="68"/>
  <c r="C25" i="68"/>
  <c r="C23" i="68"/>
  <c r="C21" i="68"/>
  <c r="C19" i="68"/>
  <c r="C16" i="68"/>
  <c r="C15" i="68"/>
  <c r="C14" i="68"/>
  <c r="H12" i="68"/>
  <c r="E12" i="68"/>
  <c r="D12" i="68"/>
  <c r="C12" i="68"/>
  <c r="C10" i="68"/>
  <c r="C9" i="68"/>
  <c r="H7" i="68"/>
  <c r="E7" i="68"/>
  <c r="D7" i="68"/>
  <c r="C7" i="68"/>
  <c r="A3" i="68"/>
  <c r="A2" i="68"/>
  <c r="A214" i="67"/>
  <c r="A198" i="67"/>
  <c r="A197" i="67"/>
  <c r="A196" i="67"/>
  <c r="A195" i="67"/>
  <c r="A194" i="67"/>
  <c r="A193" i="67"/>
  <c r="A192" i="67"/>
  <c r="C184" i="67"/>
  <c r="C181" i="67"/>
  <c r="C180" i="67"/>
  <c r="C179" i="67"/>
  <c r="C178" i="67"/>
  <c r="C172" i="67"/>
  <c r="C170" i="67"/>
  <c r="C168" i="67"/>
  <c r="C167" i="67"/>
  <c r="C166" i="67"/>
  <c r="C165" i="67"/>
  <c r="C164" i="67"/>
  <c r="C163" i="67"/>
  <c r="C162" i="67"/>
  <c r="C161" i="67"/>
  <c r="C160" i="67"/>
  <c r="C159" i="67"/>
  <c r="C158" i="67"/>
  <c r="C157" i="67"/>
  <c r="C156" i="67"/>
  <c r="C155" i="67"/>
  <c r="C154" i="67"/>
  <c r="C153" i="67"/>
  <c r="C152" i="67"/>
  <c r="C151" i="67"/>
  <c r="C150" i="67"/>
  <c r="C149" i="67"/>
  <c r="C147" i="67"/>
  <c r="C146" i="67"/>
  <c r="C145" i="67"/>
  <c r="C144" i="67"/>
  <c r="C143" i="67"/>
  <c r="C142" i="67"/>
  <c r="C141" i="67"/>
  <c r="C140" i="67"/>
  <c r="C139" i="67"/>
  <c r="C137" i="67"/>
  <c r="D126" i="67"/>
  <c r="C119" i="67"/>
  <c r="D117" i="67"/>
  <c r="C116" i="67"/>
  <c r="C107" i="67"/>
  <c r="C106" i="67"/>
  <c r="D105" i="67"/>
  <c r="D64" i="67"/>
  <c r="C65" i="67"/>
  <c r="C62" i="67"/>
  <c r="C60" i="67"/>
  <c r="C58" i="67"/>
  <c r="C57" i="67"/>
  <c r="C56" i="67"/>
  <c r="G54" i="67"/>
  <c r="E54" i="67"/>
  <c r="C54" i="67"/>
  <c r="C52" i="67"/>
  <c r="C51" i="67"/>
  <c r="C50" i="67"/>
  <c r="H48" i="67"/>
  <c r="C48" i="67"/>
  <c r="C46" i="67"/>
  <c r="C45" i="67"/>
  <c r="C43" i="67"/>
  <c r="C41" i="67"/>
  <c r="C39" i="67"/>
  <c r="C36" i="67"/>
  <c r="C35" i="67"/>
  <c r="C34" i="67"/>
  <c r="H32" i="67"/>
  <c r="C32" i="67"/>
  <c r="C30" i="67"/>
  <c r="C29" i="67"/>
  <c r="H27" i="67"/>
  <c r="C27" i="67"/>
  <c r="C25" i="67"/>
  <c r="C23" i="67"/>
  <c r="C21" i="67"/>
  <c r="C19" i="67"/>
  <c r="C16" i="67"/>
  <c r="C15" i="67"/>
  <c r="C14" i="67"/>
  <c r="H12" i="67"/>
  <c r="G12" i="67"/>
  <c r="E12" i="67"/>
  <c r="D12" i="67"/>
  <c r="C12" i="67"/>
  <c r="C10" i="67"/>
  <c r="C9" i="67"/>
  <c r="H7" i="67"/>
  <c r="G7" i="67"/>
  <c r="E7" i="67"/>
  <c r="D7" i="67"/>
  <c r="C7" i="67"/>
  <c r="A3" i="67"/>
  <c r="A2" i="67"/>
  <c r="A237" i="66"/>
  <c r="A220" i="66"/>
  <c r="A219" i="66"/>
  <c r="A218" i="66"/>
  <c r="A217" i="66"/>
  <c r="A216" i="66"/>
  <c r="A215" i="66"/>
  <c r="A214" i="66"/>
  <c r="C206" i="66"/>
  <c r="C202" i="66"/>
  <c r="C201" i="66"/>
  <c r="C200" i="66"/>
  <c r="C199" i="66"/>
  <c r="C203" i="66" s="1"/>
  <c r="C193" i="66"/>
  <c r="C191" i="66"/>
  <c r="C190" i="66"/>
  <c r="C188" i="66"/>
  <c r="C187" i="66"/>
  <c r="C186" i="66"/>
  <c r="C185" i="66"/>
  <c r="C184" i="66"/>
  <c r="C183" i="66"/>
  <c r="C182" i="66"/>
  <c r="C181" i="66"/>
  <c r="C180" i="66"/>
  <c r="C179" i="66"/>
  <c r="C178" i="66"/>
  <c r="C177" i="66"/>
  <c r="C176" i="66"/>
  <c r="C175" i="66"/>
  <c r="C174" i="66"/>
  <c r="C173" i="66"/>
  <c r="C172" i="66"/>
  <c r="C171" i="66"/>
  <c r="C170" i="66"/>
  <c r="C169" i="66"/>
  <c r="C167" i="66"/>
  <c r="C166" i="66"/>
  <c r="C165" i="66"/>
  <c r="C164" i="66"/>
  <c r="C163" i="66"/>
  <c r="C162" i="66"/>
  <c r="C161" i="66"/>
  <c r="C160" i="66"/>
  <c r="C159" i="66"/>
  <c r="C157" i="66"/>
  <c r="D145" i="66"/>
  <c r="D141" i="66"/>
  <c r="D147" i="66"/>
  <c r="C139" i="66"/>
  <c r="D137" i="66"/>
  <c r="C136" i="66"/>
  <c r="D125" i="66"/>
  <c r="C127" i="66"/>
  <c r="C126" i="66"/>
  <c r="C65" i="66"/>
  <c r="C62" i="66"/>
  <c r="C60" i="66"/>
  <c r="C58" i="66"/>
  <c r="C57" i="66"/>
  <c r="C56" i="66"/>
  <c r="C54" i="66"/>
  <c r="C52" i="66"/>
  <c r="C51" i="66"/>
  <c r="C50" i="66"/>
  <c r="G48" i="66"/>
  <c r="E48" i="66"/>
  <c r="C48" i="66"/>
  <c r="C46" i="66"/>
  <c r="C45" i="66"/>
  <c r="C43" i="66"/>
  <c r="C41" i="66"/>
  <c r="C39" i="66"/>
  <c r="C36" i="66"/>
  <c r="C35" i="66"/>
  <c r="C34" i="66"/>
  <c r="G32" i="66"/>
  <c r="E32" i="66"/>
  <c r="C32" i="66"/>
  <c r="C30" i="66"/>
  <c r="C29" i="66"/>
  <c r="G27" i="66"/>
  <c r="E27" i="66"/>
  <c r="C27" i="66"/>
  <c r="C25" i="66"/>
  <c r="C23" i="66"/>
  <c r="C21" i="66"/>
  <c r="C19" i="66"/>
  <c r="C16" i="66"/>
  <c r="C15" i="66"/>
  <c r="C14" i="66"/>
  <c r="C12" i="66"/>
  <c r="C10" i="66"/>
  <c r="C9" i="66"/>
  <c r="C7" i="66"/>
  <c r="A3" i="66"/>
  <c r="A2" i="66"/>
  <c r="A196" i="65"/>
  <c r="A180" i="65"/>
  <c r="A179" i="65"/>
  <c r="A178" i="65"/>
  <c r="A177" i="65"/>
  <c r="A176" i="65"/>
  <c r="A175" i="65"/>
  <c r="A174" i="65"/>
  <c r="C166" i="65"/>
  <c r="C162" i="65"/>
  <c r="C161" i="65"/>
  <c r="C160" i="65"/>
  <c r="C159" i="65"/>
  <c r="C163" i="65" s="1"/>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C119" i="65"/>
  <c r="C117" i="65"/>
  <c r="D106" i="65"/>
  <c r="D105" i="65"/>
  <c r="D102" i="65"/>
  <c r="D101" i="65"/>
  <c r="D104" i="65"/>
  <c r="C99" i="65"/>
  <c r="D97" i="65"/>
  <c r="C96" i="65"/>
  <c r="C87" i="65"/>
  <c r="D85" i="65"/>
  <c r="C86" i="65"/>
  <c r="C65" i="65"/>
  <c r="D64" i="65"/>
  <c r="C62" i="65"/>
  <c r="C60" i="65"/>
  <c r="C58" i="65"/>
  <c r="C57" i="65"/>
  <c r="C56" i="65"/>
  <c r="G54" i="65"/>
  <c r="E54" i="65"/>
  <c r="C54" i="65"/>
  <c r="C52" i="65"/>
  <c r="C51" i="65"/>
  <c r="C50" i="65"/>
  <c r="H48" i="65"/>
  <c r="G48" i="65"/>
  <c r="E48" i="65"/>
  <c r="D48" i="65"/>
  <c r="C48" i="65"/>
  <c r="C46" i="65"/>
  <c r="C45" i="65"/>
  <c r="C43" i="65"/>
  <c r="C41" i="65"/>
  <c r="C39" i="65"/>
  <c r="C36" i="65"/>
  <c r="C35" i="65"/>
  <c r="C34" i="65"/>
  <c r="H32" i="65"/>
  <c r="E32" i="65"/>
  <c r="D32" i="65"/>
  <c r="C32" i="65"/>
  <c r="C30" i="65"/>
  <c r="C29" i="65"/>
  <c r="H27" i="65"/>
  <c r="E27" i="65"/>
  <c r="D27" i="65"/>
  <c r="C27" i="65"/>
  <c r="C25" i="65"/>
  <c r="C23" i="65"/>
  <c r="C21" i="65"/>
  <c r="C19" i="65"/>
  <c r="C16" i="65"/>
  <c r="C15" i="65"/>
  <c r="C14" i="65"/>
  <c r="G12" i="65"/>
  <c r="H12" i="65"/>
  <c r="E12" i="65"/>
  <c r="C12" i="65"/>
  <c r="C10" i="65"/>
  <c r="C9" i="65"/>
  <c r="G7" i="65"/>
  <c r="H7" i="65"/>
  <c r="E7" i="65"/>
  <c r="C7" i="65"/>
  <c r="A3" i="65"/>
  <c r="A2" i="65"/>
  <c r="A196" i="64"/>
  <c r="A180" i="64"/>
  <c r="A179" i="64"/>
  <c r="A178" i="64"/>
  <c r="A177" i="64"/>
  <c r="A176" i="64"/>
  <c r="A175" i="64"/>
  <c r="A174" i="64"/>
  <c r="C166" i="64"/>
  <c r="C162" i="64"/>
  <c r="C161" i="64"/>
  <c r="C160" i="64"/>
  <c r="C159" i="64"/>
  <c r="C163" i="64" s="1"/>
  <c r="C153" i="64"/>
  <c r="C151" i="64"/>
  <c r="C150" i="64"/>
  <c r="C148" i="64"/>
  <c r="C147" i="64"/>
  <c r="C146" i="64"/>
  <c r="C145" i="64"/>
  <c r="C144" i="64"/>
  <c r="C143" i="64"/>
  <c r="C142" i="64"/>
  <c r="C141" i="64"/>
  <c r="C140" i="64"/>
  <c r="C139" i="64"/>
  <c r="C138" i="64"/>
  <c r="C137" i="64"/>
  <c r="C136" i="64"/>
  <c r="C135" i="64"/>
  <c r="C134" i="64"/>
  <c r="C133" i="64"/>
  <c r="C132" i="64"/>
  <c r="C131" i="64"/>
  <c r="C130" i="64"/>
  <c r="C129" i="64"/>
  <c r="C127" i="64"/>
  <c r="C126" i="64"/>
  <c r="C125" i="64"/>
  <c r="C124" i="64"/>
  <c r="C123" i="64"/>
  <c r="C122" i="64"/>
  <c r="C121" i="64"/>
  <c r="C120" i="64"/>
  <c r="C119" i="64"/>
  <c r="C117" i="64"/>
  <c r="D107" i="64"/>
  <c r="D106" i="64"/>
  <c r="D105" i="64"/>
  <c r="D103" i="64"/>
  <c r="D97" i="64" s="1"/>
  <c r="D102" i="64"/>
  <c r="D101" i="64"/>
  <c r="D104" i="64"/>
  <c r="C99" i="64"/>
  <c r="C96" i="64"/>
  <c r="C87" i="64"/>
  <c r="C86" i="64"/>
  <c r="C65" i="64"/>
  <c r="D64" i="64"/>
  <c r="C62" i="64"/>
  <c r="C60" i="64"/>
  <c r="C58" i="64"/>
  <c r="C57" i="64"/>
  <c r="C56" i="64"/>
  <c r="G54" i="64"/>
  <c r="E54" i="64"/>
  <c r="C54" i="64"/>
  <c r="C52" i="64"/>
  <c r="C51" i="64"/>
  <c r="C50" i="64"/>
  <c r="G48" i="64"/>
  <c r="E48" i="64"/>
  <c r="C48" i="64"/>
  <c r="C46" i="64"/>
  <c r="C45" i="64"/>
  <c r="C43" i="64"/>
  <c r="C41" i="64"/>
  <c r="C39" i="64"/>
  <c r="C36" i="64"/>
  <c r="C35" i="64"/>
  <c r="C34" i="64"/>
  <c r="G32" i="64"/>
  <c r="E32" i="64"/>
  <c r="C32" i="64"/>
  <c r="C30" i="64"/>
  <c r="C29" i="64"/>
  <c r="G27" i="64"/>
  <c r="E27" i="64"/>
  <c r="C27" i="64"/>
  <c r="C25" i="64"/>
  <c r="C23" i="64"/>
  <c r="C21" i="64"/>
  <c r="C19" i="64"/>
  <c r="C16" i="64"/>
  <c r="C15" i="64"/>
  <c r="C14" i="64"/>
  <c r="E12" i="64"/>
  <c r="C12" i="64"/>
  <c r="C10" i="64"/>
  <c r="C9" i="64"/>
  <c r="E7" i="64"/>
  <c r="C7" i="64"/>
  <c r="A3" i="64"/>
  <c r="A2" i="64"/>
  <c r="A198" i="63"/>
  <c r="A182" i="63"/>
  <c r="A181" i="63"/>
  <c r="A180" i="63"/>
  <c r="A179" i="63"/>
  <c r="A178" i="63"/>
  <c r="A177" i="63"/>
  <c r="A176" i="63"/>
  <c r="C166" i="63"/>
  <c r="C162" i="63"/>
  <c r="C161" i="63"/>
  <c r="C160" i="63"/>
  <c r="C159" i="63"/>
  <c r="C163" i="63" s="1"/>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7" i="63"/>
  <c r="C126" i="63"/>
  <c r="C125" i="63"/>
  <c r="C124" i="63"/>
  <c r="C123" i="63"/>
  <c r="C122" i="63"/>
  <c r="C121" i="63"/>
  <c r="C120" i="63"/>
  <c r="C119" i="63"/>
  <c r="C117" i="63"/>
  <c r="D106" i="63"/>
  <c r="D105" i="63"/>
  <c r="D102" i="63"/>
  <c r="D101" i="63"/>
  <c r="D104" i="63"/>
  <c r="C99" i="63"/>
  <c r="D97" i="63"/>
  <c r="C96" i="63"/>
  <c r="C87" i="63"/>
  <c r="D85" i="63"/>
  <c r="C86" i="63"/>
  <c r="C65" i="63"/>
  <c r="D64" i="63"/>
  <c r="C62" i="63"/>
  <c r="C60" i="63"/>
  <c r="C58" i="63"/>
  <c r="C57" i="63"/>
  <c r="C56" i="63"/>
  <c r="G54" i="63"/>
  <c r="E54" i="63"/>
  <c r="C54" i="63"/>
  <c r="C52" i="63"/>
  <c r="C51" i="63"/>
  <c r="C50" i="63"/>
  <c r="H48" i="63"/>
  <c r="G48" i="63"/>
  <c r="E48" i="63"/>
  <c r="D48" i="63"/>
  <c r="C48" i="63"/>
  <c r="C46" i="63"/>
  <c r="C45" i="63"/>
  <c r="C43" i="63"/>
  <c r="C41" i="63"/>
  <c r="C39" i="63"/>
  <c r="C36" i="63"/>
  <c r="C35" i="63"/>
  <c r="C34" i="63"/>
  <c r="H32" i="63"/>
  <c r="G32" i="63"/>
  <c r="E32" i="63"/>
  <c r="D32" i="63"/>
  <c r="C32" i="63"/>
  <c r="C30" i="63"/>
  <c r="C29" i="63"/>
  <c r="H27" i="63"/>
  <c r="G27" i="63"/>
  <c r="E27" i="63"/>
  <c r="D27" i="63"/>
  <c r="C27" i="63"/>
  <c r="C25" i="63"/>
  <c r="C23" i="63"/>
  <c r="C21" i="63"/>
  <c r="C19" i="63"/>
  <c r="C16" i="63"/>
  <c r="C15" i="63"/>
  <c r="C14" i="63"/>
  <c r="G12" i="63"/>
  <c r="E12" i="63"/>
  <c r="C12" i="63"/>
  <c r="C10" i="63"/>
  <c r="C9" i="63"/>
  <c r="G7" i="63"/>
  <c r="E7" i="63"/>
  <c r="C7" i="63"/>
  <c r="A3" i="63"/>
  <c r="A2" i="63"/>
  <c r="A304" i="62"/>
  <c r="A285" i="62"/>
  <c r="A284" i="62"/>
  <c r="A283" i="62"/>
  <c r="A282" i="62"/>
  <c r="A281" i="62"/>
  <c r="A280" i="62"/>
  <c r="A279" i="62"/>
  <c r="C272" i="62"/>
  <c r="C271" i="62"/>
  <c r="C270" i="62"/>
  <c r="C269" i="62"/>
  <c r="C268" i="62"/>
  <c r="C266" i="62"/>
  <c r="C260" i="62"/>
  <c r="C258" i="62"/>
  <c r="C256" i="62"/>
  <c r="C255" i="62"/>
  <c r="C254" i="62"/>
  <c r="C253" i="62"/>
  <c r="C252" i="62"/>
  <c r="C251" i="62"/>
  <c r="C250" i="62"/>
  <c r="C249" i="62"/>
  <c r="C248" i="62"/>
  <c r="C247" i="62"/>
  <c r="C246" i="62"/>
  <c r="C245" i="62"/>
  <c r="C244" i="62"/>
  <c r="C243" i="62"/>
  <c r="C242" i="62"/>
  <c r="C241" i="62"/>
  <c r="C240" i="62"/>
  <c r="C239" i="62"/>
  <c r="C238" i="62"/>
  <c r="C237" i="62"/>
  <c r="C235" i="62"/>
  <c r="C234" i="62"/>
  <c r="C233" i="62"/>
  <c r="C232" i="62"/>
  <c r="C231" i="62"/>
  <c r="C230" i="62"/>
  <c r="C229" i="62"/>
  <c r="C228" i="62"/>
  <c r="D205" i="62"/>
  <c r="C227" i="62"/>
  <c r="C225" i="62"/>
  <c r="D215" i="62"/>
  <c r="D214" i="62"/>
  <c r="D213" i="62"/>
  <c r="D211" i="62"/>
  <c r="D210" i="62"/>
  <c r="D209" i="62"/>
  <c r="D212" i="62"/>
  <c r="C207" i="62"/>
  <c r="C204" i="62"/>
  <c r="C195" i="62"/>
  <c r="D193" i="62"/>
  <c r="C194" i="62"/>
  <c r="D142" i="62"/>
  <c r="C143" i="62"/>
  <c r="C140" i="62"/>
  <c r="C138" i="62"/>
  <c r="C136" i="62"/>
  <c r="C135" i="62"/>
  <c r="C134" i="62"/>
  <c r="E132" i="62"/>
  <c r="C132" i="62"/>
  <c r="C130" i="62"/>
  <c r="C129" i="62"/>
  <c r="E127" i="62"/>
  <c r="C127" i="62"/>
  <c r="D124" i="62"/>
  <c r="C74" i="62"/>
  <c r="D73" i="62"/>
  <c r="C71" i="62"/>
  <c r="C69" i="62"/>
  <c r="C67" i="62"/>
  <c r="C66" i="62"/>
  <c r="C65" i="62"/>
  <c r="G63" i="62"/>
  <c r="E63" i="62"/>
  <c r="C63" i="62"/>
  <c r="C61" i="62"/>
  <c r="C60" i="62"/>
  <c r="C59" i="62"/>
  <c r="H57" i="62"/>
  <c r="G57" i="62"/>
  <c r="E57" i="62"/>
  <c r="D57" i="62"/>
  <c r="C57" i="62"/>
  <c r="C55" i="62"/>
  <c r="C54" i="62"/>
  <c r="C52" i="62"/>
  <c r="C50" i="62"/>
  <c r="C48" i="62"/>
  <c r="C45" i="62"/>
  <c r="C44" i="62"/>
  <c r="C43" i="62"/>
  <c r="H41" i="62"/>
  <c r="G41" i="62"/>
  <c r="E41" i="62"/>
  <c r="D41" i="62"/>
  <c r="C41" i="62"/>
  <c r="C39" i="62"/>
  <c r="C38" i="62"/>
  <c r="H36" i="62"/>
  <c r="G36" i="62"/>
  <c r="E36" i="62"/>
  <c r="D36" i="62"/>
  <c r="C36" i="62"/>
  <c r="C34" i="62"/>
  <c r="C32" i="62"/>
  <c r="C30" i="62"/>
  <c r="C28" i="62"/>
  <c r="C25" i="62"/>
  <c r="C23" i="62"/>
  <c r="C21" i="62"/>
  <c r="G17" i="62"/>
  <c r="E17" i="62"/>
  <c r="C17" i="62"/>
  <c r="C14" i="62"/>
  <c r="C12" i="62"/>
  <c r="G8" i="62"/>
  <c r="E8" i="62"/>
  <c r="C8" i="62"/>
  <c r="A3" i="62"/>
  <c r="A2" i="62"/>
  <c r="A195" i="61"/>
  <c r="A180" i="61"/>
  <c r="A179" i="61"/>
  <c r="A178" i="61"/>
  <c r="A177" i="61"/>
  <c r="A176" i="61"/>
  <c r="A175" i="61"/>
  <c r="A174" i="61"/>
  <c r="C166" i="61"/>
  <c r="C162" i="61"/>
  <c r="C161" i="61"/>
  <c r="C160" i="61"/>
  <c r="C159" i="61"/>
  <c r="C163"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7" i="61"/>
  <c r="C126" i="61"/>
  <c r="C125" i="61"/>
  <c r="C124" i="61"/>
  <c r="C123" i="61"/>
  <c r="C122" i="61"/>
  <c r="C121" i="61"/>
  <c r="C120" i="61"/>
  <c r="D97" i="61"/>
  <c r="C119" i="61"/>
  <c r="C117" i="61"/>
  <c r="D107" i="61"/>
  <c r="D106" i="61"/>
  <c r="D105" i="61"/>
  <c r="D103" i="61"/>
  <c r="D102" i="61"/>
  <c r="D101" i="61"/>
  <c r="D104" i="61"/>
  <c r="C99" i="61"/>
  <c r="C96" i="61"/>
  <c r="C87" i="61"/>
  <c r="D85" i="61"/>
  <c r="C86" i="61"/>
  <c r="D64" i="61"/>
  <c r="C65" i="61"/>
  <c r="C62" i="61"/>
  <c r="C60" i="61"/>
  <c r="C58" i="61"/>
  <c r="C57" i="61"/>
  <c r="C56" i="61"/>
  <c r="C54" i="61"/>
  <c r="C52" i="61"/>
  <c r="C51" i="61"/>
  <c r="C50" i="61"/>
  <c r="C48" i="61"/>
  <c r="C46" i="61"/>
  <c r="C45" i="61"/>
  <c r="C43" i="61"/>
  <c r="C41" i="61"/>
  <c r="C39" i="61"/>
  <c r="C36" i="61"/>
  <c r="C35" i="61"/>
  <c r="C34" i="61"/>
  <c r="C32" i="61"/>
  <c r="C30" i="61"/>
  <c r="C29" i="61"/>
  <c r="C27" i="61"/>
  <c r="C25" i="61"/>
  <c r="C23" i="61"/>
  <c r="C21" i="61"/>
  <c r="C19" i="61"/>
  <c r="C16" i="61"/>
  <c r="C15" i="61"/>
  <c r="C14" i="61"/>
  <c r="C12" i="61"/>
  <c r="C10" i="61"/>
  <c r="C9" i="61"/>
  <c r="C7" i="61"/>
  <c r="A3" i="61"/>
  <c r="A2" i="61"/>
  <c r="A209" i="60"/>
  <c r="A194" i="60"/>
  <c r="A193" i="60"/>
  <c r="A192" i="60"/>
  <c r="A191" i="60"/>
  <c r="A190" i="60"/>
  <c r="A189" i="60"/>
  <c r="A188" i="60"/>
  <c r="C180" i="60"/>
  <c r="C176" i="60"/>
  <c r="C175" i="60"/>
  <c r="C174" i="60"/>
  <c r="C173" i="60"/>
  <c r="C177" i="60" s="1"/>
  <c r="C167" i="60"/>
  <c r="C165" i="60"/>
  <c r="C164" i="60"/>
  <c r="C162" i="60"/>
  <c r="C161" i="60"/>
  <c r="C160" i="60"/>
  <c r="C159" i="60"/>
  <c r="C158" i="60"/>
  <c r="C157" i="60"/>
  <c r="C156" i="60"/>
  <c r="C155" i="60"/>
  <c r="C154" i="60"/>
  <c r="C153" i="60"/>
  <c r="C152" i="60"/>
  <c r="C151" i="60"/>
  <c r="C150" i="60"/>
  <c r="C149" i="60"/>
  <c r="C148" i="60"/>
  <c r="C147" i="60"/>
  <c r="C146" i="60"/>
  <c r="C145" i="60"/>
  <c r="C144" i="60"/>
  <c r="C143" i="60"/>
  <c r="C141" i="60"/>
  <c r="C140" i="60"/>
  <c r="C139" i="60"/>
  <c r="C138" i="60"/>
  <c r="C137" i="60"/>
  <c r="C136" i="60"/>
  <c r="C135" i="60"/>
  <c r="C134" i="60"/>
  <c r="C133" i="60"/>
  <c r="C131" i="60"/>
  <c r="D118" i="60"/>
  <c r="C113" i="60"/>
  <c r="D111" i="60"/>
  <c r="C110" i="60"/>
  <c r="C101" i="60"/>
  <c r="D97" i="60"/>
  <c r="C98" i="60"/>
  <c r="D71" i="60"/>
  <c r="C72" i="60"/>
  <c r="C69" i="60"/>
  <c r="C67" i="60"/>
  <c r="C65" i="60"/>
  <c r="C64" i="60"/>
  <c r="C63" i="60"/>
  <c r="H61" i="60"/>
  <c r="G61" i="60"/>
  <c r="E61" i="60"/>
  <c r="D61" i="60"/>
  <c r="C61" i="60"/>
  <c r="C59" i="60"/>
  <c r="C58" i="60"/>
  <c r="C57" i="60"/>
  <c r="H55" i="60"/>
  <c r="G55" i="60"/>
  <c r="E55" i="60"/>
  <c r="D55" i="60"/>
  <c r="C55" i="60"/>
  <c r="C53" i="60"/>
  <c r="C52" i="60"/>
  <c r="C50" i="60"/>
  <c r="C49" i="60"/>
  <c r="H48" i="60"/>
  <c r="G48" i="60"/>
  <c r="D48" i="60"/>
  <c r="C48" i="60"/>
  <c r="C46" i="60"/>
  <c r="C45" i="60"/>
  <c r="C43" i="60"/>
  <c r="C41" i="60"/>
  <c r="C39" i="60"/>
  <c r="C36" i="60"/>
  <c r="C35" i="60"/>
  <c r="C34" i="60"/>
  <c r="H32" i="60"/>
  <c r="G32" i="60"/>
  <c r="D32" i="60"/>
  <c r="C32" i="60"/>
  <c r="C30" i="60"/>
  <c r="C29" i="60"/>
  <c r="H27" i="60"/>
  <c r="G27" i="60"/>
  <c r="D27" i="60"/>
  <c r="C27" i="60"/>
  <c r="C25" i="60"/>
  <c r="C23" i="60"/>
  <c r="C21" i="60"/>
  <c r="C19" i="60"/>
  <c r="C16" i="60"/>
  <c r="C15" i="60"/>
  <c r="C14" i="60"/>
  <c r="G12" i="60"/>
  <c r="E12" i="60"/>
  <c r="C12" i="60"/>
  <c r="C10" i="60"/>
  <c r="C9" i="60"/>
  <c r="G7" i="60"/>
  <c r="E7" i="60"/>
  <c r="C7" i="60"/>
  <c r="A3" i="60"/>
  <c r="A2" i="60"/>
  <c r="A195" i="59"/>
  <c r="A180" i="59"/>
  <c r="A179" i="59"/>
  <c r="A178" i="59"/>
  <c r="A177" i="59"/>
  <c r="A176" i="59"/>
  <c r="A175" i="59"/>
  <c r="A174" i="59"/>
  <c r="C166" i="59"/>
  <c r="C162" i="59"/>
  <c r="C161" i="59"/>
  <c r="C160" i="59"/>
  <c r="C159" i="59"/>
  <c r="C163" i="59" s="1"/>
  <c r="C153" i="59"/>
  <c r="C151" i="59"/>
  <c r="C150" i="59"/>
  <c r="C148" i="59"/>
  <c r="C147" i="59"/>
  <c r="C146" i="59"/>
  <c r="C145" i="59"/>
  <c r="C144" i="59"/>
  <c r="C143" i="59"/>
  <c r="C142" i="59"/>
  <c r="C141" i="59"/>
  <c r="C140" i="59"/>
  <c r="C139" i="59"/>
  <c r="C138" i="59"/>
  <c r="C137" i="59"/>
  <c r="C136" i="59"/>
  <c r="C135" i="59"/>
  <c r="C134" i="59"/>
  <c r="C133" i="59"/>
  <c r="C132" i="59"/>
  <c r="C131" i="59"/>
  <c r="C130" i="59"/>
  <c r="C129" i="59"/>
  <c r="C127" i="59"/>
  <c r="C126" i="59"/>
  <c r="C125" i="59"/>
  <c r="C124" i="59"/>
  <c r="C123" i="59"/>
  <c r="C122" i="59"/>
  <c r="C121" i="59"/>
  <c r="C120" i="59"/>
  <c r="C119" i="59"/>
  <c r="C117" i="59"/>
  <c r="D107" i="59"/>
  <c r="D106" i="59"/>
  <c r="D105" i="59"/>
  <c r="D103" i="59"/>
  <c r="D102" i="59"/>
  <c r="D101" i="59"/>
  <c r="D104" i="59"/>
  <c r="C99" i="59"/>
  <c r="D97" i="59"/>
  <c r="C96" i="59"/>
  <c r="C87" i="59"/>
  <c r="D85" i="59"/>
  <c r="C86" i="59"/>
  <c r="D64" i="59"/>
  <c r="C65" i="59"/>
  <c r="C62" i="59"/>
  <c r="C60" i="59"/>
  <c r="C58" i="59"/>
  <c r="C57" i="59"/>
  <c r="C56" i="59"/>
  <c r="H54" i="59"/>
  <c r="G54" i="59"/>
  <c r="E54" i="59"/>
  <c r="D54" i="59"/>
  <c r="C54" i="59"/>
  <c r="C52" i="59"/>
  <c r="C51" i="59"/>
  <c r="C50" i="59"/>
  <c r="H48" i="59"/>
  <c r="G48" i="59"/>
  <c r="E48" i="59"/>
  <c r="D48" i="59"/>
  <c r="C48" i="59"/>
  <c r="C46" i="59"/>
  <c r="C45" i="59"/>
  <c r="C43" i="59"/>
  <c r="C41" i="59"/>
  <c r="C39" i="59"/>
  <c r="C36" i="59"/>
  <c r="C35" i="59"/>
  <c r="C34" i="59"/>
  <c r="H32" i="59"/>
  <c r="G32" i="59"/>
  <c r="E32" i="59"/>
  <c r="D32" i="59"/>
  <c r="C32" i="59"/>
  <c r="C30" i="59"/>
  <c r="C29" i="59"/>
  <c r="H27" i="59"/>
  <c r="G27" i="59"/>
  <c r="E27" i="59"/>
  <c r="D27" i="59"/>
  <c r="C27" i="59"/>
  <c r="C25" i="59"/>
  <c r="C23" i="59"/>
  <c r="C21" i="59"/>
  <c r="C19" i="59"/>
  <c r="C16" i="59"/>
  <c r="C15" i="59"/>
  <c r="C14" i="59"/>
  <c r="H12" i="59"/>
  <c r="G12" i="59"/>
  <c r="E12" i="59"/>
  <c r="D12" i="59"/>
  <c r="C12" i="59"/>
  <c r="C10" i="59"/>
  <c r="C9" i="59"/>
  <c r="H7" i="59"/>
  <c r="G7" i="59"/>
  <c r="E7" i="59"/>
  <c r="D7" i="59"/>
  <c r="C7" i="59"/>
  <c r="A3" i="59"/>
  <c r="A2" i="59"/>
  <c r="A247" i="58"/>
  <c r="A228" i="58"/>
  <c r="A227" i="58"/>
  <c r="A226" i="58"/>
  <c r="A225" i="58"/>
  <c r="A224" i="58"/>
  <c r="A223" i="58"/>
  <c r="A222" i="58"/>
  <c r="C215" i="58"/>
  <c r="C214" i="58"/>
  <c r="C207" i="58"/>
  <c r="C205" i="58"/>
  <c r="C203" i="58"/>
  <c r="C202" i="58"/>
  <c r="C201" i="58"/>
  <c r="C200" i="58"/>
  <c r="C199" i="58"/>
  <c r="C198" i="58"/>
  <c r="C197" i="58"/>
  <c r="C196" i="58"/>
  <c r="C195" i="58"/>
  <c r="C194" i="58"/>
  <c r="C193" i="58"/>
  <c r="C192" i="58"/>
  <c r="C191" i="58"/>
  <c r="C190" i="58"/>
  <c r="C189" i="58"/>
  <c r="C188" i="58"/>
  <c r="C187" i="58"/>
  <c r="C186" i="58"/>
  <c r="C185" i="58"/>
  <c r="C184" i="58"/>
  <c r="C182" i="58"/>
  <c r="C181" i="58"/>
  <c r="C180" i="58"/>
  <c r="C179" i="58"/>
  <c r="C178" i="58"/>
  <c r="C177" i="58"/>
  <c r="C176" i="58"/>
  <c r="C175" i="58"/>
  <c r="C174" i="58"/>
  <c r="C172" i="58"/>
  <c r="D161" i="58"/>
  <c r="D160" i="58"/>
  <c r="D157" i="58"/>
  <c r="D156" i="58"/>
  <c r="D159" i="58"/>
  <c r="C154" i="58"/>
  <c r="D152" i="58"/>
  <c r="C151" i="58"/>
  <c r="C142" i="58"/>
  <c r="D140" i="58"/>
  <c r="C141" i="58"/>
  <c r="C112" i="58"/>
  <c r="D111" i="58"/>
  <c r="C109" i="58"/>
  <c r="C107" i="58"/>
  <c r="C105" i="58"/>
  <c r="C104" i="58"/>
  <c r="C103" i="58"/>
  <c r="G101" i="58"/>
  <c r="E101" i="58"/>
  <c r="C101" i="58"/>
  <c r="C99" i="58"/>
  <c r="C98" i="58"/>
  <c r="G96" i="58"/>
  <c r="E96" i="58"/>
  <c r="C96" i="58"/>
  <c r="D65" i="58"/>
  <c r="C66" i="58"/>
  <c r="C63" i="58"/>
  <c r="C61" i="58"/>
  <c r="C59" i="58"/>
  <c r="C58" i="58"/>
  <c r="C57" i="58"/>
  <c r="H55" i="58"/>
  <c r="G55" i="58"/>
  <c r="E55" i="58"/>
  <c r="D55" i="58"/>
  <c r="C55" i="58"/>
  <c r="C53" i="58"/>
  <c r="C52" i="58"/>
  <c r="C51" i="58"/>
  <c r="C49" i="58"/>
  <c r="C47" i="58"/>
  <c r="C46" i="58"/>
  <c r="C44" i="58"/>
  <c r="C42" i="58"/>
  <c r="C40" i="58"/>
  <c r="C37" i="58"/>
  <c r="C36" i="58"/>
  <c r="C35" i="58"/>
  <c r="C33" i="58"/>
  <c r="C31" i="58"/>
  <c r="C30" i="58"/>
  <c r="C28" i="58"/>
  <c r="C26" i="58"/>
  <c r="C24" i="58"/>
  <c r="C22" i="58"/>
  <c r="C20" i="58"/>
  <c r="C17" i="58"/>
  <c r="C16" i="58"/>
  <c r="C15" i="58"/>
  <c r="H13" i="58"/>
  <c r="G13" i="58"/>
  <c r="E13" i="58"/>
  <c r="D13" i="58"/>
  <c r="C13" i="58"/>
  <c r="C11" i="58"/>
  <c r="C10" i="58"/>
  <c r="H8" i="58"/>
  <c r="G8" i="58"/>
  <c r="E8" i="58"/>
  <c r="D8" i="58"/>
  <c r="C8" i="58"/>
  <c r="A3" i="58"/>
  <c r="A2" i="58"/>
  <c r="A202" i="57"/>
  <c r="A187" i="57"/>
  <c r="A186" i="57"/>
  <c r="A185" i="57"/>
  <c r="A184" i="57"/>
  <c r="A183" i="57"/>
  <c r="A182" i="57"/>
  <c r="A181" i="57"/>
  <c r="C173" i="57"/>
  <c r="C169" i="57"/>
  <c r="C168" i="57"/>
  <c r="C167" i="57"/>
  <c r="C166" i="57"/>
  <c r="C170"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4" i="57"/>
  <c r="C133" i="57"/>
  <c r="C132" i="57"/>
  <c r="C131" i="57"/>
  <c r="C130" i="57"/>
  <c r="C129" i="57"/>
  <c r="C128" i="57"/>
  <c r="C127" i="57"/>
  <c r="C126" i="57"/>
  <c r="C124" i="57"/>
  <c r="D112" i="57"/>
  <c r="D108" i="57"/>
  <c r="D111" i="57"/>
  <c r="C106" i="57"/>
  <c r="D104" i="57"/>
  <c r="C103" i="57"/>
  <c r="D92" i="57"/>
  <c r="C94" i="57"/>
  <c r="C93" i="57"/>
  <c r="D71" i="57"/>
  <c r="C72" i="57"/>
  <c r="C69" i="57"/>
  <c r="C67" i="57"/>
  <c r="C65" i="57"/>
  <c r="C64" i="57"/>
  <c r="C63" i="57"/>
  <c r="C61" i="57"/>
  <c r="C59" i="57"/>
  <c r="C58" i="57"/>
  <c r="C57" i="57"/>
  <c r="G55" i="57"/>
  <c r="E55" i="57"/>
  <c r="C55" i="57"/>
  <c r="C53" i="57"/>
  <c r="C52" i="57"/>
  <c r="C50" i="57"/>
  <c r="C49" i="57"/>
  <c r="C48" i="57"/>
  <c r="C46" i="57"/>
  <c r="C45" i="57"/>
  <c r="C43" i="57"/>
  <c r="C41" i="57"/>
  <c r="C39" i="57"/>
  <c r="C36" i="57"/>
  <c r="C35" i="57"/>
  <c r="C34" i="57"/>
  <c r="C32" i="57"/>
  <c r="C30" i="57"/>
  <c r="C29" i="57"/>
  <c r="C27" i="57"/>
  <c r="C25" i="57"/>
  <c r="C23" i="57"/>
  <c r="C21" i="57"/>
  <c r="C19" i="57"/>
  <c r="C16" i="57"/>
  <c r="C15" i="57"/>
  <c r="C14" i="57"/>
  <c r="H12" i="57"/>
  <c r="G12" i="57"/>
  <c r="E12" i="57"/>
  <c r="D12" i="57"/>
  <c r="C12" i="57"/>
  <c r="C10" i="57"/>
  <c r="C9" i="57"/>
  <c r="H7" i="57"/>
  <c r="G7" i="57"/>
  <c r="E7" i="57"/>
  <c r="D7" i="57"/>
  <c r="C7" i="57"/>
  <c r="A3" i="57"/>
  <c r="A2" i="57"/>
  <c r="A205" i="56"/>
  <c r="A190" i="56"/>
  <c r="A189" i="56"/>
  <c r="A188" i="56"/>
  <c r="A187" i="56"/>
  <c r="A186" i="56"/>
  <c r="A185" i="56"/>
  <c r="A184" i="56"/>
  <c r="C176" i="56"/>
  <c r="C172" i="56"/>
  <c r="C171" i="56"/>
  <c r="C170" i="56"/>
  <c r="C169" i="56"/>
  <c r="C173" i="56" s="1"/>
  <c r="C163" i="56"/>
  <c r="C161" i="56"/>
  <c r="C160" i="56"/>
  <c r="C158" i="56"/>
  <c r="C157" i="56"/>
  <c r="C156" i="56"/>
  <c r="C155" i="56"/>
  <c r="C154" i="56"/>
  <c r="C153" i="56"/>
  <c r="C152" i="56"/>
  <c r="C151" i="56"/>
  <c r="C150" i="56"/>
  <c r="C149" i="56"/>
  <c r="C148" i="56"/>
  <c r="C147" i="56"/>
  <c r="C146" i="56"/>
  <c r="C145" i="56"/>
  <c r="C144" i="56"/>
  <c r="C143" i="56"/>
  <c r="C142" i="56"/>
  <c r="C141" i="56"/>
  <c r="C140" i="56"/>
  <c r="C139" i="56"/>
  <c r="C137" i="56"/>
  <c r="C136" i="56"/>
  <c r="C135" i="56"/>
  <c r="C134" i="56"/>
  <c r="C133" i="56"/>
  <c r="C132" i="56"/>
  <c r="C131" i="56"/>
  <c r="C130" i="56"/>
  <c r="C129" i="56"/>
  <c r="C127" i="56"/>
  <c r="D115" i="56"/>
  <c r="D111" i="56"/>
  <c r="D114" i="56"/>
  <c r="C109" i="56"/>
  <c r="D107" i="56"/>
  <c r="C106" i="56"/>
  <c r="D95" i="56"/>
  <c r="C97" i="56"/>
  <c r="C96" i="56"/>
  <c r="D64" i="56"/>
  <c r="C65" i="56"/>
  <c r="C62" i="56"/>
  <c r="C60" i="56"/>
  <c r="C58" i="56"/>
  <c r="C57" i="56"/>
  <c r="C56" i="56"/>
  <c r="H54" i="56"/>
  <c r="G54" i="56"/>
  <c r="E54" i="56"/>
  <c r="D54" i="56"/>
  <c r="C54" i="56"/>
  <c r="C52" i="56"/>
  <c r="C51" i="56"/>
  <c r="C50" i="56"/>
  <c r="H48" i="56"/>
  <c r="G48" i="56"/>
  <c r="E48" i="56"/>
  <c r="D48" i="56"/>
  <c r="C48" i="56"/>
  <c r="C46" i="56"/>
  <c r="C45" i="56"/>
  <c r="C43" i="56"/>
  <c r="C41" i="56"/>
  <c r="C39" i="56"/>
  <c r="C36" i="56"/>
  <c r="C35" i="56"/>
  <c r="C34" i="56"/>
  <c r="H32" i="56"/>
  <c r="G32" i="56"/>
  <c r="E32" i="56"/>
  <c r="D32" i="56"/>
  <c r="C32" i="56"/>
  <c r="C30" i="56"/>
  <c r="C29" i="56"/>
  <c r="H27" i="56"/>
  <c r="G27" i="56"/>
  <c r="E27" i="56"/>
  <c r="D27" i="56"/>
  <c r="C27" i="56"/>
  <c r="C25" i="56"/>
  <c r="C23" i="56"/>
  <c r="C21" i="56"/>
  <c r="C19" i="56"/>
  <c r="C16" i="56"/>
  <c r="C15" i="56"/>
  <c r="C14" i="56"/>
  <c r="H12" i="56"/>
  <c r="G12" i="56"/>
  <c r="E12" i="56"/>
  <c r="D12" i="56"/>
  <c r="C12" i="56"/>
  <c r="C10" i="56"/>
  <c r="C9" i="56"/>
  <c r="H7" i="56"/>
  <c r="G7" i="56"/>
  <c r="E7" i="56"/>
  <c r="D7" i="56"/>
  <c r="C7" i="56"/>
  <c r="A3" i="56"/>
  <c r="A2" i="56"/>
  <c r="A202" i="55"/>
  <c r="A187" i="55"/>
  <c r="A186" i="55"/>
  <c r="A185" i="55"/>
  <c r="A184" i="55"/>
  <c r="A183" i="55"/>
  <c r="A182" i="55"/>
  <c r="A181" i="55"/>
  <c r="C173" i="55"/>
  <c r="C169" i="55"/>
  <c r="C168" i="55"/>
  <c r="C167" i="55"/>
  <c r="C166" i="55"/>
  <c r="C170" i="55" s="1"/>
  <c r="C160" i="55"/>
  <c r="C158" i="55"/>
  <c r="C157" i="55"/>
  <c r="C155" i="55"/>
  <c r="C154" i="55"/>
  <c r="C153" i="55"/>
  <c r="C152" i="55"/>
  <c r="C151" i="55"/>
  <c r="C150" i="55"/>
  <c r="C149" i="55"/>
  <c r="C148" i="55"/>
  <c r="C147" i="55"/>
  <c r="C146" i="55"/>
  <c r="C145" i="55"/>
  <c r="C144" i="55"/>
  <c r="C143" i="55"/>
  <c r="C142" i="55"/>
  <c r="C141" i="55"/>
  <c r="C140" i="55"/>
  <c r="C139" i="55"/>
  <c r="C138" i="55"/>
  <c r="C137" i="55"/>
  <c r="C136" i="55"/>
  <c r="C134" i="55"/>
  <c r="C133" i="55"/>
  <c r="C132" i="55"/>
  <c r="C131" i="55"/>
  <c r="C130" i="55"/>
  <c r="C129" i="55"/>
  <c r="C128" i="55"/>
  <c r="C127" i="55"/>
  <c r="C126" i="55"/>
  <c r="C124" i="55"/>
  <c r="D111" i="55"/>
  <c r="C106" i="55"/>
  <c r="D104" i="55"/>
  <c r="C103" i="55"/>
  <c r="C94" i="55"/>
  <c r="C93" i="55"/>
  <c r="D92" i="55"/>
  <c r="D71" i="55"/>
  <c r="C72" i="55"/>
  <c r="C69" i="55"/>
  <c r="C67" i="55"/>
  <c r="C65" i="55"/>
  <c r="C64" i="55"/>
  <c r="C63" i="55"/>
  <c r="H61" i="55"/>
  <c r="G61" i="55"/>
  <c r="E61" i="55"/>
  <c r="D61" i="55"/>
  <c r="C61" i="55"/>
  <c r="C59" i="55"/>
  <c r="C58" i="55"/>
  <c r="C57" i="55"/>
  <c r="C55" i="55"/>
  <c r="C53" i="55"/>
  <c r="C52" i="55"/>
  <c r="C50" i="55"/>
  <c r="C49" i="55"/>
  <c r="H48" i="55"/>
  <c r="G48" i="55"/>
  <c r="E48" i="55"/>
  <c r="D48" i="55"/>
  <c r="C48" i="55"/>
  <c r="C46" i="55"/>
  <c r="C45" i="55"/>
  <c r="C43" i="55"/>
  <c r="C41" i="55"/>
  <c r="C39" i="55"/>
  <c r="C36" i="55"/>
  <c r="C35" i="55"/>
  <c r="C34" i="55"/>
  <c r="H32" i="55"/>
  <c r="G32" i="55"/>
  <c r="E32" i="55"/>
  <c r="D32" i="55"/>
  <c r="C32" i="55"/>
  <c r="C30" i="55"/>
  <c r="C29" i="55"/>
  <c r="H27" i="55"/>
  <c r="G27" i="55"/>
  <c r="E27" i="55"/>
  <c r="D27" i="55"/>
  <c r="C27" i="55"/>
  <c r="C25" i="55"/>
  <c r="C23" i="55"/>
  <c r="C21" i="55"/>
  <c r="C19" i="55"/>
  <c r="C16" i="55"/>
  <c r="C15" i="55"/>
  <c r="C14" i="55"/>
  <c r="H12" i="55"/>
  <c r="G12" i="55"/>
  <c r="E12" i="55"/>
  <c r="D12" i="55"/>
  <c r="C12" i="55"/>
  <c r="C10" i="55"/>
  <c r="C9" i="55"/>
  <c r="H7" i="55"/>
  <c r="G7" i="55"/>
  <c r="E7" i="55"/>
  <c r="D7" i="55"/>
  <c r="C7" i="55"/>
  <c r="A3" i="55"/>
  <c r="A2" i="55"/>
  <c r="A240" i="54"/>
  <c r="A216" i="54"/>
  <c r="A215" i="54"/>
  <c r="A214" i="54"/>
  <c r="A213" i="54"/>
  <c r="A212" i="54"/>
  <c r="A211" i="54"/>
  <c r="A210" i="54"/>
  <c r="C204" i="54"/>
  <c r="C203" i="54"/>
  <c r="C202" i="54"/>
  <c r="C196" i="54"/>
  <c r="C193" i="54"/>
  <c r="C191" i="54"/>
  <c r="C190" i="54"/>
  <c r="C189" i="54"/>
  <c r="C188" i="54"/>
  <c r="C187" i="54"/>
  <c r="C186" i="54"/>
  <c r="C185" i="54"/>
  <c r="C184" i="54"/>
  <c r="C183" i="54"/>
  <c r="C182" i="54"/>
  <c r="C181" i="54"/>
  <c r="C180" i="54"/>
  <c r="C179" i="54"/>
  <c r="C178" i="54"/>
  <c r="C177" i="54"/>
  <c r="C176" i="54"/>
  <c r="C175" i="54"/>
  <c r="C174" i="54"/>
  <c r="C173" i="54"/>
  <c r="C172" i="54"/>
  <c r="C170" i="54"/>
  <c r="C169" i="54"/>
  <c r="C168" i="54"/>
  <c r="C167" i="54"/>
  <c r="C166" i="54"/>
  <c r="C165" i="54"/>
  <c r="C164" i="54"/>
  <c r="C163" i="54"/>
  <c r="C162" i="54"/>
  <c r="C160" i="54"/>
  <c r="D150" i="54"/>
  <c r="D149" i="54"/>
  <c r="D146" i="54"/>
  <c r="D145" i="54"/>
  <c r="D144" i="54"/>
  <c r="D148" i="54"/>
  <c r="C142" i="54"/>
  <c r="D140" i="54"/>
  <c r="C139" i="54"/>
  <c r="C130" i="54"/>
  <c r="C129" i="54"/>
  <c r="C78" i="54"/>
  <c r="C75" i="54"/>
  <c r="C73" i="54"/>
  <c r="C71" i="54"/>
  <c r="C70" i="54"/>
  <c r="C69" i="54"/>
  <c r="E67" i="54"/>
  <c r="C67" i="54"/>
  <c r="C65" i="54"/>
  <c r="C64" i="54"/>
  <c r="C63" i="54"/>
  <c r="C61" i="54"/>
  <c r="C59" i="54"/>
  <c r="C58" i="54"/>
  <c r="C56" i="54"/>
  <c r="C54" i="54"/>
  <c r="C52" i="54"/>
  <c r="C49" i="54"/>
  <c r="C48" i="54"/>
  <c r="C47" i="54"/>
  <c r="C45" i="54"/>
  <c r="C43" i="54"/>
  <c r="C42" i="54"/>
  <c r="C40" i="54"/>
  <c r="C38" i="54"/>
  <c r="C36" i="54"/>
  <c r="C34" i="54"/>
  <c r="C32" i="54"/>
  <c r="H26" i="54"/>
  <c r="G26" i="54"/>
  <c r="E26" i="54"/>
  <c r="D26" i="54"/>
  <c r="C26" i="54"/>
  <c r="G22" i="54"/>
  <c r="C22" i="54"/>
  <c r="H19" i="54"/>
  <c r="G19" i="54"/>
  <c r="E19" i="54"/>
  <c r="D19" i="54"/>
  <c r="C19" i="54"/>
  <c r="C17" i="54"/>
  <c r="C16" i="54"/>
  <c r="C15" i="54"/>
  <c r="G13" i="54"/>
  <c r="C13" i="54"/>
  <c r="C11" i="54"/>
  <c r="C10" i="54"/>
  <c r="E8" i="54"/>
  <c r="C8" i="54"/>
  <c r="A3" i="54"/>
  <c r="A2" i="54"/>
  <c r="A204" i="53"/>
  <c r="A189" i="53"/>
  <c r="A188" i="53"/>
  <c r="A187" i="53"/>
  <c r="A186" i="53"/>
  <c r="A185" i="53"/>
  <c r="A184" i="53"/>
  <c r="A183" i="53"/>
  <c r="C174" i="53"/>
  <c r="C170" i="53"/>
  <c r="C169" i="53"/>
  <c r="C168" i="53"/>
  <c r="C167" i="53"/>
  <c r="C171" i="53" s="1"/>
  <c r="C161" i="53"/>
  <c r="C159" i="53"/>
  <c r="C158" i="53"/>
  <c r="C156" i="53"/>
  <c r="C155" i="53"/>
  <c r="C154" i="53"/>
  <c r="C153" i="53"/>
  <c r="C152" i="53"/>
  <c r="C151" i="53"/>
  <c r="C150" i="53"/>
  <c r="C149" i="53"/>
  <c r="C148" i="53"/>
  <c r="C147" i="53"/>
  <c r="C146" i="53"/>
  <c r="C145" i="53"/>
  <c r="C144" i="53"/>
  <c r="C143" i="53"/>
  <c r="C142" i="53"/>
  <c r="C141" i="53"/>
  <c r="C140" i="53"/>
  <c r="C139" i="53"/>
  <c r="C137" i="53"/>
  <c r="C136" i="53"/>
  <c r="C135" i="53"/>
  <c r="C134" i="53"/>
  <c r="C133" i="53"/>
  <c r="C132" i="53"/>
  <c r="C131" i="53"/>
  <c r="C130" i="53"/>
  <c r="C129" i="53"/>
  <c r="C127" i="53"/>
  <c r="D116" i="53"/>
  <c r="D112" i="53"/>
  <c r="D115" i="53"/>
  <c r="C109" i="53"/>
  <c r="D107" i="53"/>
  <c r="C106" i="53"/>
  <c r="C97" i="53"/>
  <c r="D95" i="53"/>
  <c r="D64" i="53"/>
  <c r="C65" i="53"/>
  <c r="C62" i="53"/>
  <c r="C60" i="53"/>
  <c r="C58" i="53"/>
  <c r="C57" i="53"/>
  <c r="C56" i="53"/>
  <c r="H54" i="53"/>
  <c r="G54" i="53"/>
  <c r="E54" i="53"/>
  <c r="D54" i="53"/>
  <c r="C54" i="53"/>
  <c r="C52" i="53"/>
  <c r="C51" i="53"/>
  <c r="C50" i="53"/>
  <c r="C48" i="53"/>
  <c r="C46" i="53"/>
  <c r="C45" i="53"/>
  <c r="C43" i="53"/>
  <c r="C41" i="53"/>
  <c r="C39" i="53"/>
  <c r="C36" i="53"/>
  <c r="C35" i="53"/>
  <c r="C34" i="53"/>
  <c r="C32" i="53"/>
  <c r="C30" i="53"/>
  <c r="C29" i="53"/>
  <c r="C27" i="53"/>
  <c r="C25" i="53"/>
  <c r="C23" i="53"/>
  <c r="C21" i="53"/>
  <c r="C19" i="53"/>
  <c r="C16" i="53"/>
  <c r="C15" i="53"/>
  <c r="C14" i="53"/>
  <c r="H12" i="53"/>
  <c r="G12" i="53"/>
  <c r="E12" i="53"/>
  <c r="D12" i="53"/>
  <c r="C12" i="53"/>
  <c r="C10" i="53"/>
  <c r="C9" i="53"/>
  <c r="H7" i="53"/>
  <c r="G7" i="53"/>
  <c r="E7" i="53"/>
  <c r="D7" i="53"/>
  <c r="C7" i="53"/>
  <c r="A3" i="53"/>
  <c r="A2" i="53"/>
  <c r="A256" i="52"/>
  <c r="A239" i="52"/>
  <c r="A238" i="52"/>
  <c r="A237" i="52"/>
  <c r="A236" i="52"/>
  <c r="A235" i="52"/>
  <c r="A234" i="52"/>
  <c r="A233" i="52"/>
  <c r="C225" i="52"/>
  <c r="C222" i="52"/>
  <c r="C221" i="52"/>
  <c r="C220" i="52"/>
  <c r="C219" i="52"/>
  <c r="C218" i="52"/>
  <c r="C212" i="52"/>
  <c r="C210" i="52"/>
  <c r="C209" i="52"/>
  <c r="C207" i="52"/>
  <c r="C206" i="52"/>
  <c r="C205" i="52"/>
  <c r="C204" i="52"/>
  <c r="C203" i="52"/>
  <c r="C202" i="52"/>
  <c r="C201" i="52"/>
  <c r="C200" i="52"/>
  <c r="C199" i="52"/>
  <c r="C198" i="52"/>
  <c r="C197" i="52"/>
  <c r="C196" i="52"/>
  <c r="C195" i="52"/>
  <c r="C194" i="52"/>
  <c r="C193" i="52"/>
  <c r="C192" i="52"/>
  <c r="C191" i="52"/>
  <c r="C190" i="52"/>
  <c r="C189" i="52"/>
  <c r="C188" i="52"/>
  <c r="C186" i="52"/>
  <c r="C185" i="52"/>
  <c r="C184" i="52"/>
  <c r="C183" i="52"/>
  <c r="C182" i="52"/>
  <c r="C181" i="52"/>
  <c r="C180" i="52"/>
  <c r="C179" i="52"/>
  <c r="C178" i="52"/>
  <c r="C176" i="52"/>
  <c r="D164" i="52"/>
  <c r="D160" i="52"/>
  <c r="D166" i="52"/>
  <c r="C158" i="52"/>
  <c r="D156" i="52"/>
  <c r="C155" i="52"/>
  <c r="D144" i="52"/>
  <c r="C146" i="52"/>
  <c r="C145" i="52"/>
  <c r="D113" i="52"/>
  <c r="C114" i="52"/>
  <c r="C111" i="52"/>
  <c r="C109" i="52"/>
  <c r="C107" i="52"/>
  <c r="C106" i="52"/>
  <c r="C105" i="52"/>
  <c r="H103" i="52"/>
  <c r="G103" i="52"/>
  <c r="E103" i="52"/>
  <c r="D103" i="52"/>
  <c r="C103" i="52"/>
  <c r="C101" i="52"/>
  <c r="C100" i="52"/>
  <c r="H98" i="52"/>
  <c r="G98" i="52"/>
  <c r="E98" i="52"/>
  <c r="D98" i="52"/>
  <c r="C98" i="52"/>
  <c r="D65" i="52"/>
  <c r="C66" i="52"/>
  <c r="C63" i="52"/>
  <c r="C61" i="52"/>
  <c r="C59" i="52"/>
  <c r="C58" i="52"/>
  <c r="C57" i="52"/>
  <c r="H55" i="52"/>
  <c r="G55" i="52"/>
  <c r="E55" i="52"/>
  <c r="D55" i="52"/>
  <c r="C55" i="52"/>
  <c r="C53" i="52"/>
  <c r="C52" i="52"/>
  <c r="C51" i="52"/>
  <c r="H49" i="52"/>
  <c r="G49" i="52"/>
  <c r="E49" i="52"/>
  <c r="D49" i="52"/>
  <c r="C49" i="52"/>
  <c r="C47" i="52"/>
  <c r="C46" i="52"/>
  <c r="C44" i="52"/>
  <c r="C42" i="52"/>
  <c r="C40" i="52"/>
  <c r="C37" i="52"/>
  <c r="C36" i="52"/>
  <c r="C35" i="52"/>
  <c r="H33" i="52"/>
  <c r="G33" i="52"/>
  <c r="E33" i="52"/>
  <c r="D33" i="52"/>
  <c r="C33" i="52"/>
  <c r="C31" i="52"/>
  <c r="C30" i="52"/>
  <c r="H28" i="52"/>
  <c r="G28" i="52"/>
  <c r="E28" i="52"/>
  <c r="D28" i="52"/>
  <c r="C28" i="52"/>
  <c r="C26" i="52"/>
  <c r="C24" i="52"/>
  <c r="C22" i="52"/>
  <c r="C20" i="52"/>
  <c r="C17" i="52"/>
  <c r="C16" i="52"/>
  <c r="C15" i="52"/>
  <c r="H13" i="52"/>
  <c r="G13" i="52"/>
  <c r="E13" i="52"/>
  <c r="D13" i="52"/>
  <c r="C13" i="52"/>
  <c r="C11" i="52"/>
  <c r="C10" i="52"/>
  <c r="H8" i="52"/>
  <c r="G8" i="52"/>
  <c r="E8" i="52"/>
  <c r="D8" i="52"/>
  <c r="C8" i="52"/>
  <c r="A3" i="52"/>
  <c r="A2" i="52"/>
  <c r="A201" i="51"/>
  <c r="A188" i="51"/>
  <c r="A187" i="51"/>
  <c r="A186" i="51"/>
  <c r="A185" i="51"/>
  <c r="A184" i="51"/>
  <c r="A183" i="51"/>
  <c r="A182" i="51"/>
  <c r="C173" i="51"/>
  <c r="C169" i="51"/>
  <c r="C168" i="51"/>
  <c r="C167" i="51"/>
  <c r="C166" i="51"/>
  <c r="C170" i="51" s="1"/>
  <c r="C160" i="51"/>
  <c r="C158" i="51"/>
  <c r="C157" i="51"/>
  <c r="C155" i="51"/>
  <c r="C154" i="51"/>
  <c r="C153" i="51"/>
  <c r="C152" i="51"/>
  <c r="C151" i="51"/>
  <c r="C150" i="51"/>
  <c r="C149" i="51"/>
  <c r="C148" i="51"/>
  <c r="C147" i="51"/>
  <c r="C146" i="51"/>
  <c r="C145" i="51"/>
  <c r="C144" i="51"/>
  <c r="C143" i="51"/>
  <c r="C142" i="51"/>
  <c r="C141" i="51"/>
  <c r="C140" i="51"/>
  <c r="C139" i="51"/>
  <c r="C138" i="51"/>
  <c r="C137" i="51"/>
  <c r="C136" i="51"/>
  <c r="C134" i="51"/>
  <c r="C133" i="51"/>
  <c r="C132" i="51"/>
  <c r="C131" i="51"/>
  <c r="C130" i="51"/>
  <c r="C129" i="51"/>
  <c r="C128" i="51"/>
  <c r="C127" i="51"/>
  <c r="C126" i="51"/>
  <c r="C124" i="51"/>
  <c r="D111" i="51"/>
  <c r="C106" i="51"/>
  <c r="D104" i="51"/>
  <c r="C103" i="51"/>
  <c r="D92" i="51"/>
  <c r="C94" i="51"/>
  <c r="D71" i="51"/>
  <c r="C72" i="51"/>
  <c r="C69" i="51"/>
  <c r="C67" i="51"/>
  <c r="C65" i="51"/>
  <c r="C64" i="51"/>
  <c r="C63" i="51"/>
  <c r="H61" i="51"/>
  <c r="G61" i="51"/>
  <c r="E61" i="51"/>
  <c r="D61" i="51"/>
  <c r="C61" i="51"/>
  <c r="C59" i="51"/>
  <c r="C58" i="51"/>
  <c r="C57" i="51"/>
  <c r="G55" i="51"/>
  <c r="E55" i="51"/>
  <c r="C55" i="51"/>
  <c r="C53" i="51"/>
  <c r="C52" i="51"/>
  <c r="C50" i="51"/>
  <c r="C49" i="51"/>
  <c r="H48" i="51"/>
  <c r="G48" i="51"/>
  <c r="E48" i="51"/>
  <c r="D48" i="51"/>
  <c r="C48" i="51"/>
  <c r="C46" i="51"/>
  <c r="C45" i="51"/>
  <c r="C43" i="51"/>
  <c r="C41" i="51"/>
  <c r="C39" i="51"/>
  <c r="C36" i="51"/>
  <c r="C35" i="51"/>
  <c r="C34" i="51"/>
  <c r="H32" i="51"/>
  <c r="G32" i="51"/>
  <c r="E32" i="51"/>
  <c r="D32" i="51"/>
  <c r="C32" i="51"/>
  <c r="C30" i="51"/>
  <c r="C29" i="51"/>
  <c r="H27" i="51"/>
  <c r="G27" i="51"/>
  <c r="E27" i="51"/>
  <c r="D27" i="51"/>
  <c r="C27" i="51"/>
  <c r="C25" i="51"/>
  <c r="C23" i="51"/>
  <c r="C21" i="51"/>
  <c r="C19" i="51"/>
  <c r="C16" i="51"/>
  <c r="C15" i="51"/>
  <c r="C14" i="51"/>
  <c r="H12" i="51"/>
  <c r="G12" i="51"/>
  <c r="E12" i="51"/>
  <c r="D12" i="51"/>
  <c r="C12" i="51"/>
  <c r="C10" i="51"/>
  <c r="C9" i="51"/>
  <c r="H7" i="51"/>
  <c r="G7" i="51"/>
  <c r="E7" i="51"/>
  <c r="D7" i="51"/>
  <c r="C7" i="51"/>
  <c r="A3" i="51"/>
  <c r="A2" i="51"/>
  <c r="A291" i="50"/>
  <c r="A272" i="50"/>
  <c r="A271" i="50"/>
  <c r="A270" i="50"/>
  <c r="A269" i="50"/>
  <c r="A268" i="50"/>
  <c r="A267" i="50"/>
  <c r="A266" i="50"/>
  <c r="C259" i="50"/>
  <c r="C258" i="50"/>
  <c r="C257" i="50"/>
  <c r="C251" i="50"/>
  <c r="C249" i="50"/>
  <c r="C247" i="50"/>
  <c r="C246" i="50"/>
  <c r="C245" i="50"/>
  <c r="C244" i="50"/>
  <c r="C243" i="50"/>
  <c r="C242" i="50"/>
  <c r="C241" i="50"/>
  <c r="C240" i="50"/>
  <c r="C239" i="50"/>
  <c r="C238" i="50"/>
  <c r="C237" i="50"/>
  <c r="C236" i="50"/>
  <c r="C235" i="50"/>
  <c r="C234" i="50"/>
  <c r="C233" i="50"/>
  <c r="C232" i="50"/>
  <c r="C231" i="50"/>
  <c r="C230" i="50"/>
  <c r="C229" i="50"/>
  <c r="D196" i="50"/>
  <c r="C228" i="50"/>
  <c r="C226" i="50"/>
  <c r="C225" i="50"/>
  <c r="C224" i="50"/>
  <c r="C223" i="50"/>
  <c r="C222" i="50"/>
  <c r="C221" i="50"/>
  <c r="C220" i="50"/>
  <c r="C219" i="50"/>
  <c r="C218" i="50"/>
  <c r="C216" i="50"/>
  <c r="D206" i="50"/>
  <c r="D205" i="50"/>
  <c r="D202" i="50"/>
  <c r="D201" i="50"/>
  <c r="D203" i="50"/>
  <c r="C198" i="50"/>
  <c r="C195" i="50"/>
  <c r="C186" i="50"/>
  <c r="D184" i="50"/>
  <c r="C185" i="50"/>
  <c r="C134" i="50"/>
  <c r="D133" i="50"/>
  <c r="C131" i="50"/>
  <c r="C129" i="50"/>
  <c r="C127" i="50"/>
  <c r="C126" i="50"/>
  <c r="C125" i="50"/>
  <c r="H123" i="50"/>
  <c r="G123" i="50"/>
  <c r="E123" i="50"/>
  <c r="D123" i="50"/>
  <c r="C123" i="50"/>
  <c r="C121" i="50"/>
  <c r="C120" i="50"/>
  <c r="H118" i="50"/>
  <c r="G118" i="50"/>
  <c r="E118" i="50"/>
  <c r="D118" i="50"/>
  <c r="C118" i="50"/>
  <c r="C66" i="50"/>
  <c r="D65" i="50"/>
  <c r="C63" i="50"/>
  <c r="C61" i="50"/>
  <c r="C59" i="50"/>
  <c r="C58" i="50"/>
  <c r="C57" i="50"/>
  <c r="H55" i="50"/>
  <c r="G55" i="50"/>
  <c r="E55" i="50"/>
  <c r="D55" i="50"/>
  <c r="C55" i="50"/>
  <c r="C53" i="50"/>
  <c r="C52" i="50"/>
  <c r="C51" i="50"/>
  <c r="H49" i="50"/>
  <c r="G49" i="50"/>
  <c r="E49" i="50"/>
  <c r="D49" i="50"/>
  <c r="C49" i="50"/>
  <c r="C47" i="50"/>
  <c r="C46" i="50"/>
  <c r="C44" i="50"/>
  <c r="C42" i="50"/>
  <c r="C40" i="50"/>
  <c r="C37" i="50"/>
  <c r="C36" i="50"/>
  <c r="C35" i="50"/>
  <c r="H33" i="50"/>
  <c r="G33" i="50"/>
  <c r="E33" i="50"/>
  <c r="D33" i="50"/>
  <c r="C33" i="50"/>
  <c r="C31" i="50"/>
  <c r="C30" i="50"/>
  <c r="H28" i="50"/>
  <c r="G28" i="50"/>
  <c r="E28" i="50"/>
  <c r="D28" i="50"/>
  <c r="C28" i="50"/>
  <c r="C26" i="50"/>
  <c r="C24" i="50"/>
  <c r="C22" i="50"/>
  <c r="C20" i="50"/>
  <c r="C17" i="50"/>
  <c r="C16" i="50"/>
  <c r="C15" i="50"/>
  <c r="H13" i="50"/>
  <c r="G13" i="50"/>
  <c r="E13" i="50"/>
  <c r="D13" i="50"/>
  <c r="C13" i="50"/>
  <c r="C11" i="50"/>
  <c r="C10" i="50"/>
  <c r="H8" i="50"/>
  <c r="G8" i="50"/>
  <c r="E8" i="50"/>
  <c r="D8" i="50"/>
  <c r="C8" i="50"/>
  <c r="A3" i="50"/>
  <c r="A2" i="50"/>
  <c r="A204" i="49"/>
  <c r="A188" i="49"/>
  <c r="A187" i="49"/>
  <c r="A186" i="49"/>
  <c r="A185" i="49"/>
  <c r="A184" i="49"/>
  <c r="A183" i="49"/>
  <c r="A182" i="49"/>
  <c r="C174" i="49"/>
  <c r="C171" i="49"/>
  <c r="C170" i="49"/>
  <c r="C169" i="49"/>
  <c r="C168" i="49"/>
  <c r="C167" i="49"/>
  <c r="C161" i="49"/>
  <c r="C159" i="49"/>
  <c r="C158" i="49"/>
  <c r="C156" i="49"/>
  <c r="C155" i="49"/>
  <c r="C154" i="49"/>
  <c r="C153" i="49"/>
  <c r="C152" i="49"/>
  <c r="C151" i="49"/>
  <c r="C150" i="49"/>
  <c r="C149" i="49"/>
  <c r="C148" i="49"/>
  <c r="C147" i="49"/>
  <c r="C146" i="49"/>
  <c r="C145" i="49"/>
  <c r="C144" i="49"/>
  <c r="C143" i="49"/>
  <c r="C142" i="49"/>
  <c r="C141" i="49"/>
  <c r="C140" i="49"/>
  <c r="C139" i="49"/>
  <c r="C138" i="49"/>
  <c r="C137" i="49"/>
  <c r="C135" i="49"/>
  <c r="C134" i="49"/>
  <c r="C133" i="49"/>
  <c r="C132" i="49"/>
  <c r="C131" i="49"/>
  <c r="C130" i="49"/>
  <c r="C129" i="49"/>
  <c r="C128" i="49"/>
  <c r="C127" i="49"/>
  <c r="C125" i="49"/>
  <c r="D115" i="49"/>
  <c r="D111" i="49"/>
  <c r="D113" i="49"/>
  <c r="C107" i="49"/>
  <c r="D105" i="49"/>
  <c r="C104" i="49"/>
  <c r="C95" i="49"/>
  <c r="D93" i="49"/>
  <c r="C73" i="49"/>
  <c r="D72" i="49"/>
  <c r="C70" i="49"/>
  <c r="C68" i="49"/>
  <c r="C66" i="49"/>
  <c r="C65" i="49"/>
  <c r="C64" i="49"/>
  <c r="H62" i="49"/>
  <c r="G62" i="49"/>
  <c r="E62" i="49"/>
  <c r="D62" i="49"/>
  <c r="C62" i="49"/>
  <c r="C60" i="49"/>
  <c r="C59" i="49"/>
  <c r="C58" i="49"/>
  <c r="H56" i="49"/>
  <c r="G56" i="49"/>
  <c r="E56" i="49"/>
  <c r="D56" i="49"/>
  <c r="C56" i="49"/>
  <c r="C54" i="49"/>
  <c r="C53" i="49"/>
  <c r="C51" i="49"/>
  <c r="C50" i="49"/>
  <c r="G49" i="49"/>
  <c r="E49" i="49"/>
  <c r="C49" i="49"/>
  <c r="C47" i="49"/>
  <c r="C46" i="49"/>
  <c r="C44" i="49"/>
  <c r="C42" i="49"/>
  <c r="C40" i="49"/>
  <c r="C37" i="49"/>
  <c r="C36" i="49"/>
  <c r="C35" i="49"/>
  <c r="G33" i="49"/>
  <c r="E33" i="49"/>
  <c r="C33" i="49"/>
  <c r="C31" i="49"/>
  <c r="C30" i="49"/>
  <c r="G28" i="49"/>
  <c r="E28" i="49"/>
  <c r="C28" i="49"/>
  <c r="C26" i="49"/>
  <c r="C24" i="49"/>
  <c r="C22" i="49"/>
  <c r="C20" i="49"/>
  <c r="C17" i="49"/>
  <c r="C16" i="49"/>
  <c r="C15" i="49"/>
  <c r="C13" i="49"/>
  <c r="C11" i="49"/>
  <c r="C10" i="49"/>
  <c r="C8" i="49"/>
  <c r="A3" i="49"/>
  <c r="A2" i="49"/>
  <c r="A204" i="48"/>
  <c r="A189" i="48"/>
  <c r="A188" i="48"/>
  <c r="A187" i="48"/>
  <c r="A186" i="48"/>
  <c r="A185" i="48"/>
  <c r="A184" i="48"/>
  <c r="A183" i="48"/>
  <c r="C173" i="48"/>
  <c r="C170" i="48"/>
  <c r="C169" i="48"/>
  <c r="C168" i="48"/>
  <c r="C167" i="48"/>
  <c r="C166" i="48"/>
  <c r="C160" i="48"/>
  <c r="C158" i="48"/>
  <c r="C157" i="48"/>
  <c r="C155" i="48"/>
  <c r="C154" i="48"/>
  <c r="C153" i="48"/>
  <c r="C152" i="48"/>
  <c r="C151" i="48"/>
  <c r="C150" i="48"/>
  <c r="C149" i="48"/>
  <c r="C148" i="48"/>
  <c r="C147" i="48"/>
  <c r="C146" i="48"/>
  <c r="C145" i="48"/>
  <c r="C144" i="48"/>
  <c r="C143" i="48"/>
  <c r="C142" i="48"/>
  <c r="C141" i="48"/>
  <c r="C140" i="48"/>
  <c r="C139" i="48"/>
  <c r="C138" i="48"/>
  <c r="C137" i="48"/>
  <c r="C136" i="48"/>
  <c r="C134" i="48"/>
  <c r="C133" i="48"/>
  <c r="C132" i="48"/>
  <c r="C131" i="48"/>
  <c r="C130" i="48"/>
  <c r="C129" i="48"/>
  <c r="C128" i="48"/>
  <c r="C127" i="48"/>
  <c r="C126" i="48"/>
  <c r="C124" i="48"/>
  <c r="D114" i="48"/>
  <c r="D113" i="48"/>
  <c r="D112" i="48"/>
  <c r="D110" i="48"/>
  <c r="D109" i="48"/>
  <c r="D108" i="48"/>
  <c r="D111" i="48"/>
  <c r="C106" i="48"/>
  <c r="D104" i="48"/>
  <c r="C103" i="48"/>
  <c r="C94" i="48"/>
  <c r="D92" i="48"/>
  <c r="D71" i="48"/>
  <c r="C72" i="48"/>
  <c r="C69" i="48"/>
  <c r="C67" i="48"/>
  <c r="C65" i="48"/>
  <c r="C64" i="48"/>
  <c r="C63" i="48"/>
  <c r="C61" i="48"/>
  <c r="C59" i="48"/>
  <c r="C58" i="48"/>
  <c r="C57" i="48"/>
  <c r="G55" i="48"/>
  <c r="E55" i="48"/>
  <c r="C55" i="48"/>
  <c r="C53" i="48"/>
  <c r="C52" i="48"/>
  <c r="C50" i="48"/>
  <c r="C49" i="48"/>
  <c r="C48" i="48"/>
  <c r="C46" i="48"/>
  <c r="C45" i="48"/>
  <c r="C43" i="48"/>
  <c r="C41" i="48"/>
  <c r="C39" i="48"/>
  <c r="C36" i="48"/>
  <c r="C35" i="48"/>
  <c r="C34" i="48"/>
  <c r="C32" i="48"/>
  <c r="C30" i="48"/>
  <c r="C29" i="48"/>
  <c r="C27" i="48"/>
  <c r="C25" i="48"/>
  <c r="C23" i="48"/>
  <c r="C21" i="48"/>
  <c r="C19" i="48"/>
  <c r="C16" i="48"/>
  <c r="C15" i="48"/>
  <c r="C14" i="48"/>
  <c r="G12" i="48"/>
  <c r="E12" i="48"/>
  <c r="D12" i="48"/>
  <c r="C12" i="48"/>
  <c r="C10" i="48"/>
  <c r="C9" i="48"/>
  <c r="G7" i="48"/>
  <c r="E7" i="48"/>
  <c r="C7" i="48"/>
  <c r="A3" i="48"/>
  <c r="A2" i="48"/>
  <c r="A241" i="47"/>
  <c r="A222" i="47"/>
  <c r="A221" i="47"/>
  <c r="A220" i="47"/>
  <c r="A219" i="47"/>
  <c r="A218" i="47"/>
  <c r="A217" i="47"/>
  <c r="A216" i="47"/>
  <c r="C207" i="47"/>
  <c r="C204" i="47"/>
  <c r="C203" i="47"/>
  <c r="C202" i="47"/>
  <c r="C201" i="47"/>
  <c r="C200" i="47"/>
  <c r="C194" i="47"/>
  <c r="C192" i="47"/>
  <c r="C191" i="47"/>
  <c r="C189" i="47"/>
  <c r="C188" i="47"/>
  <c r="C187" i="47"/>
  <c r="C186" i="47"/>
  <c r="C185" i="47"/>
  <c r="C184" i="47"/>
  <c r="C183" i="47"/>
  <c r="C182" i="47"/>
  <c r="C181" i="47"/>
  <c r="C180" i="47"/>
  <c r="C179" i="47"/>
  <c r="C178" i="47"/>
  <c r="C177" i="47"/>
  <c r="C176" i="47"/>
  <c r="C175" i="47"/>
  <c r="C174" i="47"/>
  <c r="C173" i="47"/>
  <c r="C172" i="47"/>
  <c r="C171" i="47"/>
  <c r="C170" i="47"/>
  <c r="C167" i="47"/>
  <c r="C166" i="47"/>
  <c r="C165" i="47"/>
  <c r="C164" i="47"/>
  <c r="C163" i="47"/>
  <c r="C162" i="47"/>
  <c r="C161" i="47"/>
  <c r="C168" i="47" s="1"/>
  <c r="C160" i="47"/>
  <c r="C158" i="47"/>
  <c r="D148" i="47"/>
  <c r="D146" i="47"/>
  <c r="D144" i="47"/>
  <c r="D142" i="47"/>
  <c r="D147" i="47"/>
  <c r="C140" i="47"/>
  <c r="D138" i="47"/>
  <c r="C137" i="47"/>
  <c r="D126" i="47"/>
  <c r="C128" i="47"/>
  <c r="C127" i="47"/>
  <c r="D65" i="47"/>
  <c r="C66" i="47"/>
  <c r="C63" i="47"/>
  <c r="C61" i="47"/>
  <c r="C59" i="47"/>
  <c r="C58" i="47"/>
  <c r="C57" i="47"/>
  <c r="C55" i="47"/>
  <c r="C53" i="47"/>
  <c r="C52" i="47"/>
  <c r="C51" i="47"/>
  <c r="H49" i="47"/>
  <c r="G49" i="47"/>
  <c r="E49" i="47"/>
  <c r="D49" i="47"/>
  <c r="C49" i="47"/>
  <c r="C47" i="47"/>
  <c r="C46" i="47"/>
  <c r="C44" i="47"/>
  <c r="C42" i="47"/>
  <c r="C40" i="47"/>
  <c r="C37" i="47"/>
  <c r="C36" i="47"/>
  <c r="C35" i="47"/>
  <c r="G33" i="47"/>
  <c r="E33" i="47"/>
  <c r="C33" i="47"/>
  <c r="C31" i="47"/>
  <c r="C30" i="47"/>
  <c r="G28" i="47"/>
  <c r="E28" i="47"/>
  <c r="C28" i="47"/>
  <c r="C26" i="47"/>
  <c r="C24" i="47"/>
  <c r="C22" i="47"/>
  <c r="C20" i="47"/>
  <c r="C17" i="47"/>
  <c r="C16" i="47"/>
  <c r="C15" i="47"/>
  <c r="C13" i="47"/>
  <c r="C11" i="47"/>
  <c r="C10" i="47"/>
  <c r="C8" i="47"/>
  <c r="A3" i="47"/>
  <c r="A2" i="47"/>
  <c r="A194" i="46"/>
  <c r="A180" i="46"/>
  <c r="A179" i="46"/>
  <c r="A178" i="46"/>
  <c r="A177" i="46"/>
  <c r="A176" i="46"/>
  <c r="A175" i="46"/>
  <c r="A174" i="46"/>
  <c r="C166" i="46"/>
  <c r="C162" i="46"/>
  <c r="C161" i="46"/>
  <c r="C160" i="46"/>
  <c r="C159" i="46"/>
  <c r="C163" i="46" s="1"/>
  <c r="C153" i="46"/>
  <c r="C151" i="46"/>
  <c r="C150" i="46"/>
  <c r="C148" i="46"/>
  <c r="C147" i="46"/>
  <c r="C146" i="46"/>
  <c r="C145" i="46"/>
  <c r="C144" i="46"/>
  <c r="C143" i="46"/>
  <c r="C142" i="46"/>
  <c r="C141" i="46"/>
  <c r="C140" i="46"/>
  <c r="C139" i="46"/>
  <c r="C138" i="46"/>
  <c r="C137" i="46"/>
  <c r="C136" i="46"/>
  <c r="C135" i="46"/>
  <c r="C134" i="46"/>
  <c r="C133" i="46"/>
  <c r="C132" i="46"/>
  <c r="C131" i="46"/>
  <c r="C130" i="46"/>
  <c r="C129" i="46"/>
  <c r="C127" i="46"/>
  <c r="C126" i="46"/>
  <c r="C125" i="46"/>
  <c r="C124" i="46"/>
  <c r="C123" i="46"/>
  <c r="C122" i="46"/>
  <c r="C121" i="46"/>
  <c r="C120" i="46"/>
  <c r="C119" i="46"/>
  <c r="C117" i="46"/>
  <c r="D106" i="46"/>
  <c r="D105" i="46"/>
  <c r="D102" i="46"/>
  <c r="D101" i="46"/>
  <c r="D104" i="46"/>
  <c r="C99" i="46"/>
  <c r="D97" i="46"/>
  <c r="C96" i="46"/>
  <c r="C87" i="46"/>
  <c r="D85" i="46"/>
  <c r="C86" i="46"/>
  <c r="C65" i="46"/>
  <c r="D64" i="46"/>
  <c r="C62" i="46"/>
  <c r="C60" i="46"/>
  <c r="C58" i="46"/>
  <c r="C57" i="46"/>
  <c r="C56" i="46"/>
  <c r="G54" i="46"/>
  <c r="E54" i="46"/>
  <c r="C54" i="46"/>
  <c r="C52" i="46"/>
  <c r="C51" i="46"/>
  <c r="C50" i="46"/>
  <c r="H48" i="46"/>
  <c r="G48" i="46"/>
  <c r="E48" i="46"/>
  <c r="D48" i="46"/>
  <c r="C48" i="46"/>
  <c r="C46" i="46"/>
  <c r="C45" i="46"/>
  <c r="C43" i="46"/>
  <c r="C41" i="46"/>
  <c r="C39" i="46"/>
  <c r="C36" i="46"/>
  <c r="C35" i="46"/>
  <c r="C34" i="46"/>
  <c r="H32" i="46"/>
  <c r="G32" i="46"/>
  <c r="E32" i="46"/>
  <c r="D32" i="46"/>
  <c r="C32" i="46"/>
  <c r="C30" i="46"/>
  <c r="C29" i="46"/>
  <c r="H27" i="46"/>
  <c r="G27" i="46"/>
  <c r="E27" i="46"/>
  <c r="D27" i="46"/>
  <c r="C27" i="46"/>
  <c r="C25" i="46"/>
  <c r="C23" i="46"/>
  <c r="C21" i="46"/>
  <c r="C19" i="46"/>
  <c r="C16" i="46"/>
  <c r="C15" i="46"/>
  <c r="C14" i="46"/>
  <c r="G12" i="46"/>
  <c r="E12" i="46"/>
  <c r="C12" i="46"/>
  <c r="C10" i="46"/>
  <c r="C9" i="46"/>
  <c r="G7" i="46"/>
  <c r="E7" i="46"/>
  <c r="C7" i="46"/>
  <c r="A3" i="46"/>
  <c r="A2" i="46"/>
  <c r="A203" i="45"/>
  <c r="A187" i="45"/>
  <c r="A186" i="45"/>
  <c r="A185" i="45"/>
  <c r="A184" i="45"/>
  <c r="A183" i="45"/>
  <c r="A182" i="45"/>
  <c r="A181" i="45"/>
  <c r="C173" i="45"/>
  <c r="C169" i="45"/>
  <c r="C168" i="45"/>
  <c r="C167" i="45"/>
  <c r="C166" i="45"/>
  <c r="C170" i="45" s="1"/>
  <c r="C160" i="45"/>
  <c r="C158" i="45"/>
  <c r="C157" i="45"/>
  <c r="C155" i="45"/>
  <c r="C154" i="45"/>
  <c r="C153" i="45"/>
  <c r="C152" i="45"/>
  <c r="C151" i="45"/>
  <c r="C150" i="45"/>
  <c r="C149" i="45"/>
  <c r="C148" i="45"/>
  <c r="C147" i="45"/>
  <c r="C146" i="45"/>
  <c r="C145" i="45"/>
  <c r="C144" i="45"/>
  <c r="C143" i="45"/>
  <c r="C142" i="45"/>
  <c r="C141" i="45"/>
  <c r="C140" i="45"/>
  <c r="C139" i="45"/>
  <c r="C138" i="45"/>
  <c r="C137" i="45"/>
  <c r="C136" i="45"/>
  <c r="C134" i="45"/>
  <c r="C133" i="45"/>
  <c r="C132" i="45"/>
  <c r="C131" i="45"/>
  <c r="C130" i="45"/>
  <c r="C129" i="45"/>
  <c r="C128" i="45"/>
  <c r="C127" i="45"/>
  <c r="C126" i="45"/>
  <c r="C124" i="45"/>
  <c r="D114" i="45"/>
  <c r="D113" i="45"/>
  <c r="D112" i="45"/>
  <c r="D110" i="45"/>
  <c r="D109" i="45"/>
  <c r="D108" i="45"/>
  <c r="D111" i="45"/>
  <c r="C106" i="45"/>
  <c r="D104" i="45"/>
  <c r="C103" i="45"/>
  <c r="D92" i="45"/>
  <c r="C94" i="45"/>
  <c r="C72" i="45"/>
  <c r="D71" i="45"/>
  <c r="C69" i="45"/>
  <c r="C67" i="45"/>
  <c r="C65" i="45"/>
  <c r="C64" i="45"/>
  <c r="C63" i="45"/>
  <c r="G61" i="45"/>
  <c r="E61" i="45"/>
  <c r="C61" i="45"/>
  <c r="C59" i="45"/>
  <c r="C58" i="45"/>
  <c r="C57" i="45"/>
  <c r="H55" i="45"/>
  <c r="G55" i="45"/>
  <c r="E55" i="45"/>
  <c r="D55" i="45"/>
  <c r="C55" i="45"/>
  <c r="C53" i="45"/>
  <c r="C52" i="45"/>
  <c r="C50" i="45"/>
  <c r="C49" i="45"/>
  <c r="G48" i="45"/>
  <c r="E48" i="45"/>
  <c r="C48" i="45"/>
  <c r="C46" i="45"/>
  <c r="C45" i="45"/>
  <c r="C43" i="45"/>
  <c r="C41" i="45"/>
  <c r="C39" i="45"/>
  <c r="C36" i="45"/>
  <c r="C35" i="45"/>
  <c r="C34" i="45"/>
  <c r="G32" i="45"/>
  <c r="E32" i="45"/>
  <c r="C32" i="45"/>
  <c r="C30" i="45"/>
  <c r="C29" i="45"/>
  <c r="G27" i="45"/>
  <c r="E27" i="45"/>
  <c r="C27" i="45"/>
  <c r="C25" i="45"/>
  <c r="C23" i="45"/>
  <c r="C21" i="45"/>
  <c r="C19" i="45"/>
  <c r="C16" i="45"/>
  <c r="C15" i="45"/>
  <c r="C14" i="45"/>
  <c r="C12" i="45"/>
  <c r="C10" i="45"/>
  <c r="C9" i="45"/>
  <c r="C7" i="45"/>
  <c r="A3" i="45"/>
  <c r="A2" i="45"/>
  <c r="A227" i="44"/>
  <c r="A209" i="44"/>
  <c r="A208" i="44"/>
  <c r="A207" i="44"/>
  <c r="A206" i="44"/>
  <c r="A205" i="44"/>
  <c r="A204" i="44"/>
  <c r="A203" i="44"/>
  <c r="C192" i="44"/>
  <c r="C188" i="44"/>
  <c r="C187" i="44"/>
  <c r="C186" i="44"/>
  <c r="C185" i="44"/>
  <c r="C189" i="44" s="1"/>
  <c r="C179" i="44"/>
  <c r="C177" i="44"/>
  <c r="C176" i="44"/>
  <c r="C174" i="44"/>
  <c r="C173" i="44"/>
  <c r="C172" i="44"/>
  <c r="C171" i="44"/>
  <c r="C170" i="44"/>
  <c r="C169" i="44"/>
  <c r="C168" i="44"/>
  <c r="C167" i="44"/>
  <c r="C166" i="44"/>
  <c r="C165" i="44"/>
  <c r="C164" i="44"/>
  <c r="C163" i="44"/>
  <c r="C162" i="44"/>
  <c r="C161" i="44"/>
  <c r="C160" i="44"/>
  <c r="C159" i="44"/>
  <c r="C158" i="44"/>
  <c r="C157" i="44"/>
  <c r="C156" i="44"/>
  <c r="C155" i="44"/>
  <c r="C153" i="44"/>
  <c r="C152" i="44"/>
  <c r="C151" i="44"/>
  <c r="C150" i="44"/>
  <c r="C149" i="44"/>
  <c r="C148" i="44"/>
  <c r="C147" i="44"/>
  <c r="C146" i="44"/>
  <c r="C145" i="44"/>
  <c r="C143" i="44"/>
  <c r="D132" i="44"/>
  <c r="D131" i="44"/>
  <c r="D128" i="44"/>
  <c r="D127" i="44"/>
  <c r="D130" i="44"/>
  <c r="C125" i="44"/>
  <c r="D123" i="44"/>
  <c r="C122" i="44"/>
  <c r="C113" i="44"/>
  <c r="D111" i="44"/>
  <c r="C112" i="44"/>
  <c r="C80" i="44"/>
  <c r="C78" i="44"/>
  <c r="C76" i="44"/>
  <c r="C74" i="44"/>
  <c r="C73" i="44"/>
  <c r="C72" i="44"/>
  <c r="H70" i="44"/>
  <c r="G70" i="44"/>
  <c r="E70" i="44"/>
  <c r="D70" i="44"/>
  <c r="C70" i="44"/>
  <c r="C68" i="44"/>
  <c r="C67" i="44"/>
  <c r="C66" i="44"/>
  <c r="C64" i="44"/>
  <c r="C62" i="44"/>
  <c r="C60" i="44"/>
  <c r="C58" i="44"/>
  <c r="C57" i="44"/>
  <c r="C56" i="44"/>
  <c r="C54" i="44"/>
  <c r="C52" i="44"/>
  <c r="C51" i="44"/>
  <c r="C50" i="44"/>
  <c r="G48" i="44"/>
  <c r="E48" i="44"/>
  <c r="C48" i="44"/>
  <c r="C46" i="44"/>
  <c r="C45" i="44"/>
  <c r="C43" i="44"/>
  <c r="C41" i="44"/>
  <c r="C39" i="44"/>
  <c r="C36" i="44"/>
  <c r="C35" i="44"/>
  <c r="C34" i="44"/>
  <c r="G32" i="44"/>
  <c r="E32" i="44"/>
  <c r="C32" i="44"/>
  <c r="C30" i="44"/>
  <c r="C29" i="44"/>
  <c r="G27" i="44"/>
  <c r="E27" i="44"/>
  <c r="C27" i="44"/>
  <c r="C25" i="44"/>
  <c r="C23" i="44"/>
  <c r="C21" i="44"/>
  <c r="C19" i="44"/>
  <c r="C16" i="44"/>
  <c r="C15" i="44"/>
  <c r="C14" i="44"/>
  <c r="C12" i="44"/>
  <c r="C10" i="44"/>
  <c r="C9" i="44"/>
  <c r="C7" i="44"/>
  <c r="A3" i="44"/>
  <c r="A2" i="44"/>
  <c r="A191" i="43"/>
  <c r="A178" i="43"/>
  <c r="A177" i="43"/>
  <c r="A176" i="43"/>
  <c r="A175" i="43"/>
  <c r="A174" i="43"/>
  <c r="A173" i="43"/>
  <c r="A172" i="43"/>
  <c r="C164" i="43"/>
  <c r="C161" i="43"/>
  <c r="C160" i="43"/>
  <c r="C159" i="43"/>
  <c r="C158" i="43"/>
  <c r="C157" i="43"/>
  <c r="C151" i="43"/>
  <c r="C149" i="43"/>
  <c r="C148" i="43"/>
  <c r="C146" i="43"/>
  <c r="C145" i="43"/>
  <c r="C144" i="43"/>
  <c r="C143" i="43"/>
  <c r="C142" i="43"/>
  <c r="C141" i="43"/>
  <c r="C140" i="43"/>
  <c r="C139" i="43"/>
  <c r="C138" i="43"/>
  <c r="C137" i="43"/>
  <c r="C136" i="43"/>
  <c r="C135" i="43"/>
  <c r="C134" i="43"/>
  <c r="C133" i="43"/>
  <c r="C132" i="43"/>
  <c r="C131" i="43"/>
  <c r="C130" i="43"/>
  <c r="C129" i="43"/>
  <c r="C127" i="43"/>
  <c r="C126" i="43"/>
  <c r="C125" i="43"/>
  <c r="C124" i="43"/>
  <c r="C123" i="43"/>
  <c r="C122" i="43"/>
  <c r="C121" i="43"/>
  <c r="C120" i="43"/>
  <c r="C119" i="43"/>
  <c r="C117" i="43"/>
  <c r="D106" i="43"/>
  <c r="D105" i="43"/>
  <c r="D102" i="43"/>
  <c r="D101" i="43"/>
  <c r="D104" i="43"/>
  <c r="C99" i="43"/>
  <c r="D97" i="43"/>
  <c r="C96" i="43"/>
  <c r="C87" i="43"/>
  <c r="D85" i="43"/>
  <c r="C65" i="43"/>
  <c r="C62" i="43"/>
  <c r="C60" i="43"/>
  <c r="C58" i="43"/>
  <c r="C57" i="43"/>
  <c r="C56" i="43"/>
  <c r="C54" i="43"/>
  <c r="C52" i="43"/>
  <c r="C51" i="43"/>
  <c r="C50" i="43"/>
  <c r="G48" i="43"/>
  <c r="E48" i="43"/>
  <c r="C48" i="43"/>
  <c r="C46" i="43"/>
  <c r="C45" i="43"/>
  <c r="C43" i="43"/>
  <c r="C41" i="43"/>
  <c r="C39" i="43"/>
  <c r="C36" i="43"/>
  <c r="C35" i="43"/>
  <c r="C34" i="43"/>
  <c r="G32" i="43"/>
  <c r="E32" i="43"/>
  <c r="C32" i="43"/>
  <c r="C30" i="43"/>
  <c r="C29" i="43"/>
  <c r="G27" i="43"/>
  <c r="E27" i="43"/>
  <c r="C27" i="43"/>
  <c r="C25" i="43"/>
  <c r="C23" i="43"/>
  <c r="C21" i="43"/>
  <c r="C19" i="43"/>
  <c r="C16" i="43"/>
  <c r="C15" i="43"/>
  <c r="C14" i="43"/>
  <c r="C12" i="43"/>
  <c r="C10" i="43"/>
  <c r="C9" i="43"/>
  <c r="C7" i="43"/>
  <c r="A3" i="43"/>
  <c r="A2" i="43"/>
  <c r="X1" i="43"/>
  <c r="A203" i="42"/>
  <c r="A188" i="42"/>
  <c r="A187" i="42"/>
  <c r="A186" i="42"/>
  <c r="A185" i="42"/>
  <c r="A184" i="42"/>
  <c r="A183" i="42"/>
  <c r="A182" i="42"/>
  <c r="C174" i="42"/>
  <c r="C170" i="42"/>
  <c r="C169" i="42"/>
  <c r="C168" i="42"/>
  <c r="C167" i="42"/>
  <c r="C171" i="42" s="1"/>
  <c r="C161" i="42"/>
  <c r="C159" i="42"/>
  <c r="C158" i="42"/>
  <c r="C156" i="42"/>
  <c r="C155" i="42"/>
  <c r="C154" i="42"/>
  <c r="C153" i="42"/>
  <c r="C152" i="42"/>
  <c r="C151" i="42"/>
  <c r="C150" i="42"/>
  <c r="C149" i="42"/>
  <c r="C148" i="42"/>
  <c r="C147" i="42"/>
  <c r="C146" i="42"/>
  <c r="C145" i="42"/>
  <c r="C144" i="42"/>
  <c r="C143" i="42"/>
  <c r="C142" i="42"/>
  <c r="C141" i="42"/>
  <c r="C140" i="42"/>
  <c r="C139" i="42"/>
  <c r="C138" i="42"/>
  <c r="C137" i="42"/>
  <c r="C135" i="42"/>
  <c r="C134" i="42"/>
  <c r="C133" i="42"/>
  <c r="C132" i="42"/>
  <c r="C131" i="42"/>
  <c r="C130" i="42"/>
  <c r="C129" i="42"/>
  <c r="C128" i="42"/>
  <c r="C127" i="42"/>
  <c r="C125" i="42"/>
  <c r="D115" i="42"/>
  <c r="D114" i="42"/>
  <c r="D113" i="42"/>
  <c r="D111" i="42"/>
  <c r="D110" i="42"/>
  <c r="D109" i="42"/>
  <c r="D112" i="42"/>
  <c r="C107" i="42"/>
  <c r="D105" i="42"/>
  <c r="C104" i="42"/>
  <c r="C95" i="42"/>
  <c r="D93" i="42"/>
  <c r="C73" i="42"/>
  <c r="D72" i="42"/>
  <c r="C70" i="42"/>
  <c r="C68" i="42"/>
  <c r="C66" i="42"/>
  <c r="C65" i="42"/>
  <c r="C64" i="42"/>
  <c r="G62" i="42"/>
  <c r="E62" i="42"/>
  <c r="C62" i="42"/>
  <c r="C60" i="42"/>
  <c r="C59" i="42"/>
  <c r="C58" i="42"/>
  <c r="H56" i="42"/>
  <c r="G56" i="42"/>
  <c r="E56" i="42"/>
  <c r="D56" i="42"/>
  <c r="C56" i="42"/>
  <c r="C54" i="42"/>
  <c r="C53" i="42"/>
  <c r="C50" i="42"/>
  <c r="C49" i="42"/>
  <c r="G48" i="42"/>
  <c r="E48" i="42"/>
  <c r="C48" i="42"/>
  <c r="C46" i="42"/>
  <c r="C45" i="42"/>
  <c r="C43" i="42"/>
  <c r="C41" i="42"/>
  <c r="C39" i="42"/>
  <c r="C36" i="42"/>
  <c r="C35" i="42"/>
  <c r="C34" i="42"/>
  <c r="G32" i="42"/>
  <c r="E32" i="42"/>
  <c r="C32" i="42"/>
  <c r="C30" i="42"/>
  <c r="C29" i="42"/>
  <c r="G27" i="42"/>
  <c r="E27" i="42"/>
  <c r="C27" i="42"/>
  <c r="C25" i="42"/>
  <c r="C23" i="42"/>
  <c r="C21" i="42"/>
  <c r="C19" i="42"/>
  <c r="C16" i="42"/>
  <c r="C15" i="42"/>
  <c r="C14" i="42"/>
  <c r="C12" i="42"/>
  <c r="C10" i="42"/>
  <c r="C9" i="42"/>
  <c r="C7" i="42"/>
  <c r="A3" i="42"/>
  <c r="A2" i="42"/>
  <c r="A195" i="41"/>
  <c r="A180" i="41"/>
  <c r="A179" i="41"/>
  <c r="A178" i="41"/>
  <c r="A177" i="41"/>
  <c r="A176" i="41"/>
  <c r="A175" i="41"/>
  <c r="A174" i="41"/>
  <c r="C166" i="41"/>
  <c r="C162" i="41"/>
  <c r="C161" i="41"/>
  <c r="C160" i="41"/>
  <c r="C159" i="41"/>
  <c r="C163" i="41" s="1"/>
  <c r="C153" i="41"/>
  <c r="C151" i="41"/>
  <c r="C150" i="41"/>
  <c r="C148" i="41"/>
  <c r="C147" i="41"/>
  <c r="C146" i="41"/>
  <c r="C145" i="41"/>
  <c r="C144" i="41"/>
  <c r="C143" i="41"/>
  <c r="C142" i="41"/>
  <c r="C141" i="41"/>
  <c r="C140" i="41"/>
  <c r="C139" i="41"/>
  <c r="C138" i="41"/>
  <c r="C137" i="41"/>
  <c r="C136" i="41"/>
  <c r="C135" i="41"/>
  <c r="C134" i="41"/>
  <c r="C133" i="41"/>
  <c r="C132" i="41"/>
  <c r="C131" i="41"/>
  <c r="C130" i="41"/>
  <c r="C129" i="41"/>
  <c r="C127" i="41"/>
  <c r="C126" i="41"/>
  <c r="C125" i="41"/>
  <c r="C124" i="41"/>
  <c r="C123" i="41"/>
  <c r="C122" i="41"/>
  <c r="C121" i="41"/>
  <c r="C120" i="41"/>
  <c r="C119" i="41"/>
  <c r="C117" i="41"/>
  <c r="D107" i="41"/>
  <c r="D106" i="41"/>
  <c r="D105" i="41"/>
  <c r="D103" i="41"/>
  <c r="D102" i="41"/>
  <c r="D101" i="41"/>
  <c r="D104" i="41"/>
  <c r="C99" i="41"/>
  <c r="D97" i="41"/>
  <c r="C96" i="41"/>
  <c r="C87" i="41"/>
  <c r="D85" i="41"/>
  <c r="C86" i="41"/>
  <c r="C65" i="41"/>
  <c r="D64" i="41"/>
  <c r="C62" i="41"/>
  <c r="C60" i="41"/>
  <c r="C58" i="41"/>
  <c r="C57" i="41"/>
  <c r="C56" i="41"/>
  <c r="G54" i="41"/>
  <c r="E54" i="41"/>
  <c r="C54" i="41"/>
  <c r="C52" i="41"/>
  <c r="C51" i="41"/>
  <c r="C50" i="41"/>
  <c r="H48" i="41"/>
  <c r="G48" i="41"/>
  <c r="E48" i="41"/>
  <c r="D48" i="41"/>
  <c r="C48" i="41"/>
  <c r="C46" i="41"/>
  <c r="C45" i="41"/>
  <c r="C43" i="41"/>
  <c r="C41" i="41"/>
  <c r="C39" i="41"/>
  <c r="C36" i="41"/>
  <c r="C35" i="41"/>
  <c r="C34" i="41"/>
  <c r="H32" i="41"/>
  <c r="G32" i="41"/>
  <c r="E32" i="41"/>
  <c r="D32" i="41"/>
  <c r="C32" i="41"/>
  <c r="C30" i="41"/>
  <c r="C29" i="41"/>
  <c r="H27" i="41"/>
  <c r="G27" i="41"/>
  <c r="E27" i="41"/>
  <c r="D27" i="41"/>
  <c r="C27" i="41"/>
  <c r="C25" i="41"/>
  <c r="C23" i="41"/>
  <c r="C21" i="41"/>
  <c r="C19" i="41"/>
  <c r="C16" i="41"/>
  <c r="C15" i="41"/>
  <c r="C14" i="41"/>
  <c r="G12" i="41"/>
  <c r="E12" i="41"/>
  <c r="C12" i="41"/>
  <c r="C10" i="41"/>
  <c r="C9" i="41"/>
  <c r="G7" i="41"/>
  <c r="E7" i="41"/>
  <c r="C7" i="41"/>
  <c r="A3" i="41"/>
  <c r="A2" i="41"/>
  <c r="A203" i="40"/>
  <c r="A188" i="40"/>
  <c r="A187" i="40"/>
  <c r="A186" i="40"/>
  <c r="A185" i="40"/>
  <c r="A184" i="40"/>
  <c r="A183" i="40"/>
  <c r="A182" i="40"/>
  <c r="C174" i="40"/>
  <c r="C171" i="40"/>
  <c r="C170" i="40"/>
  <c r="C169" i="40"/>
  <c r="C168" i="40"/>
  <c r="C167" i="40"/>
  <c r="C161" i="40"/>
  <c r="C159" i="40"/>
  <c r="C158" i="40"/>
  <c r="C156" i="40"/>
  <c r="C155" i="40"/>
  <c r="C154" i="40"/>
  <c r="C153" i="40"/>
  <c r="C152" i="40"/>
  <c r="C151" i="40"/>
  <c r="C150" i="40"/>
  <c r="C149" i="40"/>
  <c r="C148" i="40"/>
  <c r="C147" i="40"/>
  <c r="C146" i="40"/>
  <c r="C145" i="40"/>
  <c r="C144" i="40"/>
  <c r="C143" i="40"/>
  <c r="C142" i="40"/>
  <c r="C141" i="40"/>
  <c r="C140" i="40"/>
  <c r="C139" i="40"/>
  <c r="C138" i="40"/>
  <c r="C137" i="40"/>
  <c r="C135" i="40"/>
  <c r="C134" i="40"/>
  <c r="C133" i="40"/>
  <c r="C132" i="40"/>
  <c r="C131" i="40"/>
  <c r="C130" i="40"/>
  <c r="C129" i="40"/>
  <c r="C128" i="40"/>
  <c r="C127" i="40"/>
  <c r="C125" i="40"/>
  <c r="D115" i="40"/>
  <c r="D114" i="40"/>
  <c r="D113" i="40"/>
  <c r="D111" i="40"/>
  <c r="D110" i="40"/>
  <c r="D109" i="40"/>
  <c r="D112" i="40"/>
  <c r="C107" i="40"/>
  <c r="D105" i="40"/>
  <c r="C104" i="40"/>
  <c r="C95" i="40"/>
  <c r="D93" i="40"/>
  <c r="C73" i="40"/>
  <c r="D72" i="40"/>
  <c r="C70" i="40"/>
  <c r="C68" i="40"/>
  <c r="C66" i="40"/>
  <c r="C65" i="40"/>
  <c r="C64" i="40"/>
  <c r="G62" i="40"/>
  <c r="E62" i="40"/>
  <c r="C62" i="40"/>
  <c r="C60" i="40"/>
  <c r="C59" i="40"/>
  <c r="C58" i="40"/>
  <c r="H56" i="40"/>
  <c r="G56" i="40"/>
  <c r="E56" i="40"/>
  <c r="D56" i="40"/>
  <c r="C56" i="40"/>
  <c r="C54" i="40"/>
  <c r="C53" i="40"/>
  <c r="C51" i="40"/>
  <c r="C50" i="40"/>
  <c r="G49" i="40"/>
  <c r="E49" i="40"/>
  <c r="C49" i="40"/>
  <c r="C47" i="40"/>
  <c r="C46" i="40"/>
  <c r="C44" i="40"/>
  <c r="C42" i="40"/>
  <c r="C40" i="40"/>
  <c r="C37" i="40"/>
  <c r="C36" i="40"/>
  <c r="C35" i="40"/>
  <c r="G33" i="40"/>
  <c r="E33" i="40"/>
  <c r="C33" i="40"/>
  <c r="C31" i="40"/>
  <c r="C30" i="40"/>
  <c r="G28" i="40"/>
  <c r="E28" i="40"/>
  <c r="C28" i="40"/>
  <c r="C26" i="40"/>
  <c r="C24" i="40"/>
  <c r="C22" i="40"/>
  <c r="C20" i="40"/>
  <c r="C17" i="40"/>
  <c r="C16" i="40"/>
  <c r="C15" i="40"/>
  <c r="C13" i="40"/>
  <c r="C11" i="40"/>
  <c r="C10" i="40"/>
  <c r="C8" i="40"/>
  <c r="A3" i="40"/>
  <c r="A2" i="40"/>
  <c r="A202" i="39"/>
  <c r="A187" i="39"/>
  <c r="A186" i="39"/>
  <c r="A185" i="39"/>
  <c r="A184" i="39"/>
  <c r="A183" i="39"/>
  <c r="A182" i="39"/>
  <c r="A181" i="39"/>
  <c r="C173" i="39"/>
  <c r="C169" i="39"/>
  <c r="C168" i="39"/>
  <c r="C167" i="39"/>
  <c r="C166" i="39"/>
  <c r="C170" i="39" s="1"/>
  <c r="C160" i="39"/>
  <c r="C158" i="39"/>
  <c r="C157" i="39"/>
  <c r="C155" i="39"/>
  <c r="C154" i="39"/>
  <c r="C153" i="39"/>
  <c r="C152" i="39"/>
  <c r="C151" i="39"/>
  <c r="C150" i="39"/>
  <c r="C149" i="39"/>
  <c r="C148" i="39"/>
  <c r="C147" i="39"/>
  <c r="C146" i="39"/>
  <c r="C145" i="39"/>
  <c r="C144" i="39"/>
  <c r="C143" i="39"/>
  <c r="C142" i="39"/>
  <c r="C141" i="39"/>
  <c r="C140" i="39"/>
  <c r="C139" i="39"/>
  <c r="C138" i="39"/>
  <c r="C137" i="39"/>
  <c r="C136" i="39"/>
  <c r="C134" i="39"/>
  <c r="C133" i="39"/>
  <c r="C132" i="39"/>
  <c r="C131" i="39"/>
  <c r="C130" i="39"/>
  <c r="C129" i="39"/>
  <c r="C128" i="39"/>
  <c r="C127" i="39"/>
  <c r="C126" i="39"/>
  <c r="C124" i="39"/>
  <c r="D113" i="39"/>
  <c r="D112" i="39"/>
  <c r="D110" i="39"/>
  <c r="D109" i="39"/>
  <c r="D108" i="39"/>
  <c r="D111" i="39"/>
  <c r="C106" i="39"/>
  <c r="D104" i="39"/>
  <c r="C103" i="39"/>
  <c r="C94" i="39"/>
  <c r="D92" i="39"/>
  <c r="C72" i="39"/>
  <c r="C69" i="39"/>
  <c r="C67" i="39"/>
  <c r="C65" i="39"/>
  <c r="C64" i="39"/>
  <c r="C63" i="39"/>
  <c r="C61" i="39"/>
  <c r="C59" i="39"/>
  <c r="C58" i="39"/>
  <c r="C57" i="39"/>
  <c r="G55" i="39"/>
  <c r="E55" i="39"/>
  <c r="C55" i="39"/>
  <c r="C53" i="39"/>
  <c r="C52" i="39"/>
  <c r="C50" i="39"/>
  <c r="C49" i="39"/>
  <c r="C48" i="39"/>
  <c r="C46" i="39"/>
  <c r="C45" i="39"/>
  <c r="C43" i="39"/>
  <c r="C41" i="39"/>
  <c r="C39" i="39"/>
  <c r="C36" i="39"/>
  <c r="C35" i="39"/>
  <c r="C34" i="39"/>
  <c r="C32" i="39"/>
  <c r="C30" i="39"/>
  <c r="C29" i="39"/>
  <c r="C27" i="39"/>
  <c r="C25" i="39"/>
  <c r="C23" i="39"/>
  <c r="C21" i="39"/>
  <c r="C19" i="39"/>
  <c r="C16" i="39"/>
  <c r="C15" i="39"/>
  <c r="C14" i="39"/>
  <c r="H12" i="39"/>
  <c r="G12" i="39"/>
  <c r="E12" i="39"/>
  <c r="D12" i="39"/>
  <c r="C12" i="39"/>
  <c r="C10" i="39"/>
  <c r="C9" i="39"/>
  <c r="H7" i="39"/>
  <c r="G7" i="39"/>
  <c r="E7" i="39"/>
  <c r="D7" i="39"/>
  <c r="C7" i="39"/>
  <c r="A3" i="39"/>
  <c r="A2" i="39"/>
  <c r="A220" i="38"/>
  <c r="A205" i="38"/>
  <c r="A204" i="38"/>
  <c r="A203" i="38"/>
  <c r="A202" i="38"/>
  <c r="A201" i="38"/>
  <c r="A200" i="38"/>
  <c r="A199" i="38"/>
  <c r="C191" i="38"/>
  <c r="C188" i="38"/>
  <c r="C187" i="38"/>
  <c r="C186" i="38"/>
  <c r="C180" i="38"/>
  <c r="C178" i="38"/>
  <c r="C177" i="38"/>
  <c r="C175" i="38"/>
  <c r="C174" i="38"/>
  <c r="C173" i="38"/>
  <c r="C172" i="38"/>
  <c r="C171" i="38"/>
  <c r="C170" i="38"/>
  <c r="C169" i="38"/>
  <c r="C168" i="38"/>
  <c r="C167" i="38"/>
  <c r="C166" i="38"/>
  <c r="C165" i="38"/>
  <c r="C164" i="38"/>
  <c r="C163" i="38"/>
  <c r="C162" i="38"/>
  <c r="C161" i="38"/>
  <c r="C160" i="38"/>
  <c r="C159" i="38"/>
  <c r="C158" i="38"/>
  <c r="C157" i="38"/>
  <c r="C156" i="38"/>
  <c r="C154" i="38"/>
  <c r="C153" i="38"/>
  <c r="C152" i="38"/>
  <c r="C151" i="38"/>
  <c r="C150" i="38"/>
  <c r="C149" i="38"/>
  <c r="C148" i="38"/>
  <c r="C147" i="38"/>
  <c r="C146" i="38"/>
  <c r="C144" i="38"/>
  <c r="D132" i="38"/>
  <c r="D128" i="38"/>
  <c r="D134" i="38"/>
  <c r="C126" i="38"/>
  <c r="D124" i="38"/>
  <c r="C123" i="38"/>
  <c r="C114" i="38"/>
  <c r="D112" i="38"/>
  <c r="D71" i="38"/>
  <c r="C72" i="38"/>
  <c r="C69" i="38"/>
  <c r="C67" i="38"/>
  <c r="C65" i="38"/>
  <c r="C64" i="38"/>
  <c r="C63" i="38"/>
  <c r="H61" i="38"/>
  <c r="G61" i="38"/>
  <c r="E61" i="38"/>
  <c r="D61" i="38"/>
  <c r="C61" i="38"/>
  <c r="C59" i="38"/>
  <c r="C58" i="38"/>
  <c r="C57" i="38"/>
  <c r="C55" i="38"/>
  <c r="C53" i="38"/>
  <c r="C52" i="38"/>
  <c r="C50" i="38"/>
  <c r="C49" i="38"/>
  <c r="G48" i="38"/>
  <c r="E48" i="38"/>
  <c r="C48" i="38"/>
  <c r="C46" i="38"/>
  <c r="C45" i="38"/>
  <c r="C43" i="38"/>
  <c r="C41" i="38"/>
  <c r="C39" i="38"/>
  <c r="C36" i="38"/>
  <c r="C35" i="38"/>
  <c r="C34" i="38"/>
  <c r="G32" i="38"/>
  <c r="E32" i="38"/>
  <c r="C32" i="38"/>
  <c r="C30" i="38"/>
  <c r="C29" i="38"/>
  <c r="G27" i="38"/>
  <c r="E27" i="38"/>
  <c r="C27" i="38"/>
  <c r="C25" i="38"/>
  <c r="C23" i="38"/>
  <c r="C21" i="38"/>
  <c r="C19" i="38"/>
  <c r="C16" i="38"/>
  <c r="C15" i="38"/>
  <c r="C14" i="38"/>
  <c r="H12" i="38"/>
  <c r="G12" i="38"/>
  <c r="E12" i="38"/>
  <c r="D12" i="38"/>
  <c r="C12" i="38"/>
  <c r="C10" i="38"/>
  <c r="C9" i="38"/>
  <c r="H7" i="38"/>
  <c r="G7" i="38"/>
  <c r="E7" i="38"/>
  <c r="D7" i="38"/>
  <c r="C7" i="38"/>
  <c r="A3" i="38"/>
  <c r="A2" i="38"/>
  <c r="A392" i="37"/>
  <c r="A373" i="37"/>
  <c r="A372" i="37"/>
  <c r="A371" i="37"/>
  <c r="A370" i="37"/>
  <c r="A369" i="37"/>
  <c r="A368" i="37"/>
  <c r="A367" i="37"/>
  <c r="C360" i="37"/>
  <c r="C358" i="37"/>
  <c r="C357" i="37"/>
  <c r="C351" i="37"/>
  <c r="C349" i="37"/>
  <c r="C347" i="37"/>
  <c r="C346" i="37"/>
  <c r="C345" i="37"/>
  <c r="C344" i="37"/>
  <c r="C343" i="37"/>
  <c r="C342" i="37"/>
  <c r="C341" i="37"/>
  <c r="C340" i="37"/>
  <c r="C339" i="37"/>
  <c r="C338" i="37"/>
  <c r="C337" i="37"/>
  <c r="C336" i="37"/>
  <c r="C335" i="37"/>
  <c r="C334" i="37"/>
  <c r="C333" i="37"/>
  <c r="C332" i="37"/>
  <c r="C331" i="37"/>
  <c r="C330" i="37"/>
  <c r="C329" i="37"/>
  <c r="C328" i="37"/>
  <c r="D296" i="37"/>
  <c r="C325" i="37"/>
  <c r="C324" i="37"/>
  <c r="C323" i="37"/>
  <c r="C322" i="37"/>
  <c r="C321" i="37"/>
  <c r="C320" i="37"/>
  <c r="C319" i="37"/>
  <c r="C318" i="37"/>
  <c r="C316" i="37"/>
  <c r="D305" i="37"/>
  <c r="D301" i="37"/>
  <c r="D303" i="37"/>
  <c r="C298" i="37"/>
  <c r="C295" i="37"/>
  <c r="C286" i="37"/>
  <c r="D284" i="37"/>
  <c r="C285" i="37"/>
  <c r="C184" i="37"/>
  <c r="D183" i="37"/>
  <c r="C181" i="37"/>
  <c r="C179" i="37"/>
  <c r="C177" i="37"/>
  <c r="C176" i="37"/>
  <c r="C175" i="37"/>
  <c r="G173" i="37"/>
  <c r="H173" i="37"/>
  <c r="E173" i="37"/>
  <c r="D173" i="37"/>
  <c r="C173" i="37"/>
  <c r="C171" i="37"/>
  <c r="C170" i="37"/>
  <c r="G168" i="37"/>
  <c r="H168" i="37"/>
  <c r="E168" i="37"/>
  <c r="C168" i="37"/>
  <c r="D65" i="37"/>
  <c r="C66" i="37"/>
  <c r="C63" i="37"/>
  <c r="C61" i="37"/>
  <c r="C59" i="37"/>
  <c r="C58" i="37"/>
  <c r="C57" i="37"/>
  <c r="G55" i="37"/>
  <c r="H55" i="37"/>
  <c r="E55" i="37"/>
  <c r="D55" i="37"/>
  <c r="C55" i="37"/>
  <c r="C53" i="37"/>
  <c r="C52" i="37"/>
  <c r="C51" i="37"/>
  <c r="C49" i="37"/>
  <c r="C47" i="37"/>
  <c r="C46" i="37"/>
  <c r="C44" i="37"/>
  <c r="C42" i="37"/>
  <c r="C40" i="37"/>
  <c r="C37" i="37"/>
  <c r="C36" i="37"/>
  <c r="C35" i="37"/>
  <c r="C33" i="37"/>
  <c r="C31" i="37"/>
  <c r="C30" i="37"/>
  <c r="C28" i="37"/>
  <c r="C26" i="37"/>
  <c r="C24" i="37"/>
  <c r="C22" i="37"/>
  <c r="C20" i="37"/>
  <c r="C17" i="37"/>
  <c r="C16" i="37"/>
  <c r="C15" i="37"/>
  <c r="G13" i="37"/>
  <c r="E13" i="37"/>
  <c r="C13" i="37"/>
  <c r="C11" i="37"/>
  <c r="C10" i="37"/>
  <c r="G8" i="37"/>
  <c r="E8" i="37"/>
  <c r="C8" i="37"/>
  <c r="A3" i="37"/>
  <c r="A2" i="37"/>
  <c r="A237" i="36"/>
  <c r="A218" i="36"/>
  <c r="A217" i="36"/>
  <c r="A216" i="36"/>
  <c r="A215" i="36"/>
  <c r="A214" i="36"/>
  <c r="A213" i="36"/>
  <c r="A212" i="36"/>
  <c r="C203" i="36"/>
  <c r="C200" i="36"/>
  <c r="C199" i="36"/>
  <c r="C198" i="36"/>
  <c r="C197" i="36"/>
  <c r="C196" i="36"/>
  <c r="C190" i="36"/>
  <c r="C188" i="36"/>
  <c r="C187" i="36"/>
  <c r="C185" i="36"/>
  <c r="C184" i="36"/>
  <c r="C183" i="36"/>
  <c r="C182" i="36"/>
  <c r="C181" i="36"/>
  <c r="C180" i="36"/>
  <c r="C179" i="36"/>
  <c r="C178" i="36"/>
  <c r="C177" i="36"/>
  <c r="C176" i="36"/>
  <c r="C175" i="36"/>
  <c r="C174" i="36"/>
  <c r="C173" i="36"/>
  <c r="C172" i="36"/>
  <c r="C171" i="36"/>
  <c r="C170" i="36"/>
  <c r="C169" i="36"/>
  <c r="C168" i="36"/>
  <c r="C167" i="36"/>
  <c r="C166" i="36"/>
  <c r="C164" i="36"/>
  <c r="C163" i="36"/>
  <c r="C162" i="36"/>
  <c r="C161" i="36"/>
  <c r="C160" i="36"/>
  <c r="C159" i="36"/>
  <c r="C158" i="36"/>
  <c r="C157" i="36"/>
  <c r="C156" i="36"/>
  <c r="C154" i="36"/>
  <c r="D144" i="36"/>
  <c r="D142" i="36"/>
  <c r="D140" i="36"/>
  <c r="D138" i="36"/>
  <c r="D143" i="36"/>
  <c r="C136" i="36"/>
  <c r="D134" i="36"/>
  <c r="C133" i="36"/>
  <c r="D122" i="36"/>
  <c r="C124" i="36"/>
  <c r="D71" i="36"/>
  <c r="C72" i="36"/>
  <c r="C69" i="36"/>
  <c r="C67" i="36"/>
  <c r="C65" i="36"/>
  <c r="C64" i="36"/>
  <c r="C63" i="36"/>
  <c r="H61" i="36"/>
  <c r="G61" i="36"/>
  <c r="E61" i="36"/>
  <c r="D61" i="36"/>
  <c r="C61" i="36"/>
  <c r="C59" i="36"/>
  <c r="C58" i="36"/>
  <c r="C57" i="36"/>
  <c r="C55" i="36"/>
  <c r="C53" i="36"/>
  <c r="C52" i="36"/>
  <c r="C50" i="36"/>
  <c r="C49" i="36"/>
  <c r="G48" i="36"/>
  <c r="H48" i="36"/>
  <c r="E48" i="36"/>
  <c r="C48" i="36"/>
  <c r="C46" i="36"/>
  <c r="C45" i="36"/>
  <c r="C43" i="36"/>
  <c r="C41" i="36"/>
  <c r="C39" i="36"/>
  <c r="C36" i="36"/>
  <c r="C35" i="36"/>
  <c r="C34" i="36"/>
  <c r="G32" i="36"/>
  <c r="H32" i="36"/>
  <c r="E32" i="36"/>
  <c r="C32" i="36"/>
  <c r="C30" i="36"/>
  <c r="C29" i="36"/>
  <c r="G27" i="36"/>
  <c r="H27" i="36"/>
  <c r="E27" i="36"/>
  <c r="C27" i="36"/>
  <c r="C25" i="36"/>
  <c r="C23" i="36"/>
  <c r="C21" i="36"/>
  <c r="C19" i="36"/>
  <c r="C16" i="36"/>
  <c r="C15" i="36"/>
  <c r="C14" i="36"/>
  <c r="H12" i="36"/>
  <c r="E12" i="36"/>
  <c r="D12" i="36"/>
  <c r="C12" i="36"/>
  <c r="C10" i="36"/>
  <c r="C9" i="36"/>
  <c r="H7" i="36"/>
  <c r="E7" i="36"/>
  <c r="D7" i="36"/>
  <c r="C7" i="36"/>
  <c r="A3" i="36"/>
  <c r="A2" i="36"/>
  <c r="A191" i="35"/>
  <c r="A176" i="35"/>
  <c r="A175" i="35"/>
  <c r="A174" i="35"/>
  <c r="A173" i="35"/>
  <c r="A172" i="35"/>
  <c r="A171" i="35"/>
  <c r="A170" i="35"/>
  <c r="C163" i="35"/>
  <c r="C162" i="35"/>
  <c r="C161" i="35"/>
  <c r="C160" i="35"/>
  <c r="C159" i="35"/>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6" i="35"/>
  <c r="C125" i="35"/>
  <c r="C124" i="35"/>
  <c r="C123" i="35"/>
  <c r="C122" i="35"/>
  <c r="C121" i="35"/>
  <c r="C120" i="35"/>
  <c r="C127" i="35" s="1"/>
  <c r="C119" i="35"/>
  <c r="C117" i="35"/>
  <c r="D107" i="35"/>
  <c r="D105" i="35"/>
  <c r="D103" i="35"/>
  <c r="D101" i="35"/>
  <c r="D106" i="35"/>
  <c r="C99" i="35"/>
  <c r="D97" i="35"/>
  <c r="C96" i="35"/>
  <c r="D85" i="35"/>
  <c r="C87" i="35"/>
  <c r="C86" i="35"/>
  <c r="D64" i="35"/>
  <c r="C65" i="35"/>
  <c r="C62" i="35"/>
  <c r="C60" i="35"/>
  <c r="C58" i="35"/>
  <c r="C57" i="35"/>
  <c r="C56" i="35"/>
  <c r="C54" i="35"/>
  <c r="C52" i="35"/>
  <c r="C51" i="35"/>
  <c r="C50" i="35"/>
  <c r="H48" i="35"/>
  <c r="G48" i="35"/>
  <c r="E48" i="35"/>
  <c r="D48" i="35"/>
  <c r="C48" i="35"/>
  <c r="C46" i="35"/>
  <c r="C45" i="35"/>
  <c r="C43" i="35"/>
  <c r="C41" i="35"/>
  <c r="C39" i="35"/>
  <c r="C36" i="35"/>
  <c r="C35" i="35"/>
  <c r="C34" i="35"/>
  <c r="G32" i="35"/>
  <c r="H32" i="35"/>
  <c r="E32" i="35"/>
  <c r="C32" i="35"/>
  <c r="C30" i="35"/>
  <c r="C29" i="35"/>
  <c r="G27" i="35"/>
  <c r="H27" i="35"/>
  <c r="E27" i="35"/>
  <c r="C27" i="35"/>
  <c r="C25" i="35"/>
  <c r="C23" i="35"/>
  <c r="C21" i="35"/>
  <c r="C19" i="35"/>
  <c r="C16" i="35"/>
  <c r="C15" i="35"/>
  <c r="C14" i="35"/>
  <c r="C12" i="35"/>
  <c r="C10" i="35"/>
  <c r="C9" i="35"/>
  <c r="C7" i="35"/>
  <c r="A3" i="35"/>
  <c r="A2" i="35"/>
  <c r="A195" i="34"/>
  <c r="A180" i="34"/>
  <c r="A179" i="34"/>
  <c r="A178" i="34"/>
  <c r="A177" i="34"/>
  <c r="A176" i="34"/>
  <c r="A175" i="34"/>
  <c r="A174" i="34"/>
  <c r="C166" i="34"/>
  <c r="C162" i="34"/>
  <c r="C161" i="34"/>
  <c r="C160" i="34"/>
  <c r="C159" i="34"/>
  <c r="C163" i="34" s="1"/>
  <c r="C153" i="34"/>
  <c r="C151" i="34"/>
  <c r="C150" i="34"/>
  <c r="C148" i="34"/>
  <c r="C147" i="34"/>
  <c r="C146" i="34"/>
  <c r="C145" i="34"/>
  <c r="C144" i="34"/>
  <c r="C143" i="34"/>
  <c r="C142" i="34"/>
  <c r="C141" i="34"/>
  <c r="C140" i="34"/>
  <c r="C139" i="34"/>
  <c r="C138" i="34"/>
  <c r="C137" i="34"/>
  <c r="C136" i="34"/>
  <c r="C135" i="34"/>
  <c r="C134" i="34"/>
  <c r="C133" i="34"/>
  <c r="C132" i="34"/>
  <c r="C131" i="34"/>
  <c r="C130" i="34"/>
  <c r="C129" i="34"/>
  <c r="C127" i="34"/>
  <c r="C126" i="34"/>
  <c r="C125" i="34"/>
  <c r="C124" i="34"/>
  <c r="C123" i="34"/>
  <c r="C122" i="34"/>
  <c r="C121" i="34"/>
  <c r="C120" i="34"/>
  <c r="C119" i="34"/>
  <c r="C117" i="34"/>
  <c r="D106" i="34"/>
  <c r="D103" i="34"/>
  <c r="D102" i="34"/>
  <c r="D101" i="34"/>
  <c r="C99" i="34"/>
  <c r="D97" i="34"/>
  <c r="C96" i="34"/>
  <c r="C87" i="34"/>
  <c r="C86" i="34"/>
  <c r="D64" i="34"/>
  <c r="C65" i="34"/>
  <c r="C62" i="34"/>
  <c r="C60" i="34"/>
  <c r="C58" i="34"/>
  <c r="C57" i="34"/>
  <c r="C56" i="34"/>
  <c r="C54" i="34"/>
  <c r="C52" i="34"/>
  <c r="C51" i="34"/>
  <c r="C50" i="34"/>
  <c r="H48" i="34"/>
  <c r="G48" i="34"/>
  <c r="E48" i="34"/>
  <c r="D48" i="34"/>
  <c r="C48" i="34"/>
  <c r="C46" i="34"/>
  <c r="C45" i="34"/>
  <c r="C43" i="34"/>
  <c r="C41" i="34"/>
  <c r="C39" i="34"/>
  <c r="C36" i="34"/>
  <c r="C35" i="34"/>
  <c r="C34" i="34"/>
  <c r="H32" i="34"/>
  <c r="G32" i="34"/>
  <c r="E32" i="34"/>
  <c r="D32" i="34"/>
  <c r="C32" i="34"/>
  <c r="C30" i="34"/>
  <c r="C29" i="34"/>
  <c r="H27" i="34"/>
  <c r="G27" i="34"/>
  <c r="E27" i="34"/>
  <c r="D27" i="34"/>
  <c r="C27" i="34"/>
  <c r="C25" i="34"/>
  <c r="C23" i="34"/>
  <c r="C21" i="34"/>
  <c r="C19" i="34"/>
  <c r="C16" i="34"/>
  <c r="C15" i="34"/>
  <c r="C14" i="34"/>
  <c r="C12" i="34"/>
  <c r="C10" i="34"/>
  <c r="C9" i="34"/>
  <c r="C7" i="34"/>
  <c r="A3" i="34"/>
  <c r="A2" i="34"/>
  <c r="A203" i="33"/>
  <c r="A188" i="33"/>
  <c r="A187" i="33"/>
  <c r="A186" i="33"/>
  <c r="A185" i="33"/>
  <c r="A184" i="33"/>
  <c r="A183" i="33"/>
  <c r="A182" i="33"/>
  <c r="C174" i="33"/>
  <c r="C170" i="33"/>
  <c r="C169" i="33"/>
  <c r="C168" i="33"/>
  <c r="C167" i="33"/>
  <c r="C171" i="33" s="1"/>
  <c r="C161" i="33"/>
  <c r="C159" i="33"/>
  <c r="C158" i="33"/>
  <c r="C156" i="33"/>
  <c r="C155" i="33"/>
  <c r="C154" i="33"/>
  <c r="C153" i="33"/>
  <c r="C152" i="33"/>
  <c r="C151" i="33"/>
  <c r="C150" i="33"/>
  <c r="C149" i="33"/>
  <c r="C148" i="33"/>
  <c r="C147" i="33"/>
  <c r="C146" i="33"/>
  <c r="C145" i="33"/>
  <c r="C144" i="33"/>
  <c r="C143" i="33"/>
  <c r="C142" i="33"/>
  <c r="C141" i="33"/>
  <c r="C140" i="33"/>
  <c r="C139" i="33"/>
  <c r="C138" i="33"/>
  <c r="C137" i="33"/>
  <c r="C135" i="33"/>
  <c r="C134" i="33"/>
  <c r="C133" i="33"/>
  <c r="C132" i="33"/>
  <c r="C131" i="33"/>
  <c r="C130" i="33"/>
  <c r="C129" i="33"/>
  <c r="C128" i="33"/>
  <c r="C127" i="33"/>
  <c r="C125" i="33"/>
  <c r="D114" i="33"/>
  <c r="D110" i="33"/>
  <c r="D112" i="33"/>
  <c r="C107" i="33"/>
  <c r="D105" i="33"/>
  <c r="C104" i="33"/>
  <c r="C95" i="33"/>
  <c r="D93" i="33"/>
  <c r="C94" i="33"/>
  <c r="C73" i="33"/>
  <c r="D72" i="33"/>
  <c r="C69" i="33"/>
  <c r="C67" i="33"/>
  <c r="C65" i="33"/>
  <c r="C64" i="33"/>
  <c r="C63" i="33"/>
  <c r="G61" i="33"/>
  <c r="H61" i="33"/>
  <c r="E61" i="33"/>
  <c r="D61" i="33"/>
  <c r="C61" i="33"/>
  <c r="C59" i="33"/>
  <c r="C58" i="33"/>
  <c r="C57" i="33"/>
  <c r="H55" i="33"/>
  <c r="E55" i="33"/>
  <c r="D55" i="33"/>
  <c r="C55" i="33"/>
  <c r="C53" i="33"/>
  <c r="C52" i="33"/>
  <c r="C50" i="33"/>
  <c r="C49" i="33"/>
  <c r="G48" i="33"/>
  <c r="H48" i="33"/>
  <c r="E48" i="33"/>
  <c r="C48" i="33"/>
  <c r="C46" i="33"/>
  <c r="C45" i="33"/>
  <c r="C43" i="33"/>
  <c r="C41" i="33"/>
  <c r="C39" i="33"/>
  <c r="C36" i="33"/>
  <c r="C35" i="33"/>
  <c r="C34" i="33"/>
  <c r="G32" i="33"/>
  <c r="H32" i="33"/>
  <c r="E32" i="33"/>
  <c r="C32" i="33"/>
  <c r="C30" i="33"/>
  <c r="C29" i="33"/>
  <c r="G27" i="33"/>
  <c r="H27" i="33"/>
  <c r="E27" i="33"/>
  <c r="C27" i="33"/>
  <c r="C25" i="33"/>
  <c r="C23" i="33"/>
  <c r="C21" i="33"/>
  <c r="C19" i="33"/>
  <c r="C16" i="33"/>
  <c r="C15" i="33"/>
  <c r="C14" i="33"/>
  <c r="C12" i="33"/>
  <c r="C10" i="33"/>
  <c r="C9" i="33"/>
  <c r="C7" i="33"/>
  <c r="A3" i="33"/>
  <c r="A2" i="33"/>
  <c r="A221" i="32"/>
  <c r="A207" i="32"/>
  <c r="A206" i="32"/>
  <c r="A205" i="32"/>
  <c r="A204" i="32"/>
  <c r="A203" i="32"/>
  <c r="A202" i="32"/>
  <c r="A201" i="32"/>
  <c r="C193" i="32"/>
  <c r="C189" i="32"/>
  <c r="C188" i="32"/>
  <c r="C187" i="32"/>
  <c r="C186" i="32"/>
  <c r="C190" i="32" s="1"/>
  <c r="C180" i="32"/>
  <c r="C178" i="32"/>
  <c r="C177" i="32"/>
  <c r="C175" i="32"/>
  <c r="C174" i="32"/>
  <c r="C173" i="32"/>
  <c r="C172" i="32"/>
  <c r="C171" i="32"/>
  <c r="C170" i="32"/>
  <c r="C169" i="32"/>
  <c r="C168" i="32"/>
  <c r="C167" i="32"/>
  <c r="C166" i="32"/>
  <c r="C165" i="32"/>
  <c r="C164" i="32"/>
  <c r="C163" i="32"/>
  <c r="C162" i="32"/>
  <c r="C161" i="32"/>
  <c r="C160" i="32"/>
  <c r="C159" i="32"/>
  <c r="C158" i="32"/>
  <c r="C157" i="32"/>
  <c r="C156" i="32"/>
  <c r="C154" i="32"/>
  <c r="C153" i="32"/>
  <c r="C152" i="32"/>
  <c r="C151" i="32"/>
  <c r="C150" i="32"/>
  <c r="C149" i="32"/>
  <c r="C148" i="32"/>
  <c r="C147" i="32"/>
  <c r="C146" i="32"/>
  <c r="C144" i="32"/>
  <c r="D133" i="32"/>
  <c r="D129" i="32"/>
  <c r="D131" i="32"/>
  <c r="C126" i="32"/>
  <c r="D124" i="32"/>
  <c r="C123" i="32"/>
  <c r="C114" i="32"/>
  <c r="D112" i="32"/>
  <c r="D71" i="32"/>
  <c r="C72" i="32"/>
  <c r="C69" i="32"/>
  <c r="C67" i="32"/>
  <c r="C65" i="32"/>
  <c r="C64" i="32"/>
  <c r="C63" i="32"/>
  <c r="C61" i="32"/>
  <c r="C59" i="32"/>
  <c r="C58" i="32"/>
  <c r="C57" i="32"/>
  <c r="H55" i="32"/>
  <c r="G55" i="32"/>
  <c r="E55" i="32"/>
  <c r="D55" i="32"/>
  <c r="C55" i="32"/>
  <c r="C53" i="32"/>
  <c r="C52" i="32"/>
  <c r="C50" i="32"/>
  <c r="C49" i="32"/>
  <c r="C48" i="32"/>
  <c r="C46" i="32"/>
  <c r="C45" i="32"/>
  <c r="C43" i="32"/>
  <c r="C41" i="32"/>
  <c r="C39" i="32"/>
  <c r="C36" i="32"/>
  <c r="C35" i="32"/>
  <c r="C34" i="32"/>
  <c r="C32" i="32"/>
  <c r="C30" i="32"/>
  <c r="C29" i="32"/>
  <c r="C27" i="32"/>
  <c r="C25" i="32"/>
  <c r="C23" i="32"/>
  <c r="C21" i="32"/>
  <c r="C19" i="32"/>
  <c r="C16" i="32"/>
  <c r="C15" i="32"/>
  <c r="C14" i="32"/>
  <c r="G12" i="32"/>
  <c r="E12" i="32"/>
  <c r="C12" i="32"/>
  <c r="C10" i="32"/>
  <c r="C9" i="32"/>
  <c r="G7" i="32"/>
  <c r="H7" i="32"/>
  <c r="E7" i="32"/>
  <c r="C7" i="32"/>
  <c r="A3" i="32"/>
  <c r="A2" i="32"/>
  <c r="A207" i="31"/>
  <c r="A188" i="31"/>
  <c r="A187" i="31"/>
  <c r="A186" i="31"/>
  <c r="A185" i="31"/>
  <c r="A184" i="31"/>
  <c r="A183" i="31"/>
  <c r="A182" i="31"/>
  <c r="C174" i="31"/>
  <c r="C171" i="31"/>
  <c r="C170" i="31"/>
  <c r="C169" i="31"/>
  <c r="C168" i="31"/>
  <c r="C167" i="31"/>
  <c r="C161" i="31"/>
  <c r="C159" i="31"/>
  <c r="C158" i="31"/>
  <c r="C156" i="31"/>
  <c r="C155" i="31"/>
  <c r="C154" i="31"/>
  <c r="C153" i="31"/>
  <c r="C152" i="31"/>
  <c r="C151" i="31"/>
  <c r="C150" i="31"/>
  <c r="C149" i="31"/>
  <c r="C148" i="31"/>
  <c r="C147" i="31"/>
  <c r="C146" i="31"/>
  <c r="C145" i="31"/>
  <c r="C144" i="31"/>
  <c r="C143" i="31"/>
  <c r="C142" i="31"/>
  <c r="C141" i="31"/>
  <c r="C140" i="31"/>
  <c r="C139" i="31"/>
  <c r="C138" i="31"/>
  <c r="C137" i="31"/>
  <c r="C135" i="31"/>
  <c r="C134" i="31"/>
  <c r="C133" i="31"/>
  <c r="C132" i="31"/>
  <c r="C131" i="31"/>
  <c r="C130" i="31"/>
  <c r="C129" i="31"/>
  <c r="C128" i="31"/>
  <c r="C127" i="31"/>
  <c r="C125" i="31"/>
  <c r="D115" i="31"/>
  <c r="D113" i="31"/>
  <c r="D111" i="31"/>
  <c r="D109" i="31"/>
  <c r="D114" i="31"/>
  <c r="C107" i="31"/>
  <c r="D105" i="31"/>
  <c r="C104" i="31"/>
  <c r="C94" i="31"/>
  <c r="D93" i="31"/>
  <c r="D72" i="31"/>
  <c r="C73" i="31"/>
  <c r="C70" i="31"/>
  <c r="C68" i="31"/>
  <c r="C66" i="31"/>
  <c r="C65" i="31"/>
  <c r="C64" i="31"/>
  <c r="G62" i="31"/>
  <c r="H62" i="31"/>
  <c r="E62" i="31"/>
  <c r="C62" i="31"/>
  <c r="C60" i="31"/>
  <c r="C59" i="31"/>
  <c r="C58" i="31"/>
  <c r="C56" i="31"/>
  <c r="C54" i="31"/>
  <c r="C53" i="31"/>
  <c r="C51" i="31"/>
  <c r="C50" i="31"/>
  <c r="G49" i="31"/>
  <c r="E49" i="31"/>
  <c r="C49" i="31"/>
  <c r="C47" i="31"/>
  <c r="C46" i="31"/>
  <c r="C44" i="31"/>
  <c r="C42" i="31"/>
  <c r="C40" i="31"/>
  <c r="C37" i="31"/>
  <c r="C36" i="31"/>
  <c r="C35" i="31"/>
  <c r="G33" i="31"/>
  <c r="E33" i="31"/>
  <c r="C33" i="31"/>
  <c r="C31" i="31"/>
  <c r="C30" i="31"/>
  <c r="G28" i="31"/>
  <c r="E28" i="31"/>
  <c r="C28" i="31"/>
  <c r="C26" i="31"/>
  <c r="C24" i="31"/>
  <c r="C22" i="31"/>
  <c r="C20" i="31"/>
  <c r="C17" i="31"/>
  <c r="C16" i="31"/>
  <c r="C15" i="31"/>
  <c r="H13" i="31"/>
  <c r="G13" i="31"/>
  <c r="E13" i="31"/>
  <c r="D13" i="31"/>
  <c r="C13" i="31"/>
  <c r="C11" i="31"/>
  <c r="C10" i="31"/>
  <c r="H8" i="31"/>
  <c r="G8" i="31"/>
  <c r="E8" i="31"/>
  <c r="D8" i="31"/>
  <c r="C8" i="31"/>
  <c r="A3" i="31"/>
  <c r="A2" i="31"/>
  <c r="A195" i="30"/>
  <c r="A180" i="30"/>
  <c r="A179" i="30"/>
  <c r="A178" i="30"/>
  <c r="A177" i="30"/>
  <c r="A176" i="30"/>
  <c r="A175" i="30"/>
  <c r="A174" i="30"/>
  <c r="C166" i="30"/>
  <c r="C162" i="30"/>
  <c r="C161" i="30"/>
  <c r="C160" i="30"/>
  <c r="C159" i="30"/>
  <c r="C163" i="30" s="1"/>
  <c r="C153" i="30"/>
  <c r="C151" i="30"/>
  <c r="C150" i="30"/>
  <c r="C148" i="30"/>
  <c r="C147" i="30"/>
  <c r="C146" i="30"/>
  <c r="C145" i="30"/>
  <c r="C144" i="30"/>
  <c r="C143" i="30"/>
  <c r="C142" i="30"/>
  <c r="C141" i="30"/>
  <c r="C140" i="30"/>
  <c r="C139" i="30"/>
  <c r="C138" i="30"/>
  <c r="C137" i="30"/>
  <c r="C136" i="30"/>
  <c r="C135" i="30"/>
  <c r="C134" i="30"/>
  <c r="C133" i="30"/>
  <c r="C132" i="30"/>
  <c r="C131" i="30"/>
  <c r="C130" i="30"/>
  <c r="C129" i="30"/>
  <c r="C127" i="30"/>
  <c r="C126" i="30"/>
  <c r="C125" i="30"/>
  <c r="C124" i="30"/>
  <c r="C123" i="30"/>
  <c r="C122" i="30"/>
  <c r="C121" i="30"/>
  <c r="C120" i="30"/>
  <c r="C119" i="30"/>
  <c r="C117" i="30"/>
  <c r="D104" i="30"/>
  <c r="C99" i="30"/>
  <c r="D97" i="30"/>
  <c r="C96" i="30"/>
  <c r="C87" i="30"/>
  <c r="C86" i="30"/>
  <c r="D85" i="30"/>
  <c r="D64" i="30"/>
  <c r="C65" i="30"/>
  <c r="C62" i="30"/>
  <c r="C60" i="30"/>
  <c r="C58" i="30"/>
  <c r="C57" i="30"/>
  <c r="C56" i="30"/>
  <c r="G54" i="30"/>
  <c r="E54" i="30"/>
  <c r="C54" i="30"/>
  <c r="C52" i="30"/>
  <c r="C51" i="30"/>
  <c r="C50" i="30"/>
  <c r="C48" i="30"/>
  <c r="C46" i="30"/>
  <c r="C45" i="30"/>
  <c r="C43" i="30"/>
  <c r="C41" i="30"/>
  <c r="C39" i="30"/>
  <c r="C36" i="30"/>
  <c r="C35" i="30"/>
  <c r="C34" i="30"/>
  <c r="C32" i="30"/>
  <c r="C30" i="30"/>
  <c r="C29" i="30"/>
  <c r="C27" i="30"/>
  <c r="C25" i="30"/>
  <c r="C23" i="30"/>
  <c r="C21" i="30"/>
  <c r="C19" i="30"/>
  <c r="C16" i="30"/>
  <c r="C15" i="30"/>
  <c r="C14" i="30"/>
  <c r="G12" i="30"/>
  <c r="H12" i="30"/>
  <c r="E12" i="30"/>
  <c r="C12" i="30"/>
  <c r="C10" i="30"/>
  <c r="C9" i="30"/>
  <c r="G7" i="30"/>
  <c r="H7" i="30"/>
  <c r="E7" i="30"/>
  <c r="C7" i="30"/>
  <c r="A3" i="30"/>
  <c r="A2" i="30"/>
  <c r="A194" i="29"/>
  <c r="A180" i="29"/>
  <c r="A179" i="29"/>
  <c r="A178" i="29"/>
  <c r="A177" i="29"/>
  <c r="A176" i="29"/>
  <c r="A175" i="29"/>
  <c r="A174" i="29"/>
  <c r="C166" i="29"/>
  <c r="C162" i="29"/>
  <c r="C161" i="29"/>
  <c r="C160" i="29"/>
  <c r="C159" i="29"/>
  <c r="C163" i="29" s="1"/>
  <c r="C153" i="29"/>
  <c r="C151" i="29"/>
  <c r="C150" i="29"/>
  <c r="C148" i="29"/>
  <c r="C147" i="29"/>
  <c r="C146" i="29"/>
  <c r="C145" i="29"/>
  <c r="C144" i="29"/>
  <c r="C143" i="29"/>
  <c r="C142" i="29"/>
  <c r="C141" i="29"/>
  <c r="C140" i="29"/>
  <c r="C139" i="29"/>
  <c r="C138" i="29"/>
  <c r="C137" i="29"/>
  <c r="C136" i="29"/>
  <c r="C135" i="29"/>
  <c r="C134" i="29"/>
  <c r="C133" i="29"/>
  <c r="C132" i="29"/>
  <c r="C131" i="29"/>
  <c r="C130" i="29"/>
  <c r="C129" i="29"/>
  <c r="C127" i="29"/>
  <c r="C126" i="29"/>
  <c r="C125" i="29"/>
  <c r="C124" i="29"/>
  <c r="C123" i="29"/>
  <c r="C122" i="29"/>
  <c r="C121" i="29"/>
  <c r="C120" i="29"/>
  <c r="C119" i="29"/>
  <c r="C117" i="29"/>
  <c r="D107" i="29"/>
  <c r="D105" i="29"/>
  <c r="D103" i="29"/>
  <c r="D101" i="29"/>
  <c r="D106" i="29"/>
  <c r="C99" i="29"/>
  <c r="C96" i="29"/>
  <c r="C86" i="29"/>
  <c r="D85" i="29"/>
  <c r="D64" i="29"/>
  <c r="C65" i="29"/>
  <c r="C62" i="29"/>
  <c r="C60" i="29"/>
  <c r="C58" i="29"/>
  <c r="C57" i="29"/>
  <c r="C56" i="29"/>
  <c r="C54" i="29"/>
  <c r="C52" i="29"/>
  <c r="C51" i="29"/>
  <c r="C50" i="29"/>
  <c r="C48" i="29"/>
  <c r="C46" i="29"/>
  <c r="C45" i="29"/>
  <c r="C43" i="29"/>
  <c r="C41" i="29"/>
  <c r="C39" i="29"/>
  <c r="C36" i="29"/>
  <c r="C35" i="29"/>
  <c r="C34" i="29"/>
  <c r="C32" i="29"/>
  <c r="C30" i="29"/>
  <c r="C29" i="29"/>
  <c r="C27" i="29"/>
  <c r="C25" i="29"/>
  <c r="C23" i="29"/>
  <c r="C21" i="29"/>
  <c r="C19" i="29"/>
  <c r="C16" i="29"/>
  <c r="C15" i="29"/>
  <c r="C14" i="29"/>
  <c r="C12" i="29"/>
  <c r="C10" i="29"/>
  <c r="C9" i="29"/>
  <c r="C7" i="29"/>
  <c r="A3" i="29"/>
  <c r="A2" i="29"/>
  <c r="A219" i="28"/>
  <c r="A204" i="28"/>
  <c r="A203" i="28"/>
  <c r="A202" i="28"/>
  <c r="A201" i="28"/>
  <c r="A200" i="28"/>
  <c r="A199" i="28"/>
  <c r="A198" i="28"/>
  <c r="C190" i="28"/>
  <c r="C187" i="28"/>
  <c r="C186" i="28"/>
  <c r="C188" i="28" s="1"/>
  <c r="C180" i="28"/>
  <c r="C178" i="28"/>
  <c r="C177" i="28"/>
  <c r="C175" i="28"/>
  <c r="C174" i="28"/>
  <c r="C173" i="28"/>
  <c r="C172" i="28"/>
  <c r="C171" i="28"/>
  <c r="C170" i="28"/>
  <c r="C169" i="28"/>
  <c r="C168" i="28"/>
  <c r="C167" i="28"/>
  <c r="C166" i="28"/>
  <c r="C165" i="28"/>
  <c r="C164" i="28"/>
  <c r="C163" i="28"/>
  <c r="C162" i="28"/>
  <c r="C161" i="28"/>
  <c r="C160" i="28"/>
  <c r="C159" i="28"/>
  <c r="C158" i="28"/>
  <c r="C157" i="28"/>
  <c r="C156" i="28"/>
  <c r="C154" i="28"/>
  <c r="C153" i="28"/>
  <c r="C152" i="28"/>
  <c r="C151" i="28"/>
  <c r="C150" i="28"/>
  <c r="C149" i="28"/>
  <c r="C148" i="28"/>
  <c r="C147" i="28"/>
  <c r="C146" i="28"/>
  <c r="C144" i="28"/>
  <c r="D134" i="28"/>
  <c r="D132" i="28"/>
  <c r="D130" i="28"/>
  <c r="D129" i="28"/>
  <c r="D128" i="28"/>
  <c r="D133" i="28"/>
  <c r="C126" i="28"/>
  <c r="D124" i="28"/>
  <c r="C123" i="28"/>
  <c r="C113" i="28"/>
  <c r="D112" i="28"/>
  <c r="D71" i="28"/>
  <c r="C72" i="28"/>
  <c r="C69" i="28"/>
  <c r="C67" i="28"/>
  <c r="C65" i="28"/>
  <c r="C64" i="28"/>
  <c r="C63" i="28"/>
  <c r="G61" i="28"/>
  <c r="H61" i="28"/>
  <c r="E61" i="28"/>
  <c r="C61" i="28"/>
  <c r="C59" i="28"/>
  <c r="C58" i="28"/>
  <c r="C57" i="28"/>
  <c r="C55" i="28"/>
  <c r="C53" i="28"/>
  <c r="C52" i="28"/>
  <c r="C50" i="28"/>
  <c r="C49" i="28"/>
  <c r="G48" i="28"/>
  <c r="H48" i="28"/>
  <c r="E48" i="28"/>
  <c r="C48" i="28"/>
  <c r="C46" i="28"/>
  <c r="C45" i="28"/>
  <c r="C43" i="28"/>
  <c r="C41" i="28"/>
  <c r="C39" i="28"/>
  <c r="C36" i="28"/>
  <c r="C35" i="28"/>
  <c r="C34" i="28"/>
  <c r="G32" i="28"/>
  <c r="H32" i="28"/>
  <c r="E32" i="28"/>
  <c r="C32" i="28"/>
  <c r="C30" i="28"/>
  <c r="C29" i="28"/>
  <c r="G27" i="28"/>
  <c r="H27" i="28"/>
  <c r="E27" i="28"/>
  <c r="C27" i="28"/>
  <c r="C25" i="28"/>
  <c r="C23" i="28"/>
  <c r="C21" i="28"/>
  <c r="C19" i="28"/>
  <c r="C16" i="28"/>
  <c r="C15" i="28"/>
  <c r="C14" i="28"/>
  <c r="H12" i="28"/>
  <c r="E12" i="28"/>
  <c r="D12" i="28"/>
  <c r="C12" i="28"/>
  <c r="C10" i="28"/>
  <c r="C9" i="28"/>
  <c r="H7" i="28"/>
  <c r="E7" i="28"/>
  <c r="D7" i="28"/>
  <c r="C7" i="28"/>
  <c r="A3" i="28"/>
  <c r="A2" i="28"/>
  <c r="A409" i="27"/>
  <c r="A390" i="27"/>
  <c r="A389" i="27"/>
  <c r="A388" i="27"/>
  <c r="A387" i="27"/>
  <c r="A386" i="27"/>
  <c r="A385" i="27"/>
  <c r="A384" i="27"/>
  <c r="C377" i="27"/>
  <c r="C376" i="27"/>
  <c r="C375" i="27"/>
  <c r="C368" i="27"/>
  <c r="C366" i="27"/>
  <c r="C364" i="27"/>
  <c r="C363" i="27"/>
  <c r="C362" i="27"/>
  <c r="C361" i="27"/>
  <c r="C360" i="27"/>
  <c r="C359" i="27"/>
  <c r="C358" i="27"/>
  <c r="C357" i="27"/>
  <c r="C356" i="27"/>
  <c r="C355" i="27"/>
  <c r="C354" i="27"/>
  <c r="C353" i="27"/>
  <c r="C352" i="27"/>
  <c r="C351" i="27"/>
  <c r="C350" i="27"/>
  <c r="C349" i="27"/>
  <c r="C348" i="27"/>
  <c r="C347" i="27"/>
  <c r="C346" i="27"/>
  <c r="C345" i="27"/>
  <c r="C343" i="27"/>
  <c r="C342" i="27"/>
  <c r="C341" i="27"/>
  <c r="C340" i="27"/>
  <c r="C339" i="27"/>
  <c r="C338" i="27"/>
  <c r="C337" i="27"/>
  <c r="C336" i="27"/>
  <c r="D313" i="27"/>
  <c r="C335" i="27"/>
  <c r="C333" i="27"/>
  <c r="D323" i="27"/>
  <c r="D321" i="27"/>
  <c r="D319" i="27"/>
  <c r="D317" i="27"/>
  <c r="D320" i="27"/>
  <c r="C315" i="27"/>
  <c r="C312" i="27"/>
  <c r="C303" i="27"/>
  <c r="D301" i="27"/>
  <c r="C302" i="27"/>
  <c r="D200" i="27"/>
  <c r="C201" i="27"/>
  <c r="C197" i="27"/>
  <c r="C195" i="27"/>
  <c r="C193" i="27"/>
  <c r="C192" i="27"/>
  <c r="C191" i="27"/>
  <c r="H189" i="27"/>
  <c r="G189" i="27"/>
  <c r="E189" i="27"/>
  <c r="D189" i="27"/>
  <c r="C189" i="27"/>
  <c r="C187" i="27"/>
  <c r="C186" i="27"/>
  <c r="C185" i="27"/>
  <c r="G183" i="27"/>
  <c r="E183" i="27"/>
  <c r="C183" i="27"/>
  <c r="C181" i="27"/>
  <c r="C179" i="27"/>
  <c r="C177" i="27"/>
  <c r="C176" i="27"/>
  <c r="C175" i="27"/>
  <c r="G173" i="27"/>
  <c r="H173" i="27"/>
  <c r="E173" i="27"/>
  <c r="C173" i="27"/>
  <c r="C171" i="27"/>
  <c r="C170" i="27"/>
  <c r="G168" i="27"/>
  <c r="H168" i="27"/>
  <c r="E168" i="27"/>
  <c r="C168" i="27"/>
  <c r="C66" i="27"/>
  <c r="D65" i="27"/>
  <c r="C63" i="27"/>
  <c r="C61" i="27"/>
  <c r="C59" i="27"/>
  <c r="C58" i="27"/>
  <c r="C57" i="27"/>
  <c r="H55" i="27"/>
  <c r="G55" i="27"/>
  <c r="E55" i="27"/>
  <c r="D55" i="27"/>
  <c r="C55" i="27"/>
  <c r="C53" i="27"/>
  <c r="C52" i="27"/>
  <c r="C51" i="27"/>
  <c r="H49" i="27"/>
  <c r="G49" i="27"/>
  <c r="E49" i="27"/>
  <c r="D49" i="27"/>
  <c r="C49" i="27"/>
  <c r="C47" i="27"/>
  <c r="C46" i="27"/>
  <c r="C44" i="27"/>
  <c r="C42" i="27"/>
  <c r="C40" i="27"/>
  <c r="C37" i="27"/>
  <c r="C36" i="27"/>
  <c r="C35" i="27"/>
  <c r="H33" i="27"/>
  <c r="E33" i="27"/>
  <c r="D33" i="27"/>
  <c r="C33" i="27"/>
  <c r="C31" i="27"/>
  <c r="C30" i="27"/>
  <c r="H28" i="27"/>
  <c r="E28" i="27"/>
  <c r="D28" i="27"/>
  <c r="C28" i="27"/>
  <c r="C26" i="27"/>
  <c r="C24" i="27"/>
  <c r="C22" i="27"/>
  <c r="C20" i="27"/>
  <c r="C17" i="27"/>
  <c r="C16" i="27"/>
  <c r="C15" i="27"/>
  <c r="G13" i="27"/>
  <c r="E13" i="27"/>
  <c r="C13" i="27"/>
  <c r="C11" i="27"/>
  <c r="C10" i="27"/>
  <c r="G8" i="27"/>
  <c r="H8" i="27"/>
  <c r="E8" i="27"/>
  <c r="C8" i="27"/>
  <c r="A3" i="27"/>
  <c r="A2" i="27"/>
  <c r="A203" i="26"/>
  <c r="A184" i="26"/>
  <c r="A183" i="26"/>
  <c r="A182" i="26"/>
  <c r="A181" i="26"/>
  <c r="A180" i="26"/>
  <c r="A179" i="26"/>
  <c r="A178" i="26"/>
  <c r="C171" i="26"/>
  <c r="C170" i="26"/>
  <c r="C169" i="26"/>
  <c r="C168" i="26"/>
  <c r="C167" i="26"/>
  <c r="C161" i="26"/>
  <c r="C159" i="26"/>
  <c r="C158" i="26"/>
  <c r="C156" i="26"/>
  <c r="C155" i="26"/>
  <c r="C154" i="26"/>
  <c r="C153" i="26"/>
  <c r="C152" i="26"/>
  <c r="C151" i="26"/>
  <c r="C150" i="26"/>
  <c r="C149" i="26"/>
  <c r="C148" i="26"/>
  <c r="C147" i="26"/>
  <c r="C146" i="26"/>
  <c r="C145" i="26"/>
  <c r="C144" i="26"/>
  <c r="C143" i="26"/>
  <c r="C142" i="26"/>
  <c r="C141" i="26"/>
  <c r="C140" i="26"/>
  <c r="C139" i="26"/>
  <c r="C138" i="26"/>
  <c r="C137" i="26"/>
  <c r="C135" i="26"/>
  <c r="C134" i="26"/>
  <c r="C133" i="26"/>
  <c r="C132" i="26"/>
  <c r="C131" i="26"/>
  <c r="C130" i="26"/>
  <c r="C129" i="26"/>
  <c r="C128" i="26"/>
  <c r="C127" i="26"/>
  <c r="C125" i="26"/>
  <c r="D112" i="26"/>
  <c r="C107" i="26"/>
  <c r="D105" i="26"/>
  <c r="C104" i="26"/>
  <c r="C95" i="26"/>
  <c r="C94" i="26"/>
  <c r="D93" i="26"/>
  <c r="D72" i="26"/>
  <c r="C73" i="26"/>
  <c r="C70" i="26"/>
  <c r="C68" i="26"/>
  <c r="C66" i="26"/>
  <c r="C65" i="26"/>
  <c r="C64" i="26"/>
  <c r="G62" i="26"/>
  <c r="E62" i="26"/>
  <c r="C62" i="26"/>
  <c r="C60" i="26"/>
  <c r="C59" i="26"/>
  <c r="C58" i="26"/>
  <c r="C56" i="26"/>
  <c r="C54" i="26"/>
  <c r="C53" i="26"/>
  <c r="C51" i="26"/>
  <c r="C50" i="26"/>
  <c r="G49" i="26"/>
  <c r="E49" i="26"/>
  <c r="C49" i="26"/>
  <c r="C47" i="26"/>
  <c r="C46" i="26"/>
  <c r="C44" i="26"/>
  <c r="C42" i="26"/>
  <c r="C40" i="26"/>
  <c r="C37" i="26"/>
  <c r="C36" i="26"/>
  <c r="C35" i="26"/>
  <c r="G33" i="26"/>
  <c r="E33" i="26"/>
  <c r="C33" i="26"/>
  <c r="C31" i="26"/>
  <c r="C30" i="26"/>
  <c r="G28" i="26"/>
  <c r="E28" i="26"/>
  <c r="C28" i="26"/>
  <c r="C26" i="26"/>
  <c r="C24" i="26"/>
  <c r="C22" i="26"/>
  <c r="C20" i="26"/>
  <c r="C17" i="26"/>
  <c r="C16" i="26"/>
  <c r="C15" i="26"/>
  <c r="H13" i="26"/>
  <c r="G13" i="26"/>
  <c r="E13" i="26"/>
  <c r="D13" i="26"/>
  <c r="C13" i="26"/>
  <c r="C11" i="26"/>
  <c r="C10" i="26"/>
  <c r="H8" i="26"/>
  <c r="G8" i="26"/>
  <c r="E8" i="26"/>
  <c r="D8" i="26"/>
  <c r="C8" i="26"/>
  <c r="A3" i="26"/>
  <c r="A2" i="26"/>
  <c r="A236" i="25"/>
  <c r="A217" i="25"/>
  <c r="A216" i="25"/>
  <c r="A215" i="25"/>
  <c r="A214" i="25"/>
  <c r="A213" i="25"/>
  <c r="A212" i="25"/>
  <c r="A211" i="25"/>
  <c r="C203" i="25"/>
  <c r="C200" i="25"/>
  <c r="C199" i="25"/>
  <c r="C198" i="25"/>
  <c r="C197" i="25"/>
  <c r="C196" i="25"/>
  <c r="C190" i="25"/>
  <c r="C188" i="25"/>
  <c r="C187" i="25"/>
  <c r="C185" i="25"/>
  <c r="C184" i="25"/>
  <c r="C183" i="25"/>
  <c r="C182" i="25"/>
  <c r="C181" i="25"/>
  <c r="C180" i="25"/>
  <c r="C179" i="25"/>
  <c r="C178" i="25"/>
  <c r="C177" i="25"/>
  <c r="C176" i="25"/>
  <c r="C175" i="25"/>
  <c r="C174" i="25"/>
  <c r="C173" i="25"/>
  <c r="C172" i="25"/>
  <c r="C171" i="25"/>
  <c r="C170" i="25"/>
  <c r="C169" i="25"/>
  <c r="C168" i="25"/>
  <c r="C167" i="25"/>
  <c r="C166" i="25"/>
  <c r="C164" i="25"/>
  <c r="C163" i="25"/>
  <c r="C162" i="25"/>
  <c r="C161" i="25"/>
  <c r="C160" i="25"/>
  <c r="C159" i="25"/>
  <c r="C158" i="25"/>
  <c r="C157" i="25"/>
  <c r="C156" i="25"/>
  <c r="C154" i="25"/>
  <c r="C136" i="25"/>
  <c r="D134" i="25"/>
  <c r="C133" i="25"/>
  <c r="D122" i="25"/>
  <c r="C124" i="25"/>
  <c r="D71" i="25"/>
  <c r="C72" i="25"/>
  <c r="C69" i="25"/>
  <c r="C67" i="25"/>
  <c r="C65" i="25"/>
  <c r="C64" i="25"/>
  <c r="C63" i="25"/>
  <c r="C61" i="25"/>
  <c r="C59" i="25"/>
  <c r="C58" i="25"/>
  <c r="C57" i="25"/>
  <c r="H55" i="25"/>
  <c r="G55" i="25"/>
  <c r="E55" i="25"/>
  <c r="D55" i="25"/>
  <c r="C55" i="25"/>
  <c r="C53" i="25"/>
  <c r="C52" i="25"/>
  <c r="C50" i="25"/>
  <c r="C49" i="25"/>
  <c r="C48" i="25"/>
  <c r="C46" i="25"/>
  <c r="C45" i="25"/>
  <c r="C43" i="25"/>
  <c r="C41" i="25"/>
  <c r="C39" i="25"/>
  <c r="C36" i="25"/>
  <c r="C35" i="25"/>
  <c r="C34" i="25"/>
  <c r="C32" i="25"/>
  <c r="C30" i="25"/>
  <c r="C29" i="25"/>
  <c r="C27" i="25"/>
  <c r="C25" i="25"/>
  <c r="C23" i="25"/>
  <c r="C21" i="25"/>
  <c r="C19" i="25"/>
  <c r="C16" i="25"/>
  <c r="C15" i="25"/>
  <c r="C14" i="25"/>
  <c r="G12" i="25"/>
  <c r="E12" i="25"/>
  <c r="C12" i="25"/>
  <c r="C10" i="25"/>
  <c r="C9" i="25"/>
  <c r="G7" i="25"/>
  <c r="E7" i="25"/>
  <c r="C7" i="25"/>
  <c r="A3" i="25"/>
  <c r="A2" i="25"/>
  <c r="A279" i="24"/>
  <c r="A260" i="24"/>
  <c r="A259" i="24"/>
  <c r="A258" i="24"/>
  <c r="A257" i="24"/>
  <c r="A256" i="24"/>
  <c r="A255" i="24"/>
  <c r="A254" i="24"/>
  <c r="C247" i="24"/>
  <c r="C246" i="24"/>
  <c r="C245" i="24"/>
  <c r="C244" i="24"/>
  <c r="C243" i="24"/>
  <c r="C237" i="24"/>
  <c r="C235" i="24"/>
  <c r="C233" i="24"/>
  <c r="C232" i="24"/>
  <c r="C231" i="24"/>
  <c r="C230" i="24"/>
  <c r="C229" i="24"/>
  <c r="C228" i="24"/>
  <c r="C227" i="24"/>
  <c r="C226" i="24"/>
  <c r="C225" i="24"/>
  <c r="C224" i="24"/>
  <c r="C223" i="24"/>
  <c r="C222" i="24"/>
  <c r="C221" i="24"/>
  <c r="C220" i="24"/>
  <c r="C219" i="24"/>
  <c r="C218" i="24"/>
  <c r="C217" i="24"/>
  <c r="C216" i="24"/>
  <c r="C215" i="24"/>
  <c r="C214" i="24"/>
  <c r="C212" i="24"/>
  <c r="C211" i="24"/>
  <c r="C210" i="24"/>
  <c r="C209" i="24"/>
  <c r="C208" i="24"/>
  <c r="C207" i="24"/>
  <c r="C206" i="24"/>
  <c r="C205" i="24"/>
  <c r="C204" i="24"/>
  <c r="C202" i="24"/>
  <c r="D189" i="24"/>
  <c r="C184" i="24"/>
  <c r="C181" i="24"/>
  <c r="C172" i="24"/>
  <c r="C171" i="24"/>
  <c r="D170" i="24"/>
  <c r="D149" i="24"/>
  <c r="C147" i="24"/>
  <c r="C145" i="24"/>
  <c r="C143" i="24"/>
  <c r="C142" i="24"/>
  <c r="C141" i="24"/>
  <c r="H139" i="24"/>
  <c r="G139" i="24"/>
  <c r="E139" i="24"/>
  <c r="D139" i="24"/>
  <c r="C139" i="24"/>
  <c r="C137" i="24"/>
  <c r="C136" i="24"/>
  <c r="H134" i="24"/>
  <c r="G134" i="24"/>
  <c r="E134" i="24"/>
  <c r="D134" i="24"/>
  <c r="C134" i="24"/>
  <c r="D81" i="24"/>
  <c r="C82" i="24"/>
  <c r="C79" i="24"/>
  <c r="C77" i="24"/>
  <c r="C75" i="24"/>
  <c r="C74" i="24"/>
  <c r="C73" i="24"/>
  <c r="H71" i="24"/>
  <c r="G71" i="24"/>
  <c r="E71" i="24"/>
  <c r="D71" i="24"/>
  <c r="C71" i="24"/>
  <c r="C69" i="24"/>
  <c r="C68" i="24"/>
  <c r="C67" i="24"/>
  <c r="G65" i="24"/>
  <c r="E65" i="24"/>
  <c r="C65" i="24"/>
  <c r="C63" i="24"/>
  <c r="C61" i="24"/>
  <c r="C59" i="24"/>
  <c r="C58" i="24"/>
  <c r="C57" i="24"/>
  <c r="G55" i="24"/>
  <c r="E55" i="24"/>
  <c r="C55" i="24"/>
  <c r="C53" i="24"/>
  <c r="C52" i="24"/>
  <c r="C51" i="24"/>
  <c r="C49" i="24"/>
  <c r="C47" i="24"/>
  <c r="C46" i="24"/>
  <c r="C44" i="24"/>
  <c r="C42" i="24"/>
  <c r="C40" i="24"/>
  <c r="C37" i="24"/>
  <c r="C36" i="24"/>
  <c r="C35" i="24"/>
  <c r="C33" i="24"/>
  <c r="C31" i="24"/>
  <c r="C30" i="24"/>
  <c r="C28" i="24"/>
  <c r="C26" i="24"/>
  <c r="C24" i="24"/>
  <c r="C22" i="24"/>
  <c r="C20" i="24"/>
  <c r="C17" i="24"/>
  <c r="C16" i="24"/>
  <c r="C15" i="24"/>
  <c r="G13" i="24"/>
  <c r="E13" i="24"/>
  <c r="C13" i="24"/>
  <c r="C11" i="24"/>
  <c r="C10" i="24"/>
  <c r="G8" i="24"/>
  <c r="E8" i="24"/>
  <c r="C8" i="24"/>
  <c r="A3" i="24"/>
  <c r="A2" i="24"/>
  <c r="A207" i="23"/>
  <c r="A188" i="23"/>
  <c r="A187" i="23"/>
  <c r="A186" i="23"/>
  <c r="A185" i="23"/>
  <c r="A184" i="23"/>
  <c r="A183" i="23"/>
  <c r="A182" i="23"/>
  <c r="C173" i="23"/>
  <c r="C169" i="23"/>
  <c r="C168" i="23"/>
  <c r="C167" i="23"/>
  <c r="C166" i="23"/>
  <c r="C170" i="23" s="1"/>
  <c r="C160" i="23"/>
  <c r="C158" i="23"/>
  <c r="C157" i="23"/>
  <c r="C155" i="23"/>
  <c r="C154" i="23"/>
  <c r="C153" i="23"/>
  <c r="C152" i="23"/>
  <c r="C151" i="23"/>
  <c r="C150" i="23"/>
  <c r="C149" i="23"/>
  <c r="C148" i="23"/>
  <c r="C147" i="23"/>
  <c r="C146" i="23"/>
  <c r="C145" i="23"/>
  <c r="C144" i="23"/>
  <c r="C143" i="23"/>
  <c r="C142" i="23"/>
  <c r="C141" i="23"/>
  <c r="C140" i="23"/>
  <c r="C139" i="23"/>
  <c r="C138" i="23"/>
  <c r="C137" i="23"/>
  <c r="C136" i="23"/>
  <c r="C134" i="23"/>
  <c r="C133" i="23"/>
  <c r="C132" i="23"/>
  <c r="C131" i="23"/>
  <c r="C130" i="23"/>
  <c r="C129" i="23"/>
  <c r="C128" i="23"/>
  <c r="C127" i="23"/>
  <c r="C126" i="23"/>
  <c r="C124" i="23"/>
  <c r="D113" i="23"/>
  <c r="D112" i="23"/>
  <c r="D109" i="23"/>
  <c r="D108" i="23"/>
  <c r="D114" i="23"/>
  <c r="C106" i="23"/>
  <c r="D104" i="23"/>
  <c r="C103" i="23"/>
  <c r="C94" i="23"/>
  <c r="D92" i="23"/>
  <c r="D71" i="23"/>
  <c r="C72" i="23"/>
  <c r="C69" i="23"/>
  <c r="C67" i="23"/>
  <c r="C65" i="23"/>
  <c r="C64" i="23"/>
  <c r="C63" i="23"/>
  <c r="G61" i="23"/>
  <c r="E61" i="23"/>
  <c r="C61" i="23"/>
  <c r="C59" i="23"/>
  <c r="C58" i="23"/>
  <c r="C57" i="23"/>
  <c r="C55" i="23"/>
  <c r="C53" i="23"/>
  <c r="C52" i="23"/>
  <c r="C50" i="23"/>
  <c r="C49" i="23"/>
  <c r="H48" i="23"/>
  <c r="G48" i="23"/>
  <c r="E48" i="23"/>
  <c r="D48"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H12" i="23"/>
  <c r="G12" i="23"/>
  <c r="E12" i="23"/>
  <c r="D12" i="23"/>
  <c r="C12" i="23"/>
  <c r="C10" i="23"/>
  <c r="C9" i="23"/>
  <c r="H7" i="23"/>
  <c r="G7" i="23"/>
  <c r="E7" i="23"/>
  <c r="D7" i="23"/>
  <c r="C7" i="23"/>
  <c r="A3" i="23"/>
  <c r="A2" i="23"/>
  <c r="A222" i="22"/>
  <c r="A207" i="22"/>
  <c r="A206" i="22"/>
  <c r="A205" i="22"/>
  <c r="A204" i="22"/>
  <c r="A203" i="22"/>
  <c r="A202" i="22"/>
  <c r="A201" i="22"/>
  <c r="C193" i="22"/>
  <c r="C190" i="22"/>
  <c r="C189" i="22"/>
  <c r="C188" i="22"/>
  <c r="C187" i="22"/>
  <c r="C186" i="22"/>
  <c r="C180" i="22"/>
  <c r="C178" i="22"/>
  <c r="C177" i="22"/>
  <c r="C175" i="22"/>
  <c r="C174" i="22"/>
  <c r="C173" i="22"/>
  <c r="C172" i="22"/>
  <c r="C171" i="22"/>
  <c r="C170" i="22"/>
  <c r="C169" i="22"/>
  <c r="C168" i="22"/>
  <c r="C167" i="22"/>
  <c r="C166" i="22"/>
  <c r="C165" i="22"/>
  <c r="C164" i="22"/>
  <c r="C163" i="22"/>
  <c r="C162" i="22"/>
  <c r="C161" i="22"/>
  <c r="C160" i="22"/>
  <c r="C159" i="22"/>
  <c r="C158" i="22"/>
  <c r="C157" i="22"/>
  <c r="C156" i="22"/>
  <c r="C154" i="22"/>
  <c r="C153" i="22"/>
  <c r="C152" i="22"/>
  <c r="C151" i="22"/>
  <c r="C150" i="22"/>
  <c r="C149" i="22"/>
  <c r="C148" i="22"/>
  <c r="C147" i="22"/>
  <c r="C146" i="22"/>
  <c r="C144" i="22"/>
  <c r="C126" i="22"/>
  <c r="C123" i="22"/>
  <c r="C114" i="22"/>
  <c r="D112" i="22"/>
  <c r="D71" i="22"/>
  <c r="C72" i="22"/>
  <c r="C69" i="22"/>
  <c r="C67" i="22"/>
  <c r="C65" i="22"/>
  <c r="C64" i="22"/>
  <c r="C63" i="22"/>
  <c r="H61" i="22"/>
  <c r="E61" i="22"/>
  <c r="D61" i="22"/>
  <c r="C61" i="22"/>
  <c r="C59" i="22"/>
  <c r="C58" i="22"/>
  <c r="C57" i="22"/>
  <c r="G55" i="22"/>
  <c r="H55" i="22"/>
  <c r="E55" i="22"/>
  <c r="C55" i="22"/>
  <c r="C53" i="22"/>
  <c r="C52" i="22"/>
  <c r="C50" i="22"/>
  <c r="C49" i="22"/>
  <c r="H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H12" i="22"/>
  <c r="G12" i="22"/>
  <c r="E12" i="22"/>
  <c r="D12" i="22"/>
  <c r="C12" i="22"/>
  <c r="C10" i="22"/>
  <c r="C9" i="22"/>
  <c r="H7" i="22"/>
  <c r="G7" i="22"/>
  <c r="E7" i="22"/>
  <c r="D7" i="22"/>
  <c r="C7" i="22"/>
  <c r="A3" i="22"/>
  <c r="A2" i="22"/>
  <c r="A393" i="21"/>
  <c r="A372" i="21"/>
  <c r="A371" i="21"/>
  <c r="A370" i="21"/>
  <c r="A369" i="21"/>
  <c r="A368" i="21"/>
  <c r="A367" i="21"/>
  <c r="A366" i="21"/>
  <c r="C359" i="21"/>
  <c r="C358" i="21"/>
  <c r="C357" i="21"/>
  <c r="C351" i="21"/>
  <c r="C349" i="21"/>
  <c r="C347" i="21"/>
  <c r="C346" i="21"/>
  <c r="C345" i="21"/>
  <c r="C344" i="21"/>
  <c r="C343" i="21"/>
  <c r="C342" i="21"/>
  <c r="C341" i="21"/>
  <c r="C340" i="21"/>
  <c r="C339" i="21"/>
  <c r="C338" i="21"/>
  <c r="C337" i="21"/>
  <c r="C336" i="21"/>
  <c r="C335" i="21"/>
  <c r="C334" i="21"/>
  <c r="C333" i="21"/>
  <c r="C332" i="21"/>
  <c r="C331" i="21"/>
  <c r="C330" i="21"/>
  <c r="C329" i="21"/>
  <c r="D296" i="21"/>
  <c r="C328" i="21"/>
  <c r="C326" i="21"/>
  <c r="C325" i="21"/>
  <c r="C324" i="21"/>
  <c r="C323" i="21"/>
  <c r="C322" i="21"/>
  <c r="C321" i="21"/>
  <c r="C320" i="21"/>
  <c r="C319" i="21"/>
  <c r="C318" i="21"/>
  <c r="C316" i="21"/>
  <c r="D305" i="21"/>
  <c r="D301" i="21"/>
  <c r="D303" i="21"/>
  <c r="C298" i="21"/>
  <c r="C295" i="21"/>
  <c r="C286" i="21"/>
  <c r="D284" i="21"/>
  <c r="C285" i="21"/>
  <c r="C184" i="21"/>
  <c r="D183" i="21"/>
  <c r="C181" i="21"/>
  <c r="C179" i="21"/>
  <c r="C177" i="21"/>
  <c r="C176" i="21"/>
  <c r="C175" i="21"/>
  <c r="H173" i="21"/>
  <c r="G173" i="21"/>
  <c r="E173" i="21"/>
  <c r="D173" i="21"/>
  <c r="C173" i="21"/>
  <c r="C171" i="21"/>
  <c r="C170" i="21"/>
  <c r="G168" i="21"/>
  <c r="H168" i="21"/>
  <c r="E168" i="21"/>
  <c r="C168" i="21"/>
  <c r="D65" i="21"/>
  <c r="C66" i="21"/>
  <c r="C63" i="21"/>
  <c r="C61" i="21"/>
  <c r="C59" i="21"/>
  <c r="C58" i="21"/>
  <c r="C57" i="21"/>
  <c r="H55" i="21"/>
  <c r="G55" i="21"/>
  <c r="E55" i="21"/>
  <c r="D55" i="21"/>
  <c r="C55" i="21"/>
  <c r="C53" i="21"/>
  <c r="C52" i="21"/>
  <c r="C51" i="21"/>
  <c r="C49" i="21"/>
  <c r="C47" i="21"/>
  <c r="C46" i="21"/>
  <c r="C44" i="21"/>
  <c r="C42" i="21"/>
  <c r="C40" i="21"/>
  <c r="C37" i="21"/>
  <c r="C36" i="21"/>
  <c r="C35" i="21"/>
  <c r="C33" i="21"/>
  <c r="C31" i="21"/>
  <c r="C30" i="21"/>
  <c r="C28" i="21"/>
  <c r="C26" i="21"/>
  <c r="C24" i="21"/>
  <c r="C22" i="21"/>
  <c r="C20" i="21"/>
  <c r="C17" i="21"/>
  <c r="C16" i="21"/>
  <c r="C15" i="21"/>
  <c r="G13" i="21"/>
  <c r="H13" i="21"/>
  <c r="E13" i="21"/>
  <c r="C13" i="21"/>
  <c r="C11" i="21"/>
  <c r="C10" i="21"/>
  <c r="G8" i="21"/>
  <c r="H8" i="21"/>
  <c r="E8" i="21"/>
  <c r="C8" i="21"/>
  <c r="A3" i="21"/>
  <c r="A2" i="21"/>
  <c r="A196" i="20"/>
  <c r="A176" i="20"/>
  <c r="A175" i="20"/>
  <c r="A174" i="20"/>
  <c r="A173" i="20"/>
  <c r="A172" i="20"/>
  <c r="A171" i="20"/>
  <c r="A170" i="20"/>
  <c r="C163" i="20"/>
  <c r="C162" i="20"/>
  <c r="C161" i="20"/>
  <c r="C160" i="20"/>
  <c r="C159" i="20"/>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6" i="20"/>
  <c r="D102" i="20"/>
  <c r="D104" i="20"/>
  <c r="C99" i="20"/>
  <c r="D97" i="20"/>
  <c r="C96" i="20"/>
  <c r="C87" i="20"/>
  <c r="D85" i="20"/>
  <c r="D64" i="20" s="1"/>
  <c r="C86" i="20"/>
  <c r="C65" i="20"/>
  <c r="C62" i="20"/>
  <c r="C60" i="20"/>
  <c r="C58" i="20"/>
  <c r="C57" i="20"/>
  <c r="C56" i="20"/>
  <c r="H54" i="20"/>
  <c r="G54" i="20"/>
  <c r="E54" i="20"/>
  <c r="D54" i="20"/>
  <c r="C54" i="20"/>
  <c r="C52" i="20"/>
  <c r="C51" i="20"/>
  <c r="C50" i="20"/>
  <c r="H48" i="20"/>
  <c r="E48" i="20"/>
  <c r="D48" i="20"/>
  <c r="C48" i="20"/>
  <c r="C46" i="20"/>
  <c r="C45" i="20"/>
  <c r="C43" i="20"/>
  <c r="C41" i="20"/>
  <c r="C39" i="20"/>
  <c r="C36" i="20"/>
  <c r="C35" i="20"/>
  <c r="C34" i="20"/>
  <c r="H32" i="20"/>
  <c r="E32" i="20"/>
  <c r="D32" i="20"/>
  <c r="C32" i="20"/>
  <c r="C30" i="20"/>
  <c r="C29" i="20"/>
  <c r="H27" i="20"/>
  <c r="E27" i="20"/>
  <c r="D27" i="20"/>
  <c r="C27" i="20"/>
  <c r="C25" i="20"/>
  <c r="C23" i="20"/>
  <c r="C21" i="20"/>
  <c r="C19" i="20"/>
  <c r="C16" i="20"/>
  <c r="C15" i="20"/>
  <c r="C14" i="20"/>
  <c r="G12" i="20"/>
  <c r="H12" i="20"/>
  <c r="E12" i="20"/>
  <c r="C12" i="20"/>
  <c r="C10" i="20"/>
  <c r="C9" i="20"/>
  <c r="G7" i="20"/>
  <c r="H7" i="20"/>
  <c r="E7" i="20"/>
  <c r="C7" i="20"/>
  <c r="A3" i="20"/>
  <c r="A2" i="20"/>
  <c r="A193" i="19"/>
  <c r="A180" i="19"/>
  <c r="A179" i="19"/>
  <c r="A178" i="19"/>
  <c r="A177" i="19"/>
  <c r="A176" i="19"/>
  <c r="A175" i="19"/>
  <c r="A174" i="19"/>
  <c r="C166" i="19"/>
  <c r="C162" i="19"/>
  <c r="C161" i="19"/>
  <c r="C160" i="19"/>
  <c r="C159" i="19"/>
  <c r="C163" i="19" s="1"/>
  <c r="C153" i="19"/>
  <c r="C151" i="19"/>
  <c r="C150" i="19"/>
  <c r="C148" i="19"/>
  <c r="C147" i="19"/>
  <c r="C146" i="19"/>
  <c r="C145" i="19"/>
  <c r="C144" i="19"/>
  <c r="C143" i="19"/>
  <c r="C142" i="19"/>
  <c r="C141" i="19"/>
  <c r="C140" i="19"/>
  <c r="C139" i="19"/>
  <c r="C138" i="19"/>
  <c r="C137" i="19"/>
  <c r="C136" i="19"/>
  <c r="C135" i="19"/>
  <c r="C134" i="19"/>
  <c r="C133" i="19"/>
  <c r="C132" i="19"/>
  <c r="C131" i="19"/>
  <c r="C130" i="19"/>
  <c r="C129" i="19"/>
  <c r="C127" i="19"/>
  <c r="C126" i="19"/>
  <c r="C125" i="19"/>
  <c r="C124" i="19"/>
  <c r="C123" i="19"/>
  <c r="C122" i="19"/>
  <c r="C121" i="19"/>
  <c r="C120" i="19"/>
  <c r="C119" i="19"/>
  <c r="C117" i="19"/>
  <c r="D107" i="19"/>
  <c r="D105" i="19"/>
  <c r="D103" i="19"/>
  <c r="D102" i="19"/>
  <c r="D101" i="19"/>
  <c r="D104" i="19"/>
  <c r="C99" i="19"/>
  <c r="D97" i="19"/>
  <c r="C96" i="19"/>
  <c r="C87" i="19"/>
  <c r="D85" i="19"/>
  <c r="C86" i="19"/>
  <c r="D64" i="19"/>
  <c r="C65" i="19"/>
  <c r="C62" i="19"/>
  <c r="C60" i="19"/>
  <c r="C58" i="19"/>
  <c r="C57" i="19"/>
  <c r="C56" i="19"/>
  <c r="H54" i="19"/>
  <c r="E54" i="19"/>
  <c r="D54" i="19"/>
  <c r="C54" i="19"/>
  <c r="C52" i="19"/>
  <c r="C51" i="19"/>
  <c r="C50" i="19"/>
  <c r="H48" i="19"/>
  <c r="G48" i="19"/>
  <c r="E48" i="19"/>
  <c r="D48" i="19"/>
  <c r="C48" i="19"/>
  <c r="C46" i="19"/>
  <c r="C45" i="19"/>
  <c r="C43" i="19"/>
  <c r="C41" i="19"/>
  <c r="C39" i="19"/>
  <c r="C36" i="19"/>
  <c r="C35" i="19"/>
  <c r="C34" i="19"/>
  <c r="G32" i="19"/>
  <c r="H32" i="19"/>
  <c r="E32" i="19"/>
  <c r="C32" i="19"/>
  <c r="C30" i="19"/>
  <c r="C29" i="19"/>
  <c r="G27" i="19"/>
  <c r="H27" i="19"/>
  <c r="E27" i="19"/>
  <c r="C27" i="19"/>
  <c r="C25" i="19"/>
  <c r="C23" i="19"/>
  <c r="C21" i="19"/>
  <c r="C19" i="19"/>
  <c r="C16" i="19"/>
  <c r="C15" i="19"/>
  <c r="C14" i="19"/>
  <c r="H12" i="19"/>
  <c r="E12" i="19"/>
  <c r="D12" i="19"/>
  <c r="C12" i="19"/>
  <c r="C10" i="19"/>
  <c r="C9" i="19"/>
  <c r="H7" i="19"/>
  <c r="E7" i="19"/>
  <c r="D7" i="19"/>
  <c r="C7" i="19"/>
  <c r="A3" i="19"/>
  <c r="A2" i="19"/>
  <c r="A205" i="18"/>
  <c r="A190" i="18"/>
  <c r="A189" i="18"/>
  <c r="A188" i="18"/>
  <c r="A187" i="18"/>
  <c r="A186" i="18"/>
  <c r="A185" i="18"/>
  <c r="A184" i="18"/>
  <c r="C176" i="18"/>
  <c r="C172" i="18"/>
  <c r="C171" i="18"/>
  <c r="C170" i="18"/>
  <c r="C169" i="18"/>
  <c r="C173" i="18" s="1"/>
  <c r="C163" i="18"/>
  <c r="C161" i="18"/>
  <c r="C160" i="18"/>
  <c r="C158" i="18"/>
  <c r="C157" i="18"/>
  <c r="C156" i="18"/>
  <c r="C155" i="18"/>
  <c r="C154" i="18"/>
  <c r="C153" i="18"/>
  <c r="C152" i="18"/>
  <c r="C151" i="18"/>
  <c r="C150" i="18"/>
  <c r="C149" i="18"/>
  <c r="C148" i="18"/>
  <c r="C147" i="18"/>
  <c r="C146" i="18"/>
  <c r="C145" i="18"/>
  <c r="C144" i="18"/>
  <c r="C143" i="18"/>
  <c r="C142" i="18"/>
  <c r="C141" i="18"/>
  <c r="C140" i="18"/>
  <c r="C139" i="18"/>
  <c r="C137" i="18"/>
  <c r="C136" i="18"/>
  <c r="C135" i="18"/>
  <c r="C134" i="18"/>
  <c r="C133" i="18"/>
  <c r="C132" i="18"/>
  <c r="C131" i="18"/>
  <c r="C130" i="18"/>
  <c r="C129" i="18"/>
  <c r="C127" i="18"/>
  <c r="D114" i="18"/>
  <c r="C109" i="18"/>
  <c r="D107" i="18"/>
  <c r="C106" i="18"/>
  <c r="C97" i="18"/>
  <c r="C96" i="18"/>
  <c r="D95" i="18"/>
  <c r="C65" i="18"/>
  <c r="D64" i="18"/>
  <c r="C62" i="18"/>
  <c r="C60" i="18"/>
  <c r="C58" i="18"/>
  <c r="C57" i="18"/>
  <c r="C56" i="18"/>
  <c r="H54" i="18"/>
  <c r="G54" i="18"/>
  <c r="E54" i="18"/>
  <c r="D54" i="18"/>
  <c r="C54" i="18"/>
  <c r="C52" i="18"/>
  <c r="C51" i="18"/>
  <c r="C50" i="18"/>
  <c r="H48" i="18"/>
  <c r="E48" i="18"/>
  <c r="D48" i="18"/>
  <c r="C48" i="18"/>
  <c r="C46" i="18"/>
  <c r="C45" i="18"/>
  <c r="C43" i="18"/>
  <c r="C41" i="18"/>
  <c r="C39" i="18"/>
  <c r="C36" i="18"/>
  <c r="C35" i="18"/>
  <c r="C34" i="18"/>
  <c r="H32" i="18"/>
  <c r="E32" i="18"/>
  <c r="D32" i="18"/>
  <c r="C32" i="18"/>
  <c r="C30" i="18"/>
  <c r="C29" i="18"/>
  <c r="H27" i="18"/>
  <c r="E27" i="18"/>
  <c r="D27" i="18"/>
  <c r="C27" i="18"/>
  <c r="C25" i="18"/>
  <c r="C23" i="18"/>
  <c r="C21" i="18"/>
  <c r="C19" i="18"/>
  <c r="C16" i="18"/>
  <c r="C15" i="18"/>
  <c r="C14" i="18"/>
  <c r="G12" i="18"/>
  <c r="H12" i="18"/>
  <c r="E12" i="18"/>
  <c r="C12" i="18"/>
  <c r="C10" i="18"/>
  <c r="C9" i="18"/>
  <c r="G7" i="18"/>
  <c r="H7" i="18"/>
  <c r="E7" i="18"/>
  <c r="C7" i="18"/>
  <c r="A3" i="18"/>
  <c r="A2" i="18"/>
  <c r="A192" i="17"/>
  <c r="A179" i="17"/>
  <c r="A178" i="17"/>
  <c r="A177" i="17"/>
  <c r="A176" i="17"/>
  <c r="A175" i="17"/>
  <c r="A174" i="17"/>
  <c r="A173" i="17"/>
  <c r="C164" i="17"/>
  <c r="C160" i="17"/>
  <c r="C159" i="17"/>
  <c r="C161" i="17" s="1"/>
  <c r="C153" i="17"/>
  <c r="C151" i="17"/>
  <c r="C150" i="17"/>
  <c r="C148" i="17"/>
  <c r="C147" i="17"/>
  <c r="C146" i="17"/>
  <c r="C145" i="17"/>
  <c r="C144" i="17"/>
  <c r="C143" i="17"/>
  <c r="C142" i="17"/>
  <c r="C141" i="17"/>
  <c r="C140" i="17"/>
  <c r="C139" i="17"/>
  <c r="C138" i="17"/>
  <c r="C137" i="17"/>
  <c r="C136" i="17"/>
  <c r="C135" i="17"/>
  <c r="C134" i="17"/>
  <c r="C133" i="17"/>
  <c r="C132" i="17"/>
  <c r="C131" i="17"/>
  <c r="C130" i="17"/>
  <c r="C129" i="17"/>
  <c r="C127" i="17"/>
  <c r="C126" i="17"/>
  <c r="C125" i="17"/>
  <c r="C124" i="17"/>
  <c r="C123" i="17"/>
  <c r="C122" i="17"/>
  <c r="C121" i="17"/>
  <c r="C120" i="17"/>
  <c r="D97" i="17"/>
  <c r="C119" i="17"/>
  <c r="C117" i="17"/>
  <c r="D107" i="17"/>
  <c r="D105" i="17"/>
  <c r="D103" i="17"/>
  <c r="D101" i="17"/>
  <c r="D104" i="17"/>
  <c r="C99" i="17"/>
  <c r="C96" i="17"/>
  <c r="D85" i="17"/>
  <c r="C87" i="17"/>
  <c r="C86" i="17"/>
  <c r="C65" i="17"/>
  <c r="C62" i="17"/>
  <c r="C60" i="17"/>
  <c r="C58" i="17"/>
  <c r="C57" i="17"/>
  <c r="C56" i="17"/>
  <c r="D54" i="17"/>
  <c r="C54" i="17"/>
  <c r="C52" i="17"/>
  <c r="C51" i="17"/>
  <c r="C50" i="17"/>
  <c r="H48" i="17"/>
  <c r="G48" i="17"/>
  <c r="E48" i="17"/>
  <c r="D48" i="17"/>
  <c r="C48" i="17"/>
  <c r="C46" i="17"/>
  <c r="C45" i="17"/>
  <c r="C43" i="17"/>
  <c r="C41" i="17"/>
  <c r="C39" i="17"/>
  <c r="C36" i="17"/>
  <c r="C35" i="17"/>
  <c r="C34" i="17"/>
  <c r="G32" i="17"/>
  <c r="H32" i="17"/>
  <c r="E32" i="17"/>
  <c r="C32" i="17"/>
  <c r="C30" i="17"/>
  <c r="C29" i="17"/>
  <c r="G27" i="17"/>
  <c r="H27" i="17"/>
  <c r="E27" i="17"/>
  <c r="C27" i="17"/>
  <c r="C25" i="17"/>
  <c r="C23" i="17"/>
  <c r="C21" i="17"/>
  <c r="C19" i="17"/>
  <c r="C16" i="17"/>
  <c r="C15" i="17"/>
  <c r="C14" i="17"/>
  <c r="H12" i="17"/>
  <c r="G12" i="17"/>
  <c r="E12" i="17"/>
  <c r="D12" i="17"/>
  <c r="C12" i="17"/>
  <c r="C10" i="17"/>
  <c r="C9" i="17"/>
  <c r="H7" i="17"/>
  <c r="G7" i="17"/>
  <c r="E7" i="17"/>
  <c r="D7" i="17"/>
  <c r="C7" i="17"/>
  <c r="A2" i="17"/>
  <c r="A222" i="16"/>
  <c r="A207" i="16"/>
  <c r="A206" i="16"/>
  <c r="A205" i="16"/>
  <c r="A204" i="16"/>
  <c r="A203" i="16"/>
  <c r="A202" i="16"/>
  <c r="A201" i="16"/>
  <c r="C193" i="16"/>
  <c r="C189" i="16"/>
  <c r="C188" i="16"/>
  <c r="C187" i="16"/>
  <c r="C186" i="16"/>
  <c r="C190" i="16" s="1"/>
  <c r="C180" i="16"/>
  <c r="C178" i="16"/>
  <c r="C177" i="16"/>
  <c r="C175" i="16"/>
  <c r="C174" i="16"/>
  <c r="C173" i="16"/>
  <c r="C172" i="16"/>
  <c r="C171" i="16"/>
  <c r="C170" i="16"/>
  <c r="C169" i="16"/>
  <c r="C168" i="16"/>
  <c r="C167" i="16"/>
  <c r="C166" i="16"/>
  <c r="C165" i="16"/>
  <c r="C164" i="16"/>
  <c r="C163" i="16"/>
  <c r="C162" i="16"/>
  <c r="C161" i="16"/>
  <c r="C160" i="16"/>
  <c r="C159" i="16"/>
  <c r="C158" i="16"/>
  <c r="C157" i="16"/>
  <c r="C156" i="16"/>
  <c r="C154" i="16"/>
  <c r="C153" i="16"/>
  <c r="C152" i="16"/>
  <c r="C151" i="16"/>
  <c r="C150" i="16"/>
  <c r="C149" i="16"/>
  <c r="C148" i="16"/>
  <c r="C147" i="16"/>
  <c r="C146" i="16"/>
  <c r="C144" i="16"/>
  <c r="D134" i="16"/>
  <c r="D130" i="16"/>
  <c r="D133" i="16"/>
  <c r="C126" i="16"/>
  <c r="D124" i="16"/>
  <c r="C123" i="16"/>
  <c r="C114" i="16"/>
  <c r="D112" i="16"/>
  <c r="C72" i="16"/>
  <c r="D71" i="16"/>
  <c r="C69" i="16"/>
  <c r="C67" i="16"/>
  <c r="C65" i="16"/>
  <c r="C64" i="16"/>
  <c r="C63" i="16"/>
  <c r="H61" i="16"/>
  <c r="G61" i="16"/>
  <c r="E61" i="16"/>
  <c r="D61" i="16"/>
  <c r="C61" i="16"/>
  <c r="C59" i="16"/>
  <c r="C58" i="16"/>
  <c r="C57" i="16"/>
  <c r="H55" i="16"/>
  <c r="G55" i="16"/>
  <c r="E55" i="16"/>
  <c r="D55" i="16"/>
  <c r="C55" i="16"/>
  <c r="C53" i="16"/>
  <c r="C52" i="16"/>
  <c r="C50" i="16"/>
  <c r="C49" i="16"/>
  <c r="H48" i="16"/>
  <c r="G48" i="16"/>
  <c r="E48" i="16"/>
  <c r="D48" i="16"/>
  <c r="C48" i="16"/>
  <c r="C46" i="16"/>
  <c r="C45" i="16"/>
  <c r="C43" i="16"/>
  <c r="C41" i="16"/>
  <c r="C39" i="16"/>
  <c r="C36" i="16"/>
  <c r="C35" i="16"/>
  <c r="C34" i="16"/>
  <c r="H32" i="16"/>
  <c r="G32" i="16"/>
  <c r="E32" i="16"/>
  <c r="D32" i="16"/>
  <c r="C32" i="16"/>
  <c r="C30" i="16"/>
  <c r="C29" i="16"/>
  <c r="H27" i="16"/>
  <c r="G27" i="16"/>
  <c r="E27" i="16"/>
  <c r="D27" i="16"/>
  <c r="C27" i="16"/>
  <c r="C25" i="16"/>
  <c r="C23" i="16"/>
  <c r="C21" i="16"/>
  <c r="C19" i="16"/>
  <c r="C16" i="16"/>
  <c r="C15" i="16"/>
  <c r="C14" i="16"/>
  <c r="E12" i="16"/>
  <c r="C12" i="16"/>
  <c r="C10" i="16"/>
  <c r="C9" i="16"/>
  <c r="E7" i="16"/>
  <c r="C7" i="16"/>
  <c r="A3" i="16"/>
  <c r="A2" i="16"/>
  <c r="A199" i="15"/>
  <c r="A180" i="15"/>
  <c r="A179" i="15"/>
  <c r="A178" i="15"/>
  <c r="A177" i="15"/>
  <c r="A176" i="15"/>
  <c r="A175" i="15"/>
  <c r="A174" i="15"/>
  <c r="C166" i="15"/>
  <c r="C162" i="15"/>
  <c r="C161" i="15"/>
  <c r="C160" i="15"/>
  <c r="C159" i="15"/>
  <c r="C163" i="15" s="1"/>
  <c r="C153" i="15"/>
  <c r="C151" i="15"/>
  <c r="C150" i="15"/>
  <c r="C148" i="15"/>
  <c r="C147" i="15"/>
  <c r="C146" i="15"/>
  <c r="C145" i="15"/>
  <c r="C144" i="15"/>
  <c r="C143" i="15"/>
  <c r="C142" i="15"/>
  <c r="C141" i="15"/>
  <c r="C140" i="15"/>
  <c r="C139" i="15"/>
  <c r="C138" i="15"/>
  <c r="C137" i="15"/>
  <c r="C136" i="15"/>
  <c r="C135" i="15"/>
  <c r="C134" i="15"/>
  <c r="C133" i="15"/>
  <c r="C132" i="15"/>
  <c r="C131" i="15"/>
  <c r="C130" i="15"/>
  <c r="C129" i="15"/>
  <c r="C127" i="15"/>
  <c r="C126" i="15"/>
  <c r="C125" i="15"/>
  <c r="C124" i="15"/>
  <c r="C123" i="15"/>
  <c r="C122" i="15"/>
  <c r="C121" i="15"/>
  <c r="C120" i="15"/>
  <c r="C119" i="15"/>
  <c r="C117" i="15"/>
  <c r="D107" i="15"/>
  <c r="D106" i="15"/>
  <c r="D105" i="15"/>
  <c r="D103" i="15"/>
  <c r="D102" i="15"/>
  <c r="D101" i="15"/>
  <c r="D104" i="15"/>
  <c r="C99" i="15"/>
  <c r="D97" i="15"/>
  <c r="C96" i="15"/>
  <c r="C87" i="15"/>
  <c r="D85" i="15"/>
  <c r="C86" i="15"/>
  <c r="C65" i="15"/>
  <c r="D64" i="15"/>
  <c r="C62" i="15"/>
  <c r="C60" i="15"/>
  <c r="C58" i="15"/>
  <c r="C57" i="15"/>
  <c r="C56" i="15"/>
  <c r="H54" i="15"/>
  <c r="G54" i="15"/>
  <c r="E54" i="15"/>
  <c r="D54" i="15"/>
  <c r="C54" i="15"/>
  <c r="C52" i="15"/>
  <c r="C51" i="15"/>
  <c r="C50" i="15"/>
  <c r="H48" i="15"/>
  <c r="G48" i="15"/>
  <c r="E48" i="15"/>
  <c r="D48" i="15"/>
  <c r="C48" i="15"/>
  <c r="C46" i="15"/>
  <c r="C45" i="15"/>
  <c r="C43" i="15"/>
  <c r="C41" i="15"/>
  <c r="C39" i="15"/>
  <c r="C36" i="15"/>
  <c r="C35" i="15"/>
  <c r="C34" i="15"/>
  <c r="H32" i="15"/>
  <c r="G32" i="15"/>
  <c r="E32" i="15"/>
  <c r="D32" i="15"/>
  <c r="C32" i="15"/>
  <c r="C30" i="15"/>
  <c r="C29" i="15"/>
  <c r="H27" i="15"/>
  <c r="G27" i="15"/>
  <c r="E27" i="15"/>
  <c r="D27" i="15"/>
  <c r="C27" i="15"/>
  <c r="C25" i="15"/>
  <c r="C23" i="15"/>
  <c r="C21" i="15"/>
  <c r="C19" i="15"/>
  <c r="C16" i="15"/>
  <c r="C15" i="15"/>
  <c r="C14" i="15"/>
  <c r="H12" i="15"/>
  <c r="G12" i="15"/>
  <c r="E12" i="15"/>
  <c r="D12" i="15"/>
  <c r="C12" i="15"/>
  <c r="C10" i="15"/>
  <c r="C9" i="15"/>
  <c r="H7" i="15"/>
  <c r="G7" i="15"/>
  <c r="E7" i="15"/>
  <c r="D7" i="15"/>
  <c r="C7" i="15"/>
  <c r="A3" i="15"/>
  <c r="A2" i="15"/>
  <c r="A206" i="14"/>
  <c r="A187" i="14"/>
  <c r="A186" i="14"/>
  <c r="A185" i="14"/>
  <c r="A184" i="14"/>
  <c r="A183" i="14"/>
  <c r="A182" i="14"/>
  <c r="A181" i="14"/>
  <c r="C173" i="14"/>
  <c r="C170" i="14"/>
  <c r="C169" i="14"/>
  <c r="C168" i="14"/>
  <c r="C167" i="14"/>
  <c r="C166" i="14"/>
  <c r="C160" i="14"/>
  <c r="C158" i="14"/>
  <c r="C157" i="14"/>
  <c r="C155" i="14"/>
  <c r="C154" i="14"/>
  <c r="C153" i="14"/>
  <c r="C152" i="14"/>
  <c r="C151" i="14"/>
  <c r="C150" i="14"/>
  <c r="C149" i="14"/>
  <c r="C148" i="14"/>
  <c r="C147" i="14"/>
  <c r="C146" i="14"/>
  <c r="C145" i="14"/>
  <c r="C144" i="14"/>
  <c r="C143" i="14"/>
  <c r="C142" i="14"/>
  <c r="C141" i="14"/>
  <c r="C140" i="14"/>
  <c r="C139" i="14"/>
  <c r="C138" i="14"/>
  <c r="C137" i="14"/>
  <c r="C136" i="14"/>
  <c r="C134" i="14"/>
  <c r="C133" i="14"/>
  <c r="C132" i="14"/>
  <c r="C131" i="14"/>
  <c r="C130" i="14"/>
  <c r="C129" i="14"/>
  <c r="C128" i="14"/>
  <c r="C127" i="14"/>
  <c r="C126" i="14"/>
  <c r="C124" i="14"/>
  <c r="D114" i="14"/>
  <c r="D110" i="14"/>
  <c r="D113" i="14"/>
  <c r="C106" i="14"/>
  <c r="D104" i="14"/>
  <c r="C103" i="14"/>
  <c r="D92" i="14"/>
  <c r="C94" i="14"/>
  <c r="C72" i="14"/>
  <c r="D71" i="14"/>
  <c r="C69" i="14"/>
  <c r="C67" i="14"/>
  <c r="C65" i="14"/>
  <c r="C64" i="14"/>
  <c r="C63" i="14"/>
  <c r="H61" i="14"/>
  <c r="G61" i="14"/>
  <c r="E61" i="14"/>
  <c r="D61" i="14"/>
  <c r="C61" i="14"/>
  <c r="C59" i="14"/>
  <c r="C58" i="14"/>
  <c r="C57" i="14"/>
  <c r="H55" i="14"/>
  <c r="G55" i="14"/>
  <c r="E55" i="14"/>
  <c r="D55" i="14"/>
  <c r="C55" i="14"/>
  <c r="C53" i="14"/>
  <c r="C52" i="14"/>
  <c r="C50" i="14"/>
  <c r="C49" i="14"/>
  <c r="H48" i="14"/>
  <c r="G48" i="14"/>
  <c r="E48" i="14"/>
  <c r="D48" i="14"/>
  <c r="C48" i="14"/>
  <c r="C46" i="14"/>
  <c r="C45" i="14"/>
  <c r="C43" i="14"/>
  <c r="C41" i="14"/>
  <c r="C39" i="14"/>
  <c r="C36" i="14"/>
  <c r="C35" i="14"/>
  <c r="C34" i="14"/>
  <c r="H32" i="14"/>
  <c r="G32" i="14"/>
  <c r="E32" i="14"/>
  <c r="D32" i="14"/>
  <c r="C32" i="14"/>
  <c r="C30" i="14"/>
  <c r="C29" i="14"/>
  <c r="H27" i="14"/>
  <c r="G27" i="14"/>
  <c r="E27" i="14"/>
  <c r="D27" i="14"/>
  <c r="C27" i="14"/>
  <c r="C25" i="14"/>
  <c r="C23" i="14"/>
  <c r="C21" i="14"/>
  <c r="C19" i="14"/>
  <c r="C16" i="14"/>
  <c r="C15" i="14"/>
  <c r="C14" i="14"/>
  <c r="E12" i="14"/>
  <c r="C12" i="14"/>
  <c r="C10" i="14"/>
  <c r="C9" i="14"/>
  <c r="E7" i="14"/>
  <c r="C7" i="14"/>
  <c r="A3" i="14"/>
  <c r="A2" i="14"/>
  <c r="A199" i="13"/>
  <c r="A184" i="13"/>
  <c r="A183" i="13"/>
  <c r="A182" i="13"/>
  <c r="A181" i="13"/>
  <c r="A180" i="13"/>
  <c r="A179" i="13"/>
  <c r="A178" i="13"/>
  <c r="C170" i="13"/>
  <c r="C166" i="13"/>
  <c r="C165" i="13"/>
  <c r="C164" i="13"/>
  <c r="C163" i="13"/>
  <c r="C167" i="13" s="1"/>
  <c r="C157" i="13"/>
  <c r="C155" i="13"/>
  <c r="C154" i="13"/>
  <c r="C152" i="13"/>
  <c r="C151" i="13"/>
  <c r="C150" i="13"/>
  <c r="C149" i="13"/>
  <c r="C148" i="13"/>
  <c r="C147" i="13"/>
  <c r="C146" i="13"/>
  <c r="C145" i="13"/>
  <c r="C144" i="13"/>
  <c r="C143" i="13"/>
  <c r="C142" i="13"/>
  <c r="C141" i="13"/>
  <c r="C140" i="13"/>
  <c r="C139" i="13"/>
  <c r="C138" i="13"/>
  <c r="C137" i="13"/>
  <c r="C136" i="13"/>
  <c r="C135" i="13"/>
  <c r="C134" i="13"/>
  <c r="C133" i="13"/>
  <c r="C131" i="13"/>
  <c r="C130" i="13"/>
  <c r="C129" i="13"/>
  <c r="C128" i="13"/>
  <c r="C127" i="13"/>
  <c r="C126" i="13"/>
  <c r="C125" i="13"/>
  <c r="C124" i="13"/>
  <c r="C123" i="13"/>
  <c r="C121" i="13"/>
  <c r="D111" i="13"/>
  <c r="D110" i="13"/>
  <c r="D109" i="13"/>
  <c r="D107" i="13"/>
  <c r="D106" i="13"/>
  <c r="D105" i="13"/>
  <c r="D108" i="13"/>
  <c r="C103" i="13"/>
  <c r="D101" i="13"/>
  <c r="C100" i="13"/>
  <c r="C91" i="13"/>
  <c r="D89" i="13"/>
  <c r="C90" i="13"/>
  <c r="D64" i="13"/>
  <c r="C65" i="13"/>
  <c r="C62" i="13"/>
  <c r="C60" i="13"/>
  <c r="C58" i="13"/>
  <c r="C57" i="13"/>
  <c r="C56" i="13"/>
  <c r="H54" i="13"/>
  <c r="G54" i="13"/>
  <c r="E54" i="13"/>
  <c r="D54" i="13"/>
  <c r="C54" i="13"/>
  <c r="C52" i="13"/>
  <c r="C51" i="13"/>
  <c r="C50" i="13"/>
  <c r="H48" i="13"/>
  <c r="G48" i="13"/>
  <c r="E48" i="13"/>
  <c r="D48" i="13"/>
  <c r="C48" i="13"/>
  <c r="C46" i="13"/>
  <c r="C45" i="13"/>
  <c r="C43" i="13"/>
  <c r="C41" i="13"/>
  <c r="C39" i="13"/>
  <c r="C36" i="13"/>
  <c r="C35" i="13"/>
  <c r="C34" i="13"/>
  <c r="H32" i="13"/>
  <c r="G32" i="13"/>
  <c r="E32" i="13"/>
  <c r="D32" i="13"/>
  <c r="C32" i="13"/>
  <c r="C30" i="13"/>
  <c r="C29" i="13"/>
  <c r="H27" i="13"/>
  <c r="G27" i="13"/>
  <c r="E27" i="13"/>
  <c r="D27" i="13"/>
  <c r="C27" i="13"/>
  <c r="C25" i="13"/>
  <c r="C23" i="13"/>
  <c r="C21" i="13"/>
  <c r="C19" i="13"/>
  <c r="C16" i="13"/>
  <c r="C15" i="13"/>
  <c r="C14" i="13"/>
  <c r="H12" i="13"/>
  <c r="G12" i="13"/>
  <c r="E12" i="13"/>
  <c r="D12" i="13"/>
  <c r="C12" i="13"/>
  <c r="C10" i="13"/>
  <c r="C9" i="13"/>
  <c r="H7" i="13"/>
  <c r="G7" i="13"/>
  <c r="E7" i="13"/>
  <c r="D7" i="13"/>
  <c r="C7" i="13"/>
  <c r="A3" i="13"/>
  <c r="A2" i="13"/>
  <c r="A214" i="12"/>
  <c r="A199" i="12"/>
  <c r="A198" i="12"/>
  <c r="A197" i="12"/>
  <c r="A196" i="12"/>
  <c r="A195" i="12"/>
  <c r="A194" i="12"/>
  <c r="A193" i="12"/>
  <c r="C186" i="12"/>
  <c r="C182" i="12"/>
  <c r="C181" i="12"/>
  <c r="C180" i="12"/>
  <c r="C179" i="12"/>
  <c r="C183" i="12" s="1"/>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C140" i="12"/>
  <c r="C139" i="12"/>
  <c r="C137" i="12"/>
  <c r="D127" i="12"/>
  <c r="C119" i="12"/>
  <c r="D117" i="12"/>
  <c r="C116" i="12"/>
  <c r="D105" i="12"/>
  <c r="C107" i="12"/>
  <c r="D64" i="12"/>
  <c r="C65" i="12"/>
  <c r="C62" i="12"/>
  <c r="C60" i="12"/>
  <c r="C58" i="12"/>
  <c r="C57" i="12"/>
  <c r="C56" i="12"/>
  <c r="H54" i="12"/>
  <c r="G54" i="12"/>
  <c r="E54" i="12"/>
  <c r="D54" i="12"/>
  <c r="C54" i="12"/>
  <c r="C52" i="12"/>
  <c r="C51" i="12"/>
  <c r="C50" i="12"/>
  <c r="H48" i="12"/>
  <c r="G48" i="12"/>
  <c r="E48" i="12"/>
  <c r="D48" i="12"/>
  <c r="C48" i="12"/>
  <c r="C46" i="12"/>
  <c r="C45" i="12"/>
  <c r="C43" i="12"/>
  <c r="C41" i="12"/>
  <c r="C39" i="12"/>
  <c r="C36" i="12"/>
  <c r="C35" i="12"/>
  <c r="C34" i="12"/>
  <c r="H32" i="12"/>
  <c r="G32" i="12"/>
  <c r="E32" i="12"/>
  <c r="D32" i="12"/>
  <c r="C32" i="12"/>
  <c r="C30" i="12"/>
  <c r="C29" i="12"/>
  <c r="H27" i="12"/>
  <c r="G27" i="12"/>
  <c r="E27" i="12"/>
  <c r="D27" i="12"/>
  <c r="C27" i="12"/>
  <c r="C25" i="12"/>
  <c r="C23" i="12"/>
  <c r="C21" i="12"/>
  <c r="C19" i="12"/>
  <c r="C16" i="12"/>
  <c r="C15" i="12"/>
  <c r="C14" i="12"/>
  <c r="H12" i="12"/>
  <c r="G12" i="12"/>
  <c r="E12" i="12"/>
  <c r="D12" i="12"/>
  <c r="C12" i="12"/>
  <c r="C10" i="12"/>
  <c r="C9" i="12"/>
  <c r="H7" i="12"/>
  <c r="G7" i="12"/>
  <c r="E7" i="12"/>
  <c r="D7" i="12"/>
  <c r="C7" i="12"/>
  <c r="A3" i="12"/>
  <c r="A2" i="12"/>
  <c r="A202" i="11"/>
  <c r="A187" i="11"/>
  <c r="A186" i="11"/>
  <c r="A185" i="11"/>
  <c r="A184" i="11"/>
  <c r="A183" i="11"/>
  <c r="A182" i="11"/>
  <c r="A181" i="11"/>
  <c r="C173" i="11"/>
  <c r="C169" i="11"/>
  <c r="C168" i="11"/>
  <c r="C167" i="11"/>
  <c r="C166" i="11"/>
  <c r="C170" i="11" s="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C127" i="11"/>
  <c r="C126" i="11"/>
  <c r="C124" i="11"/>
  <c r="D114" i="11"/>
  <c r="C106" i="11"/>
  <c r="D104" i="11"/>
  <c r="C103" i="11"/>
  <c r="D92" i="11"/>
  <c r="C94" i="11"/>
  <c r="D71" i="11"/>
  <c r="C72" i="11"/>
  <c r="C69" i="11"/>
  <c r="C67" i="11"/>
  <c r="C65" i="11"/>
  <c r="C64" i="11"/>
  <c r="C63" i="11"/>
  <c r="H61" i="11"/>
  <c r="G61" i="11"/>
  <c r="E61" i="11"/>
  <c r="D61" i="11"/>
  <c r="C61" i="11"/>
  <c r="C59" i="11"/>
  <c r="C58" i="11"/>
  <c r="C57" i="11"/>
  <c r="H55" i="11"/>
  <c r="G55" i="11"/>
  <c r="E55" i="11"/>
  <c r="D55" i="11"/>
  <c r="C55" i="11"/>
  <c r="C53" i="11"/>
  <c r="C52" i="11"/>
  <c r="C50" i="11"/>
  <c r="C49" i="11"/>
  <c r="H48" i="11"/>
  <c r="G48" i="11"/>
  <c r="E48" i="11"/>
  <c r="D48" i="11"/>
  <c r="C48" i="11"/>
  <c r="C46" i="11"/>
  <c r="C45" i="11"/>
  <c r="C43" i="11"/>
  <c r="C41" i="11"/>
  <c r="C39" i="11"/>
  <c r="C36" i="11"/>
  <c r="C35" i="11"/>
  <c r="C34" i="11"/>
  <c r="H32" i="11"/>
  <c r="G32" i="11"/>
  <c r="E32" i="11"/>
  <c r="D32" i="11"/>
  <c r="C32" i="11"/>
  <c r="C30" i="11"/>
  <c r="C29" i="11"/>
  <c r="H27" i="11"/>
  <c r="G27" i="11"/>
  <c r="E27" i="11"/>
  <c r="D27" i="11"/>
  <c r="C27" i="11"/>
  <c r="C25" i="11"/>
  <c r="C23" i="11"/>
  <c r="C21" i="11"/>
  <c r="C19" i="11"/>
  <c r="C16" i="11"/>
  <c r="C15" i="11"/>
  <c r="C14" i="11"/>
  <c r="G12" i="11"/>
  <c r="E12" i="11"/>
  <c r="C12" i="11"/>
  <c r="C10" i="11"/>
  <c r="C9" i="11"/>
  <c r="G7" i="11"/>
  <c r="E7" i="11"/>
  <c r="C7" i="11"/>
  <c r="A3" i="11"/>
  <c r="A2" i="11"/>
  <c r="A216" i="10"/>
  <c r="A201" i="10"/>
  <c r="A200" i="10"/>
  <c r="A199" i="10"/>
  <c r="A198" i="10"/>
  <c r="A197" i="10"/>
  <c r="A196" i="10"/>
  <c r="A195" i="10"/>
  <c r="C186" i="10"/>
  <c r="C182" i="10"/>
  <c r="C181" i="10"/>
  <c r="H180" i="10"/>
  <c r="G180" i="10"/>
  <c r="E180" i="10"/>
  <c r="D180" i="10"/>
  <c r="C180" i="10"/>
  <c r="C179" i="10"/>
  <c r="C178" i="10"/>
  <c r="C183" i="10" s="1"/>
  <c r="E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C146" i="10"/>
  <c r="C144" i="10"/>
  <c r="C143" i="10"/>
  <c r="C142" i="10"/>
  <c r="C141" i="10"/>
  <c r="C140" i="10"/>
  <c r="C139" i="10"/>
  <c r="C138" i="10"/>
  <c r="C137" i="10"/>
  <c r="D114" i="10"/>
  <c r="C136" i="10"/>
  <c r="C134" i="10"/>
  <c r="D124" i="10"/>
  <c r="D123" i="10"/>
  <c r="D122" i="10"/>
  <c r="D120" i="10"/>
  <c r="D119" i="10"/>
  <c r="D118" i="10"/>
  <c r="D121" i="10"/>
  <c r="C116" i="10"/>
  <c r="C113" i="10"/>
  <c r="C104" i="10"/>
  <c r="D102" i="10"/>
  <c r="D71" i="10"/>
  <c r="C72" i="10"/>
  <c r="C69" i="10"/>
  <c r="C67" i="10"/>
  <c r="C65" i="10"/>
  <c r="C64" i="10"/>
  <c r="C63" i="10"/>
  <c r="H61" i="10"/>
  <c r="G61" i="10"/>
  <c r="E61" i="10"/>
  <c r="D61" i="10"/>
  <c r="C61" i="10"/>
  <c r="C59" i="10"/>
  <c r="C58" i="10"/>
  <c r="C57" i="10"/>
  <c r="H55" i="10"/>
  <c r="E55" i="10"/>
  <c r="C55" i="10"/>
  <c r="C53" i="10"/>
  <c r="C52" i="10"/>
  <c r="C50" i="10"/>
  <c r="C49" i="10"/>
  <c r="H48" i="10"/>
  <c r="G48" i="10"/>
  <c r="E48" i="10"/>
  <c r="D48" i="10"/>
  <c r="C48" i="10"/>
  <c r="C46" i="10"/>
  <c r="C45" i="10"/>
  <c r="C43" i="10"/>
  <c r="C41" i="10"/>
  <c r="C39" i="10"/>
  <c r="C36" i="10"/>
  <c r="C35" i="10"/>
  <c r="C34" i="10"/>
  <c r="H32" i="10"/>
  <c r="G32" i="10"/>
  <c r="E32" i="10"/>
  <c r="D32" i="10"/>
  <c r="C32" i="10"/>
  <c r="C30" i="10"/>
  <c r="C29" i="10"/>
  <c r="H27" i="10"/>
  <c r="G27" i="10"/>
  <c r="E27" i="10"/>
  <c r="D27" i="10"/>
  <c r="C27" i="10"/>
  <c r="C25" i="10"/>
  <c r="C23" i="10"/>
  <c r="C21" i="10"/>
  <c r="C19" i="10"/>
  <c r="C16" i="10"/>
  <c r="C15" i="10"/>
  <c r="C14" i="10"/>
  <c r="H12" i="10"/>
  <c r="G12" i="10"/>
  <c r="E12" i="10"/>
  <c r="D12" i="10"/>
  <c r="C12" i="10"/>
  <c r="C10" i="10"/>
  <c r="C9" i="10"/>
  <c r="H7" i="10"/>
  <c r="G7" i="10"/>
  <c r="E7" i="10"/>
  <c r="D7" i="10"/>
  <c r="C7" i="10"/>
  <c r="A3" i="10"/>
  <c r="A2" i="10"/>
  <c r="A205" i="9"/>
  <c r="A190" i="9"/>
  <c r="A189" i="9"/>
  <c r="A188" i="9"/>
  <c r="A187" i="9"/>
  <c r="A186" i="9"/>
  <c r="A185" i="9"/>
  <c r="A184" i="9"/>
  <c r="C176" i="9"/>
  <c r="C172" i="9"/>
  <c r="C171" i="9"/>
  <c r="C170" i="9"/>
  <c r="C169" i="9"/>
  <c r="C173" i="9" s="1"/>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7" i="9"/>
  <c r="D113" i="9"/>
  <c r="D116" i="9"/>
  <c r="C109" i="9"/>
  <c r="D107" i="9"/>
  <c r="C106" i="9"/>
  <c r="D95" i="9"/>
  <c r="C97" i="9"/>
  <c r="C96" i="9"/>
  <c r="D64" i="9"/>
  <c r="C65" i="9"/>
  <c r="C62" i="9"/>
  <c r="C60" i="9"/>
  <c r="C58" i="9"/>
  <c r="C57" i="9"/>
  <c r="C56" i="9"/>
  <c r="E54" i="9"/>
  <c r="C54" i="9"/>
  <c r="C52" i="9"/>
  <c r="C51" i="9"/>
  <c r="C50" i="9"/>
  <c r="H48" i="9"/>
  <c r="G48" i="9"/>
  <c r="E48" i="9"/>
  <c r="D48" i="9"/>
  <c r="C48" i="9"/>
  <c r="C46" i="9"/>
  <c r="C45" i="9"/>
  <c r="C43" i="9"/>
  <c r="C41" i="9"/>
  <c r="C39" i="9"/>
  <c r="C36" i="9"/>
  <c r="C35" i="9"/>
  <c r="C34" i="9"/>
  <c r="H32" i="9"/>
  <c r="G32" i="9"/>
  <c r="E32" i="9"/>
  <c r="D32" i="9"/>
  <c r="C32" i="9"/>
  <c r="C30" i="9"/>
  <c r="C29" i="9"/>
  <c r="H27" i="9"/>
  <c r="G27" i="9"/>
  <c r="E27" i="9"/>
  <c r="D27" i="9"/>
  <c r="C27" i="9"/>
  <c r="C25" i="9"/>
  <c r="C23" i="9"/>
  <c r="C21" i="9"/>
  <c r="C19" i="9"/>
  <c r="C16" i="9"/>
  <c r="C15" i="9"/>
  <c r="C14" i="9"/>
  <c r="E12" i="9"/>
  <c r="C12" i="9"/>
  <c r="C10" i="9"/>
  <c r="C9" i="9"/>
  <c r="E7" i="9"/>
  <c r="C7" i="9"/>
  <c r="A3" i="9"/>
  <c r="A2" i="9"/>
  <c r="A205" i="8"/>
  <c r="A190" i="8"/>
  <c r="A189" i="8"/>
  <c r="A188" i="8"/>
  <c r="A187" i="8"/>
  <c r="A186" i="8"/>
  <c r="A185" i="8"/>
  <c r="A184" i="8"/>
  <c r="C176" i="8"/>
  <c r="C172" i="8"/>
  <c r="C171" i="8"/>
  <c r="C170" i="8"/>
  <c r="C169" i="8"/>
  <c r="C173" i="8" s="1"/>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7" i="8"/>
  <c r="D116" i="8"/>
  <c r="D115" i="8"/>
  <c r="D113" i="8"/>
  <c r="D112" i="8"/>
  <c r="D111" i="8"/>
  <c r="D114" i="8"/>
  <c r="C109" i="8"/>
  <c r="D107" i="8"/>
  <c r="C106" i="8"/>
  <c r="C97" i="8"/>
  <c r="D95" i="8"/>
  <c r="C96" i="8"/>
  <c r="D64" i="8"/>
  <c r="C65" i="8"/>
  <c r="C62" i="8"/>
  <c r="C60" i="8"/>
  <c r="C58" i="8"/>
  <c r="C57" i="8"/>
  <c r="C56" i="8"/>
  <c r="H54" i="8"/>
  <c r="E54" i="8"/>
  <c r="C54" i="8"/>
  <c r="C52" i="8"/>
  <c r="C51" i="8"/>
  <c r="C50" i="8"/>
  <c r="E48" i="8"/>
  <c r="C48" i="8"/>
  <c r="C46" i="8"/>
  <c r="C45" i="8"/>
  <c r="C43" i="8"/>
  <c r="C41" i="8"/>
  <c r="C39" i="8"/>
  <c r="C36" i="8"/>
  <c r="C35" i="8"/>
  <c r="C34" i="8"/>
  <c r="E32" i="8"/>
  <c r="C32" i="8"/>
  <c r="C30" i="8"/>
  <c r="C29" i="8"/>
  <c r="E27" i="8"/>
  <c r="C27" i="8"/>
  <c r="C25" i="8"/>
  <c r="C23" i="8"/>
  <c r="C21" i="8"/>
  <c r="C19" i="8"/>
  <c r="C16" i="8"/>
  <c r="C15" i="8"/>
  <c r="C14" i="8"/>
  <c r="H12" i="8"/>
  <c r="E12" i="8"/>
  <c r="C12" i="8"/>
  <c r="C10" i="8"/>
  <c r="C9" i="8"/>
  <c r="H7" i="8"/>
  <c r="E7" i="8"/>
  <c r="C7" i="8"/>
  <c r="A3" i="8"/>
  <c r="A2" i="8"/>
  <c r="A278" i="7"/>
  <c r="A259" i="7"/>
  <c r="A258" i="7"/>
  <c r="A257" i="7"/>
  <c r="A256" i="7"/>
  <c r="A255" i="7"/>
  <c r="A254" i="7"/>
  <c r="A253" i="7"/>
  <c r="C245" i="7"/>
  <c r="C242" i="7"/>
  <c r="C241" i="7"/>
  <c r="C240" i="7"/>
  <c r="C239" i="7"/>
  <c r="C238" i="7"/>
  <c r="C232" i="7"/>
  <c r="C230" i="7"/>
  <c r="C229" i="7"/>
  <c r="C227" i="7"/>
  <c r="C226" i="7"/>
  <c r="C225" i="7"/>
  <c r="C224" i="7"/>
  <c r="C223" i="7"/>
  <c r="C222" i="7"/>
  <c r="C221" i="7"/>
  <c r="C220" i="7"/>
  <c r="C219" i="7"/>
  <c r="C218" i="7"/>
  <c r="C217" i="7"/>
  <c r="C216" i="7"/>
  <c r="C215" i="7"/>
  <c r="C214" i="7"/>
  <c r="C213" i="7"/>
  <c r="C212" i="7"/>
  <c r="C211" i="7"/>
  <c r="C210" i="7"/>
  <c r="C209" i="7"/>
  <c r="C208" i="7"/>
  <c r="C206" i="7"/>
  <c r="C205" i="7"/>
  <c r="C204" i="7"/>
  <c r="C203" i="7"/>
  <c r="C202" i="7"/>
  <c r="C201" i="7"/>
  <c r="C200" i="7"/>
  <c r="C199" i="7"/>
  <c r="C198" i="7"/>
  <c r="C196" i="7"/>
  <c r="D186" i="7"/>
  <c r="D185" i="7"/>
  <c r="D184" i="7"/>
  <c r="D182" i="7"/>
  <c r="D181" i="7"/>
  <c r="D180" i="7"/>
  <c r="D183" i="7"/>
  <c r="C178" i="7"/>
  <c r="D176" i="7"/>
  <c r="C175" i="7"/>
  <c r="C166" i="7"/>
  <c r="D164" i="7"/>
  <c r="C165" i="7"/>
  <c r="D123" i="7"/>
  <c r="C124" i="7"/>
  <c r="C121" i="7"/>
  <c r="C119" i="7"/>
  <c r="C117" i="7"/>
  <c r="C116" i="7"/>
  <c r="C115" i="7"/>
  <c r="E113" i="7"/>
  <c r="C113" i="7"/>
  <c r="C111" i="7"/>
  <c r="C110" i="7"/>
  <c r="E108" i="7"/>
  <c r="C108" i="7"/>
  <c r="D65" i="7"/>
  <c r="C66" i="7"/>
  <c r="C63" i="7"/>
  <c r="C61" i="7"/>
  <c r="C59" i="7"/>
  <c r="C58" i="7"/>
  <c r="C57" i="7"/>
  <c r="H55" i="7"/>
  <c r="G55" i="7"/>
  <c r="E55" i="7"/>
  <c r="D55" i="7"/>
  <c r="C55" i="7"/>
  <c r="C53" i="7"/>
  <c r="C52" i="7"/>
  <c r="C51" i="7"/>
  <c r="H49" i="7"/>
  <c r="E49" i="7"/>
  <c r="C49" i="7"/>
  <c r="C47" i="7"/>
  <c r="C46" i="7"/>
  <c r="C44" i="7"/>
  <c r="C42" i="7"/>
  <c r="C40" i="7"/>
  <c r="C37" i="7"/>
  <c r="C36" i="7"/>
  <c r="C35" i="7"/>
  <c r="H33" i="7"/>
  <c r="E33" i="7"/>
  <c r="C33" i="7"/>
  <c r="C31" i="7"/>
  <c r="C30" i="7"/>
  <c r="H28" i="7"/>
  <c r="E28" i="7"/>
  <c r="C28" i="7"/>
  <c r="C26" i="7"/>
  <c r="C24" i="7"/>
  <c r="C22" i="7"/>
  <c r="C20" i="7"/>
  <c r="C17" i="7"/>
  <c r="C16" i="7"/>
  <c r="C15" i="7"/>
  <c r="H13" i="7"/>
  <c r="G13" i="7"/>
  <c r="E13" i="7"/>
  <c r="D13" i="7"/>
  <c r="C13" i="7"/>
  <c r="C11" i="7"/>
  <c r="C10" i="7"/>
  <c r="H8" i="7"/>
  <c r="G8" i="7"/>
  <c r="E8" i="7"/>
  <c r="D8" i="7"/>
  <c r="C8" i="7"/>
  <c r="A3" i="7"/>
  <c r="A2" i="7"/>
  <c r="A207" i="6"/>
  <c r="A192" i="6"/>
  <c r="A191" i="6"/>
  <c r="A190" i="6"/>
  <c r="A189" i="6"/>
  <c r="A188" i="6"/>
  <c r="A187" i="6"/>
  <c r="A186" i="6"/>
  <c r="C179" i="6"/>
  <c r="C178" i="6"/>
  <c r="C177" i="6"/>
  <c r="C176" i="6"/>
  <c r="C175" i="6"/>
  <c r="C169" i="6"/>
  <c r="C167" i="6"/>
  <c r="C166" i="6"/>
  <c r="C164" i="6"/>
  <c r="C163" i="6"/>
  <c r="C162" i="6"/>
  <c r="C161" i="6"/>
  <c r="C160" i="6"/>
  <c r="C159" i="6"/>
  <c r="C158" i="6"/>
  <c r="C157" i="6"/>
  <c r="C156" i="6"/>
  <c r="C155" i="6"/>
  <c r="C154" i="6"/>
  <c r="C153" i="6"/>
  <c r="C152" i="6"/>
  <c r="C151" i="6"/>
  <c r="C150" i="6"/>
  <c r="C149" i="6"/>
  <c r="C148" i="6"/>
  <c r="C147" i="6"/>
  <c r="C146" i="6"/>
  <c r="C145" i="6"/>
  <c r="C143" i="6"/>
  <c r="C142" i="6"/>
  <c r="C141" i="6"/>
  <c r="C140" i="6"/>
  <c r="C139" i="6"/>
  <c r="C138" i="6"/>
  <c r="C137" i="6"/>
  <c r="C136" i="6"/>
  <c r="C135" i="6"/>
  <c r="C133" i="6"/>
  <c r="D122" i="6"/>
  <c r="D121" i="6"/>
  <c r="D118" i="6"/>
  <c r="D117" i="6"/>
  <c r="D120" i="6"/>
  <c r="C115" i="6"/>
  <c r="D113" i="6"/>
  <c r="C112" i="6"/>
  <c r="C103" i="6"/>
  <c r="D101" i="6"/>
  <c r="C71" i="6"/>
  <c r="C69" i="6"/>
  <c r="C67" i="6"/>
  <c r="C65" i="6"/>
  <c r="C64" i="6"/>
  <c r="C63" i="6"/>
  <c r="E61" i="6"/>
  <c r="C61" i="6"/>
  <c r="C59" i="6"/>
  <c r="C58" i="6"/>
  <c r="C57" i="6"/>
  <c r="H55" i="6"/>
  <c r="G55" i="6"/>
  <c r="E55" i="6"/>
  <c r="D55" i="6"/>
  <c r="C55" i="6"/>
  <c r="C53" i="6"/>
  <c r="C52" i="6"/>
  <c r="C50" i="6"/>
  <c r="C49" i="6"/>
  <c r="E48" i="6"/>
  <c r="C48" i="6"/>
  <c r="C46" i="6"/>
  <c r="C45" i="6"/>
  <c r="C43" i="6"/>
  <c r="C41" i="6"/>
  <c r="C39" i="6"/>
  <c r="C36" i="6"/>
  <c r="C35" i="6"/>
  <c r="C34" i="6"/>
  <c r="E32" i="6"/>
  <c r="C32" i="6"/>
  <c r="C30" i="6"/>
  <c r="C29" i="6"/>
  <c r="E27" i="6"/>
  <c r="C27" i="6"/>
  <c r="C25" i="6"/>
  <c r="C23" i="6"/>
  <c r="C21" i="6"/>
  <c r="C19" i="6"/>
  <c r="C16" i="6"/>
  <c r="C15" i="6"/>
  <c r="C14" i="6"/>
  <c r="H12" i="6"/>
  <c r="E12" i="6"/>
  <c r="C12" i="6"/>
  <c r="C10" i="6"/>
  <c r="C9" i="6"/>
  <c r="H7" i="6"/>
  <c r="E7" i="6"/>
  <c r="C7" i="6"/>
  <c r="A3" i="6"/>
  <c r="A2" i="6"/>
  <c r="A195" i="5"/>
  <c r="A180" i="5"/>
  <c r="A179" i="5"/>
  <c r="A178" i="5"/>
  <c r="A177" i="5"/>
  <c r="A176" i="5"/>
  <c r="A175" i="5"/>
  <c r="A174" i="5"/>
  <c r="C166" i="5"/>
  <c r="C162" i="5"/>
  <c r="C161" i="5"/>
  <c r="C160" i="5"/>
  <c r="C159" i="5"/>
  <c r="C163" i="5" s="1"/>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6" i="5"/>
  <c r="D105" i="5"/>
  <c r="D102" i="5"/>
  <c r="D101" i="5"/>
  <c r="D104" i="5"/>
  <c r="C99" i="5"/>
  <c r="D97" i="5"/>
  <c r="C96" i="5"/>
  <c r="C87" i="5"/>
  <c r="D85" i="5"/>
  <c r="C86" i="5"/>
  <c r="D64" i="5"/>
  <c r="C65" i="5"/>
  <c r="C62" i="5"/>
  <c r="C60" i="5"/>
  <c r="C58" i="5"/>
  <c r="C57" i="5"/>
  <c r="C56" i="5"/>
  <c r="E54" i="5"/>
  <c r="C54" i="5"/>
  <c r="C52" i="5"/>
  <c r="C51" i="5"/>
  <c r="C50" i="5"/>
  <c r="H48" i="5"/>
  <c r="G48" i="5"/>
  <c r="E48" i="5"/>
  <c r="D48" i="5"/>
  <c r="C48" i="5"/>
  <c r="C46" i="5"/>
  <c r="C45" i="5"/>
  <c r="C43" i="5"/>
  <c r="C41" i="5"/>
  <c r="C39" i="5"/>
  <c r="C36" i="5"/>
  <c r="C35" i="5"/>
  <c r="C34" i="5"/>
  <c r="H32" i="5"/>
  <c r="G32" i="5"/>
  <c r="E32" i="5"/>
  <c r="D32" i="5"/>
  <c r="C32" i="5"/>
  <c r="C30" i="5"/>
  <c r="C29" i="5"/>
  <c r="H27" i="5"/>
  <c r="G27" i="5"/>
  <c r="E27" i="5"/>
  <c r="D27" i="5"/>
  <c r="C27" i="5"/>
  <c r="C25" i="5"/>
  <c r="C23" i="5"/>
  <c r="C21" i="5"/>
  <c r="C19" i="5"/>
  <c r="C16" i="5"/>
  <c r="C15" i="5"/>
  <c r="C14" i="5"/>
  <c r="E12" i="5"/>
  <c r="C12" i="5"/>
  <c r="C10" i="5"/>
  <c r="C9" i="5"/>
  <c r="E7" i="5"/>
  <c r="C7" i="5"/>
  <c r="A3" i="5"/>
  <c r="A2" i="5"/>
  <c r="A187" i="4"/>
  <c r="A174" i="4"/>
  <c r="A173" i="4"/>
  <c r="A172" i="4"/>
  <c r="A171" i="4"/>
  <c r="A170" i="4"/>
  <c r="A169" i="4"/>
  <c r="A168" i="4"/>
  <c r="C161" i="4"/>
  <c r="C160" i="4"/>
  <c r="C159" i="4"/>
  <c r="C158"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7" i="4"/>
  <c r="D103" i="4"/>
  <c r="D106" i="4"/>
  <c r="C99" i="4"/>
  <c r="D97" i="4"/>
  <c r="C96" i="4"/>
  <c r="D85" i="4"/>
  <c r="C87" i="4"/>
  <c r="C65" i="4"/>
  <c r="D64" i="4"/>
  <c r="C62" i="4"/>
  <c r="C60" i="4"/>
  <c r="C58" i="4"/>
  <c r="C57" i="4"/>
  <c r="C56" i="4"/>
  <c r="H54" i="4"/>
  <c r="G54" i="4"/>
  <c r="E54" i="4"/>
  <c r="D54" i="4"/>
  <c r="C54" i="4"/>
  <c r="C52" i="4"/>
  <c r="C51" i="4"/>
  <c r="C50" i="4"/>
  <c r="H48" i="4"/>
  <c r="G48" i="4"/>
  <c r="E48" i="4"/>
  <c r="D48" i="4"/>
  <c r="C48" i="4"/>
  <c r="C46" i="4"/>
  <c r="C45" i="4"/>
  <c r="C43" i="4"/>
  <c r="C41" i="4"/>
  <c r="C39" i="4"/>
  <c r="C36" i="4"/>
  <c r="C35" i="4"/>
  <c r="C34" i="4"/>
  <c r="H32" i="4"/>
  <c r="G32" i="4"/>
  <c r="E32" i="4"/>
  <c r="D32" i="4"/>
  <c r="C32" i="4"/>
  <c r="C30" i="4"/>
  <c r="C29" i="4"/>
  <c r="H27" i="4"/>
  <c r="G27" i="4"/>
  <c r="E27" i="4"/>
  <c r="D27" i="4"/>
  <c r="C27" i="4"/>
  <c r="C25" i="4"/>
  <c r="C23" i="4"/>
  <c r="C21" i="4"/>
  <c r="C19" i="4"/>
  <c r="C16" i="4"/>
  <c r="C15" i="4"/>
  <c r="C14" i="4"/>
  <c r="H12" i="4"/>
  <c r="G12" i="4"/>
  <c r="E12" i="4"/>
  <c r="D12" i="4"/>
  <c r="C12" i="4"/>
  <c r="C10" i="4"/>
  <c r="C9" i="4"/>
  <c r="H7" i="4"/>
  <c r="G7" i="4"/>
  <c r="E7" i="4"/>
  <c r="D7" i="4"/>
  <c r="C7" i="4"/>
  <c r="A3" i="4"/>
  <c r="A2" i="4"/>
  <c r="X1" i="4"/>
  <c r="A194" i="3"/>
  <c r="A177" i="3"/>
  <c r="A176" i="3"/>
  <c r="A175" i="3"/>
  <c r="A174" i="3"/>
  <c r="A173" i="3"/>
  <c r="A172" i="3"/>
  <c r="A171" i="3"/>
  <c r="C164" i="3"/>
  <c r="C163" i="3"/>
  <c r="C162" i="3"/>
  <c r="C161" i="3"/>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D107" i="3"/>
  <c r="D106" i="3"/>
  <c r="D103" i="3"/>
  <c r="D102" i="3"/>
  <c r="D105" i="3"/>
  <c r="C100" i="3"/>
  <c r="D98" i="3"/>
  <c r="C97" i="3"/>
  <c r="C87" i="3"/>
  <c r="C86" i="3"/>
  <c r="D85" i="3"/>
  <c r="C65" i="3"/>
  <c r="D64" i="3"/>
  <c r="C62" i="3"/>
  <c r="C60" i="3"/>
  <c r="C58" i="3"/>
  <c r="C57" i="3"/>
  <c r="C56" i="3"/>
  <c r="H54" i="3"/>
  <c r="G54" i="3"/>
  <c r="E54" i="3"/>
  <c r="D54" i="3"/>
  <c r="C54" i="3"/>
  <c r="C52" i="3"/>
  <c r="C51" i="3"/>
  <c r="C50" i="3"/>
  <c r="H48" i="3"/>
  <c r="G48" i="3"/>
  <c r="E48" i="3"/>
  <c r="D48" i="3"/>
  <c r="C48" i="3"/>
  <c r="C46" i="3"/>
  <c r="C45" i="3"/>
  <c r="C43" i="3"/>
  <c r="C41" i="3"/>
  <c r="C39" i="3"/>
  <c r="C36" i="3"/>
  <c r="C35" i="3"/>
  <c r="C34" i="3"/>
  <c r="H32" i="3"/>
  <c r="G32" i="3"/>
  <c r="E32" i="3"/>
  <c r="D32" i="3"/>
  <c r="C32" i="3"/>
  <c r="C30" i="3"/>
  <c r="C29" i="3"/>
  <c r="H27" i="3"/>
  <c r="G27" i="3"/>
  <c r="E27" i="3"/>
  <c r="D27" i="3"/>
  <c r="C27" i="3"/>
  <c r="C25" i="3"/>
  <c r="C23" i="3"/>
  <c r="C21" i="3"/>
  <c r="C19" i="3"/>
  <c r="C16" i="3"/>
  <c r="C15" i="3"/>
  <c r="C14" i="3"/>
  <c r="H12" i="3"/>
  <c r="G12" i="3"/>
  <c r="E12" i="3"/>
  <c r="D12" i="3"/>
  <c r="C12" i="3"/>
  <c r="C10" i="3"/>
  <c r="C9" i="3"/>
  <c r="H7" i="3"/>
  <c r="G7" i="3"/>
  <c r="E7" i="3"/>
  <c r="D7" i="3"/>
  <c r="C7" i="3"/>
  <c r="A3" i="3"/>
  <c r="A2" i="3"/>
  <c r="A223" i="2"/>
  <c r="A204" i="2"/>
  <c r="A203" i="2"/>
  <c r="A202" i="2"/>
  <c r="A201" i="2"/>
  <c r="A200" i="2"/>
  <c r="A199" i="2"/>
  <c r="A198" i="2"/>
  <c r="C188" i="2"/>
  <c r="C185" i="2"/>
  <c r="C184" i="2"/>
  <c r="C183" i="2"/>
  <c r="C182" i="2"/>
  <c r="C181" i="2"/>
  <c r="C175" i="2"/>
  <c r="C173" i="2"/>
  <c r="C172" i="2"/>
  <c r="C170" i="2"/>
  <c r="C169" i="2"/>
  <c r="C168" i="2"/>
  <c r="C167" i="2"/>
  <c r="C166" i="2"/>
  <c r="C165" i="2"/>
  <c r="C164" i="2"/>
  <c r="C163" i="2"/>
  <c r="C162" i="2"/>
  <c r="C161" i="2"/>
  <c r="C160" i="2"/>
  <c r="C159" i="2"/>
  <c r="C158" i="2"/>
  <c r="C157" i="2"/>
  <c r="C156" i="2"/>
  <c r="C155" i="2"/>
  <c r="C154" i="2"/>
  <c r="C153" i="2"/>
  <c r="C152" i="2"/>
  <c r="C151" i="2"/>
  <c r="C149" i="2"/>
  <c r="C148" i="2"/>
  <c r="C147" i="2"/>
  <c r="C146" i="2"/>
  <c r="C145" i="2"/>
  <c r="C144" i="2"/>
  <c r="C143" i="2"/>
  <c r="C142" i="2"/>
  <c r="C141" i="2"/>
  <c r="C139" i="2"/>
  <c r="D129" i="2"/>
  <c r="D125" i="2"/>
  <c r="D128" i="2"/>
  <c r="C121" i="2"/>
  <c r="D119" i="2"/>
  <c r="C118" i="2"/>
  <c r="D107" i="2"/>
  <c r="C109" i="2"/>
  <c r="C108" i="2"/>
  <c r="C72" i="2"/>
  <c r="D71" i="2"/>
  <c r="C69" i="2"/>
  <c r="C67" i="2"/>
  <c r="C65" i="2"/>
  <c r="C64" i="2"/>
  <c r="C63" i="2"/>
  <c r="H61" i="2"/>
  <c r="G61" i="2"/>
  <c r="E61" i="2"/>
  <c r="D61" i="2"/>
  <c r="C61" i="2"/>
  <c r="C59" i="2"/>
  <c r="C58" i="2"/>
  <c r="C57" i="2"/>
  <c r="H55" i="2"/>
  <c r="G55" i="2"/>
  <c r="E55" i="2"/>
  <c r="D55" i="2"/>
  <c r="C55" i="2"/>
  <c r="C53" i="2"/>
  <c r="C52" i="2"/>
  <c r="C50" i="2"/>
  <c r="C49" i="2"/>
  <c r="H48" i="2"/>
  <c r="G48" i="2"/>
  <c r="E48" i="2"/>
  <c r="D48" i="2"/>
  <c r="C48" i="2"/>
  <c r="C46" i="2"/>
  <c r="C45" i="2"/>
  <c r="C43" i="2"/>
  <c r="C41" i="2"/>
  <c r="C39" i="2"/>
  <c r="C36" i="2"/>
  <c r="C35" i="2"/>
  <c r="C34" i="2"/>
  <c r="H32" i="2"/>
  <c r="G32" i="2"/>
  <c r="E32" i="2"/>
  <c r="D32" i="2"/>
  <c r="C32" i="2"/>
  <c r="C30" i="2"/>
  <c r="C29" i="2"/>
  <c r="H27" i="2"/>
  <c r="G27" i="2"/>
  <c r="E27" i="2"/>
  <c r="D27" i="2"/>
  <c r="C27" i="2"/>
  <c r="C25" i="2"/>
  <c r="C23" i="2"/>
  <c r="C21" i="2"/>
  <c r="C19" i="2"/>
  <c r="C16" i="2"/>
  <c r="C15" i="2"/>
  <c r="C14" i="2"/>
  <c r="E12" i="2"/>
  <c r="C12" i="2"/>
  <c r="C10" i="2"/>
  <c r="C9" i="2"/>
  <c r="E7" i="2"/>
  <c r="C7" i="2"/>
  <c r="A3" i="2"/>
  <c r="A2" i="2"/>
  <c r="C163" i="1"/>
  <c r="C162" i="1"/>
  <c r="C161" i="1"/>
  <c r="C160"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7" i="1"/>
  <c r="D103" i="1"/>
  <c r="D106" i="1"/>
  <c r="C99" i="1"/>
  <c r="D97" i="1"/>
  <c r="C96" i="1"/>
  <c r="C86" i="1"/>
  <c r="C85" i="1"/>
  <c r="D84" i="1"/>
  <c r="D63" i="1"/>
  <c r="C64" i="1"/>
  <c r="C61" i="1"/>
  <c r="C59" i="1"/>
  <c r="C57" i="1"/>
  <c r="C56" i="1"/>
  <c r="C55" i="1"/>
  <c r="H53" i="1"/>
  <c r="E53" i="1"/>
  <c r="C53" i="1"/>
  <c r="C51" i="1"/>
  <c r="C50" i="1"/>
  <c r="C49" i="1"/>
  <c r="E47" i="1"/>
  <c r="C47" i="1"/>
  <c r="C45" i="1"/>
  <c r="C44" i="1"/>
  <c r="C42" i="1"/>
  <c r="C40" i="1"/>
  <c r="C38" i="1"/>
  <c r="C35" i="1"/>
  <c r="C34" i="1"/>
  <c r="C33" i="1"/>
  <c r="E31" i="1"/>
  <c r="C31" i="1"/>
  <c r="C29" i="1"/>
  <c r="C28" i="1"/>
  <c r="E26" i="1"/>
  <c r="C26" i="1"/>
  <c r="C24" i="1"/>
  <c r="C22" i="1"/>
  <c r="C20" i="1"/>
  <c r="C18" i="1"/>
  <c r="C15" i="1"/>
  <c r="C14" i="1"/>
  <c r="C13" i="1"/>
  <c r="H11" i="1"/>
  <c r="E11" i="1"/>
  <c r="C11" i="1"/>
  <c r="C9" i="1"/>
  <c r="C8" i="1"/>
  <c r="H6" i="1"/>
  <c r="E6" i="1"/>
  <c r="C6" i="1"/>
  <c r="G7" i="14" l="1"/>
  <c r="G12" i="14"/>
  <c r="D111" i="14"/>
  <c r="G7" i="16"/>
  <c r="G12" i="16"/>
  <c r="D131" i="16"/>
  <c r="H54" i="17"/>
  <c r="H28" i="21"/>
  <c r="D28" i="21"/>
  <c r="G28" i="21"/>
  <c r="E28" i="21"/>
  <c r="H33" i="21"/>
  <c r="D33" i="21"/>
  <c r="G33" i="21"/>
  <c r="E33" i="21"/>
  <c r="H49" i="21"/>
  <c r="D49" i="21"/>
  <c r="G49" i="21"/>
  <c r="E49" i="21"/>
  <c r="D133" i="22"/>
  <c r="D129" i="22"/>
  <c r="D124" i="22"/>
  <c r="D132" i="22"/>
  <c r="D128" i="22"/>
  <c r="D134" i="22"/>
  <c r="D130" i="22"/>
  <c r="H28" i="24"/>
  <c r="D28" i="24"/>
  <c r="G28" i="24"/>
  <c r="E28" i="24"/>
  <c r="H33" i="24"/>
  <c r="D33" i="24"/>
  <c r="G33" i="24"/>
  <c r="E33" i="24"/>
  <c r="H49" i="24"/>
  <c r="D49" i="24"/>
  <c r="G49" i="24"/>
  <c r="E49" i="24"/>
  <c r="H27" i="25"/>
  <c r="D27" i="25"/>
  <c r="G27" i="25"/>
  <c r="E27" i="25"/>
  <c r="H32" i="25"/>
  <c r="D32" i="25"/>
  <c r="G32" i="25"/>
  <c r="E32" i="25"/>
  <c r="H48" i="25"/>
  <c r="D48" i="25"/>
  <c r="G48" i="25"/>
  <c r="E48" i="25"/>
  <c r="H61" i="25"/>
  <c r="D61" i="25"/>
  <c r="G61" i="25"/>
  <c r="E61" i="25"/>
  <c r="D143" i="25"/>
  <c r="D139" i="25"/>
  <c r="D142" i="25"/>
  <c r="D138" i="25"/>
  <c r="D144" i="25"/>
  <c r="D140" i="25"/>
  <c r="H56" i="31"/>
  <c r="D56" i="31"/>
  <c r="G56" i="31"/>
  <c r="E56" i="31"/>
  <c r="H7" i="35"/>
  <c r="D7" i="35"/>
  <c r="G7" i="35"/>
  <c r="E7" i="35"/>
  <c r="H12" i="35"/>
  <c r="D12" i="35"/>
  <c r="G12" i="35"/>
  <c r="E12" i="35"/>
  <c r="H54" i="35"/>
  <c r="D54" i="35"/>
  <c r="G54" i="35"/>
  <c r="E54" i="35"/>
  <c r="H55" i="36"/>
  <c r="D55" i="36"/>
  <c r="G55" i="36"/>
  <c r="E55" i="36"/>
  <c r="G26" i="1"/>
  <c r="G31" i="1"/>
  <c r="G47" i="1"/>
  <c r="D104" i="1"/>
  <c r="D126" i="2"/>
  <c r="G12" i="5"/>
  <c r="G54" i="5"/>
  <c r="G48" i="6"/>
  <c r="G61" i="6"/>
  <c r="G32" i="8"/>
  <c r="G7" i="9"/>
  <c r="G54" i="9"/>
  <c r="D111" i="11"/>
  <c r="G11" i="1"/>
  <c r="D26" i="1"/>
  <c r="H26" i="1"/>
  <c r="D31" i="1"/>
  <c r="H31" i="1"/>
  <c r="D47" i="1"/>
  <c r="H47" i="1"/>
  <c r="G53" i="1"/>
  <c r="D101" i="1"/>
  <c r="D105" i="1"/>
  <c r="D7" i="2"/>
  <c r="H7" i="2"/>
  <c r="D12" i="2"/>
  <c r="H12" i="2"/>
  <c r="D123" i="2"/>
  <c r="D127" i="2"/>
  <c r="D104" i="3"/>
  <c r="D108" i="3"/>
  <c r="D101" i="4"/>
  <c r="D105" i="4"/>
  <c r="D7" i="5"/>
  <c r="H7" i="5"/>
  <c r="D12" i="5"/>
  <c r="H12" i="5"/>
  <c r="D54" i="5"/>
  <c r="H54" i="5"/>
  <c r="D103" i="5"/>
  <c r="D107" i="5"/>
  <c r="G7" i="6"/>
  <c r="G12" i="6"/>
  <c r="D27" i="6"/>
  <c r="H27" i="6"/>
  <c r="D32" i="6"/>
  <c r="H32" i="6"/>
  <c r="D48" i="6"/>
  <c r="H48" i="6"/>
  <c r="D61" i="6"/>
  <c r="H61" i="6"/>
  <c r="D119" i="6"/>
  <c r="D123" i="6"/>
  <c r="G28" i="7"/>
  <c r="G33" i="7"/>
  <c r="G49" i="7"/>
  <c r="D108" i="7"/>
  <c r="H108" i="7"/>
  <c r="D113" i="7"/>
  <c r="H113" i="7"/>
  <c r="G7" i="8"/>
  <c r="G12" i="8"/>
  <c r="D27" i="8"/>
  <c r="H27" i="8"/>
  <c r="D32" i="8"/>
  <c r="H32" i="8"/>
  <c r="D48" i="8"/>
  <c r="H48" i="8"/>
  <c r="G54" i="8"/>
  <c r="D7" i="9"/>
  <c r="H7" i="9"/>
  <c r="D12" i="9"/>
  <c r="H12" i="9"/>
  <c r="D54" i="9"/>
  <c r="H54" i="9"/>
  <c r="D111" i="9"/>
  <c r="D115" i="9"/>
  <c r="G55" i="10"/>
  <c r="G177" i="10"/>
  <c r="D7" i="11"/>
  <c r="H7" i="11"/>
  <c r="D12" i="11"/>
  <c r="H12" i="11"/>
  <c r="D108" i="11"/>
  <c r="D112" i="11"/>
  <c r="D121" i="12"/>
  <c r="D125" i="12"/>
  <c r="D7" i="14"/>
  <c r="H7" i="14"/>
  <c r="D12" i="14"/>
  <c r="H12" i="14"/>
  <c r="D108" i="14"/>
  <c r="D112" i="14"/>
  <c r="D7" i="16"/>
  <c r="H7" i="16"/>
  <c r="D12" i="16"/>
  <c r="H12" i="16"/>
  <c r="D128" i="16"/>
  <c r="D132" i="16"/>
  <c r="D64" i="17"/>
  <c r="D131" i="22"/>
  <c r="D141" i="25"/>
  <c r="H56" i="26"/>
  <c r="D56" i="26"/>
  <c r="G56" i="26"/>
  <c r="E56" i="26"/>
  <c r="H55" i="28"/>
  <c r="D55" i="28"/>
  <c r="G55" i="28"/>
  <c r="E55" i="28"/>
  <c r="H27" i="30"/>
  <c r="D27" i="30"/>
  <c r="G27" i="30"/>
  <c r="E27" i="30"/>
  <c r="H32" i="30"/>
  <c r="D32" i="30"/>
  <c r="G32" i="30"/>
  <c r="E32" i="30"/>
  <c r="H48" i="30"/>
  <c r="D48" i="30"/>
  <c r="G48" i="30"/>
  <c r="E48" i="30"/>
  <c r="H27" i="32"/>
  <c r="D27" i="32"/>
  <c r="G27" i="32"/>
  <c r="E27" i="32"/>
  <c r="H32" i="32"/>
  <c r="D32" i="32"/>
  <c r="G32" i="32"/>
  <c r="E32" i="32"/>
  <c r="H48" i="32"/>
  <c r="D48" i="32"/>
  <c r="G48" i="32"/>
  <c r="E48" i="32"/>
  <c r="H61" i="32"/>
  <c r="D61" i="32"/>
  <c r="G61" i="32"/>
  <c r="E61" i="32"/>
  <c r="H7" i="33"/>
  <c r="D7" i="33"/>
  <c r="G7" i="33"/>
  <c r="E7" i="33"/>
  <c r="H12" i="33"/>
  <c r="D12" i="33"/>
  <c r="G12" i="33"/>
  <c r="E12" i="33"/>
  <c r="H7" i="34"/>
  <c r="D7" i="34"/>
  <c r="G7" i="34"/>
  <c r="E7" i="34"/>
  <c r="H12" i="34"/>
  <c r="D12" i="34"/>
  <c r="G12" i="34"/>
  <c r="E12" i="34"/>
  <c r="H54" i="34"/>
  <c r="D54" i="34"/>
  <c r="G54" i="34"/>
  <c r="E54" i="34"/>
  <c r="G7" i="2"/>
  <c r="G12" i="2"/>
  <c r="D104" i="4"/>
  <c r="G7" i="5"/>
  <c r="G27" i="6"/>
  <c r="G32" i="6"/>
  <c r="G108" i="7"/>
  <c r="G113" i="7"/>
  <c r="G27" i="8"/>
  <c r="G48" i="8"/>
  <c r="G12" i="9"/>
  <c r="D114" i="9"/>
  <c r="D124" i="12"/>
  <c r="G6" i="1"/>
  <c r="D6" i="1"/>
  <c r="D11" i="1"/>
  <c r="D53" i="1"/>
  <c r="D102" i="1"/>
  <c r="D124" i="2"/>
  <c r="D102" i="4"/>
  <c r="D7" i="6"/>
  <c r="D12" i="6"/>
  <c r="D28" i="7"/>
  <c r="D33" i="7"/>
  <c r="D49" i="7"/>
  <c r="D7" i="8"/>
  <c r="D12" i="8"/>
  <c r="D54" i="8"/>
  <c r="D112" i="9"/>
  <c r="D55" i="10"/>
  <c r="D177" i="10"/>
  <c r="H177" i="10"/>
  <c r="D109" i="11"/>
  <c r="D113" i="11"/>
  <c r="D122" i="12"/>
  <c r="D126" i="12"/>
  <c r="D109" i="14"/>
  <c r="D129" i="16"/>
  <c r="H55" i="23"/>
  <c r="D55" i="23"/>
  <c r="G55" i="23"/>
  <c r="E55" i="23"/>
  <c r="D191" i="24"/>
  <c r="D187" i="24"/>
  <c r="D182" i="24"/>
  <c r="D190" i="24"/>
  <c r="D186" i="24"/>
  <c r="D192" i="24"/>
  <c r="D188" i="24"/>
  <c r="D97" i="29"/>
  <c r="D85" i="34"/>
  <c r="D110" i="11"/>
  <c r="D123" i="12"/>
  <c r="E54" i="17"/>
  <c r="G54" i="17"/>
  <c r="D116" i="18"/>
  <c r="D112" i="18"/>
  <c r="D115" i="18"/>
  <c r="D111" i="18"/>
  <c r="D117" i="18"/>
  <c r="D113" i="18"/>
  <c r="D114" i="26"/>
  <c r="D110" i="26"/>
  <c r="D113" i="26"/>
  <c r="D109" i="26"/>
  <c r="D115" i="26"/>
  <c r="D111" i="26"/>
  <c r="D106" i="30"/>
  <c r="D102" i="30"/>
  <c r="D105" i="30"/>
  <c r="D101" i="30"/>
  <c r="D107" i="30"/>
  <c r="D103" i="30"/>
  <c r="H54" i="44"/>
  <c r="D54" i="44"/>
  <c r="G54" i="44"/>
  <c r="E54" i="44"/>
  <c r="H64" i="44"/>
  <c r="D64" i="44"/>
  <c r="G64" i="44"/>
  <c r="E64" i="44"/>
  <c r="H55" i="47"/>
  <c r="D55" i="47"/>
  <c r="G55" i="47"/>
  <c r="E55" i="47"/>
  <c r="D27" i="17"/>
  <c r="D32" i="17"/>
  <c r="D102" i="17"/>
  <c r="D106" i="17"/>
  <c r="G27" i="18"/>
  <c r="G32" i="18"/>
  <c r="G48" i="18"/>
  <c r="G7" i="19"/>
  <c r="G12" i="19"/>
  <c r="D27" i="19"/>
  <c r="D32" i="19"/>
  <c r="G54" i="19"/>
  <c r="D106" i="19"/>
  <c r="G27" i="20"/>
  <c r="G32" i="20"/>
  <c r="G48" i="20"/>
  <c r="D101" i="20"/>
  <c r="D105" i="20"/>
  <c r="D8" i="21"/>
  <c r="D13" i="21"/>
  <c r="D300" i="21"/>
  <c r="D304" i="21"/>
  <c r="G48" i="22"/>
  <c r="D55" i="22"/>
  <c r="G61" i="22"/>
  <c r="D61" i="23"/>
  <c r="H61" i="23"/>
  <c r="D111" i="23"/>
  <c r="D8" i="24"/>
  <c r="H8" i="24"/>
  <c r="D13" i="24"/>
  <c r="H13" i="24"/>
  <c r="D55" i="24"/>
  <c r="H55" i="24"/>
  <c r="D65" i="24"/>
  <c r="H65" i="24"/>
  <c r="D7" i="25"/>
  <c r="H7" i="25"/>
  <c r="D12" i="25"/>
  <c r="H12" i="25"/>
  <c r="D28" i="26"/>
  <c r="H28" i="26"/>
  <c r="D33" i="26"/>
  <c r="H33" i="26"/>
  <c r="D49" i="26"/>
  <c r="H49" i="26"/>
  <c r="D62" i="26"/>
  <c r="H62" i="26"/>
  <c r="G28" i="27"/>
  <c r="G33" i="27"/>
  <c r="D168" i="27"/>
  <c r="D173" i="27"/>
  <c r="D183" i="27"/>
  <c r="H183" i="27"/>
  <c r="D318" i="27"/>
  <c r="D322" i="27"/>
  <c r="G7" i="28"/>
  <c r="G12" i="28"/>
  <c r="D27" i="28"/>
  <c r="D32" i="28"/>
  <c r="D48" i="28"/>
  <c r="D61" i="28"/>
  <c r="D131" i="28"/>
  <c r="D104" i="29"/>
  <c r="D7" i="30"/>
  <c r="D12" i="30"/>
  <c r="D54" i="30"/>
  <c r="H54" i="30"/>
  <c r="D28" i="31"/>
  <c r="H28" i="31"/>
  <c r="D33" i="31"/>
  <c r="H33" i="31"/>
  <c r="D49" i="31"/>
  <c r="H49" i="31"/>
  <c r="D62" i="31"/>
  <c r="D112" i="31"/>
  <c r="D7" i="32"/>
  <c r="D12" i="32"/>
  <c r="H12" i="32"/>
  <c r="D128" i="32"/>
  <c r="D132" i="32"/>
  <c r="G55" i="33"/>
  <c r="D109" i="33"/>
  <c r="D113" i="33"/>
  <c r="D104" i="34"/>
  <c r="D107" i="34"/>
  <c r="D105" i="34"/>
  <c r="H55" i="38"/>
  <c r="D55" i="38"/>
  <c r="G55" i="38"/>
  <c r="E55" i="38"/>
  <c r="H61" i="39"/>
  <c r="D61" i="39"/>
  <c r="G61" i="39"/>
  <c r="E61" i="39"/>
  <c r="D71" i="39"/>
  <c r="H7" i="42"/>
  <c r="D7" i="42"/>
  <c r="G7" i="42"/>
  <c r="E7" i="42"/>
  <c r="H12" i="42"/>
  <c r="D12" i="42"/>
  <c r="G12" i="42"/>
  <c r="E12" i="42"/>
  <c r="H7" i="43"/>
  <c r="D7" i="43"/>
  <c r="G7" i="43"/>
  <c r="E7" i="43"/>
  <c r="H12" i="43"/>
  <c r="D12" i="43"/>
  <c r="G12" i="43"/>
  <c r="E12" i="43"/>
  <c r="H8" i="49"/>
  <c r="D8" i="49"/>
  <c r="G8" i="49"/>
  <c r="E8" i="49"/>
  <c r="H13" i="49"/>
  <c r="D13" i="49"/>
  <c r="G13" i="49"/>
  <c r="E13" i="49"/>
  <c r="D113" i="51"/>
  <c r="D109" i="51"/>
  <c r="D112" i="51"/>
  <c r="D108" i="51"/>
  <c r="D114" i="51"/>
  <c r="D110" i="51"/>
  <c r="D7" i="18"/>
  <c r="D12" i="18"/>
  <c r="D7" i="20"/>
  <c r="D12" i="20"/>
  <c r="D103" i="20"/>
  <c r="D107" i="20"/>
  <c r="D168" i="21"/>
  <c r="D302" i="21"/>
  <c r="D306" i="21"/>
  <c r="D8" i="27"/>
  <c r="D13" i="27"/>
  <c r="H13" i="27"/>
  <c r="D102" i="29"/>
  <c r="D110" i="31"/>
  <c r="D130" i="32"/>
  <c r="D134" i="32"/>
  <c r="D27" i="33"/>
  <c r="D32" i="33"/>
  <c r="D48" i="33"/>
  <c r="D111" i="33"/>
  <c r="D115" i="33"/>
  <c r="H28" i="37"/>
  <c r="D28" i="37"/>
  <c r="G28" i="37"/>
  <c r="E28" i="37"/>
  <c r="H33" i="37"/>
  <c r="D33" i="37"/>
  <c r="G33" i="37"/>
  <c r="E33" i="37"/>
  <c r="H49" i="37"/>
  <c r="D49" i="37"/>
  <c r="G49" i="37"/>
  <c r="E49" i="37"/>
  <c r="H7" i="44"/>
  <c r="D7" i="44"/>
  <c r="G7" i="44"/>
  <c r="E7" i="44"/>
  <c r="H12" i="44"/>
  <c r="D12" i="44"/>
  <c r="G12" i="44"/>
  <c r="E12" i="44"/>
  <c r="H27" i="48"/>
  <c r="D27" i="48"/>
  <c r="G27" i="48"/>
  <c r="E27" i="48"/>
  <c r="H32" i="48"/>
  <c r="D32" i="48"/>
  <c r="G32" i="48"/>
  <c r="E32" i="48"/>
  <c r="H48" i="48"/>
  <c r="D48" i="48"/>
  <c r="G48" i="48"/>
  <c r="E48" i="48"/>
  <c r="D110" i="23"/>
  <c r="H27" i="39"/>
  <c r="D27" i="39"/>
  <c r="G27" i="39"/>
  <c r="E27" i="39"/>
  <c r="H32" i="39"/>
  <c r="D32" i="39"/>
  <c r="G32" i="39"/>
  <c r="E32" i="39"/>
  <c r="H48" i="39"/>
  <c r="D48" i="39"/>
  <c r="G48" i="39"/>
  <c r="E48" i="39"/>
  <c r="H8" i="40"/>
  <c r="D8" i="40"/>
  <c r="G8" i="40"/>
  <c r="E8" i="40"/>
  <c r="H13" i="40"/>
  <c r="D13" i="40"/>
  <c r="G13" i="40"/>
  <c r="E13" i="40"/>
  <c r="H54" i="43"/>
  <c r="D54" i="43"/>
  <c r="G54" i="43"/>
  <c r="E54" i="43"/>
  <c r="D64" i="43"/>
  <c r="H7" i="45"/>
  <c r="D7" i="45"/>
  <c r="G7" i="45"/>
  <c r="E7" i="45"/>
  <c r="H12" i="45"/>
  <c r="D12" i="45"/>
  <c r="G12" i="45"/>
  <c r="E12" i="45"/>
  <c r="H8" i="47"/>
  <c r="D8" i="47"/>
  <c r="G8" i="47"/>
  <c r="E8" i="47"/>
  <c r="H13" i="47"/>
  <c r="D13" i="47"/>
  <c r="G13" i="47"/>
  <c r="E13" i="47"/>
  <c r="H61" i="48"/>
  <c r="D61" i="48"/>
  <c r="G61" i="48"/>
  <c r="E61" i="48"/>
  <c r="H27" i="53"/>
  <c r="D27" i="53"/>
  <c r="G27" i="53"/>
  <c r="E27" i="53"/>
  <c r="H32" i="53"/>
  <c r="D32" i="53"/>
  <c r="G32" i="53"/>
  <c r="E32" i="53"/>
  <c r="H48" i="53"/>
  <c r="D48" i="53"/>
  <c r="G48" i="53"/>
  <c r="E48" i="53"/>
  <c r="D104" i="35"/>
  <c r="G7" i="36"/>
  <c r="G12" i="36"/>
  <c r="D27" i="36"/>
  <c r="D32" i="36"/>
  <c r="D48" i="36"/>
  <c r="D141" i="36"/>
  <c r="D8" i="37"/>
  <c r="H8" i="37"/>
  <c r="D13" i="37"/>
  <c r="H13" i="37"/>
  <c r="D300" i="37"/>
  <c r="D304" i="37"/>
  <c r="D27" i="38"/>
  <c r="H27" i="38"/>
  <c r="D32" i="38"/>
  <c r="H32" i="38"/>
  <c r="D48" i="38"/>
  <c r="H48" i="38"/>
  <c r="D131" i="38"/>
  <c r="D145" i="47"/>
  <c r="D7" i="48"/>
  <c r="H7" i="48"/>
  <c r="H12" i="48"/>
  <c r="D110" i="49"/>
  <c r="D114" i="49"/>
  <c r="D200" i="50"/>
  <c r="D204" i="50"/>
  <c r="D55" i="51"/>
  <c r="H55" i="51"/>
  <c r="D163" i="52"/>
  <c r="E40" i="54"/>
  <c r="H40" i="54"/>
  <c r="D40" i="54"/>
  <c r="E28" i="58"/>
  <c r="H28" i="58"/>
  <c r="D28" i="58"/>
  <c r="G28" i="58"/>
  <c r="E33" i="58"/>
  <c r="H33" i="58"/>
  <c r="D33" i="58"/>
  <c r="G33" i="58"/>
  <c r="E49" i="58"/>
  <c r="H49" i="58"/>
  <c r="D49" i="58"/>
  <c r="G49" i="58"/>
  <c r="D113" i="53"/>
  <c r="D117" i="53"/>
  <c r="G8" i="54"/>
  <c r="H13" i="54"/>
  <c r="G40" i="54"/>
  <c r="E45" i="54"/>
  <c r="H45" i="54"/>
  <c r="D45" i="54"/>
  <c r="H67" i="54"/>
  <c r="D67" i="54"/>
  <c r="G67" i="54"/>
  <c r="D77" i="54"/>
  <c r="E27" i="57"/>
  <c r="H27" i="57"/>
  <c r="D27" i="57"/>
  <c r="G27" i="57"/>
  <c r="E32" i="57"/>
  <c r="H32" i="57"/>
  <c r="D32" i="57"/>
  <c r="G32" i="57"/>
  <c r="E48" i="57"/>
  <c r="H48" i="57"/>
  <c r="D48" i="57"/>
  <c r="G48" i="57"/>
  <c r="D27" i="35"/>
  <c r="D32" i="35"/>
  <c r="D102" i="35"/>
  <c r="D139" i="36"/>
  <c r="D168" i="37"/>
  <c r="D302" i="37"/>
  <c r="D306" i="37"/>
  <c r="D129" i="38"/>
  <c r="D133" i="38"/>
  <c r="D55" i="39"/>
  <c r="H55" i="39"/>
  <c r="D114" i="39"/>
  <c r="D28" i="40"/>
  <c r="H28" i="40"/>
  <c r="D33" i="40"/>
  <c r="H33" i="40"/>
  <c r="D49" i="40"/>
  <c r="H49" i="40"/>
  <c r="D62" i="40"/>
  <c r="H62" i="40"/>
  <c r="D7" i="41"/>
  <c r="H7" i="41"/>
  <c r="D12" i="41"/>
  <c r="H12" i="41"/>
  <c r="D54" i="41"/>
  <c r="H54" i="41"/>
  <c r="D27" i="42"/>
  <c r="H27" i="42"/>
  <c r="D32" i="42"/>
  <c r="H32" i="42"/>
  <c r="D48" i="42"/>
  <c r="H48" i="42"/>
  <c r="D62" i="42"/>
  <c r="H62" i="42"/>
  <c r="D27" i="43"/>
  <c r="H27" i="43"/>
  <c r="D32" i="43"/>
  <c r="H32" i="43"/>
  <c r="D48" i="43"/>
  <c r="H48" i="43"/>
  <c r="D103" i="43"/>
  <c r="D107" i="43"/>
  <c r="D27" i="44"/>
  <c r="H27" i="44"/>
  <c r="D32" i="44"/>
  <c r="H32" i="44"/>
  <c r="D48" i="44"/>
  <c r="H48" i="44"/>
  <c r="D129" i="44"/>
  <c r="D133" i="44"/>
  <c r="D27" i="45"/>
  <c r="H27" i="45"/>
  <c r="D32" i="45"/>
  <c r="H32" i="45"/>
  <c r="D48" i="45"/>
  <c r="H48" i="45"/>
  <c r="D61" i="45"/>
  <c r="H61" i="45"/>
  <c r="D7" i="46"/>
  <c r="H7" i="46"/>
  <c r="D12" i="46"/>
  <c r="H12" i="46"/>
  <c r="D54" i="46"/>
  <c r="H54" i="46"/>
  <c r="D103" i="46"/>
  <c r="D107" i="46"/>
  <c r="D28" i="47"/>
  <c r="H28" i="47"/>
  <c r="D33" i="47"/>
  <c r="H33" i="47"/>
  <c r="D143" i="47"/>
  <c r="D55" i="48"/>
  <c r="H55" i="48"/>
  <c r="D28" i="49"/>
  <c r="H28" i="49"/>
  <c r="D33" i="49"/>
  <c r="H33" i="49"/>
  <c r="D49" i="49"/>
  <c r="H49" i="49"/>
  <c r="D112" i="49"/>
  <c r="D161" i="52"/>
  <c r="D165" i="52"/>
  <c r="D114" i="53"/>
  <c r="D8" i="54"/>
  <c r="H8" i="54"/>
  <c r="D13" i="54"/>
  <c r="G45" i="54"/>
  <c r="E61" i="54"/>
  <c r="H61" i="54"/>
  <c r="D61" i="54"/>
  <c r="E55" i="55"/>
  <c r="H55" i="55"/>
  <c r="D55" i="55"/>
  <c r="G55" i="55"/>
  <c r="E61" i="57"/>
  <c r="H61" i="57"/>
  <c r="D61" i="57"/>
  <c r="G61" i="57"/>
  <c r="D130" i="38"/>
  <c r="D109" i="49"/>
  <c r="D162" i="52"/>
  <c r="D111" i="53"/>
  <c r="E13" i="54"/>
  <c r="E22" i="54"/>
  <c r="H22" i="54"/>
  <c r="D22" i="54"/>
  <c r="G61" i="54"/>
  <c r="D128" i="54"/>
  <c r="D114" i="55"/>
  <c r="D110" i="55"/>
  <c r="D113" i="55"/>
  <c r="D109" i="55"/>
  <c r="D112" i="55"/>
  <c r="D108" i="55"/>
  <c r="D147" i="54"/>
  <c r="D112" i="56"/>
  <c r="D116" i="56"/>
  <c r="D55" i="57"/>
  <c r="H55" i="57"/>
  <c r="D109" i="57"/>
  <c r="D113" i="57"/>
  <c r="D96" i="58"/>
  <c r="H96" i="58"/>
  <c r="D101" i="58"/>
  <c r="H101" i="58"/>
  <c r="D158" i="58"/>
  <c r="D162" i="58"/>
  <c r="D7" i="60"/>
  <c r="H7" i="60"/>
  <c r="D12" i="60"/>
  <c r="H12" i="60"/>
  <c r="E27" i="60"/>
  <c r="E32" i="60"/>
  <c r="E48" i="60"/>
  <c r="D115" i="60"/>
  <c r="D119" i="60"/>
  <c r="D8" i="62"/>
  <c r="H8" i="62"/>
  <c r="D17" i="62"/>
  <c r="H17" i="62"/>
  <c r="D63" i="62"/>
  <c r="H63" i="62"/>
  <c r="G127" i="62"/>
  <c r="G132" i="62"/>
  <c r="D7" i="63"/>
  <c r="H7" i="63"/>
  <c r="D12" i="63"/>
  <c r="H12" i="63"/>
  <c r="D54" i="63"/>
  <c r="H54" i="63"/>
  <c r="D103" i="63"/>
  <c r="D107" i="63"/>
  <c r="G7" i="64"/>
  <c r="G12" i="64"/>
  <c r="D27" i="64"/>
  <c r="H27" i="64"/>
  <c r="D32" i="64"/>
  <c r="H32" i="64"/>
  <c r="D48" i="64"/>
  <c r="H48" i="64"/>
  <c r="H54" i="64"/>
  <c r="D113" i="56"/>
  <c r="D117" i="56"/>
  <c r="D110" i="57"/>
  <c r="D114" i="57"/>
  <c r="D116" i="60"/>
  <c r="D120" i="60"/>
  <c r="D127" i="62"/>
  <c r="H127" i="62"/>
  <c r="D132" i="62"/>
  <c r="H132" i="62"/>
  <c r="D7" i="64"/>
  <c r="H7" i="64"/>
  <c r="D12" i="64"/>
  <c r="H12" i="64"/>
  <c r="D54" i="64"/>
  <c r="H54" i="66"/>
  <c r="D54" i="66"/>
  <c r="G54" i="66"/>
  <c r="E54" i="66"/>
  <c r="D64" i="66"/>
  <c r="D117" i="60"/>
  <c r="D121" i="60"/>
  <c r="D85" i="64"/>
  <c r="H7" i="66"/>
  <c r="D7" i="66"/>
  <c r="G7" i="66"/>
  <c r="E7" i="66"/>
  <c r="H12" i="66"/>
  <c r="D12" i="66"/>
  <c r="G12" i="66"/>
  <c r="E12" i="66"/>
  <c r="G27" i="65"/>
  <c r="G32" i="65"/>
  <c r="D144" i="66"/>
  <c r="E27" i="67"/>
  <c r="E32" i="67"/>
  <c r="E48" i="67"/>
  <c r="D54" i="67"/>
  <c r="H54" i="67"/>
  <c r="D123" i="67"/>
  <c r="D127" i="67"/>
  <c r="G7" i="68"/>
  <c r="G12" i="68"/>
  <c r="D27" i="68"/>
  <c r="E55" i="68"/>
  <c r="D131" i="68"/>
  <c r="D103" i="71"/>
  <c r="D131" i="72"/>
  <c r="G7" i="74"/>
  <c r="D27" i="74"/>
  <c r="H27" i="74"/>
  <c r="D32" i="74"/>
  <c r="H32" i="74"/>
  <c r="D48" i="74"/>
  <c r="H48" i="74"/>
  <c r="E55" i="74"/>
  <c r="D61" i="74"/>
  <c r="H61" i="74"/>
  <c r="D127" i="75"/>
  <c r="D123" i="75"/>
  <c r="D125" i="75"/>
  <c r="H12" i="76"/>
  <c r="H27" i="76"/>
  <c r="D27" i="76"/>
  <c r="H48" i="76"/>
  <c r="D48" i="76"/>
  <c r="D106" i="76"/>
  <c r="D102" i="76"/>
  <c r="D97" i="76"/>
  <c r="D105" i="76"/>
  <c r="H48" i="77"/>
  <c r="D125" i="77"/>
  <c r="D121" i="77"/>
  <c r="D127" i="77"/>
  <c r="D123" i="77"/>
  <c r="D102" i="79"/>
  <c r="E55" i="81"/>
  <c r="H55" i="81"/>
  <c r="D55" i="81"/>
  <c r="G55" i="81"/>
  <c r="E7" i="83"/>
  <c r="H7" i="83"/>
  <c r="D7" i="83"/>
  <c r="G7" i="83"/>
  <c r="E12" i="83"/>
  <c r="H12" i="83"/>
  <c r="D12" i="83"/>
  <c r="G12" i="83"/>
  <c r="D151" i="85"/>
  <c r="D124" i="67"/>
  <c r="D145" i="69"/>
  <c r="D100" i="71"/>
  <c r="D104" i="71"/>
  <c r="G55" i="72"/>
  <c r="D128" i="72"/>
  <c r="D132" i="72"/>
  <c r="D104" i="73"/>
  <c r="H7" i="77"/>
  <c r="D7" i="77"/>
  <c r="E7" i="78"/>
  <c r="G7" i="78"/>
  <c r="G55" i="78"/>
  <c r="E55" i="78"/>
  <c r="G32" i="79"/>
  <c r="E32" i="79"/>
  <c r="G61" i="79"/>
  <c r="E61" i="79"/>
  <c r="D173" i="85"/>
  <c r="D169" i="85"/>
  <c r="D172" i="85"/>
  <c r="D168" i="85"/>
  <c r="D163" i="85"/>
  <c r="D171" i="85"/>
  <c r="D167" i="85"/>
  <c r="E55" i="86"/>
  <c r="H55" i="86"/>
  <c r="D55" i="86"/>
  <c r="G55" i="86"/>
  <c r="D7" i="65"/>
  <c r="D12" i="65"/>
  <c r="D54" i="65"/>
  <c r="H54" i="65"/>
  <c r="D103" i="65"/>
  <c r="D107" i="65"/>
  <c r="D27" i="66"/>
  <c r="H27" i="66"/>
  <c r="D32" i="66"/>
  <c r="H32" i="66"/>
  <c r="D48" i="66"/>
  <c r="H48" i="66"/>
  <c r="D142" i="66"/>
  <c r="D146" i="66"/>
  <c r="G27" i="67"/>
  <c r="G32" i="67"/>
  <c r="G48" i="67"/>
  <c r="D121" i="67"/>
  <c r="D125" i="67"/>
  <c r="G55" i="68"/>
  <c r="D129" i="68"/>
  <c r="D133" i="68"/>
  <c r="G28" i="69"/>
  <c r="G33" i="69"/>
  <c r="G49" i="69"/>
  <c r="G89" i="69"/>
  <c r="G94" i="69"/>
  <c r="D142" i="69"/>
  <c r="D146" i="69"/>
  <c r="G36" i="70"/>
  <c r="G41" i="70"/>
  <c r="G57" i="70"/>
  <c r="G145" i="70"/>
  <c r="G150" i="70"/>
  <c r="D214" i="70"/>
  <c r="D208" i="70" s="1"/>
  <c r="D218" i="70"/>
  <c r="G27" i="71"/>
  <c r="G32" i="71"/>
  <c r="G48" i="71"/>
  <c r="D101" i="71"/>
  <c r="D105" i="71"/>
  <c r="G27" i="72"/>
  <c r="G32" i="72"/>
  <c r="G48" i="72"/>
  <c r="D55" i="72"/>
  <c r="H55" i="72"/>
  <c r="G61" i="72"/>
  <c r="D129" i="72"/>
  <c r="D133" i="72"/>
  <c r="G27" i="73"/>
  <c r="G32" i="73"/>
  <c r="G48" i="73"/>
  <c r="D101" i="73"/>
  <c r="D105" i="73"/>
  <c r="G55" i="74"/>
  <c r="H32" i="76"/>
  <c r="D32" i="76"/>
  <c r="G7" i="77"/>
  <c r="H54" i="77"/>
  <c r="D54" i="77"/>
  <c r="H7" i="78"/>
  <c r="H55" i="78"/>
  <c r="H32" i="79"/>
  <c r="H61" i="79"/>
  <c r="D122" i="79"/>
  <c r="D118" i="79"/>
  <c r="D124" i="79"/>
  <c r="D120" i="79"/>
  <c r="D120" i="85"/>
  <c r="D170" i="85"/>
  <c r="D143" i="66"/>
  <c r="D27" i="67"/>
  <c r="D32" i="67"/>
  <c r="D48" i="67"/>
  <c r="D122" i="67"/>
  <c r="D55" i="68"/>
  <c r="D130" i="68"/>
  <c r="D28" i="69"/>
  <c r="D33" i="69"/>
  <c r="D49" i="69"/>
  <c r="D89" i="69"/>
  <c r="D94" i="69"/>
  <c r="D138" i="69"/>
  <c r="D143" i="69"/>
  <c r="D36" i="70"/>
  <c r="D41" i="70"/>
  <c r="D57" i="70"/>
  <c r="D145" i="70"/>
  <c r="D150" i="70"/>
  <c r="D27" i="71"/>
  <c r="D32" i="71"/>
  <c r="D48" i="71"/>
  <c r="D102" i="71"/>
  <c r="D27" i="72"/>
  <c r="D32" i="72"/>
  <c r="D48" i="72"/>
  <c r="D61" i="72"/>
  <c r="D130" i="72"/>
  <c r="D27" i="73"/>
  <c r="D32" i="73"/>
  <c r="D48" i="73"/>
  <c r="D97" i="73"/>
  <c r="D102" i="73"/>
  <c r="D55" i="74"/>
  <c r="G32" i="76"/>
  <c r="H12" i="77"/>
  <c r="D12" i="77"/>
  <c r="D27" i="77"/>
  <c r="G48" i="77"/>
  <c r="G54" i="77"/>
  <c r="E12" i="78"/>
  <c r="G12" i="78"/>
  <c r="G27" i="79"/>
  <c r="E27" i="79"/>
  <c r="G48" i="79"/>
  <c r="E48" i="79"/>
  <c r="D71" i="79"/>
  <c r="D119" i="79"/>
  <c r="E27" i="82"/>
  <c r="H27" i="82"/>
  <c r="D27" i="82"/>
  <c r="G27" i="82"/>
  <c r="E32" i="82"/>
  <c r="H32" i="82"/>
  <c r="D32" i="82"/>
  <c r="G32" i="82"/>
  <c r="E48" i="82"/>
  <c r="H48" i="82"/>
  <c r="D48" i="82"/>
  <c r="G48" i="82"/>
  <c r="E8" i="85"/>
  <c r="H8" i="85"/>
  <c r="D8" i="85"/>
  <c r="G8" i="85"/>
  <c r="E13" i="85"/>
  <c r="H13" i="85"/>
  <c r="D13" i="85"/>
  <c r="G13" i="85"/>
  <c r="D141" i="87"/>
  <c r="D111" i="90"/>
  <c r="H32" i="93"/>
  <c r="D32" i="93"/>
  <c r="G32" i="93"/>
  <c r="E48" i="93"/>
  <c r="H48" i="93"/>
  <c r="D48" i="93"/>
  <c r="G48" i="93"/>
  <c r="D206" i="96"/>
  <c r="D202" i="96"/>
  <c r="D205" i="96"/>
  <c r="D201" i="96"/>
  <c r="D196" i="96"/>
  <c r="D204" i="96"/>
  <c r="D200" i="96"/>
  <c r="E27" i="97"/>
  <c r="H27" i="97"/>
  <c r="D27" i="97"/>
  <c r="G27" i="97"/>
  <c r="E32" i="97"/>
  <c r="H32" i="97"/>
  <c r="D32" i="97"/>
  <c r="G32" i="97"/>
  <c r="E48" i="97"/>
  <c r="H48" i="97"/>
  <c r="D48" i="97"/>
  <c r="G48" i="97"/>
  <c r="D107" i="99"/>
  <c r="D103" i="99"/>
  <c r="D106" i="99"/>
  <c r="D102" i="99"/>
  <c r="D105" i="99"/>
  <c r="D101" i="99"/>
  <c r="D27" i="78"/>
  <c r="D32" i="78"/>
  <c r="D48" i="78"/>
  <c r="D61" i="78"/>
  <c r="D7" i="79"/>
  <c r="D12" i="79"/>
  <c r="D111" i="80"/>
  <c r="E7" i="81"/>
  <c r="E12" i="81"/>
  <c r="D129" i="81"/>
  <c r="D133" i="81"/>
  <c r="D105" i="82"/>
  <c r="D109" i="82"/>
  <c r="D27" i="83"/>
  <c r="D32" i="83"/>
  <c r="D48" i="83"/>
  <c r="E55" i="83"/>
  <c r="D61" i="83"/>
  <c r="D8" i="84"/>
  <c r="D13" i="84"/>
  <c r="E28" i="84"/>
  <c r="E33" i="84"/>
  <c r="E49" i="84"/>
  <c r="D55" i="84"/>
  <c r="E89" i="84"/>
  <c r="E94" i="84"/>
  <c r="D138" i="84"/>
  <c r="D143" i="84"/>
  <c r="D147" i="84"/>
  <c r="D28" i="85"/>
  <c r="D33" i="85"/>
  <c r="E56" i="85"/>
  <c r="D62" i="85"/>
  <c r="D73" i="85"/>
  <c r="D78" i="85"/>
  <c r="E7" i="86"/>
  <c r="E12" i="86"/>
  <c r="D129" i="86"/>
  <c r="D133" i="86"/>
  <c r="G27" i="87"/>
  <c r="G32" i="87"/>
  <c r="G48" i="87"/>
  <c r="D55" i="87"/>
  <c r="G61" i="87"/>
  <c r="D138" i="87"/>
  <c r="D142" i="87"/>
  <c r="E7" i="88"/>
  <c r="E12" i="88"/>
  <c r="G55" i="88"/>
  <c r="D129" i="88"/>
  <c r="D133" i="88"/>
  <c r="G27" i="89"/>
  <c r="G32" i="89"/>
  <c r="G48" i="89"/>
  <c r="D55" i="89"/>
  <c r="G61" i="89"/>
  <c r="D7" i="90"/>
  <c r="D12" i="90"/>
  <c r="E27" i="90"/>
  <c r="E32" i="90"/>
  <c r="E48" i="90"/>
  <c r="E61" i="90"/>
  <c r="D108" i="90"/>
  <c r="D112" i="90"/>
  <c r="E7" i="91"/>
  <c r="E12" i="91"/>
  <c r="G55" i="91"/>
  <c r="E55" i="92"/>
  <c r="H55" i="92"/>
  <c r="D55" i="92"/>
  <c r="E61" i="93"/>
  <c r="H61" i="93"/>
  <c r="D61" i="93"/>
  <c r="G61" i="93"/>
  <c r="D129" i="93"/>
  <c r="D125" i="93"/>
  <c r="D128" i="93"/>
  <c r="D124" i="93"/>
  <c r="D127" i="93"/>
  <c r="D123" i="93"/>
  <c r="D126" i="94"/>
  <c r="D122" i="94"/>
  <c r="D125" i="94"/>
  <c r="D121" i="94"/>
  <c r="D124" i="94"/>
  <c r="D120" i="94"/>
  <c r="D203" i="96"/>
  <c r="D102" i="97"/>
  <c r="D104" i="99"/>
  <c r="D60" i="102"/>
  <c r="D55" i="102" s="1"/>
  <c r="E158" i="102"/>
  <c r="H158" i="102"/>
  <c r="D158" i="102"/>
  <c r="G158" i="102"/>
  <c r="E163" i="102"/>
  <c r="H163" i="102"/>
  <c r="D163" i="102"/>
  <c r="G163" i="102"/>
  <c r="D106" i="82"/>
  <c r="D27" i="87"/>
  <c r="H27" i="87"/>
  <c r="D32" i="87"/>
  <c r="H32" i="87"/>
  <c r="D48" i="87"/>
  <c r="H48" i="87"/>
  <c r="D61" i="87"/>
  <c r="H61" i="87"/>
  <c r="D139" i="87"/>
  <c r="D143" i="87"/>
  <c r="D55" i="88"/>
  <c r="H55" i="88"/>
  <c r="D27" i="89"/>
  <c r="H27" i="89"/>
  <c r="D32" i="89"/>
  <c r="H32" i="89"/>
  <c r="D48" i="89"/>
  <c r="H48" i="89"/>
  <c r="D61" i="89"/>
  <c r="H61" i="89"/>
  <c r="D109" i="90"/>
  <c r="D113" i="90"/>
  <c r="D55" i="91"/>
  <c r="H55" i="91"/>
  <c r="E8" i="92"/>
  <c r="H8" i="92"/>
  <c r="D8" i="92"/>
  <c r="E118" i="92"/>
  <c r="H118" i="92"/>
  <c r="D118" i="92"/>
  <c r="D205" i="92"/>
  <c r="D201" i="92"/>
  <c r="D196" i="92"/>
  <c r="D204" i="92"/>
  <c r="D200" i="92"/>
  <c r="E55" i="94"/>
  <c r="H55" i="94"/>
  <c r="D55" i="94"/>
  <c r="G55" i="94"/>
  <c r="E61" i="97"/>
  <c r="H61" i="97"/>
  <c r="D61" i="97"/>
  <c r="G61" i="97"/>
  <c r="E55" i="100"/>
  <c r="H55" i="100"/>
  <c r="D55" i="100"/>
  <c r="G55" i="100"/>
  <c r="D145" i="100"/>
  <c r="D141" i="100"/>
  <c r="D144" i="100"/>
  <c r="D140" i="100"/>
  <c r="D143" i="100"/>
  <c r="D139" i="100"/>
  <c r="D109" i="80"/>
  <c r="D27" i="81"/>
  <c r="D32" i="81"/>
  <c r="D103" i="82"/>
  <c r="D140" i="87"/>
  <c r="D110" i="90"/>
  <c r="G8" i="92"/>
  <c r="E13" i="92"/>
  <c r="H13" i="92"/>
  <c r="D13" i="92"/>
  <c r="G118" i="92"/>
  <c r="E123" i="92"/>
  <c r="H123" i="92"/>
  <c r="D123" i="92"/>
  <c r="D202" i="92"/>
  <c r="H27" i="93"/>
  <c r="D27" i="93"/>
  <c r="G27" i="93"/>
  <c r="E32" i="93"/>
  <c r="E55" i="95"/>
  <c r="H55" i="95"/>
  <c r="D55" i="95"/>
  <c r="G55" i="95"/>
  <c r="E27" i="99"/>
  <c r="H27" i="99"/>
  <c r="D27" i="99"/>
  <c r="G27" i="99"/>
  <c r="E32" i="99"/>
  <c r="H32" i="99"/>
  <c r="D32" i="99"/>
  <c r="G32" i="99"/>
  <c r="E48" i="99"/>
  <c r="H48" i="99"/>
  <c r="D48" i="99"/>
  <c r="G48" i="99"/>
  <c r="D55" i="93"/>
  <c r="H55" i="93"/>
  <c r="E12" i="94"/>
  <c r="E7" i="95"/>
  <c r="E12" i="95"/>
  <c r="D8" i="96"/>
  <c r="H8" i="96"/>
  <c r="D13" i="96"/>
  <c r="H13" i="96"/>
  <c r="D118" i="96"/>
  <c r="D55" i="97"/>
  <c r="D121" i="97"/>
  <c r="D103" i="98"/>
  <c r="D107" i="98"/>
  <c r="E7" i="100"/>
  <c r="E12" i="100"/>
  <c r="D201" i="100"/>
  <c r="E7" i="101"/>
  <c r="E12" i="101"/>
  <c r="E54" i="101"/>
  <c r="D112" i="101"/>
  <c r="D116" i="101"/>
  <c r="E39" i="102"/>
  <c r="D283" i="102"/>
  <c r="D288" i="102"/>
  <c r="D292" i="102"/>
  <c r="G32" i="94"/>
  <c r="G48" i="94"/>
  <c r="G7" i="97"/>
  <c r="D104" i="98"/>
  <c r="D293" i="102"/>
  <c r="D27" i="94"/>
  <c r="D32" i="94"/>
  <c r="D48" i="94"/>
  <c r="D27" i="95"/>
  <c r="D32" i="95"/>
  <c r="D48" i="95"/>
  <c r="D7" i="97"/>
  <c r="D101" i="98"/>
  <c r="D7" i="99"/>
  <c r="D12" i="99"/>
  <c r="D27" i="100"/>
  <c r="D32" i="100"/>
  <c r="D48" i="100"/>
  <c r="D27" i="101"/>
  <c r="D32" i="101"/>
  <c r="D48" i="101"/>
  <c r="D8" i="102"/>
  <c r="D13" i="102"/>
  <c r="D23" i="102"/>
  <c r="D28" i="102"/>
</calcChain>
</file>

<file path=xl/sharedStrings.xml><?xml version="1.0" encoding="utf-8"?>
<sst xmlns="http://schemas.openxmlformats.org/spreadsheetml/2006/main" count="23755" uniqueCount="744">
  <si>
    <t>ПРАЙС-ЛИСТ</t>
  </si>
  <si>
    <t>Введен в действие с "01" июля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</si>
  <si>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</si>
  <si>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</si>
  <si>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</si>
  <si>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</si>
  <si>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</si>
  <si>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</si>
  <si>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</si>
  <si>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</si>
  <si>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</si>
  <si>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</si>
  <si>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</si>
  <si>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</si>
  <si>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</si>
  <si>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</si>
  <si>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Каталог товаров и услуг</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</si>
  <si>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</si>
  <si>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</si>
  <si>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</si>
  <si>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</si>
  <si>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</si>
  <si>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</si>
  <si>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</si>
  <si>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</si>
  <si>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</si>
  <si>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</si>
  <si>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</si>
  <si>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</si>
  <si>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</si>
  <si>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</si>
  <si>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</si>
  <si>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</si>
  <si>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</si>
  <si>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</si>
  <si>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</si>
  <si>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Каталог товаров и услуг,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</si>
  <si>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</si>
  <si>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</si>
  <si>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</si>
  <si>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</si>
  <si>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</si>
  <si>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</si>
  <si>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</si>
  <si>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</si>
  <si>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</si>
  <si>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</si>
  <si>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</si>
  <si>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</si>
  <si>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</si>
  <si>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</si>
  <si>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</si>
  <si>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</si>
  <si>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</si>
  <si>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</si>
  <si>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</si>
  <si>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</si>
  <si>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</si>
  <si>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</si>
  <si>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</si>
  <si>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</si>
  <si>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</si>
  <si>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</si>
  <si>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</si>
  <si>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</si>
  <si>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</si>
  <si>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</si>
  <si>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</si>
  <si>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</si>
  <si>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</si>
  <si>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</si>
  <si>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</si>
  <si>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</si>
  <si>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</si>
  <si>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</si>
  <si>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</si>
  <si>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</si>
  <si>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</si>
  <si>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</si>
  <si>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</si>
  <si>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</si>
  <si>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</si>
  <si>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</si>
  <si>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</si>
  <si>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</si>
  <si>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</si>
  <si>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</si>
  <si>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</si>
  <si>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</si>
  <si>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</si>
  <si>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</si>
  <si>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</si>
  <si>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</si>
  <si>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</si>
  <si>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</si>
  <si>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</si>
  <si>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</si>
  <si>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</si>
  <si>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</si>
  <si>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</si>
  <si>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</si>
  <si>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</si>
  <si>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</si>
  <si>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 на дашборде</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</si>
  <si>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</si>
  <si>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</si>
  <si>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</si>
  <si>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</si>
  <si>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</si>
  <si>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</si>
  <si>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</si>
  <si>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</si>
  <si>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</si>
  <si>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</si>
  <si>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</si>
  <si>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</si>
  <si>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</si>
  <si>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</si>
  <si>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</si>
  <si>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</si>
  <si>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</si>
  <si>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</si>
  <si>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</si>
  <si>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</si>
  <si>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</si>
  <si>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t>Контекстный рекламный блок в выдаче</t>
  </si>
  <si>
    <t>Баннер в поисковой выдаче (ПК-версия)</t>
  </si>
  <si>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</si>
  <si>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</si>
  <si>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</si>
  <si>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</si>
  <si>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</si>
  <si>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</si>
  <si>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</si>
  <si>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0,5104 гривен</t>
  </si>
  <si>
    <t>По соглашению сторон в качестве валюты платежа могут выступать дирхамы ОАЭ, в этом случае курс следующий: 1 руб. = 0,0434 дирхам</t>
  </si>
  <si>
    <t>По соглашению сторон в качестве валюты платежа могут выступать доллары США, в этом случае курс следующий: 1 руб. = 0,0126 доллара</t>
  </si>
  <si>
    <t>По соглашению сторон в качестве валюты платежа могут выступать евро, в этом случае курс следующий: 1 руб. = 0,0117 евро</t>
  </si>
  <si>
    <t>По соглашению сторон в качестве валюты платежа могут выступать чешские кроны, в этом случае курс следующий: 1 руб. = 0,2914 крона</t>
  </si>
  <si>
    <t>По соглашению сторон в качестве валюты платежа могут выступать киргизские сомы, в этом случае курс следующий: 1 руб. = 1,0988 сом</t>
  </si>
  <si>
    <t>По соглашению сторон в качестве валюты платежа могут выступать казахстанские тенге, в этом случае курс следующий: 1 руб. = 5,7644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</si>
  <si>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</si>
  <si>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</si>
  <si>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</si>
  <si>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</si>
  <si>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</si>
  <si>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</si>
  <si>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</si>
  <si>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</si>
  <si>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</si>
  <si>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</si>
  <si>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</si>
  <si>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</si>
  <si>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</si>
  <si>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</si>
  <si>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</si>
  <si>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</si>
  <si>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</si>
  <si>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</si>
  <si>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</si>
  <si>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</si>
  <si>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</si>
  <si>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</si>
  <si>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</si>
  <si>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</si>
  <si>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</si>
  <si>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</si>
  <si>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</si>
  <si>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</si>
  <si>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</si>
  <si>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</si>
  <si>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</si>
  <si>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</si>
  <si>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</si>
  <si>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</si>
  <si>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</si>
  <si>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</si>
  <si>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</si>
  <si>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</si>
  <si>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</si>
  <si>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</si>
  <si>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</si>
  <si>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</si>
  <si>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</si>
  <si>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</si>
  <si>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</si>
  <si>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</si>
  <si>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</si>
  <si>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</si>
  <si>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</si>
  <si>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</si>
  <si>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</si>
  <si>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</si>
  <si>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</si>
  <si>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</si>
  <si>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</si>
  <si>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</si>
  <si>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</si>
  <si>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</si>
  <si>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</si>
  <si>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</si>
  <si>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</si>
  <si>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</si>
  <si>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</si>
  <si>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</si>
  <si>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</si>
  <si>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</si>
  <si>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</si>
  <si>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</si>
  <si>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r>
      <t>Рекламная ссылка в карточке компании</t>
    </r>
    <r>
      <rPr>
        <vertAlign val="superscript"/>
        <sz val="16"/>
        <rFont val="Calibri"/>
        <family val="2"/>
        <charset val="204"/>
        <scheme val="minor"/>
      </rPr>
      <t xml:space="preserve">3 </t>
    </r>
  </si>
  <si>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</si>
  <si>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</si>
  <si>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</si>
  <si>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</si>
  <si>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</si>
  <si>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</si>
  <si>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</si>
  <si>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</si>
  <si>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</si>
  <si>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</si>
  <si>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</si>
  <si>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</si>
  <si>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Интернет-площадка account.2Fis.com</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</si>
  <si>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</si>
  <si>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</si>
  <si>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</si>
  <si>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</si>
  <si>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</si>
  <si>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</si>
  <si>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</si>
  <si>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</si>
  <si>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</si>
  <si>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</si>
  <si>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</si>
  <si>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</si>
  <si>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</si>
  <si>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</si>
  <si>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</si>
  <si>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</si>
  <si>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</si>
  <si>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</si>
  <si>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</si>
  <si>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</si>
  <si>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</si>
  <si>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</si>
  <si>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</si>
  <si>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</si>
  <si>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</si>
  <si>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</si>
  <si>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</si>
  <si>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</si>
  <si>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</si>
  <si>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</si>
  <si>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</si>
  <si>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</si>
  <si>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</si>
  <si>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</si>
  <si>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</si>
  <si>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</si>
  <si>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</si>
  <si>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</si>
  <si>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</si>
  <si>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</si>
  <si>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</si>
  <si>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</si>
  <si>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</si>
  <si>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</si>
  <si>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</si>
  <si>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</si>
  <si>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</si>
  <si>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</si>
  <si>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</si>
  <si>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</si>
  <si>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</si>
  <si>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</si>
  <si>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</si>
  <si>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</si>
  <si>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</si>
  <si>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</si>
  <si>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</si>
  <si>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</si>
  <si>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</si>
  <si>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</si>
  <si>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</si>
  <si>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</si>
  <si>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</si>
  <si>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</si>
  <si>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</si>
  <si>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</si>
  <si>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</si>
  <si>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</si>
  <si>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</si>
  <si>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</si>
  <si>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</si>
  <si>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</si>
  <si>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</si>
  <si>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</si>
  <si>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</si>
  <si>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</si>
  <si>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</si>
  <si>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</si>
  <si>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</si>
  <si>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r>
      <t>Баннер в поисковой выдаче (мобильная версия)</t>
    </r>
    <r>
      <rPr>
        <vertAlign val="superscript"/>
        <sz val="16"/>
        <rFont val="Calibri"/>
        <family val="2"/>
        <charset val="204"/>
        <scheme val="minor"/>
      </rPr>
      <t>1.1</t>
    </r>
  </si>
  <si>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</si>
  <si>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</si>
  <si>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</si>
  <si>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</si>
  <si>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</si>
  <si>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</si>
  <si>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</si>
  <si>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</si>
  <si>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</si>
  <si>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</si>
  <si>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</si>
  <si>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</si>
  <si>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</si>
  <si>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</si>
  <si>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</si>
  <si>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</si>
  <si>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</si>
  <si>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</si>
  <si>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</si>
  <si>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</si>
  <si>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</si>
  <si>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</si>
  <si>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</si>
  <si>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</si>
  <si>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</si>
  <si>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</si>
  <si>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</si>
  <si>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</si>
  <si>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</si>
  <si>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</si>
  <si>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</si>
  <si>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</si>
  <si>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</si>
  <si>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</si>
  <si>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</si>
  <si>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</si>
  <si>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</si>
  <si>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</si>
  <si>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</si>
  <si>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</si>
  <si>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</si>
  <si>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</si>
  <si>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</si>
  <si>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</si>
  <si>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</si>
  <si>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</si>
  <si>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</si>
  <si>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</si>
  <si>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</si>
  <si>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</si>
  <si>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</si>
  <si>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</si>
  <si>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</si>
  <si>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</si>
  <si>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</si>
  <si>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</si>
  <si>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</si>
  <si>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</si>
  <si>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</si>
  <si>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</si>
  <si>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</si>
  <si>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</si>
  <si>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</si>
  <si>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</si>
  <si>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</si>
  <si>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</si>
  <si>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</si>
  <si>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</si>
  <si>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</si>
  <si>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</si>
  <si>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</si>
  <si>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</si>
  <si>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</si>
  <si>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</si>
  <si>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</si>
  <si>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</si>
  <si>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</si>
  <si>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</si>
  <si>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</si>
  <si>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</si>
  <si>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</si>
  <si>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</si>
  <si>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</si>
  <si>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</si>
  <si>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</si>
  <si>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</si>
  <si>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</si>
  <si>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</si>
  <si>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</si>
  <si>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</si>
  <si>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</si>
  <si>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</si>
  <si>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</si>
  <si>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</si>
  <si>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</si>
  <si>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</si>
  <si>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</si>
  <si>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</si>
  <si>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</si>
  <si>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</si>
  <si>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</si>
  <si>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</si>
  <si>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</si>
  <si>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</si>
  <si>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</si>
  <si>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</si>
  <si>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</si>
  <si>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</si>
  <si>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</si>
  <si>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</si>
  <si>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</si>
  <si>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</si>
  <si>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</si>
  <si>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</si>
  <si>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</si>
  <si>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</si>
  <si>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</si>
  <si>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</si>
  <si>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</si>
  <si>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</si>
  <si>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</si>
  <si>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</si>
  <si>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</si>
  <si>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</si>
  <si>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</si>
  <si>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</si>
  <si>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</si>
  <si>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</si>
  <si>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</si>
  <si>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</si>
  <si>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</si>
  <si>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</si>
  <si>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</si>
  <si>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</si>
  <si>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</si>
  <si>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</si>
  <si>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</si>
  <si>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</si>
  <si>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</si>
  <si>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</si>
  <si>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</si>
  <si>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</si>
  <si>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</si>
  <si>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</si>
  <si>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</si>
  <si>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</si>
  <si>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</si>
  <si>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</si>
  <si>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</si>
  <si>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</si>
  <si>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</si>
  <si>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</si>
  <si>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</si>
  <si>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</si>
  <si>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</si>
  <si>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</si>
  <si>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</si>
  <si>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</si>
  <si>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</si>
  <si>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</si>
  <si>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</si>
  <si>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</si>
  <si>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</si>
  <si>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</si>
  <si>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</si>
  <si>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</si>
  <si>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</si>
  <si>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</si>
  <si>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</si>
  <si>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</si>
  <si>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</si>
  <si>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</si>
  <si>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</si>
  <si>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</si>
  <si>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</si>
  <si>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</si>
  <si>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</si>
  <si>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</si>
  <si>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</si>
  <si>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</si>
  <si>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</si>
  <si>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</si>
  <si>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</si>
  <si>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</si>
  <si>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</si>
  <si>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</si>
  <si>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</si>
  <si>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</si>
  <si>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Пакет «Лайт Медиа» VIP</t>
  </si>
  <si>
    <t>Пакет «Старт Медиа» VIP</t>
  </si>
  <si>
    <t>Подключение в другие рубрики для пакета Медиа VIP</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</si>
  <si>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</si>
  <si>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</si>
  <si>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</si>
  <si>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</si>
  <si>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</si>
  <si>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</si>
  <si>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</si>
  <si>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</si>
  <si>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</si>
  <si>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</si>
  <si>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</si>
  <si>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</si>
  <si>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</si>
  <si>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</si>
  <si>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</si>
  <si>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</si>
  <si>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</si>
  <si>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</si>
  <si>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</si>
  <si>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</si>
  <si>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</si>
  <si>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</si>
  <si>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</si>
  <si>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</si>
  <si>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</si>
  <si>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</si>
  <si>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</si>
  <si>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</si>
  <si>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</si>
  <si>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</si>
  <si>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</si>
  <si>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</si>
  <si>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</si>
  <si>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</si>
  <si>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</si>
  <si>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</si>
  <si>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</si>
  <si>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</si>
  <si>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Контекстный рекламный блок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</si>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</sst>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4"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802">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3" fontId="11" fillId="2" borderId="20" xfId="3" applyNumberFormat="1" applyFont="1" applyFill="1" applyBorder="1" applyAlignment="1" applyProtection="1">
      <alignment horizontal="center" vertical="center" wrapText="1"/>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0" fontId="11" fillId="2" borderId="17"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57" xfId="3" applyNumberFormat="1" applyFont="1" applyFill="1" applyBorder="1" applyAlignment="1" applyProtection="1">
      <alignmen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0" fontId="11" fillId="8" borderId="87" xfId="3" applyNumberFormat="1" applyFont="1" applyFill="1" applyBorder="1" applyAlignment="1" applyProtection="1">
      <alignment horizontal="center" vertical="center" wrapText="1"/>
      <protection locked="0"/>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11" fillId="2" borderId="0" xfId="1" applyFont="1" applyFill="1" applyBorder="1" applyAlignment="1">
      <alignment horizontal="left" vertical="center"/>
    </xf>
    <xf numFmtId="0" fontId="21" fillId="0" borderId="0" xfId="1" applyFont="1" applyFill="1" applyAlignment="1">
      <alignment vertical="center"/>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2"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8" borderId="22" xfId="3" applyNumberFormat="1" applyFont="1" applyFill="1" applyBorder="1" applyAlignment="1" applyProtection="1">
      <alignment horizontal="center" vertical="center" wrapText="1"/>
      <protection locked="0"/>
    </xf>
    <xf numFmtId="3" fontId="11" fillId="2" borderId="36" xfId="3" applyNumberFormat="1" applyFont="1" applyFill="1" applyBorder="1" applyAlignment="1" applyProtection="1">
      <alignment horizontal="center" vertical="center" wrapText="1"/>
    </xf>
    <xf numFmtId="3" fontId="11" fillId="2" borderId="87" xfId="3" applyNumberFormat="1" applyFont="1" applyFill="1" applyBorder="1" applyAlignment="1" applyProtection="1">
      <alignment horizontal="center" vertical="center" wrapText="1"/>
    </xf>
    <xf numFmtId="0" fontId="11" fillId="2" borderId="14" xfId="3" applyNumberFormat="1" applyFont="1" applyFill="1" applyBorder="1" applyAlignment="1" applyProtection="1">
      <alignment horizontal="center" vertical="center" wrapText="1"/>
      <protection locked="0"/>
    </xf>
    <xf numFmtId="0" fontId="11" fillId="0" borderId="0" xfId="1" applyFont="1" applyBorder="1" applyAlignment="1">
      <alignment horizontal="left" vertical="center" wrapText="1"/>
    </xf>
    <xf numFmtId="0" fontId="6" fillId="10" borderId="10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0" fontId="11" fillId="2" borderId="96" xfId="3" applyNumberFormat="1" applyFont="1" applyFill="1" applyBorder="1" applyAlignment="1" applyProtection="1">
      <alignment horizontal="left"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4" fontId="6" fillId="4" borderId="5" xfId="1" applyNumberFormat="1" applyFont="1" applyFill="1" applyBorder="1" applyAlignment="1">
      <alignment vertical="center"/>
    </xf>
    <xf numFmtId="0" fontId="11" fillId="2" borderId="35" xfId="3" applyNumberFormat="1" applyFont="1" applyFill="1" applyBorder="1" applyAlignment="1" applyProtection="1">
      <alignment vertical="center" wrapText="1"/>
      <protection locked="0"/>
    </xf>
    <xf numFmtId="4" fontId="6" fillId="2" borderId="0" xfId="1" applyNumberFormat="1" applyFont="1" applyFill="1" applyBorder="1" applyAlignment="1">
      <alignment vertical="center"/>
    </xf>
    <xf numFmtId="0" fontId="11" fillId="2" borderId="7" xfId="3" applyNumberFormat="1" applyFont="1" applyFill="1" applyBorder="1" applyAlignment="1" applyProtection="1">
      <alignment vertical="center" wrapText="1"/>
      <protection locked="0"/>
    </xf>
    <xf numFmtId="0" fontId="11" fillId="2" borderId="13"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center" vertical="center" wrapText="1"/>
    </xf>
    <xf numFmtId="0" fontId="11" fillId="2" borderId="19" xfId="3" applyNumberFormat="1" applyFont="1" applyFill="1" applyBorder="1" applyAlignment="1" applyProtection="1">
      <alignment vertical="center" wrapText="1"/>
      <protection locked="0"/>
    </xf>
    <xf numFmtId="0" fontId="6" fillId="10" borderId="124" xfId="0" applyFont="1" applyFill="1" applyBorder="1" applyAlignment="1">
      <alignment horizontal="center" vertical="center" wrapText="1"/>
    </xf>
    <xf numFmtId="0" fontId="6" fillId="10" borderId="93"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0" borderId="19" xfId="4" applyFont="1" applyBorder="1" applyAlignment="1">
      <alignment horizontal="justify" vertical="center" wrapText="1"/>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96"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0" fontId="26" fillId="12" borderId="16" xfId="0" applyFont="1" applyFill="1" applyBorder="1" applyAlignment="1">
      <alignment horizontal="left"/>
    </xf>
    <xf numFmtId="0" fontId="26" fillId="0" borderId="16" xfId="0" applyFont="1" applyBorder="1" applyAlignment="1">
      <alignment horizontal="center"/>
    </xf>
    <xf numFmtId="3" fontId="11" fillId="2" borderId="14" xfId="3" applyNumberFormat="1" applyFont="1" applyFill="1" applyBorder="1" applyAlignment="1" applyProtection="1">
      <alignment horizontal="center" vertical="center" wrapText="1"/>
      <protection locked="0"/>
    </xf>
    <xf numFmtId="0" fontId="11" fillId="3" borderId="63" xfId="0" applyFont="1" applyFill="1" applyBorder="1" applyAlignment="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92"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6"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2" fillId="2" borderId="0" xfId="1" applyFont="1" applyFill="1" applyAlignment="1">
      <alignment vertical="center"/>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1" fillId="2" borderId="35" xfId="3" applyNumberFormat="1" applyFont="1" applyFill="1" applyBorder="1" applyAlignment="1" applyProtection="1">
      <alignment horizontal="center" vertical="center" wrapText="1"/>
      <protection locked="0"/>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1" fillId="3" borderId="22" xfId="0" applyFont="1" applyFill="1" applyBorder="1" applyAlignment="1">
      <alignment horizontal="left" vertical="center" wrapText="1"/>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96" xfId="3" applyNumberFormat="1" applyFont="1" applyFill="1" applyBorder="1" applyAlignment="1" applyProtection="1">
      <alignment vertical="center" wrapText="1"/>
      <protection locked="0"/>
    </xf>
    <xf numFmtId="0" fontId="5" fillId="0" borderId="0" xfId="2"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3" fontId="11" fillId="2" borderId="9"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7" xfId="2"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left"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0" fontId="11" fillId="3" borderId="0" xfId="0" applyFont="1" applyFill="1" applyBorder="1" applyAlignment="1">
      <alignment horizontal="left" vertical="center" wrapText="1"/>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4" fontId="6" fillId="2" borderId="22" xfId="1" applyNumberFormat="1" applyFont="1" applyFill="1" applyBorder="1" applyAlignment="1">
      <alignment horizontal="center" vertical="center"/>
    </xf>
    <xf numFmtId="0" fontId="11" fillId="2" borderId="0" xfId="3" applyNumberFormat="1" applyFont="1" applyFill="1" applyBorder="1" applyAlignment="1" applyProtection="1">
      <alignment horizontal="center" vertical="center" wrapText="1"/>
      <protection locked="0"/>
    </xf>
    <xf numFmtId="0" fontId="11" fillId="2" borderId="12"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8" borderId="63" xfId="3" applyNumberFormat="1" applyFont="1" applyFill="1" applyBorder="1" applyAlignment="1" applyProtection="1">
      <alignment horizontal="center" vertical="center" wrapText="1"/>
      <protection locked="0"/>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2" borderId="36" xfId="3" applyNumberFormat="1" applyFont="1" applyFill="1" applyBorder="1" applyAlignment="1" applyProtection="1">
      <alignment horizontal="left" vertical="center" wrapText="1"/>
      <protection locked="0"/>
    </xf>
    <xf numFmtId="4" fontId="6" fillId="2" borderId="13" xfId="1" applyNumberFormat="1" applyFont="1" applyFill="1" applyBorder="1" applyAlignment="1">
      <alignment horizontal="center" vertical="center"/>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21" fillId="2" borderId="0" xfId="1" applyNumberFormat="1" applyFont="1" applyFill="1" applyAlignment="1">
      <alignment vertical="center"/>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23" fillId="10" borderId="91" xfId="0" applyFont="1" applyFill="1" applyBorder="1" applyAlignment="1">
      <alignment horizontal="center"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22" fillId="2" borderId="0" xfId="2" applyNumberFormat="1" applyFont="1" applyFill="1" applyBorder="1" applyAlignment="1" applyProtection="1">
      <alignment horizontal="left" vertical="center" wrapText="1"/>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12" fillId="2" borderId="0" xfId="2"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4" fontId="6" fillId="2" borderId="31" xfId="1" applyNumberFormat="1" applyFont="1" applyFill="1" applyBorder="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4" fontId="6" fillId="2" borderId="66"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4" fontId="6" fillId="2" borderId="62" xfId="1" applyNumberFormat="1" applyFont="1" applyFill="1" applyBorder="1" applyAlignment="1">
      <alignment horizontal="center" vertical="center"/>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3" fontId="11" fillId="2" borderId="32" xfId="3" applyNumberFormat="1" applyFont="1" applyFill="1" applyBorder="1" applyAlignment="1">
      <alignment horizontal="center"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3" fontId="11" fillId="2" borderId="78" xfId="3" applyNumberFormat="1" applyFont="1" applyFill="1" applyBorder="1" applyAlignment="1" applyProtection="1">
      <alignment horizontal="left" vertical="center" wrapText="1"/>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0" fontId="11" fillId="8" borderId="39" xfId="3" applyNumberFormat="1" applyFont="1" applyFill="1" applyBorder="1" applyAlignment="1" applyProtection="1">
      <alignment horizontal="center" vertical="center" wrapText="1"/>
      <protection locked="0"/>
    </xf>
    <xf numFmtId="0" fontId="11" fillId="8" borderId="30" xfId="3" applyNumberFormat="1" applyFont="1" applyFill="1" applyBorder="1" applyAlignment="1" applyProtection="1">
      <alignment horizontal="center" vertical="center" wrapText="1"/>
      <protection locked="0"/>
    </xf>
    <xf numFmtId="0" fontId="11" fillId="8" borderId="32" xfId="3" applyNumberFormat="1" applyFont="1" applyFill="1" applyBorder="1" applyAlignment="1" applyProtection="1">
      <alignment horizontal="center" vertical="center" wrapText="1"/>
      <protection locked="0"/>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6" fillId="2" borderId="24" xfId="3" applyNumberFormat="1" applyFont="1" applyFill="1" applyBorder="1" applyAlignment="1" applyProtection="1">
      <alignment horizontal="center" vertical="center" wrapText="1"/>
      <protection locked="0"/>
    </xf>
    <xf numFmtId="0" fontId="6" fillId="2" borderId="40" xfId="3" applyNumberFormat="1" applyFont="1" applyFill="1" applyBorder="1" applyAlignment="1" applyProtection="1">
      <alignment horizontal="center"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0" fontId="6" fillId="2" borderId="9" xfId="3" applyNumberFormat="1" applyFont="1" applyFill="1" applyBorder="1" applyAlignment="1" applyProtection="1">
      <alignment horizontal="center" vertical="center" wrapText="1"/>
      <protection locked="0"/>
    </xf>
    <xf numFmtId="0" fontId="6" fillId="2" borderId="30"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8" xfId="3" applyNumberFormat="1" applyFont="1" applyFill="1" applyBorder="1" applyAlignment="1" applyProtection="1">
      <alignment horizontal="center" vertical="center" wrapText="1"/>
      <protection locked="0"/>
    </xf>
    <xf numFmtId="0" fontId="6" fillId="2" borderId="13" xfId="3" applyNumberFormat="1" applyFont="1" applyFill="1" applyBorder="1" applyAlignment="1" applyProtection="1">
      <alignment horizontal="center" vertical="center" wrapText="1"/>
      <protection locked="0"/>
    </xf>
    <xf numFmtId="0" fontId="6" fillId="2" borderId="61"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39" xfId="3" applyNumberFormat="1" applyFont="1" applyFill="1" applyBorder="1" applyAlignment="1" applyProtection="1">
      <alignment horizontal="center" vertical="center" wrapText="1"/>
      <protection locked="0"/>
    </xf>
    <xf numFmtId="0" fontId="11" fillId="2" borderId="47" xfId="3" applyNumberFormat="1" applyFont="1" applyFill="1" applyBorder="1" applyAlignment="1" applyProtection="1">
      <alignment horizontal="center" vertical="center" wrapText="1"/>
      <protection locked="0"/>
    </xf>
    <xf numFmtId="0" fontId="11" fillId="2" borderId="49"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24" xfId="1" applyNumberFormat="1" applyFont="1" applyFill="1" applyBorder="1" applyAlignment="1">
      <alignment horizontal="center" vertical="center"/>
    </xf>
    <xf numFmtId="4" fontId="6" fillId="7" borderId="40" xfId="1" applyNumberFormat="1" applyFont="1" applyFill="1" applyBorder="1" applyAlignment="1">
      <alignment horizontal="center" vertical="center"/>
    </xf>
    <xf numFmtId="4" fontId="6" fillId="2" borderId="33"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6" fillId="2" borderId="32" xfId="3" applyNumberFormat="1" applyFont="1" applyFill="1" applyBorder="1" applyAlignment="1" applyProtection="1">
      <alignment horizontal="center" vertical="center" wrapText="1"/>
      <protection locked="0"/>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1" fillId="0" borderId="0" xfId="1" applyFont="1" applyFill="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0" fontId="11" fillId="2" borderId="43" xfId="3" applyNumberFormat="1" applyFont="1" applyFill="1" applyBorder="1" applyAlignment="1" applyProtection="1">
      <alignment horizontal="center" vertical="center" wrapText="1"/>
      <protection locked="0"/>
    </xf>
    <xf numFmtId="4" fontId="6" fillId="7" borderId="61" xfId="1" applyNumberFormat="1" applyFont="1" applyFill="1" applyBorder="1" applyAlignment="1">
      <alignment horizontal="center" vertical="center"/>
    </xf>
    <xf numFmtId="4" fontId="6" fillId="7" borderId="94"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23" fillId="10" borderId="124" xfId="0" applyFont="1" applyFill="1" applyBorder="1" applyAlignment="1">
      <alignment horizontal="center" vertical="center" wrapText="1"/>
    </xf>
    <xf numFmtId="0" fontId="24" fillId="0" borderId="0" xfId="1" applyFont="1" applyBorder="1" applyAlignment="1">
      <alignment horizontal="left" vertical="center" wrapText="1"/>
    </xf>
    <xf numFmtId="165" fontId="6" fillId="6" borderId="0" xfId="3" applyNumberFormat="1" applyFont="1" applyFill="1" applyBorder="1" applyAlignment="1" applyProtection="1">
      <alignment horizontal="center" vertical="center" wrapText="1"/>
    </xf>
    <xf numFmtId="0" fontId="13" fillId="5" borderId="35"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23" xfId="3" applyNumberFormat="1" applyFont="1" applyFill="1" applyBorder="1" applyAlignment="1" applyProtection="1">
      <alignment horizontal="left" vertical="center" wrapText="1"/>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42" xfId="3" applyNumberFormat="1" applyFont="1" applyFill="1" applyBorder="1" applyAlignment="1">
      <alignment horizontal="center"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0" fontId="11" fillId="8" borderId="40"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11" fillId="2" borderId="80" xfId="3" applyNumberFormat="1" applyFont="1" applyFill="1" applyBorder="1" applyAlignment="1" applyProtection="1">
      <alignment horizontal="left"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2" borderId="9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0" fontId="6" fillId="6" borderId="7" xfId="3" applyNumberFormat="1" applyFont="1" applyFill="1" applyBorder="1" applyAlignment="1" applyProtection="1">
      <alignment horizontal="center" vertical="center" wrapText="1"/>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8" fillId="4" borderId="92" xfId="2" applyNumberFormat="1" applyFont="1" applyFill="1" applyBorder="1" applyAlignment="1" applyProtection="1">
      <alignment horizontal="center" vertical="center" wrapText="1"/>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3" fontId="11" fillId="2" borderId="15" xfId="3" applyNumberFormat="1" applyFont="1" applyFill="1" applyBorder="1" applyAlignment="1" applyProtection="1">
      <alignment horizontal="left"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8" borderId="16" xfId="3" applyNumberFormat="1" applyFont="1" applyFill="1" applyBorder="1" applyAlignment="1" applyProtection="1">
      <alignment horizontal="center" vertical="center" wrapText="1"/>
      <protection locked="0"/>
    </xf>
    <xf numFmtId="0" fontId="26" fillId="0" borderId="54" xfId="0" applyFont="1" applyBorder="1" applyAlignment="1">
      <alignment horizontal="center"/>
    </xf>
    <xf numFmtId="0" fontId="26" fillId="0" borderId="31" xfId="0" applyFont="1" applyBorder="1" applyAlignment="1">
      <alignment horizontal="center"/>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14" fillId="0" borderId="0" xfId="1" applyFont="1" applyFill="1" applyAlignment="1">
      <alignment horizontal="left" vertical="center" wrapText="1"/>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165" fontId="6" fillId="6" borderId="7" xfId="3" applyNumberFormat="1" applyFont="1" applyFill="1" applyBorder="1" applyAlignment="1" applyProtection="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125"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3" fillId="5" borderId="40" xfId="2" applyNumberFormat="1" applyFont="1" applyFill="1" applyBorder="1" applyAlignment="1" applyProtection="1">
      <alignment horizontal="center" vertical="center" wrapText="1"/>
    </xf>
    <xf numFmtId="3" fontId="11" fillId="2" borderId="55" xfId="3"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4" fontId="6" fillId="2" borderId="96" xfId="1" applyNumberFormat="1" applyFont="1" applyFill="1" applyBorder="1" applyAlignment="1">
      <alignment horizontal="center" vertical="center"/>
    </xf>
    <xf numFmtId="0" fontId="14"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center" vertical="center" wrapText="1"/>
    </xf>
    <xf numFmtId="3" fontId="11" fillId="2" borderId="131" xfId="3" applyNumberFormat="1" applyFont="1" applyFill="1" applyBorder="1" applyAlignment="1" applyProtection="1">
      <alignment horizontal="left" vertical="center" wrapText="1"/>
    </xf>
    <xf numFmtId="3" fontId="11" fillId="2" borderId="132" xfId="3" applyNumberFormat="1" applyFont="1" applyFill="1" applyBorder="1" applyAlignment="1" applyProtection="1">
      <alignment horizontal="left" vertical="center" wrapText="1"/>
    </xf>
    <xf numFmtId="3" fontId="11" fillId="2" borderId="130" xfId="3" applyNumberFormat="1" applyFont="1" applyFill="1" applyBorder="1" applyAlignment="1" applyProtection="1">
      <alignment horizontal="left" vertical="center" wrapText="1"/>
    </xf>
    <xf numFmtId="0" fontId="11" fillId="2" borderId="77" xfId="3" applyNumberFormat="1" applyFont="1" applyFill="1" applyBorder="1" applyAlignment="1" applyProtection="1">
      <alignment horizontal="left" vertical="center" wrapText="1"/>
      <protection locked="0"/>
    </xf>
    <xf numFmtId="0" fontId="11" fillId="2" borderId="128" xfId="3" applyNumberFormat="1" applyFont="1" applyFill="1" applyBorder="1" applyAlignment="1" applyProtection="1">
      <alignment horizontal="left" vertical="center" wrapText="1"/>
      <protection locked="0"/>
    </xf>
    <xf numFmtId="0" fontId="11" fillId="2" borderId="81"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1" fillId="8" borderId="14"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0" fontId="13" fillId="5" borderId="7" xfId="2" applyNumberFormat="1" applyFont="1" applyFill="1" applyBorder="1" applyAlignment="1" applyProtection="1">
      <alignment horizontal="left" vertical="center" wrapText="1"/>
    </xf>
    <xf numFmtId="0" fontId="11" fillId="8" borderId="11" xfId="3" applyNumberFormat="1" applyFont="1" applyFill="1" applyBorder="1" applyAlignment="1" applyProtection="1">
      <alignment horizontal="center" vertical="center" wrapText="1"/>
      <protection locked="0"/>
    </xf>
    <xf numFmtId="3" fontId="11" fillId="2" borderId="24" xfId="3" applyNumberFormat="1" applyFont="1" applyFill="1" applyBorder="1" applyAlignment="1">
      <alignment horizontal="center" vertical="center" wrapText="1"/>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3" fillId="2" borderId="0"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13" fillId="5" borderId="5"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31" xfId="3" applyNumberFormat="1" applyFont="1" applyFill="1" applyBorder="1" applyAlignment="1" applyProtection="1">
      <alignment horizontal="left" vertical="center" wrapText="1"/>
      <protection locked="0"/>
    </xf>
    <xf numFmtId="0" fontId="11" fillId="2" borderId="133" xfId="3" applyNumberFormat="1" applyFont="1" applyFill="1" applyBorder="1" applyAlignment="1" applyProtection="1">
      <alignment horizontal="left" vertical="center" wrapText="1"/>
      <protection locked="0"/>
    </xf>
    <xf numFmtId="0" fontId="11" fillId="3" borderId="23" xfId="0" applyFont="1" applyFill="1" applyBorder="1" applyAlignment="1">
      <alignment horizontal="left" vertical="center" wrapText="1"/>
    </xf>
    <xf numFmtId="4" fontId="6" fillId="2" borderId="54" xfId="1" applyNumberFormat="1" applyFont="1" applyFill="1" applyBorder="1" applyAlignment="1">
      <alignment horizontal="center" vertical="center"/>
    </xf>
    <xf numFmtId="0" fontId="29" fillId="0" borderId="5" xfId="0" applyFont="1" applyBorder="1" applyAlignment="1">
      <alignment horizontal="center" vertical="center" wrapText="1"/>
    </xf>
    <xf numFmtId="0" fontId="29" fillId="0" borderId="135"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5" xfId="0" applyNumberFormat="1" applyFont="1" applyFill="1" applyBorder="1" applyAlignment="1">
      <alignment horizontal="center" vertical="center"/>
    </xf>
    <xf numFmtId="3" fontId="11" fillId="2" borderId="81" xfId="3" applyNumberFormat="1" applyFont="1" applyFill="1" applyBorder="1" applyAlignment="1" applyProtection="1">
      <alignment horizontal="center" vertical="center" wrapText="1"/>
    </xf>
    <xf numFmtId="3" fontId="11" fillId="2" borderId="134"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5" xfId="0" applyFont="1" applyFill="1" applyBorder="1" applyAlignment="1">
      <alignment horizontal="center" vertical="center" wrapText="1"/>
    </xf>
    <xf numFmtId="3" fontId="11" fillId="2" borderId="134"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6" fillId="4" borderId="6" xfId="1" applyFont="1" applyFill="1" applyBorder="1" applyAlignment="1">
      <alignment horizontal="left" vertical="center"/>
    </xf>
    <xf numFmtId="0" fontId="11" fillId="2" borderId="136" xfId="3" applyNumberFormat="1" applyFont="1" applyFill="1" applyBorder="1" applyAlignment="1" applyProtection="1">
      <alignment horizontal="left" vertical="center" wrapText="1"/>
      <protection locked="0"/>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3" fontId="11" fillId="2" borderId="39" xfId="3" applyNumberFormat="1" applyFont="1" applyFill="1" applyBorder="1" applyAlignment="1" applyProtection="1">
      <alignment horizontal="center" vertical="center" wrapText="1"/>
    </xf>
    <xf numFmtId="0" fontId="11" fillId="2" borderId="38" xfId="3" applyNumberFormat="1" applyFont="1" applyFill="1" applyBorder="1" applyAlignment="1" applyProtection="1">
      <alignment horizontal="center" vertical="center" wrapText="1"/>
      <protection locked="0"/>
    </xf>
    <xf numFmtId="0" fontId="11" fillId="2" borderId="34" xfId="3" applyNumberFormat="1" applyFont="1" applyFill="1" applyBorder="1" applyAlignment="1" applyProtection="1">
      <alignment horizontal="center" vertical="center" wrapText="1"/>
      <protection locked="0"/>
    </xf>
    <xf numFmtId="0" fontId="11" fillId="2" borderId="42" xfId="3" applyNumberFormat="1" applyFont="1" applyFill="1" applyBorder="1" applyAlignment="1" applyProtection="1">
      <alignment horizontal="center" vertical="center" wrapText="1"/>
      <protection locked="0"/>
    </xf>
    <xf numFmtId="0" fontId="11" fillId="0" borderId="39" xfId="4" applyFont="1" applyBorder="1" applyAlignment="1">
      <alignment horizontal="left" vertical="center" wrapText="1"/>
    </xf>
    <xf numFmtId="0" fontId="11" fillId="0" borderId="14" xfId="4" applyFont="1" applyBorder="1" applyAlignment="1">
      <alignment horizontal="left" vertical="center" wrapText="1"/>
    </xf>
    <xf numFmtId="0" fontId="11" fillId="2" borderId="35" xfId="3" applyNumberFormat="1" applyFont="1" applyFill="1" applyBorder="1" applyAlignment="1" applyProtection="1">
      <alignment horizontal="center" vertical="center" wrapText="1"/>
      <protection locked="0"/>
    </xf>
    <xf numFmtId="0" fontId="11" fillId="0" borderId="39" xfId="4" applyFont="1" applyBorder="1" applyAlignment="1">
      <alignment horizontal="center" vertical="center" wrapText="1"/>
    </xf>
    <xf numFmtId="0" fontId="11" fillId="0" borderId="32" xfId="4" applyFont="1" applyBorder="1" applyAlignment="1">
      <alignment horizontal="center" vertical="center" wrapText="1"/>
    </xf>
    <xf numFmtId="4" fontId="6" fillId="6" borderId="94"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6" fillId="10" borderId="6"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6" fillId="2" borderId="125" xfId="1" applyNumberFormat="1" applyFont="1" applyFill="1" applyBorder="1" applyAlignment="1">
      <alignment horizontal="center" vertical="center"/>
    </xf>
    <xf numFmtId="4" fontId="6" fillId="2" borderId="92" xfId="1" applyNumberFormat="1" applyFont="1" applyFill="1" applyBorder="1" applyAlignment="1">
      <alignment horizontal="center" vertical="center"/>
    </xf>
    <xf numFmtId="4" fontId="6" fillId="2" borderId="93" xfId="1" applyNumberFormat="1" applyFont="1" applyFill="1" applyBorder="1" applyAlignment="1">
      <alignment horizontal="center" vertical="center"/>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0" borderId="114"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2" borderId="116" xfId="3" applyNumberFormat="1"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11" fillId="2" borderId="100" xfId="3" applyNumberFormat="1" applyFont="1" applyFill="1" applyBorder="1" applyAlignment="1" applyProtection="1">
      <alignment horizontal="left" vertical="center" wrapText="1"/>
      <protection locked="0"/>
    </xf>
    <xf numFmtId="0" fontId="11" fillId="2" borderId="106" xfId="3" applyNumberFormat="1" applyFont="1" applyFill="1" applyBorder="1" applyAlignment="1" applyProtection="1">
      <alignment horizontal="left" vertical="center" wrapText="1"/>
      <protection locked="0"/>
    </xf>
    <xf numFmtId="0" fontId="11" fillId="2" borderId="130"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left" vertical="center" wrapText="1"/>
      <protection locked="0"/>
    </xf>
    <xf numFmtId="0" fontId="11" fillId="2" borderId="104" xfId="3" applyNumberFormat="1" applyFont="1" applyFill="1" applyBorder="1" applyAlignment="1" applyProtection="1">
      <alignment horizontal="left" vertical="center" wrapText="1"/>
      <protection locked="0"/>
    </xf>
    <xf numFmtId="0" fontId="11" fillId="2" borderId="137" xfId="3" applyNumberFormat="1" applyFont="1" applyFill="1" applyBorder="1" applyAlignment="1" applyProtection="1">
      <alignment horizontal="left" vertical="center" wrapText="1"/>
      <protection locked="0"/>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6" fillId="0" borderId="0" xfId="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26"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33" fillId="0" borderId="0" xfId="0" applyFont="1" applyAlignment="1">
      <alignment horizontal="left"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3" fontId="11" fillId="2" borderId="138" xfId="3" applyNumberFormat="1" applyFont="1" applyFill="1" applyBorder="1" applyAlignment="1" applyProtection="1">
      <alignment horizontal="left" vertical="center" wrapText="1"/>
    </xf>
    <xf numFmtId="3" fontId="11" fillId="2" borderId="139" xfId="3" applyNumberFormat="1" applyFont="1" applyFill="1" applyBorder="1" applyAlignment="1" applyProtection="1">
      <alignment horizontal="lef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3" fontId="11" fillId="2" borderId="31"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0" fontId="11" fillId="2" borderId="138" xfId="3" applyNumberFormat="1" applyFont="1" applyFill="1" applyBorder="1" applyAlignment="1" applyProtection="1">
      <alignment horizontal="left" vertical="center" wrapText="1"/>
      <protection locked="0"/>
    </xf>
    <xf numFmtId="0" fontId="11" fillId="2" borderId="141" xfId="3" applyNumberFormat="1" applyFont="1" applyFill="1" applyBorder="1" applyAlignment="1" applyProtection="1">
      <alignment horizontal="left"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6" xfId="3" applyNumberFormat="1" applyFont="1" applyFill="1" applyBorder="1" applyAlignment="1" applyProtection="1">
      <alignment horizontal="center" vertical="center" wrapText="1"/>
      <protection locked="0"/>
    </xf>
    <xf numFmtId="0" fontId="6" fillId="2" borderId="140" xfId="3" applyNumberFormat="1" applyFont="1" applyFill="1" applyBorder="1" applyAlignment="1" applyProtection="1">
      <alignment horizontal="center" vertical="center" wrapText="1"/>
      <protection locked="0"/>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0" fontId="11" fillId="3" borderId="112"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2" borderId="40"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142" xfId="3" applyNumberFormat="1" applyFont="1" applyFill="1" applyBorder="1" applyAlignment="1" applyProtection="1">
      <alignment horizontal="left" vertical="center" wrapText="1"/>
      <protection locked="0"/>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mailto:inf@abakan.2gis.ru"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6"/>
  <sheetViews>
    <sheetView zoomScale="40" zoomScaleNormal="40" zoomScaleSheetLayoutView="30" workbookViewId="0">
      <pane ySplit="4" topLeftCell="A5" activePane="bottomLeft" state="frozen"/>
      <selection activeCell="D139" sqref="D139:H139"/>
      <selection pane="bottomLeft" activeCell="N7" sqref="N7"/>
    </sheetView>
  </sheetViews>
  <sheetFormatPr defaultColWidth="9.140625" defaultRowHeight="12.75" outlineLevelRow="1" x14ac:dyDescent="0.2"/>
  <cols>
    <col min="1" max="1" width="6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s="16" customFormat="1" ht="48" customHeight="1" x14ac:dyDescent="0.2">
      <c r="A6" s="440" t="s">
        <v>10</v>
      </c>
      <c r="B6" s="434" t="s">
        <v>11</v>
      </c>
      <c r="C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60">
        <f>F6*1.2</f>
        <v>10440</v>
      </c>
      <c r="E6" s="361">
        <f>F6*1.1</f>
        <v>9570</v>
      </c>
      <c r="F6" s="361">
        <v>8700</v>
      </c>
      <c r="G6" s="361">
        <f>F6*0.75</f>
        <v>6525</v>
      </c>
      <c r="H6" s="362">
        <f>F6*0.5</f>
        <v>4350</v>
      </c>
    </row>
    <row r="7" spans="1:8" s="16" customFormat="1" ht="132" customHeight="1" x14ac:dyDescent="0.2">
      <c r="A7" s="441"/>
      <c r="B7" s="435"/>
      <c r="C7" s="435"/>
      <c r="D7" s="337"/>
      <c r="E7" s="338"/>
      <c r="F7" s="338"/>
      <c r="G7" s="338"/>
      <c r="H7" s="339"/>
    </row>
    <row r="8" spans="1:8" s="16" customFormat="1" ht="97.5" customHeight="1" x14ac:dyDescent="0.2">
      <c r="A8" s="441"/>
      <c r="B8" s="24" t="s">
        <v>12</v>
      </c>
      <c r="C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37"/>
      <c r="E8" s="338"/>
      <c r="F8" s="338"/>
      <c r="G8" s="338"/>
      <c r="H8" s="339"/>
    </row>
    <row r="9" spans="1:8" s="16" customFormat="1" ht="166.5" customHeight="1" thickBot="1" x14ac:dyDescent="0.25">
      <c r="A9" s="443"/>
      <c r="B9" s="26" t="s">
        <v>13</v>
      </c>
      <c r="C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353"/>
      <c r="E9" s="354"/>
      <c r="F9" s="354"/>
      <c r="G9" s="354"/>
      <c r="H9" s="355"/>
    </row>
    <row r="10" spans="1:8" s="16" customFormat="1" ht="24.95" customHeight="1" thickBot="1" x14ac:dyDescent="0.25">
      <c r="A10" s="28"/>
      <c r="B10" s="29"/>
      <c r="C10" s="30"/>
      <c r="D10" s="437"/>
      <c r="E10" s="438"/>
      <c r="F10" s="438"/>
      <c r="G10" s="438"/>
      <c r="H10" s="439"/>
    </row>
    <row r="11" spans="1:8" s="16" customFormat="1" ht="48" customHeight="1" x14ac:dyDescent="0.2">
      <c r="A11" s="430" t="s">
        <v>14</v>
      </c>
      <c r="B11" s="434" t="s">
        <v>15</v>
      </c>
      <c r="C1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436">
        <f>F11*1.2</f>
        <v>11520</v>
      </c>
      <c r="E11" s="361">
        <f>F11*1.1</f>
        <v>10560</v>
      </c>
      <c r="F11" s="361">
        <v>9600</v>
      </c>
      <c r="G11" s="361">
        <f>F11*0.75</f>
        <v>7200</v>
      </c>
      <c r="H11" s="362">
        <f>F11*0.5</f>
        <v>4800</v>
      </c>
    </row>
    <row r="12" spans="1:8" s="16" customFormat="1" ht="132" customHeight="1" x14ac:dyDescent="0.2">
      <c r="A12" s="431"/>
      <c r="B12" s="435"/>
      <c r="C12" s="435"/>
      <c r="D12" s="340"/>
      <c r="E12" s="338"/>
      <c r="F12" s="338"/>
      <c r="G12" s="338"/>
      <c r="H12" s="339"/>
    </row>
    <row r="13" spans="1:8" s="16" customFormat="1" ht="97.5" customHeight="1" x14ac:dyDescent="0.2">
      <c r="A13" s="431"/>
      <c r="B13" s="24" t="s">
        <v>12</v>
      </c>
      <c r="C1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340"/>
      <c r="E13" s="338"/>
      <c r="F13" s="338"/>
      <c r="G13" s="338"/>
      <c r="H13" s="339"/>
    </row>
    <row r="14" spans="1:8" s="16" customFormat="1" ht="166.5" customHeight="1" x14ac:dyDescent="0.2">
      <c r="A14" s="431"/>
      <c r="B14" s="31" t="s">
        <v>13</v>
      </c>
      <c r="C1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340"/>
      <c r="E14" s="338"/>
      <c r="F14" s="338"/>
      <c r="G14" s="338"/>
      <c r="H14" s="339"/>
    </row>
    <row r="15" spans="1:8" s="16" customFormat="1" ht="92.25" customHeight="1" thickBot="1" x14ac:dyDescent="0.25">
      <c r="A15" s="468"/>
      <c r="B15" s="26" t="s">
        <v>16</v>
      </c>
      <c r="C1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461"/>
      <c r="E15" s="354"/>
      <c r="F15" s="354"/>
      <c r="G15" s="354"/>
      <c r="H15" s="355"/>
    </row>
    <row r="16" spans="1:8" s="16" customFormat="1" ht="24.95" customHeight="1" thickBot="1" x14ac:dyDescent="0.25">
      <c r="A16" s="28"/>
      <c r="B16" s="34"/>
      <c r="C16" s="30"/>
      <c r="D16" s="35"/>
      <c r="E16" s="35"/>
      <c r="F16" s="35"/>
      <c r="G16" s="35"/>
      <c r="H16" s="36"/>
    </row>
    <row r="17" spans="1:8" s="16" customFormat="1" ht="112.5" customHeight="1" x14ac:dyDescent="0.2">
      <c r="A17" s="417" t="s">
        <v>17</v>
      </c>
      <c r="B17" s="37" t="s">
        <v>18</v>
      </c>
      <c r="C17" s="38"/>
      <c r="D17" s="444">
        <v>1476</v>
      </c>
      <c r="E17" s="445"/>
      <c r="F17" s="445"/>
      <c r="G17" s="445"/>
      <c r="H17" s="446"/>
    </row>
    <row r="18" spans="1:8" s="16" customFormat="1" ht="50.1" customHeight="1" x14ac:dyDescent="0.2">
      <c r="A18" s="418"/>
      <c r="B18" s="39" t="s">
        <v>19</v>
      </c>
      <c r="C18" s="453" t="str">
        <f>"Электронный справочник "&amp;$C$2&amp;" (версия для ПК)"</f>
        <v>Электронный справочник "2ГИС.АБАКАН" (версия для ПК)</v>
      </c>
      <c r="D18" s="447"/>
      <c r="E18" s="448"/>
      <c r="F18" s="448"/>
      <c r="G18" s="448"/>
      <c r="H18" s="449"/>
    </row>
    <row r="19" spans="1:8" s="16" customFormat="1" ht="40.5" customHeight="1" x14ac:dyDescent="0.2">
      <c r="A19" s="418"/>
      <c r="B19" s="39" t="s">
        <v>20</v>
      </c>
      <c r="C19" s="435"/>
      <c r="D19" s="447"/>
      <c r="E19" s="448"/>
      <c r="F19" s="448"/>
      <c r="G19" s="448"/>
      <c r="H19" s="449"/>
    </row>
    <row r="20" spans="1:8" s="16" customFormat="1" ht="75" customHeight="1" thickBot="1" x14ac:dyDescent="0.25">
      <c r="A20" s="419"/>
      <c r="B20" s="39" t="s">
        <v>21</v>
      </c>
      <c r="C2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450"/>
      <c r="E20" s="451"/>
      <c r="F20" s="451"/>
      <c r="G20" s="451"/>
      <c r="H20" s="452"/>
    </row>
    <row r="21" spans="1:8" s="16" customFormat="1" ht="24.95" customHeight="1" thickBot="1" x14ac:dyDescent="0.25">
      <c r="A21" s="40"/>
      <c r="B21" s="41"/>
      <c r="C21" s="42"/>
      <c r="D21" s="465"/>
      <c r="E21" s="466"/>
      <c r="F21" s="466"/>
      <c r="G21" s="466"/>
      <c r="H21" s="467"/>
    </row>
    <row r="22" spans="1:8" s="16" customFormat="1" ht="50.1" customHeight="1" x14ac:dyDescent="0.2">
      <c r="A22" s="417" t="s">
        <v>22</v>
      </c>
      <c r="B22" s="454" t="s">
        <v>23</v>
      </c>
      <c r="C22"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458">
        <v>360</v>
      </c>
      <c r="E22" s="424"/>
      <c r="F22" s="424"/>
      <c r="G22" s="424"/>
      <c r="H22" s="425"/>
    </row>
    <row r="23" spans="1:8" s="16" customFormat="1" ht="94.5" customHeight="1" x14ac:dyDescent="0.2">
      <c r="A23" s="418"/>
      <c r="B23" s="455"/>
      <c r="C23" s="457"/>
      <c r="D23" s="459"/>
      <c r="E23" s="426"/>
      <c r="F23" s="426"/>
      <c r="G23" s="426"/>
      <c r="H23" s="427"/>
    </row>
    <row r="24" spans="1:8" s="16" customFormat="1" ht="163.5" customHeight="1" thickBot="1" x14ac:dyDescent="0.25">
      <c r="A24" s="419"/>
      <c r="B24" s="43" t="s">
        <v>13</v>
      </c>
      <c r="C2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460"/>
      <c r="E24" s="428"/>
      <c r="F24" s="428"/>
      <c r="G24" s="428"/>
      <c r="H24" s="429"/>
    </row>
    <row r="25" spans="1:8" s="16" customFormat="1" ht="24.95" customHeight="1" thickBot="1" x14ac:dyDescent="0.25">
      <c r="A25" s="40"/>
      <c r="B25" s="29"/>
      <c r="C25" s="30"/>
      <c r="D25" s="462"/>
      <c r="E25" s="463"/>
      <c r="F25" s="463"/>
      <c r="G25" s="463"/>
      <c r="H25" s="464"/>
    </row>
    <row r="26" spans="1:8" s="16" customFormat="1" ht="50.1" customHeight="1" x14ac:dyDescent="0.2">
      <c r="A26" s="417" t="s">
        <v>24</v>
      </c>
      <c r="B26" s="434" t="s">
        <v>25</v>
      </c>
      <c r="C2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60">
        <f>F26*1.2</f>
        <v>19843.2</v>
      </c>
      <c r="E26" s="361">
        <f>F26*1.1</f>
        <v>18189.600000000002</v>
      </c>
      <c r="F26" s="361">
        <v>16536</v>
      </c>
      <c r="G26" s="361">
        <f>F26*0.75</f>
        <v>12402</v>
      </c>
      <c r="H26" s="362">
        <f>F26*0.5</f>
        <v>8268</v>
      </c>
    </row>
    <row r="27" spans="1:8" s="16" customFormat="1" ht="99.95" customHeight="1" x14ac:dyDescent="0.2">
      <c r="A27" s="418"/>
      <c r="B27" s="435"/>
      <c r="C27" s="435"/>
      <c r="D27" s="337"/>
      <c r="E27" s="338"/>
      <c r="F27" s="338"/>
      <c r="G27" s="338"/>
      <c r="H27" s="339"/>
    </row>
    <row r="28" spans="1:8" s="16" customFormat="1" ht="99.95" customHeight="1" x14ac:dyDescent="0.2">
      <c r="A28" s="418"/>
      <c r="B28" s="45" t="s">
        <v>12</v>
      </c>
      <c r="C2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37"/>
      <c r="E28" s="338"/>
      <c r="F28" s="338"/>
      <c r="G28" s="338"/>
      <c r="H28" s="339"/>
    </row>
    <row r="29" spans="1:8" s="16" customFormat="1" ht="156.75" customHeight="1" thickBot="1" x14ac:dyDescent="0.25">
      <c r="A29" s="419"/>
      <c r="B29" s="47" t="s">
        <v>13</v>
      </c>
      <c r="C2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353"/>
      <c r="E29" s="354"/>
      <c r="F29" s="354"/>
      <c r="G29" s="354"/>
      <c r="H29" s="355"/>
    </row>
    <row r="30" spans="1:8" s="16" customFormat="1" ht="24.95" customHeight="1" thickBot="1" x14ac:dyDescent="0.25">
      <c r="A30" s="40"/>
      <c r="B30" s="29"/>
      <c r="C30" s="30"/>
      <c r="D30" s="437"/>
      <c r="E30" s="438"/>
      <c r="F30" s="438"/>
      <c r="G30" s="438"/>
      <c r="H30" s="439"/>
    </row>
    <row r="31" spans="1:8" s="16" customFormat="1" ht="50.1" customHeight="1" x14ac:dyDescent="0.2">
      <c r="A31" s="417" t="s">
        <v>26</v>
      </c>
      <c r="B31" s="434" t="s">
        <v>27</v>
      </c>
      <c r="C3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436">
        <f>F31*1.2</f>
        <v>21888</v>
      </c>
      <c r="E31" s="361">
        <f>F31*1.1</f>
        <v>20064</v>
      </c>
      <c r="F31" s="361">
        <v>18240</v>
      </c>
      <c r="G31" s="361">
        <f>F31*0.75</f>
        <v>13680</v>
      </c>
      <c r="H31" s="362">
        <f>F31*0.5</f>
        <v>9120</v>
      </c>
    </row>
    <row r="32" spans="1:8" s="16" customFormat="1" ht="99.95" customHeight="1" x14ac:dyDescent="0.2">
      <c r="A32" s="418"/>
      <c r="B32" s="435"/>
      <c r="C32" s="435"/>
      <c r="D32" s="340"/>
      <c r="E32" s="338"/>
      <c r="F32" s="338"/>
      <c r="G32" s="338"/>
      <c r="H32" s="339"/>
    </row>
    <row r="33" spans="1:8" s="16" customFormat="1" ht="99.95" customHeight="1" x14ac:dyDescent="0.2">
      <c r="A33" s="418"/>
      <c r="B33" s="24" t="s">
        <v>12</v>
      </c>
      <c r="C3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340"/>
      <c r="E33" s="338"/>
      <c r="F33" s="338"/>
      <c r="G33" s="338"/>
      <c r="H33" s="339"/>
    </row>
    <row r="34" spans="1:8" s="16" customFormat="1" ht="156.75" customHeight="1" x14ac:dyDescent="0.2">
      <c r="A34" s="418"/>
      <c r="B34" s="31" t="s">
        <v>13</v>
      </c>
      <c r="C3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340"/>
      <c r="E34" s="338"/>
      <c r="F34" s="338"/>
      <c r="G34" s="338"/>
      <c r="H34" s="339"/>
    </row>
    <row r="35" spans="1:8" s="16" customFormat="1" ht="92.25" customHeight="1" thickBot="1" x14ac:dyDescent="0.25">
      <c r="A35" s="419"/>
      <c r="B35" s="26" t="s">
        <v>16</v>
      </c>
      <c r="C3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461"/>
      <c r="E35" s="354"/>
      <c r="F35" s="354"/>
      <c r="G35" s="354"/>
      <c r="H35" s="355"/>
    </row>
    <row r="36" spans="1:8" s="16" customFormat="1" ht="24.95" customHeight="1" thickBot="1" x14ac:dyDescent="0.25">
      <c r="A36" s="52"/>
      <c r="B36" s="34"/>
      <c r="C36" s="30"/>
      <c r="D36" s="35"/>
      <c r="E36" s="35"/>
      <c r="F36" s="35"/>
      <c r="G36" s="35"/>
      <c r="H36" s="36"/>
    </row>
    <row r="37" spans="1:8" s="16" customFormat="1" ht="125.1" customHeight="1" x14ac:dyDescent="0.2">
      <c r="A37" s="417" t="s">
        <v>28</v>
      </c>
      <c r="B37" s="37" t="s">
        <v>29</v>
      </c>
      <c r="C37" s="38"/>
      <c r="D37" s="444">
        <v>2880</v>
      </c>
      <c r="E37" s="445"/>
      <c r="F37" s="445"/>
      <c r="G37" s="445"/>
      <c r="H37" s="446"/>
    </row>
    <row r="38" spans="1:8" s="16" customFormat="1" ht="50.1" customHeight="1" x14ac:dyDescent="0.2">
      <c r="A38" s="418"/>
      <c r="B38" s="39" t="s">
        <v>19</v>
      </c>
      <c r="C38" s="453" t="str">
        <f>"Электронный справочник "&amp;$C$2&amp;" (версия для ПК)"</f>
        <v>Электронный справочник "2ГИС.АБАКАН" (версия для ПК)</v>
      </c>
      <c r="D38" s="447"/>
      <c r="E38" s="448"/>
      <c r="F38" s="448"/>
      <c r="G38" s="448"/>
      <c r="H38" s="449"/>
    </row>
    <row r="39" spans="1:8" s="16" customFormat="1" ht="50.1" customHeight="1" x14ac:dyDescent="0.2">
      <c r="A39" s="418"/>
      <c r="B39" s="39" t="s">
        <v>20</v>
      </c>
      <c r="C39" s="435"/>
      <c r="D39" s="447"/>
      <c r="E39" s="448"/>
      <c r="F39" s="448"/>
      <c r="G39" s="448"/>
      <c r="H39" s="449"/>
    </row>
    <row r="40" spans="1:8" s="16" customFormat="1" ht="75" customHeight="1" thickBot="1" x14ac:dyDescent="0.25">
      <c r="A40" s="419"/>
      <c r="B40" s="39" t="s">
        <v>21</v>
      </c>
      <c r="C4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450"/>
      <c r="E40" s="451"/>
      <c r="F40" s="451"/>
      <c r="G40" s="451"/>
      <c r="H40" s="452"/>
    </row>
    <row r="41" spans="1:8" s="16" customFormat="1" ht="24.95" customHeight="1" thickBot="1" x14ac:dyDescent="0.25">
      <c r="A41" s="40"/>
      <c r="B41" s="41"/>
      <c r="C41" s="42"/>
      <c r="D41" s="414"/>
      <c r="E41" s="415"/>
      <c r="F41" s="415"/>
      <c r="G41" s="415"/>
      <c r="H41" s="416"/>
    </row>
    <row r="42" spans="1:8" s="16" customFormat="1" ht="50.1" customHeight="1" x14ac:dyDescent="0.2">
      <c r="A42" s="417" t="s">
        <v>30</v>
      </c>
      <c r="B42" s="454" t="s">
        <v>23</v>
      </c>
      <c r="C42"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458">
        <v>360</v>
      </c>
      <c r="E42" s="424"/>
      <c r="F42" s="424"/>
      <c r="G42" s="424"/>
      <c r="H42" s="425"/>
    </row>
    <row r="43" spans="1:8" s="16" customFormat="1" ht="69.75" customHeight="1" x14ac:dyDescent="0.2">
      <c r="A43" s="418"/>
      <c r="B43" s="455"/>
      <c r="C43" s="457"/>
      <c r="D43" s="459"/>
      <c r="E43" s="426"/>
      <c r="F43" s="426"/>
      <c r="G43" s="426"/>
      <c r="H43" s="427"/>
    </row>
    <row r="44" spans="1:8" s="16" customFormat="1" ht="155.25" customHeight="1" x14ac:dyDescent="0.2">
      <c r="A44" s="418"/>
      <c r="B44" s="45" t="s">
        <v>13</v>
      </c>
      <c r="C4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459"/>
      <c r="E44" s="426"/>
      <c r="F44" s="426"/>
      <c r="G44" s="426"/>
      <c r="H44" s="427"/>
    </row>
    <row r="45" spans="1:8" s="16" customFormat="1" ht="168.75" customHeight="1" thickBot="1" x14ac:dyDescent="0.25">
      <c r="A45" s="419"/>
      <c r="B45" s="47" t="s">
        <v>13</v>
      </c>
      <c r="C4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460"/>
      <c r="E45" s="428"/>
      <c r="F45" s="428"/>
      <c r="G45" s="428"/>
      <c r="H45" s="429"/>
    </row>
    <row r="46" spans="1:8" s="16" customFormat="1" ht="24.95" customHeight="1" thickBot="1" x14ac:dyDescent="0.25">
      <c r="A46" s="28"/>
      <c r="B46" s="29"/>
      <c r="C46" s="30"/>
      <c r="D46" s="437"/>
      <c r="E46" s="438"/>
      <c r="F46" s="438"/>
      <c r="G46" s="438"/>
      <c r="H46" s="439"/>
    </row>
    <row r="47" spans="1:8" s="16" customFormat="1" ht="48" customHeight="1" x14ac:dyDescent="0.2">
      <c r="A47" s="440" t="s">
        <v>31</v>
      </c>
      <c r="B47" s="432" t="s">
        <v>32</v>
      </c>
      <c r="C4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60">
        <f>F47*1.2</f>
        <v>12528</v>
      </c>
      <c r="E47" s="361">
        <f>F47*1.1</f>
        <v>11484.000000000002</v>
      </c>
      <c r="F47" s="361">
        <v>10440</v>
      </c>
      <c r="G47" s="361">
        <f>F47*0.75</f>
        <v>7830</v>
      </c>
      <c r="H47" s="362">
        <f>F47*0.5</f>
        <v>5220</v>
      </c>
    </row>
    <row r="48" spans="1:8" s="16" customFormat="1" ht="132" customHeight="1" x14ac:dyDescent="0.2">
      <c r="A48" s="441"/>
      <c r="B48" s="433"/>
      <c r="C48" s="435"/>
      <c r="D48" s="337"/>
      <c r="E48" s="338"/>
      <c r="F48" s="338"/>
      <c r="G48" s="338"/>
      <c r="H48" s="339"/>
    </row>
    <row r="49" spans="1:8" s="16" customFormat="1" ht="132.6" customHeight="1" x14ac:dyDescent="0.2">
      <c r="A49" s="441"/>
      <c r="B49" s="24" t="s">
        <v>12</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37"/>
      <c r="E49" s="338"/>
      <c r="F49" s="338"/>
      <c r="G49" s="338"/>
      <c r="H49" s="339"/>
    </row>
    <row r="50" spans="1:8" s="16" customFormat="1" ht="97.5" customHeight="1" thickBot="1" x14ac:dyDescent="0.25">
      <c r="A50" s="442"/>
      <c r="B50" s="5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367"/>
      <c r="E50" s="351"/>
      <c r="F50" s="351"/>
      <c r="G50" s="351"/>
      <c r="H50" s="352"/>
    </row>
    <row r="51" spans="1:8" s="16" customFormat="1" ht="166.5" customHeight="1" thickBot="1" x14ac:dyDescent="0.25">
      <c r="A51" s="443"/>
      <c r="B51" s="26" t="s">
        <v>34</v>
      </c>
      <c r="C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353"/>
      <c r="E51" s="354"/>
      <c r="F51" s="354"/>
      <c r="G51" s="354"/>
      <c r="H51" s="355"/>
    </row>
    <row r="52" spans="1:8" s="16" customFormat="1" ht="24.95" customHeight="1" thickBot="1" x14ac:dyDescent="0.25">
      <c r="A52" s="40"/>
      <c r="B52" s="55"/>
      <c r="C52" s="56"/>
      <c r="D52" s="414"/>
      <c r="E52" s="415"/>
      <c r="F52" s="415"/>
      <c r="G52" s="415"/>
      <c r="H52" s="416"/>
    </row>
    <row r="53" spans="1:8" s="16" customFormat="1" ht="48" customHeight="1" x14ac:dyDescent="0.2">
      <c r="A53" s="430" t="s">
        <v>35</v>
      </c>
      <c r="B53" s="432" t="s">
        <v>32</v>
      </c>
      <c r="C5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436">
        <f>F53*1.2</f>
        <v>13824</v>
      </c>
      <c r="E53" s="361">
        <f>F53*1.1</f>
        <v>12672.000000000002</v>
      </c>
      <c r="F53" s="361">
        <v>11520</v>
      </c>
      <c r="G53" s="361">
        <f>F53*0.75</f>
        <v>8640</v>
      </c>
      <c r="H53" s="362">
        <f>F53*0.5</f>
        <v>5760</v>
      </c>
    </row>
    <row r="54" spans="1:8" s="16" customFormat="1" ht="132" customHeight="1" x14ac:dyDescent="0.2">
      <c r="A54" s="431"/>
      <c r="B54" s="433"/>
      <c r="C54" s="435"/>
      <c r="D54" s="340"/>
      <c r="E54" s="338"/>
      <c r="F54" s="338"/>
      <c r="G54" s="338"/>
      <c r="H54" s="339"/>
    </row>
    <row r="55" spans="1:8" s="16" customFormat="1" ht="112.5" customHeight="1" x14ac:dyDescent="0.2">
      <c r="A55" s="431"/>
      <c r="B55" s="24" t="s">
        <v>12</v>
      </c>
      <c r="C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340"/>
      <c r="E55" s="338"/>
      <c r="F55" s="338"/>
      <c r="G55" s="338"/>
      <c r="H55" s="339"/>
    </row>
    <row r="56" spans="1:8" s="16" customFormat="1" ht="166.5" customHeight="1" x14ac:dyDescent="0.2">
      <c r="A56" s="431"/>
      <c r="B56" s="31" t="s">
        <v>34</v>
      </c>
      <c r="C5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340"/>
      <c r="E56" s="338"/>
      <c r="F56" s="338"/>
      <c r="G56" s="338"/>
      <c r="H56" s="339"/>
    </row>
    <row r="57" spans="1:8" s="16" customFormat="1" ht="92.25" customHeight="1" thickBot="1" x14ac:dyDescent="0.25">
      <c r="A57" s="431"/>
      <c r="B57" s="57" t="s">
        <v>36</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350"/>
      <c r="E57" s="351"/>
      <c r="F57" s="351"/>
      <c r="G57" s="351"/>
      <c r="H57" s="352"/>
    </row>
    <row r="58" spans="1:8" s="16" customFormat="1" ht="24.95" customHeight="1" thickBot="1" x14ac:dyDescent="0.25">
      <c r="A58" s="40"/>
      <c r="B58" s="59"/>
      <c r="C58" s="60"/>
      <c r="D58" s="414"/>
      <c r="E58" s="415"/>
      <c r="F58" s="415"/>
      <c r="G58" s="415"/>
      <c r="H58" s="416"/>
    </row>
    <row r="59" spans="1:8" s="16" customFormat="1" ht="50.1" customHeight="1" x14ac:dyDescent="0.2">
      <c r="A59" s="417" t="s">
        <v>37</v>
      </c>
      <c r="B59" s="420" t="s">
        <v>23</v>
      </c>
      <c r="C59" s="42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424">
        <v>360</v>
      </c>
      <c r="E59" s="424"/>
      <c r="F59" s="424"/>
      <c r="G59" s="424"/>
      <c r="H59" s="425"/>
    </row>
    <row r="60" spans="1:8" s="16" customFormat="1" ht="94.5" customHeight="1" x14ac:dyDescent="0.2">
      <c r="A60" s="418"/>
      <c r="B60" s="421"/>
      <c r="C60" s="423"/>
      <c r="D60" s="426"/>
      <c r="E60" s="426"/>
      <c r="F60" s="426"/>
      <c r="G60" s="426"/>
      <c r="H60" s="427"/>
    </row>
    <row r="61" spans="1:8" s="16" customFormat="1" ht="163.5" customHeight="1" thickBot="1" x14ac:dyDescent="0.25">
      <c r="A61" s="419"/>
      <c r="B61" s="26" t="s">
        <v>34</v>
      </c>
      <c r="C61" s="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428"/>
      <c r="E61" s="428"/>
      <c r="F61" s="428"/>
      <c r="G61" s="428"/>
      <c r="H61" s="429"/>
    </row>
    <row r="62" spans="1:8" s="16" customFormat="1" ht="24.95" customHeight="1" thickBot="1" x14ac:dyDescent="0.25">
      <c r="A62" s="40"/>
      <c r="B62" s="55"/>
      <c r="C62" s="56"/>
      <c r="D62" s="414"/>
      <c r="E62" s="415"/>
      <c r="F62" s="415"/>
      <c r="G62" s="415"/>
      <c r="H62" s="416"/>
    </row>
    <row r="63" spans="1:8" s="16" customFormat="1" ht="50.1" customHeight="1" thickBot="1" x14ac:dyDescent="0.25">
      <c r="A63" s="386" t="s">
        <v>38</v>
      </c>
      <c r="B63" s="387"/>
      <c r="C63" s="387"/>
      <c r="D63" s="398" t="str">
        <f>"от "&amp;MIN(D64:D83)&amp;" до "&amp;MAX(D64:D83)</f>
        <v>от 1500 до 30000</v>
      </c>
      <c r="E63" s="399"/>
      <c r="F63" s="399"/>
      <c r="G63" s="399"/>
      <c r="H63" s="400"/>
    </row>
    <row r="64" spans="1:8" s="16" customFormat="1" ht="37.5" customHeight="1" outlineLevel="1" x14ac:dyDescent="0.2">
      <c r="A64" s="408" t="s">
        <v>39</v>
      </c>
      <c r="B64" s="409"/>
      <c r="C64" s="410"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411">
        <v>1500</v>
      </c>
      <c r="E64" s="412"/>
      <c r="F64" s="412"/>
      <c r="G64" s="412"/>
      <c r="H64" s="413"/>
    </row>
    <row r="65" spans="1:8" s="16" customFormat="1" ht="37.5" customHeight="1" outlineLevel="1" x14ac:dyDescent="0.2">
      <c r="A65" s="396" t="s">
        <v>40</v>
      </c>
      <c r="B65" s="397"/>
      <c r="C65" s="410"/>
      <c r="D65" s="337">
        <v>3000</v>
      </c>
      <c r="E65" s="338"/>
      <c r="F65" s="338"/>
      <c r="G65" s="338"/>
      <c r="H65" s="339"/>
    </row>
    <row r="66" spans="1:8" s="16" customFormat="1" ht="37.5" customHeight="1" outlineLevel="1" x14ac:dyDescent="0.2">
      <c r="A66" s="396" t="s">
        <v>41</v>
      </c>
      <c r="B66" s="397"/>
      <c r="C66" s="410"/>
      <c r="D66" s="337">
        <v>4500</v>
      </c>
      <c r="E66" s="338"/>
      <c r="F66" s="338"/>
      <c r="G66" s="338"/>
      <c r="H66" s="339"/>
    </row>
    <row r="67" spans="1:8" s="16" customFormat="1" ht="37.5" customHeight="1" outlineLevel="1" x14ac:dyDescent="0.2">
      <c r="A67" s="396" t="s">
        <v>42</v>
      </c>
      <c r="B67" s="397"/>
      <c r="C67" s="410"/>
      <c r="D67" s="337">
        <v>6000</v>
      </c>
      <c r="E67" s="338"/>
      <c r="F67" s="338"/>
      <c r="G67" s="338"/>
      <c r="H67" s="339"/>
    </row>
    <row r="68" spans="1:8" s="16" customFormat="1" ht="37.5" customHeight="1" outlineLevel="1" x14ac:dyDescent="0.2">
      <c r="A68" s="396" t="s">
        <v>43</v>
      </c>
      <c r="B68" s="397"/>
      <c r="C68" s="410"/>
      <c r="D68" s="337">
        <v>7500</v>
      </c>
      <c r="E68" s="338"/>
      <c r="F68" s="338"/>
      <c r="G68" s="338"/>
      <c r="H68" s="339"/>
    </row>
    <row r="69" spans="1:8" s="16" customFormat="1" ht="37.5" customHeight="1" outlineLevel="1" x14ac:dyDescent="0.2">
      <c r="A69" s="396" t="s">
        <v>44</v>
      </c>
      <c r="B69" s="397"/>
      <c r="C69" s="410"/>
      <c r="D69" s="337">
        <v>9000</v>
      </c>
      <c r="E69" s="338"/>
      <c r="F69" s="338"/>
      <c r="G69" s="338"/>
      <c r="H69" s="339"/>
    </row>
    <row r="70" spans="1:8" s="16" customFormat="1" ht="37.5" customHeight="1" outlineLevel="1" x14ac:dyDescent="0.2">
      <c r="A70" s="396" t="s">
        <v>45</v>
      </c>
      <c r="B70" s="397"/>
      <c r="C70" s="410"/>
      <c r="D70" s="337">
        <v>10500</v>
      </c>
      <c r="E70" s="338"/>
      <c r="F70" s="338"/>
      <c r="G70" s="338"/>
      <c r="H70" s="339"/>
    </row>
    <row r="71" spans="1:8" s="16" customFormat="1" ht="37.5" customHeight="1" outlineLevel="1" x14ac:dyDescent="0.2">
      <c r="A71" s="396" t="s">
        <v>46</v>
      </c>
      <c r="B71" s="397"/>
      <c r="C71" s="410"/>
      <c r="D71" s="337">
        <v>12000</v>
      </c>
      <c r="E71" s="338"/>
      <c r="F71" s="338"/>
      <c r="G71" s="338"/>
      <c r="H71" s="339"/>
    </row>
    <row r="72" spans="1:8" s="16" customFormat="1" ht="37.5" customHeight="1" outlineLevel="1" x14ac:dyDescent="0.2">
      <c r="A72" s="396" t="s">
        <v>47</v>
      </c>
      <c r="B72" s="397"/>
      <c r="C72" s="410"/>
      <c r="D72" s="337">
        <v>13500</v>
      </c>
      <c r="E72" s="338"/>
      <c r="F72" s="338"/>
      <c r="G72" s="338"/>
      <c r="H72" s="339"/>
    </row>
    <row r="73" spans="1:8" s="16" customFormat="1" ht="37.5" customHeight="1" outlineLevel="1" x14ac:dyDescent="0.2">
      <c r="A73" s="396" t="s">
        <v>48</v>
      </c>
      <c r="B73" s="397"/>
      <c r="C73" s="410"/>
      <c r="D73" s="337">
        <v>15000</v>
      </c>
      <c r="E73" s="338"/>
      <c r="F73" s="338"/>
      <c r="G73" s="338"/>
      <c r="H73" s="339"/>
    </row>
    <row r="74" spans="1:8" s="16" customFormat="1" ht="37.5" customHeight="1" outlineLevel="1" x14ac:dyDescent="0.2">
      <c r="A74" s="396" t="s">
        <v>49</v>
      </c>
      <c r="B74" s="397"/>
      <c r="C74" s="410"/>
      <c r="D74" s="337">
        <v>16500</v>
      </c>
      <c r="E74" s="338"/>
      <c r="F74" s="338"/>
      <c r="G74" s="338"/>
      <c r="H74" s="339"/>
    </row>
    <row r="75" spans="1:8" s="16" customFormat="1" ht="37.5" customHeight="1" outlineLevel="1" x14ac:dyDescent="0.2">
      <c r="A75" s="396" t="s">
        <v>50</v>
      </c>
      <c r="B75" s="397"/>
      <c r="C75" s="410"/>
      <c r="D75" s="337">
        <v>18000</v>
      </c>
      <c r="E75" s="338"/>
      <c r="F75" s="338"/>
      <c r="G75" s="338"/>
      <c r="H75" s="339"/>
    </row>
    <row r="76" spans="1:8" s="16" customFormat="1" ht="37.5" customHeight="1" outlineLevel="1" x14ac:dyDescent="0.2">
      <c r="A76" s="396" t="s">
        <v>51</v>
      </c>
      <c r="B76" s="397"/>
      <c r="C76" s="410"/>
      <c r="D76" s="337">
        <v>19500</v>
      </c>
      <c r="E76" s="338"/>
      <c r="F76" s="338"/>
      <c r="G76" s="338"/>
      <c r="H76" s="339"/>
    </row>
    <row r="77" spans="1:8" s="16" customFormat="1" ht="37.5" customHeight="1" outlineLevel="1" x14ac:dyDescent="0.2">
      <c r="A77" s="396" t="s">
        <v>52</v>
      </c>
      <c r="B77" s="397"/>
      <c r="C77" s="410"/>
      <c r="D77" s="337">
        <v>21000</v>
      </c>
      <c r="E77" s="338"/>
      <c r="F77" s="338"/>
      <c r="G77" s="338"/>
      <c r="H77" s="339"/>
    </row>
    <row r="78" spans="1:8" s="16" customFormat="1" ht="37.5" customHeight="1" outlineLevel="1" x14ac:dyDescent="0.2">
      <c r="A78" s="396" t="s">
        <v>53</v>
      </c>
      <c r="B78" s="397"/>
      <c r="C78" s="410"/>
      <c r="D78" s="337">
        <v>22500</v>
      </c>
      <c r="E78" s="338"/>
      <c r="F78" s="338"/>
      <c r="G78" s="338"/>
      <c r="H78" s="339"/>
    </row>
    <row r="79" spans="1:8" s="16" customFormat="1" ht="37.5" customHeight="1" outlineLevel="1" x14ac:dyDescent="0.2">
      <c r="A79" s="396" t="s">
        <v>54</v>
      </c>
      <c r="B79" s="397"/>
      <c r="C79" s="410"/>
      <c r="D79" s="337">
        <v>24000</v>
      </c>
      <c r="E79" s="338"/>
      <c r="F79" s="338"/>
      <c r="G79" s="338"/>
      <c r="H79" s="339"/>
    </row>
    <row r="80" spans="1:8" s="16" customFormat="1" ht="37.5" customHeight="1" outlineLevel="1" x14ac:dyDescent="0.2">
      <c r="A80" s="396" t="s">
        <v>55</v>
      </c>
      <c r="B80" s="397"/>
      <c r="C80" s="410"/>
      <c r="D80" s="337">
        <v>25500</v>
      </c>
      <c r="E80" s="338"/>
      <c r="F80" s="338"/>
      <c r="G80" s="338"/>
      <c r="H80" s="339"/>
    </row>
    <row r="81" spans="1:8" s="16" customFormat="1" ht="37.5" customHeight="1" outlineLevel="1" x14ac:dyDescent="0.2">
      <c r="A81" s="396" t="s">
        <v>56</v>
      </c>
      <c r="B81" s="397"/>
      <c r="C81" s="410"/>
      <c r="D81" s="337">
        <v>27000</v>
      </c>
      <c r="E81" s="338"/>
      <c r="F81" s="338"/>
      <c r="G81" s="338"/>
      <c r="H81" s="339"/>
    </row>
    <row r="82" spans="1:8" s="16" customFormat="1" ht="37.5" customHeight="1" outlineLevel="1" x14ac:dyDescent="0.2">
      <c r="A82" s="396" t="s">
        <v>57</v>
      </c>
      <c r="B82" s="397"/>
      <c r="C82" s="410"/>
      <c r="D82" s="337">
        <v>28500</v>
      </c>
      <c r="E82" s="338"/>
      <c r="F82" s="338"/>
      <c r="G82" s="338"/>
      <c r="H82" s="339"/>
    </row>
    <row r="83" spans="1:8" s="16" customFormat="1" ht="37.5" customHeight="1" outlineLevel="1" thickBot="1" x14ac:dyDescent="0.25">
      <c r="A83" s="396" t="s">
        <v>58</v>
      </c>
      <c r="B83" s="397"/>
      <c r="C83" s="410"/>
      <c r="D83" s="337">
        <v>30000</v>
      </c>
      <c r="E83" s="338"/>
      <c r="F83" s="338"/>
      <c r="G83" s="338"/>
      <c r="H83" s="339"/>
    </row>
    <row r="84" spans="1:8" s="16" customFormat="1" ht="50.1" customHeight="1" thickBot="1" x14ac:dyDescent="0.25">
      <c r="A84" s="386" t="s">
        <v>59</v>
      </c>
      <c r="B84" s="387"/>
      <c r="C84" s="387"/>
      <c r="D84" s="398" t="str">
        <f>"от "&amp;MIN(D85:D94)&amp;" до "&amp;MAX(D85:D94)</f>
        <v>от 90 до 4782</v>
      </c>
      <c r="E84" s="399"/>
      <c r="F84" s="399"/>
      <c r="G84" s="399"/>
      <c r="H84" s="400"/>
    </row>
    <row r="85" spans="1:8" s="16" customFormat="1" ht="159" customHeight="1" x14ac:dyDescent="0.2">
      <c r="A85" s="62" t="s">
        <v>60</v>
      </c>
      <c r="B85" s="63" t="s">
        <v>13</v>
      </c>
      <c r="C85" s="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401">
        <v>768</v>
      </c>
      <c r="E85" s="401"/>
      <c r="F85" s="401"/>
      <c r="G85" s="401"/>
      <c r="H85" s="402"/>
    </row>
    <row r="86" spans="1:8" s="16" customFormat="1" ht="37.5" customHeight="1" x14ac:dyDescent="0.2">
      <c r="A86" s="356" t="s">
        <v>61</v>
      </c>
      <c r="B86" s="395"/>
      <c r="C86" s="40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368">
        <v>180</v>
      </c>
      <c r="E86" s="368"/>
      <c r="F86" s="368"/>
      <c r="G86" s="368"/>
      <c r="H86" s="369"/>
    </row>
    <row r="87" spans="1:8" s="16" customFormat="1" ht="37.5" customHeight="1" x14ac:dyDescent="0.2">
      <c r="A87" s="356" t="s">
        <v>62</v>
      </c>
      <c r="B87" s="395"/>
      <c r="C87" s="404"/>
      <c r="D87" s="368">
        <v>1302</v>
      </c>
      <c r="E87" s="368"/>
      <c r="F87" s="368"/>
      <c r="G87" s="368"/>
      <c r="H87" s="369"/>
    </row>
    <row r="88" spans="1:8" s="16" customFormat="1" ht="37.5" customHeight="1" x14ac:dyDescent="0.2">
      <c r="A88" s="356" t="s">
        <v>63</v>
      </c>
      <c r="B88" s="395"/>
      <c r="C88" s="404"/>
      <c r="D88" s="368">
        <v>594</v>
      </c>
      <c r="E88" s="368"/>
      <c r="F88" s="368"/>
      <c r="G88" s="368"/>
      <c r="H88" s="369"/>
    </row>
    <row r="89" spans="1:8" s="16" customFormat="1" ht="37.5" customHeight="1" x14ac:dyDescent="0.2">
      <c r="A89" s="335" t="s">
        <v>64</v>
      </c>
      <c r="B89" s="336"/>
      <c r="C89" s="404"/>
      <c r="D89" s="368">
        <v>4782</v>
      </c>
      <c r="E89" s="368"/>
      <c r="F89" s="368"/>
      <c r="G89" s="368"/>
      <c r="H89" s="369"/>
    </row>
    <row r="90" spans="1:8" s="16" customFormat="1" ht="37.5" customHeight="1" x14ac:dyDescent="0.2">
      <c r="A90" s="356" t="s">
        <v>65</v>
      </c>
      <c r="B90" s="395"/>
      <c r="C90" s="404"/>
      <c r="D90" s="368">
        <v>90</v>
      </c>
      <c r="E90" s="368"/>
      <c r="F90" s="368"/>
      <c r="G90" s="368"/>
      <c r="H90" s="369"/>
    </row>
    <row r="91" spans="1:8" s="16" customFormat="1" ht="37.5" customHeight="1" x14ac:dyDescent="0.2">
      <c r="A91" s="356" t="s">
        <v>66</v>
      </c>
      <c r="B91" s="395"/>
      <c r="C91" s="404"/>
      <c r="D91" s="368">
        <v>90</v>
      </c>
      <c r="E91" s="368"/>
      <c r="F91" s="368"/>
      <c r="G91" s="368"/>
      <c r="H91" s="369"/>
    </row>
    <row r="92" spans="1:8" s="16" customFormat="1" ht="37.5" customHeight="1" x14ac:dyDescent="0.2">
      <c r="A92" s="356" t="s">
        <v>67</v>
      </c>
      <c r="B92" s="395"/>
      <c r="C92" s="404"/>
      <c r="D92" s="368">
        <v>180</v>
      </c>
      <c r="E92" s="368"/>
      <c r="F92" s="368"/>
      <c r="G92" s="368"/>
      <c r="H92" s="369"/>
    </row>
    <row r="93" spans="1:8" s="16" customFormat="1" ht="37.5" customHeight="1" x14ac:dyDescent="0.2">
      <c r="A93" s="356" t="s">
        <v>68</v>
      </c>
      <c r="B93" s="395"/>
      <c r="C93" s="404"/>
      <c r="D93" s="368">
        <v>270</v>
      </c>
      <c r="E93" s="368"/>
      <c r="F93" s="368"/>
      <c r="G93" s="368"/>
      <c r="H93" s="369"/>
    </row>
    <row r="94" spans="1:8" s="16" customFormat="1" ht="37.5" customHeight="1" thickBot="1" x14ac:dyDescent="0.25">
      <c r="A94" s="406" t="s">
        <v>69</v>
      </c>
      <c r="B94" s="407"/>
      <c r="C94" s="405"/>
      <c r="D94" s="393">
        <v>594</v>
      </c>
      <c r="E94" s="393"/>
      <c r="F94" s="393"/>
      <c r="G94" s="393"/>
      <c r="H94" s="394"/>
    </row>
    <row r="95" spans="1:8" s="16" customFormat="1" ht="27" customHeight="1" thickBot="1" x14ac:dyDescent="0.25">
      <c r="A95" s="386"/>
      <c r="B95" s="387"/>
      <c r="C95" s="387"/>
      <c r="D95" s="388" t="s">
        <v>70</v>
      </c>
      <c r="E95" s="389"/>
      <c r="F95" s="389"/>
      <c r="G95" s="389"/>
      <c r="H95" s="390"/>
    </row>
    <row r="96" spans="1:8" s="16" customFormat="1" ht="117.75" customHeight="1" thickBot="1" x14ac:dyDescent="0.25">
      <c r="A96" s="391" t="s">
        <v>71</v>
      </c>
      <c r="B96" s="392"/>
      <c r="C96"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393">
        <v>150</v>
      </c>
      <c r="E96" s="393"/>
      <c r="F96" s="393"/>
      <c r="G96" s="393"/>
      <c r="H96" s="394"/>
    </row>
    <row r="97" spans="1:8" s="23" customFormat="1" ht="50.1" customHeight="1" thickBot="1" x14ac:dyDescent="0.25">
      <c r="A97" s="341" t="s">
        <v>72</v>
      </c>
      <c r="B97" s="342"/>
      <c r="C97" s="21"/>
      <c r="D97" s="343" t="e">
        <f>"от "&amp;MIN(D99,D119:H120,#REF!,D121:H135)&amp;" до "&amp;MAX(D99,D119:H120,#REF!,D121:H135)</f>
        <v>#REF!</v>
      </c>
      <c r="E97" s="343"/>
      <c r="F97" s="343"/>
      <c r="G97" s="343"/>
      <c r="H97" s="344"/>
    </row>
    <row r="98" spans="1:8" s="16" customFormat="1" ht="24.95" customHeight="1" thickBot="1" x14ac:dyDescent="0.25">
      <c r="A98" s="370"/>
      <c r="B98" s="371"/>
      <c r="C98" s="42"/>
      <c r="D98" s="372"/>
      <c r="E98" s="372"/>
      <c r="F98" s="372"/>
      <c r="G98" s="372"/>
      <c r="H98" s="373"/>
    </row>
    <row r="99" spans="1:8" s="16" customFormat="1" ht="62.4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379">
        <v>5160</v>
      </c>
      <c r="E99" s="379"/>
      <c r="F99" s="379"/>
      <c r="G99" s="379"/>
      <c r="H99" s="380"/>
    </row>
    <row r="100" spans="1:8" s="16" customFormat="1" ht="62.45" customHeight="1" thickBot="1" x14ac:dyDescent="0.25">
      <c r="A100" s="381" t="s">
        <v>74</v>
      </c>
      <c r="B100" s="382"/>
      <c r="C100" s="377"/>
      <c r="D100" s="383" t="s">
        <v>75</v>
      </c>
      <c r="E100" s="384"/>
      <c r="F100" s="384"/>
      <c r="G100" s="384"/>
      <c r="H100" s="385"/>
    </row>
    <row r="101" spans="1:8" s="16" customFormat="1" ht="62.45" customHeight="1" x14ac:dyDescent="0.2">
      <c r="A101" s="363" t="s">
        <v>76</v>
      </c>
      <c r="B101" s="364"/>
      <c r="C101" s="377"/>
      <c r="D101" s="368">
        <f>D99/4</f>
        <v>1290</v>
      </c>
      <c r="E101" s="368"/>
      <c r="F101" s="368"/>
      <c r="G101" s="368"/>
      <c r="H101" s="369"/>
    </row>
    <row r="102" spans="1:8" s="16" customFormat="1" ht="62.45" customHeight="1" x14ac:dyDescent="0.2">
      <c r="A102" s="363" t="s">
        <v>77</v>
      </c>
      <c r="B102" s="364"/>
      <c r="C102" s="377"/>
      <c r="D102" s="368">
        <f>D99/5</f>
        <v>1032</v>
      </c>
      <c r="E102" s="368"/>
      <c r="F102" s="368"/>
      <c r="G102" s="368"/>
      <c r="H102" s="369"/>
    </row>
    <row r="103" spans="1:8" s="16" customFormat="1" ht="62.45" customHeight="1" x14ac:dyDescent="0.2">
      <c r="A103" s="363" t="s">
        <v>78</v>
      </c>
      <c r="B103" s="364"/>
      <c r="C103" s="377"/>
      <c r="D103" s="368">
        <f>D99/6</f>
        <v>860</v>
      </c>
      <c r="E103" s="368"/>
      <c r="F103" s="368"/>
      <c r="G103" s="368"/>
      <c r="H103" s="369"/>
    </row>
    <row r="104" spans="1:8" s="16" customFormat="1" ht="62.45" customHeight="1" x14ac:dyDescent="0.2">
      <c r="A104" s="363" t="s">
        <v>79</v>
      </c>
      <c r="B104" s="364"/>
      <c r="C104" s="377"/>
      <c r="D104" s="368">
        <f>D99/7</f>
        <v>737.14285714285711</v>
      </c>
      <c r="E104" s="368"/>
      <c r="F104" s="368"/>
      <c r="G104" s="368"/>
      <c r="H104" s="369"/>
    </row>
    <row r="105" spans="1:8" s="16" customFormat="1" ht="62.45" customHeight="1" x14ac:dyDescent="0.2">
      <c r="A105" s="363" t="s">
        <v>80</v>
      </c>
      <c r="B105" s="364"/>
      <c r="C105" s="377"/>
      <c r="D105" s="368">
        <f>D99/8</f>
        <v>645</v>
      </c>
      <c r="E105" s="368"/>
      <c r="F105" s="368"/>
      <c r="G105" s="368"/>
      <c r="H105" s="369"/>
    </row>
    <row r="106" spans="1:8" s="16" customFormat="1" ht="62.45" customHeight="1" x14ac:dyDescent="0.2">
      <c r="A106" s="363" t="s">
        <v>81</v>
      </c>
      <c r="B106" s="364"/>
      <c r="C106" s="377"/>
      <c r="D106" s="368">
        <f>D99/9</f>
        <v>573.33333333333337</v>
      </c>
      <c r="E106" s="368"/>
      <c r="F106" s="368"/>
      <c r="G106" s="368"/>
      <c r="H106" s="369"/>
    </row>
    <row r="107" spans="1:8" s="16" customFormat="1" ht="62.45" customHeight="1" x14ac:dyDescent="0.2">
      <c r="A107" s="363" t="s">
        <v>82</v>
      </c>
      <c r="B107" s="364"/>
      <c r="C107" s="377"/>
      <c r="D107" s="368">
        <f>D99/10</f>
        <v>516</v>
      </c>
      <c r="E107" s="368"/>
      <c r="F107" s="368"/>
      <c r="G107" s="368"/>
      <c r="H107" s="369"/>
    </row>
    <row r="108" spans="1:8" s="16" customFormat="1" ht="62.45" customHeight="1" thickBot="1" x14ac:dyDescent="0.25">
      <c r="A108" s="374" t="s">
        <v>83</v>
      </c>
      <c r="B108" s="375"/>
      <c r="C108" s="377"/>
      <c r="D108" s="379">
        <v>7728</v>
      </c>
      <c r="E108" s="379"/>
      <c r="F108" s="379"/>
      <c r="G108" s="379"/>
      <c r="H108" s="380"/>
    </row>
    <row r="109" spans="1:8" s="16" customFormat="1" ht="62.45" customHeight="1" thickBot="1" x14ac:dyDescent="0.25">
      <c r="A109" s="381" t="s">
        <v>74</v>
      </c>
      <c r="B109" s="382"/>
      <c r="C109" s="377"/>
      <c r="D109" s="383" t="s">
        <v>75</v>
      </c>
      <c r="E109" s="384"/>
      <c r="F109" s="384"/>
      <c r="G109" s="384"/>
      <c r="H109" s="385"/>
    </row>
    <row r="110" spans="1:8" s="16" customFormat="1" ht="62.45" customHeight="1" x14ac:dyDescent="0.2">
      <c r="A110" s="363" t="s">
        <v>76</v>
      </c>
      <c r="B110" s="364"/>
      <c r="C110" s="377"/>
      <c r="D110" s="365">
        <v>1932</v>
      </c>
      <c r="E110" s="365"/>
      <c r="F110" s="365"/>
      <c r="G110" s="365"/>
      <c r="H110" s="366"/>
    </row>
    <row r="111" spans="1:8" s="16" customFormat="1" ht="62.45" customHeight="1" x14ac:dyDescent="0.2">
      <c r="A111" s="363" t="s">
        <v>77</v>
      </c>
      <c r="B111" s="364"/>
      <c r="C111" s="377"/>
      <c r="D111" s="365">
        <v>1545.6</v>
      </c>
      <c r="E111" s="365"/>
      <c r="F111" s="365"/>
      <c r="G111" s="365"/>
      <c r="H111" s="366"/>
    </row>
    <row r="112" spans="1:8" s="16" customFormat="1" ht="62.45" customHeight="1" x14ac:dyDescent="0.2">
      <c r="A112" s="363" t="s">
        <v>78</v>
      </c>
      <c r="B112" s="364"/>
      <c r="C112" s="377"/>
      <c r="D112" s="365">
        <v>1287.9999999999998</v>
      </c>
      <c r="E112" s="365"/>
      <c r="F112" s="365"/>
      <c r="G112" s="365"/>
      <c r="H112" s="366"/>
    </row>
    <row r="113" spans="1:8" s="16" customFormat="1" ht="62.45" customHeight="1" x14ac:dyDescent="0.2">
      <c r="A113" s="363" t="s">
        <v>79</v>
      </c>
      <c r="B113" s="364"/>
      <c r="C113" s="377"/>
      <c r="D113" s="365">
        <v>1104</v>
      </c>
      <c r="E113" s="365"/>
      <c r="F113" s="365"/>
      <c r="G113" s="365"/>
      <c r="H113" s="366"/>
    </row>
    <row r="114" spans="1:8" s="16" customFormat="1" ht="62.45" customHeight="1" x14ac:dyDescent="0.2">
      <c r="A114" s="363" t="s">
        <v>80</v>
      </c>
      <c r="B114" s="364"/>
      <c r="C114" s="377"/>
      <c r="D114" s="365">
        <v>966</v>
      </c>
      <c r="E114" s="365"/>
      <c r="F114" s="365"/>
      <c r="G114" s="365"/>
      <c r="H114" s="366"/>
    </row>
    <row r="115" spans="1:8" s="16" customFormat="1" ht="62.45" customHeight="1" x14ac:dyDescent="0.2">
      <c r="A115" s="363" t="s">
        <v>81</v>
      </c>
      <c r="B115" s="364"/>
      <c r="C115" s="377"/>
      <c r="D115" s="365">
        <v>858.66666666666663</v>
      </c>
      <c r="E115" s="365"/>
      <c r="F115" s="365"/>
      <c r="G115" s="365"/>
      <c r="H115" s="366"/>
    </row>
    <row r="116" spans="1:8" s="16" customFormat="1" ht="62.45" customHeight="1" thickBot="1" x14ac:dyDescent="0.25">
      <c r="A116" s="363" t="s">
        <v>82</v>
      </c>
      <c r="B116" s="364"/>
      <c r="C116" s="378"/>
      <c r="D116" s="365">
        <v>772.8</v>
      </c>
      <c r="E116" s="365"/>
      <c r="F116" s="365"/>
      <c r="G116" s="365"/>
      <c r="H116" s="366"/>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340">
        <v>15000</v>
      </c>
      <c r="E117" s="338"/>
      <c r="F117" s="338"/>
      <c r="G117" s="338"/>
      <c r="H117" s="338"/>
    </row>
    <row r="118" spans="1:8" s="16" customFormat="1" ht="24.95" customHeight="1" thickBot="1" x14ac:dyDescent="0.25">
      <c r="A118" s="329"/>
      <c r="B118" s="330"/>
      <c r="C118" s="56"/>
      <c r="D118" s="331"/>
      <c r="E118" s="331"/>
      <c r="F118" s="331"/>
      <c r="G118" s="331"/>
      <c r="H118" s="332"/>
    </row>
    <row r="119" spans="1:8" s="16" customFormat="1"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"2ГИС.АБАКАН"</v>
      </c>
      <c r="D119" s="360">
        <v>6990</v>
      </c>
      <c r="E119" s="361"/>
      <c r="F119" s="361"/>
      <c r="G119" s="361"/>
      <c r="H119" s="362"/>
    </row>
    <row r="120" spans="1:8" s="16" customFormat="1"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367">
        <v>2124</v>
      </c>
      <c r="E120" s="351"/>
      <c r="F120" s="351"/>
      <c r="G120" s="351"/>
      <c r="H120" s="352"/>
    </row>
    <row r="121" spans="1:8" s="16" customFormat="1"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37">
        <v>3306</v>
      </c>
      <c r="E121" s="338"/>
      <c r="F121" s="338"/>
      <c r="G121" s="338"/>
      <c r="H121" s="339"/>
    </row>
    <row r="122" spans="1:8" s="16" customFormat="1"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"2ГИС.АБАКАН"</v>
      </c>
      <c r="D122" s="337">
        <v>9000</v>
      </c>
      <c r="E122" s="338"/>
      <c r="F122" s="338"/>
      <c r="G122" s="338"/>
      <c r="H122" s="339"/>
    </row>
    <row r="123" spans="1:8" s="16" customFormat="1"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"2ГИС.АБАКАН"</v>
      </c>
      <c r="D123" s="337">
        <v>10800</v>
      </c>
      <c r="E123" s="338"/>
      <c r="F123" s="338"/>
      <c r="G123" s="338"/>
      <c r="H123" s="339"/>
    </row>
    <row r="124" spans="1:8" s="16" customFormat="1"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37">
        <v>2124</v>
      </c>
      <c r="E124" s="338"/>
      <c r="F124" s="338"/>
      <c r="G124" s="338"/>
      <c r="H124" s="339"/>
    </row>
    <row r="125" spans="1:8" s="16" customFormat="1"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37">
        <v>2124</v>
      </c>
      <c r="E125" s="338"/>
      <c r="F125" s="338"/>
      <c r="G125" s="338"/>
      <c r="H125" s="339"/>
    </row>
    <row r="126" spans="1:8" s="16" customFormat="1"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37">
        <v>3540</v>
      </c>
      <c r="E126" s="338"/>
      <c r="F126" s="338"/>
      <c r="G126" s="338"/>
      <c r="H126" s="339"/>
    </row>
    <row r="127" spans="1:8" s="16" customFormat="1" ht="50.1" customHeight="1" x14ac:dyDescent="0.2">
      <c r="A127" s="335" t="s">
        <v>93</v>
      </c>
      <c r="B127" s="336"/>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37">
        <v>4500</v>
      </c>
      <c r="E127" s="338"/>
      <c r="F127" s="338"/>
      <c r="G127" s="338"/>
      <c r="H127" s="339"/>
    </row>
    <row r="128" spans="1:8" s="16" customFormat="1" ht="50.1" customHeight="1" x14ac:dyDescent="0.2">
      <c r="A128" s="335" t="s">
        <v>94</v>
      </c>
      <c r="B128" s="336"/>
      <c r="C128" s="67" t="s">
        <v>95</v>
      </c>
      <c r="D128" s="337">
        <v>3600</v>
      </c>
      <c r="E128" s="338"/>
      <c r="F128" s="338"/>
      <c r="G128" s="338"/>
      <c r="H128" s="339"/>
    </row>
    <row r="129" spans="1:8" s="16" customFormat="1" ht="67.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37">
        <v>1200</v>
      </c>
      <c r="E129" s="338"/>
      <c r="F129" s="338"/>
      <c r="G129" s="338"/>
      <c r="H129" s="339"/>
    </row>
    <row r="130" spans="1:8" s="16" customFormat="1" ht="67.5" customHeight="1" x14ac:dyDescent="0.2">
      <c r="A130" s="335" t="s">
        <v>97</v>
      </c>
      <c r="B130" s="336"/>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37">
        <v>960</v>
      </c>
      <c r="E130" s="338"/>
      <c r="F130" s="338"/>
      <c r="G130" s="338"/>
      <c r="H130" s="339"/>
    </row>
    <row r="131" spans="1:8" s="16" customFormat="1" ht="64.5" customHeight="1" x14ac:dyDescent="0.2">
      <c r="A131" s="335" t="s">
        <v>98</v>
      </c>
      <c r="B131" s="336"/>
      <c r="C131"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37">
        <v>720</v>
      </c>
      <c r="E131" s="338"/>
      <c r="F131" s="338"/>
      <c r="G131" s="338"/>
      <c r="H131" s="339"/>
    </row>
    <row r="132" spans="1:8" s="16" customFormat="1" ht="64.5" customHeight="1" x14ac:dyDescent="0.2">
      <c r="A132" s="335" t="s">
        <v>99</v>
      </c>
      <c r="B132" s="336"/>
      <c r="C132"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37">
        <v>480</v>
      </c>
      <c r="E132" s="338"/>
      <c r="F132" s="338"/>
      <c r="G132" s="338"/>
      <c r="H132" s="339"/>
    </row>
    <row r="133" spans="1:8" s="16" customFormat="1" ht="7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37">
        <v>11100</v>
      </c>
      <c r="E133" s="338"/>
      <c r="F133" s="338"/>
      <c r="G133" s="338"/>
      <c r="H133" s="339"/>
    </row>
    <row r="134" spans="1:8" s="16" customFormat="1" ht="7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37">
        <v>4002</v>
      </c>
      <c r="E134" s="338"/>
      <c r="F134" s="338"/>
      <c r="G134" s="338"/>
      <c r="H134" s="339"/>
    </row>
    <row r="135" spans="1:8" s="16" customFormat="1" ht="50.1" customHeight="1" x14ac:dyDescent="0.2">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37">
        <v>1182</v>
      </c>
      <c r="E135" s="338"/>
      <c r="F135" s="338"/>
      <c r="G135" s="338"/>
      <c r="H135" s="339"/>
    </row>
    <row r="136" spans="1:8" s="16" customFormat="1" ht="102" customHeight="1" x14ac:dyDescent="0.2">
      <c r="A136" s="335" t="s">
        <v>16</v>
      </c>
      <c r="B136" s="336"/>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37">
        <v>1500</v>
      </c>
      <c r="E136" s="338"/>
      <c r="F136" s="338"/>
      <c r="G136" s="338"/>
      <c r="H136" s="339"/>
    </row>
    <row r="137" spans="1:8" s="16" customFormat="1" ht="102" customHeight="1" x14ac:dyDescent="0.2">
      <c r="A137" s="335" t="s">
        <v>103</v>
      </c>
      <c r="B137" s="336"/>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7" s="337">
        <v>50010</v>
      </c>
      <c r="E137" s="338"/>
      <c r="F137" s="338"/>
      <c r="G137" s="338"/>
      <c r="H137" s="339"/>
    </row>
    <row r="138" spans="1:8" s="16" customFormat="1" ht="126" customHeight="1" x14ac:dyDescent="0.2">
      <c r="A138" s="335" t="s">
        <v>104</v>
      </c>
      <c r="B138" s="336"/>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8" s="337">
        <v>5505</v>
      </c>
      <c r="E138" s="338"/>
      <c r="F138" s="338"/>
      <c r="G138" s="338"/>
      <c r="H138" s="339"/>
    </row>
    <row r="139" spans="1:8" s="16" customFormat="1" ht="126" customHeight="1" x14ac:dyDescent="0.2">
      <c r="A139" s="335" t="s">
        <v>105</v>
      </c>
      <c r="B139" s="336"/>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37">
        <v>5010</v>
      </c>
      <c r="E139" s="338"/>
      <c r="F139" s="338"/>
      <c r="G139" s="338"/>
      <c r="H139" s="339"/>
    </row>
    <row r="140" spans="1:8" s="16" customFormat="1" ht="12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0" s="337">
        <v>6000</v>
      </c>
      <c r="E140" s="338"/>
      <c r="F140" s="338"/>
      <c r="G140" s="338"/>
      <c r="H140" s="339"/>
    </row>
    <row r="141" spans="1:8" s="16" customFormat="1"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"2ГИС.АБАКАН"</v>
      </c>
      <c r="D141" s="337">
        <v>13320</v>
      </c>
      <c r="E141" s="338"/>
      <c r="F141" s="338"/>
      <c r="G141" s="338"/>
      <c r="H141" s="339"/>
    </row>
    <row r="142" spans="1:8" s="16" customFormat="1" ht="50.1" customHeight="1" x14ac:dyDescent="0.2">
      <c r="A142" s="335" t="s">
        <v>108</v>
      </c>
      <c r="B142" s="336"/>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37">
        <v>4080</v>
      </c>
      <c r="E142" s="338"/>
      <c r="F142" s="338"/>
      <c r="G142" s="338"/>
      <c r="H142" s="339"/>
    </row>
    <row r="143" spans="1:8" s="16" customFormat="1" ht="50.1" customHeight="1" x14ac:dyDescent="0.2">
      <c r="A143" s="335" t="s">
        <v>109</v>
      </c>
      <c r="B143" s="336"/>
      <c r="C143" s="67" t="str">
        <f t="shared" si="1"/>
        <v>Электронный справочник на основе Справочника организаций "2ГИС.АБАКАН" (версия для ПК)</v>
      </c>
      <c r="D143" s="337">
        <v>6360</v>
      </c>
      <c r="E143" s="338"/>
      <c r="F143" s="338"/>
      <c r="G143" s="338"/>
      <c r="H143" s="339"/>
    </row>
    <row r="144" spans="1:8" s="16" customFormat="1"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"2ГИС.АБАКАН"</v>
      </c>
      <c r="D144" s="337">
        <v>17160</v>
      </c>
      <c r="E144" s="338"/>
      <c r="F144" s="338"/>
      <c r="G144" s="338"/>
      <c r="H144" s="339"/>
    </row>
    <row r="145" spans="1:8" s="16" customFormat="1"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"2ГИС.АБАКАН"</v>
      </c>
      <c r="D145" s="337">
        <v>20592</v>
      </c>
      <c r="E145" s="338"/>
      <c r="F145" s="338"/>
      <c r="G145" s="338"/>
      <c r="H145" s="339"/>
    </row>
    <row r="146" spans="1:8" s="16" customFormat="1" ht="50.1" customHeight="1" x14ac:dyDescent="0.2">
      <c r="A146" s="335" t="s">
        <v>112</v>
      </c>
      <c r="B146" s="336"/>
      <c r="C146" s="67" t="str">
        <f t="shared" si="1"/>
        <v>Электронный справочник на основе Справочника организаций "2ГИС.АБАКАН" (версия для ПК)</v>
      </c>
      <c r="D146" s="337">
        <v>4080</v>
      </c>
      <c r="E146" s="338"/>
      <c r="F146" s="338"/>
      <c r="G146" s="338"/>
      <c r="H146" s="339"/>
    </row>
    <row r="147" spans="1:8" s="16" customFormat="1" ht="50.1" customHeight="1" x14ac:dyDescent="0.2">
      <c r="A147" s="335" t="s">
        <v>113</v>
      </c>
      <c r="B147" s="336"/>
      <c r="C147" s="67" t="str">
        <f t="shared" si="1"/>
        <v>Электронный справочник на основе Справочника организаций "2ГИС.АБАКАН" (версия для ПК)</v>
      </c>
      <c r="D147" s="337">
        <v>4080</v>
      </c>
      <c r="E147" s="338"/>
      <c r="F147" s="338"/>
      <c r="G147" s="338"/>
      <c r="H147" s="339"/>
    </row>
    <row r="148" spans="1:8" s="16" customFormat="1" ht="50.1" customHeight="1" x14ac:dyDescent="0.2">
      <c r="A148" s="335" t="s">
        <v>114</v>
      </c>
      <c r="B148" s="336"/>
      <c r="C148" s="67" t="str">
        <f t="shared" si="1"/>
        <v>Электронный справочник на основе Справочника организаций "2ГИС.АБАКАН" (версия для ПК)</v>
      </c>
      <c r="D148" s="337">
        <v>6840</v>
      </c>
      <c r="E148" s="338"/>
      <c r="F148" s="338"/>
      <c r="G148" s="338"/>
      <c r="H148" s="339"/>
    </row>
    <row r="149" spans="1:8" s="16" customFormat="1" ht="50.1" customHeight="1" x14ac:dyDescent="0.2">
      <c r="A149" s="335" t="s">
        <v>115</v>
      </c>
      <c r="B149" s="336"/>
      <c r="C149" s="67" t="s">
        <v>95</v>
      </c>
      <c r="D149" s="337">
        <v>6840</v>
      </c>
      <c r="E149" s="338"/>
      <c r="F149" s="338"/>
      <c r="G149" s="338"/>
      <c r="H149" s="339"/>
    </row>
    <row r="150" spans="1:8" s="16" customFormat="1" ht="7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37">
        <v>21120</v>
      </c>
      <c r="E150" s="338"/>
      <c r="F150" s="338"/>
      <c r="G150" s="338"/>
      <c r="H150" s="339"/>
    </row>
    <row r="151" spans="1:8" s="16" customFormat="1" ht="50.1" customHeight="1" thickBot="1" x14ac:dyDescent="0.25">
      <c r="A151" s="335" t="s">
        <v>117</v>
      </c>
      <c r="B151" s="336"/>
      <c r="C151" s="67" t="str">
        <f t="shared" si="1"/>
        <v>Электронный справочник на основе Справочника организаций "2ГИС.АБАКАН" (версия для ПК)</v>
      </c>
      <c r="D151" s="353">
        <v>2280</v>
      </c>
      <c r="E151" s="354"/>
      <c r="F151" s="354"/>
      <c r="G151" s="354"/>
      <c r="H151" s="355"/>
    </row>
    <row r="152" spans="1:8" s="23" customFormat="1" ht="50.1" customHeight="1" thickBot="1" x14ac:dyDescent="0.25">
      <c r="A152" s="341" t="s">
        <v>118</v>
      </c>
      <c r="B152" s="342"/>
      <c r="C152" s="69"/>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340">
        <v>2004</v>
      </c>
      <c r="E153" s="338"/>
      <c r="F153" s="338"/>
      <c r="G153" s="338"/>
      <c r="H153" s="339"/>
    </row>
    <row r="154" spans="1:8" s="16" customFormat="1" ht="50.1" customHeight="1" x14ac:dyDescent="0.2">
      <c r="A154" s="348" t="s">
        <v>120</v>
      </c>
      <c r="B154" s="349"/>
      <c r="C154" s="346"/>
      <c r="D154" s="350">
        <v>2004</v>
      </c>
      <c r="E154" s="351"/>
      <c r="F154" s="351"/>
      <c r="G154" s="351"/>
      <c r="H154" s="352"/>
    </row>
    <row r="155" spans="1:8" s="16" customFormat="1" ht="50.1" customHeight="1" x14ac:dyDescent="0.2">
      <c r="A155" s="348" t="s">
        <v>121</v>
      </c>
      <c r="B155" s="349"/>
      <c r="C155" s="346"/>
      <c r="D155" s="340">
        <v>1500</v>
      </c>
      <c r="E155" s="338"/>
      <c r="F155" s="338"/>
      <c r="G155" s="338"/>
      <c r="H155" s="338"/>
    </row>
    <row r="156" spans="1:8" s="16" customFormat="1" ht="50.1" customHeight="1" x14ac:dyDescent="0.2">
      <c r="A156" s="348" t="s">
        <v>122</v>
      </c>
      <c r="B156" s="349"/>
      <c r="C156" s="346"/>
      <c r="D156" s="340">
        <v>150</v>
      </c>
      <c r="E156" s="338"/>
      <c r="F156" s="338"/>
      <c r="G156" s="338"/>
      <c r="H156" s="338"/>
    </row>
    <row r="157" spans="1:8" s="16" customFormat="1" ht="50.1" customHeight="1" thickBot="1" x14ac:dyDescent="0.25">
      <c r="A157" s="348" t="s">
        <v>123</v>
      </c>
      <c r="B157" s="349"/>
      <c r="C157" s="347"/>
      <c r="D157" s="340">
        <v>510</v>
      </c>
      <c r="E157" s="338"/>
      <c r="F157" s="338"/>
      <c r="G157" s="338"/>
      <c r="H157" s="338"/>
    </row>
    <row r="158" spans="1:8" s="16" customFormat="1" ht="50.1" customHeight="1" thickBot="1" x14ac:dyDescent="0.25">
      <c r="A158" s="341" t="s">
        <v>124</v>
      </c>
      <c r="B158" s="342"/>
      <c r="C158" s="70"/>
      <c r="D158" s="343"/>
      <c r="E158" s="343"/>
      <c r="F158" s="343"/>
      <c r="G158" s="343"/>
      <c r="H158" s="344"/>
    </row>
    <row r="159" spans="1:8" s="16" customFormat="1"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"2ГИС.АБАКАН"</v>
      </c>
      <c r="D159" s="337">
        <v>3000</v>
      </c>
      <c r="E159" s="338"/>
      <c r="F159" s="338"/>
      <c r="G159" s="338"/>
      <c r="H159" s="339"/>
    </row>
    <row r="160" spans="1:8" s="16" customFormat="1"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0" s="337">
        <v>594</v>
      </c>
      <c r="E160" s="338"/>
      <c r="F160" s="338"/>
      <c r="G160" s="338"/>
      <c r="H160" s="339"/>
    </row>
    <row r="161" spans="1:8" s="16" customFormat="1" ht="50.1" customHeight="1" x14ac:dyDescent="0.2">
      <c r="A161" s="335" t="s">
        <v>127</v>
      </c>
      <c r="B161" s="336"/>
      <c r="C161" s="67" t="str">
        <f>"Интернет-площадка 2gis.ru на основе Cправочника организаций "&amp;$C$2&amp;""</f>
        <v>Интернет-площадка 2gis.ru на основе Cправочника организаций "2ГИС.АБАКАН"</v>
      </c>
      <c r="D161" s="337">
        <v>5760</v>
      </c>
      <c r="E161" s="338"/>
      <c r="F161" s="338"/>
      <c r="G161" s="338"/>
      <c r="H161" s="339"/>
    </row>
    <row r="162" spans="1:8" s="16" customFormat="1"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2" s="337">
        <v>1200</v>
      </c>
      <c r="E162" s="338"/>
      <c r="F162" s="338"/>
      <c r="G162" s="338"/>
      <c r="H162" s="339"/>
    </row>
    <row r="163" spans="1:8" s="16" customFormat="1" ht="93" customHeight="1" thickBot="1" x14ac:dyDescent="0.25">
      <c r="A163" s="335" t="s">
        <v>129</v>
      </c>
      <c r="B163" s="336"/>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3" s="337">
        <v>4836</v>
      </c>
      <c r="E163" s="338" t="s">
        <v>129</v>
      </c>
      <c r="F163" s="338">
        <v>4836</v>
      </c>
      <c r="G163" s="338">
        <v>3504</v>
      </c>
      <c r="H163" s="339">
        <v>2694</v>
      </c>
    </row>
    <row r="164" spans="1:8" s="16" customFormat="1" ht="21.75" thickBot="1" x14ac:dyDescent="0.25">
      <c r="A164" s="329"/>
      <c r="B164" s="330"/>
      <c r="C164" s="56"/>
      <c r="D164" s="331"/>
      <c r="E164" s="331"/>
      <c r="F164" s="331"/>
      <c r="G164" s="331"/>
      <c r="H164" s="332"/>
    </row>
    <row r="165" spans="1:8" ht="12.6" customHeight="1" x14ac:dyDescent="0.2"/>
    <row r="166" spans="1:8" s="77" customFormat="1" ht="24.95" customHeight="1" x14ac:dyDescent="0.2">
      <c r="A166" s="75"/>
      <c r="B166" s="76" t="s">
        <v>130</v>
      </c>
      <c r="C166" s="333" t="s">
        <v>131</v>
      </c>
      <c r="D166" s="333"/>
    </row>
    <row r="167" spans="1:8" s="77" customFormat="1" ht="24.95" customHeight="1" x14ac:dyDescent="0.2">
      <c r="A167" s="75"/>
      <c r="C167" s="327" t="s">
        <v>132</v>
      </c>
      <c r="D167" s="327"/>
    </row>
    <row r="168" spans="1:8" s="77" customFormat="1" ht="24.75" customHeight="1" x14ac:dyDescent="0.2">
      <c r="A168" s="75"/>
      <c r="C168" s="333" t="s">
        <v>133</v>
      </c>
      <c r="D168" s="327"/>
    </row>
    <row r="169" spans="1:8" s="78" customFormat="1" ht="8.25" customHeight="1" x14ac:dyDescent="0.2">
      <c r="A169" s="334"/>
      <c r="B169" s="334"/>
      <c r="C169" s="334"/>
      <c r="D169" s="334"/>
      <c r="E169" s="334"/>
      <c r="F169" s="334"/>
      <c r="G169" s="334"/>
      <c r="H169" s="334"/>
    </row>
    <row r="170" spans="1:8" s="72" customFormat="1" ht="12.6" customHeight="1" x14ac:dyDescent="0.2">
      <c r="A170" s="71"/>
      <c r="C170" s="327"/>
      <c r="D170" s="327"/>
      <c r="E170" s="77"/>
      <c r="F170" s="77"/>
      <c r="G170" s="77"/>
    </row>
    <row r="171" spans="1:8" s="81" customFormat="1" ht="24.95" customHeight="1" x14ac:dyDescent="0.2">
      <c r="A171" s="324" t="s">
        <v>134</v>
      </c>
      <c r="B171" s="324"/>
      <c r="C171" s="324"/>
      <c r="D171" s="79"/>
      <c r="E171" s="79"/>
      <c r="F171" s="80"/>
      <c r="G171" s="328"/>
      <c r="H171" s="328"/>
    </row>
    <row r="172" spans="1:8" s="81" customFormat="1" ht="24.95" customHeight="1" x14ac:dyDescent="0.2">
      <c r="A172" s="324" t="s">
        <v>135</v>
      </c>
      <c r="B172" s="324"/>
      <c r="C172" s="324"/>
      <c r="D172" s="79"/>
      <c r="E172" s="79"/>
      <c r="F172" s="80"/>
      <c r="G172" s="82"/>
      <c r="H172" s="82"/>
    </row>
    <row r="173" spans="1:8" s="81" customFormat="1" ht="24.95" customHeight="1" x14ac:dyDescent="0.2">
      <c r="A173" s="324" t="s">
        <v>136</v>
      </c>
      <c r="B173" s="324"/>
      <c r="C173" s="324"/>
      <c r="D173" s="79"/>
      <c r="E173" s="79"/>
      <c r="F173" s="80"/>
      <c r="G173" s="82"/>
      <c r="H173" s="82"/>
    </row>
    <row r="174" spans="1:8" s="81" customFormat="1" ht="24.95" customHeight="1" x14ac:dyDescent="0.2">
      <c r="A174" s="324" t="s">
        <v>137</v>
      </c>
      <c r="B174" s="324"/>
      <c r="C174" s="324"/>
      <c r="D174" s="79"/>
      <c r="E174" s="80"/>
      <c r="F174" s="80"/>
      <c r="G174" s="82"/>
      <c r="H174" s="82"/>
    </row>
    <row r="175" spans="1:8" s="81" customFormat="1" ht="24.95" customHeight="1" x14ac:dyDescent="0.2">
      <c r="A175" s="324" t="s">
        <v>138</v>
      </c>
      <c r="B175" s="324"/>
      <c r="C175" s="324"/>
      <c r="D175" s="79"/>
      <c r="E175" s="80"/>
      <c r="F175" s="80"/>
      <c r="G175" s="82"/>
      <c r="H175" s="82"/>
    </row>
    <row r="176" spans="1:8" s="81" customFormat="1" ht="24.95" customHeight="1" x14ac:dyDescent="0.2">
      <c r="A176" s="324" t="s">
        <v>139</v>
      </c>
      <c r="B176" s="324"/>
      <c r="C176" s="324"/>
      <c r="D176" s="79"/>
      <c r="E176" s="79"/>
      <c r="F176" s="80"/>
      <c r="G176" s="82"/>
      <c r="H176" s="82"/>
    </row>
    <row r="177" spans="1:8" s="81" customFormat="1" ht="24.95" customHeight="1" x14ac:dyDescent="0.2">
      <c r="A177" s="324" t="s">
        <v>140</v>
      </c>
      <c r="B177" s="324"/>
      <c r="C177" s="324"/>
      <c r="D177" s="79"/>
      <c r="E177" s="79"/>
      <c r="F177" s="80"/>
      <c r="G177" s="82"/>
      <c r="H177" s="82"/>
    </row>
    <row r="178" spans="1:8" s="88" customFormat="1" ht="12.6" customHeight="1" x14ac:dyDescent="0.2">
      <c r="A178" s="83"/>
      <c r="B178" s="83"/>
      <c r="C178" s="84"/>
      <c r="D178" s="85"/>
      <c r="E178" s="85"/>
      <c r="F178" s="86"/>
      <c r="G178" s="87"/>
      <c r="H178" s="87"/>
    </row>
    <row r="179" spans="1:8" ht="24.95" customHeight="1" x14ac:dyDescent="0.2">
      <c r="A179" s="325" t="s">
        <v>141</v>
      </c>
      <c r="B179" s="325"/>
      <c r="C179" s="325"/>
      <c r="D179" s="325"/>
      <c r="E179" s="325"/>
      <c r="F179" s="325"/>
      <c r="G179" s="325"/>
      <c r="H179" s="325"/>
    </row>
    <row r="180" spans="1:8" ht="24.95" customHeight="1" x14ac:dyDescent="0.2">
      <c r="A180" s="325" t="s">
        <v>142</v>
      </c>
      <c r="B180" s="325"/>
      <c r="C180" s="325"/>
      <c r="D180" s="325"/>
      <c r="E180" s="325"/>
      <c r="F180" s="325"/>
      <c r="G180" s="325"/>
      <c r="H180" s="325"/>
    </row>
    <row r="181" spans="1:8" s="88" customFormat="1" ht="12" customHeight="1" x14ac:dyDescent="0.2">
      <c r="A181" s="83"/>
      <c r="B181" s="83"/>
      <c r="C181" s="84"/>
      <c r="D181" s="85"/>
      <c r="E181" s="85"/>
      <c r="F181" s="86"/>
      <c r="G181" s="87"/>
      <c r="H181" s="87"/>
    </row>
    <row r="182" spans="1:8" s="90" customFormat="1" ht="50.1" customHeight="1" thickBot="1" x14ac:dyDescent="0.25">
      <c r="A182" s="326" t="s">
        <v>143</v>
      </c>
      <c r="B182" s="326"/>
      <c r="C182" s="326"/>
      <c r="D182" s="326"/>
      <c r="E182" s="326"/>
      <c r="F182" s="89"/>
      <c r="G182" s="81"/>
    </row>
    <row r="183" spans="1:8" s="92" customFormat="1" ht="50.1" customHeight="1" thickBot="1" x14ac:dyDescent="0.25">
      <c r="A183" s="312" t="s">
        <v>144</v>
      </c>
      <c r="B183" s="313"/>
      <c r="C183" s="313"/>
      <c r="D183" s="313"/>
      <c r="E183" s="314"/>
      <c r="F183" s="91"/>
      <c r="G183" s="72"/>
    </row>
    <row r="184" spans="1:8" ht="103.5" customHeight="1" thickBot="1" x14ac:dyDescent="0.25">
      <c r="A184" s="315" t="s">
        <v>145</v>
      </c>
      <c r="B184" s="316"/>
      <c r="C184" s="93" t="s">
        <v>146</v>
      </c>
      <c r="D184" s="316" t="s">
        <v>147</v>
      </c>
      <c r="E184" s="317"/>
      <c r="F184" s="94"/>
      <c r="G184" s="94"/>
      <c r="H184" s="94"/>
    </row>
    <row r="185" spans="1:8" ht="99.95" customHeight="1" x14ac:dyDescent="0.2">
      <c r="A185" s="318" t="s">
        <v>148</v>
      </c>
      <c r="B185" s="319"/>
      <c r="C185" s="95" t="s">
        <v>149</v>
      </c>
      <c r="D185" s="320" t="s">
        <v>150</v>
      </c>
      <c r="E185" s="321"/>
      <c r="F185" s="94"/>
      <c r="G185" s="94"/>
      <c r="H185" s="94"/>
    </row>
    <row r="186" spans="1:8" ht="75" customHeight="1" x14ac:dyDescent="0.2">
      <c r="A186" s="322" t="s">
        <v>151</v>
      </c>
      <c r="B186" s="323"/>
      <c r="C186" s="96" t="s">
        <v>152</v>
      </c>
      <c r="D186" s="310" t="s">
        <v>153</v>
      </c>
      <c r="E186" s="311"/>
      <c r="F186" s="94"/>
      <c r="G186" s="94"/>
      <c r="H186" s="94"/>
    </row>
    <row r="187" spans="1:8" ht="141.75" customHeight="1" x14ac:dyDescent="0.2">
      <c r="A187" s="309" t="s">
        <v>154</v>
      </c>
      <c r="B187" s="310"/>
      <c r="C187" s="96" t="s">
        <v>155</v>
      </c>
      <c r="D187" s="310" t="s">
        <v>153</v>
      </c>
      <c r="E187" s="311"/>
      <c r="F187" s="94"/>
      <c r="G187" s="94" t="s">
        <v>156</v>
      </c>
      <c r="H187" s="94"/>
    </row>
    <row r="188" spans="1:8" ht="125.25" customHeight="1" x14ac:dyDescent="0.2">
      <c r="A188" s="309" t="s">
        <v>157</v>
      </c>
      <c r="B188" s="310"/>
      <c r="C188" s="96" t="s">
        <v>158</v>
      </c>
      <c r="D188" s="310" t="s">
        <v>153</v>
      </c>
      <c r="E188" s="311"/>
      <c r="F188" s="94"/>
      <c r="G188" s="94"/>
      <c r="H188" s="94"/>
    </row>
    <row r="189" spans="1:8" s="88" customFormat="1" ht="250.5" customHeight="1" x14ac:dyDescent="0.2">
      <c r="A189" s="309" t="s">
        <v>159</v>
      </c>
      <c r="B189" s="310"/>
      <c r="C189" s="96" t="s">
        <v>160</v>
      </c>
      <c r="D189" s="310" t="s">
        <v>153</v>
      </c>
      <c r="E189" s="311"/>
      <c r="F189" s="86"/>
      <c r="G189" s="87"/>
      <c r="H189" s="87"/>
    </row>
    <row r="190" spans="1:8" ht="24.95" customHeight="1" x14ac:dyDescent="0.2">
      <c r="A190" s="307" t="s">
        <v>161</v>
      </c>
      <c r="B190" s="307"/>
      <c r="C190" s="307"/>
      <c r="D190" s="307"/>
      <c r="E190" s="307"/>
      <c r="F190" s="307"/>
      <c r="G190" s="307"/>
      <c r="H190" s="307"/>
    </row>
    <row r="191" spans="1:8" ht="24.95" customHeight="1" x14ac:dyDescent="0.2">
      <c r="A191" s="307" t="s">
        <v>162</v>
      </c>
      <c r="B191" s="307"/>
      <c r="C191" s="307"/>
      <c r="D191" s="307"/>
      <c r="E191" s="307"/>
      <c r="F191" s="307"/>
      <c r="G191" s="307"/>
      <c r="H191" s="307"/>
    </row>
    <row r="192" spans="1:8" s="16" customFormat="1" ht="177" customHeight="1" x14ac:dyDescent="0.2">
      <c r="A192" s="308" t="s">
        <v>163</v>
      </c>
      <c r="B192" s="308"/>
      <c r="C192" s="308"/>
      <c r="D192" s="308"/>
      <c r="E192" s="308"/>
      <c r="F192" s="308"/>
      <c r="G192" s="308"/>
      <c r="H192" s="308"/>
    </row>
    <row r="193" spans="1:8" s="16" customFormat="1" ht="65.25" customHeight="1" x14ac:dyDescent="0.2">
      <c r="A193" s="308" t="s">
        <v>164</v>
      </c>
      <c r="B193" s="308"/>
      <c r="C193" s="308"/>
      <c r="D193" s="308"/>
      <c r="E193" s="308"/>
      <c r="F193" s="308"/>
      <c r="G193" s="308"/>
      <c r="H193" s="308"/>
    </row>
    <row r="194" spans="1:8" ht="24.95" customHeight="1" x14ac:dyDescent="0.2">
      <c r="A194" s="307" t="s">
        <v>165</v>
      </c>
      <c r="B194" s="307"/>
      <c r="C194" s="307"/>
      <c r="D194" s="307"/>
      <c r="E194" s="307"/>
      <c r="F194" s="307"/>
      <c r="G194" s="307"/>
      <c r="H194" s="307"/>
    </row>
    <row r="195" spans="1:8" ht="2.25" customHeight="1" x14ac:dyDescent="0.2"/>
    <row r="196" spans="1:8" s="97" customFormat="1" ht="103.5" customHeight="1" x14ac:dyDescent="0.2">
      <c r="A196" s="307" t="s">
        <v>166</v>
      </c>
      <c r="B196" s="307"/>
      <c r="C196" s="307"/>
      <c r="D196" s="307"/>
      <c r="E196" s="307"/>
      <c r="F196" s="307"/>
      <c r="G196" s="307"/>
      <c r="H196" s="307"/>
    </row>
  </sheetData>
  <sheetProtection selectLockedCells="1" selectUnlockedCells="1"/>
  <mergeCells count="319">
    <mergeCell ref="D4:H4"/>
    <mergeCell ref="A5:B5"/>
    <mergeCell ref="A6:A9"/>
    <mergeCell ref="B6:B7"/>
    <mergeCell ref="C6:C7"/>
    <mergeCell ref="D6:D9"/>
    <mergeCell ref="E6:E9"/>
    <mergeCell ref="F6:F9"/>
    <mergeCell ref="G6:G9"/>
    <mergeCell ref="H6:H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25:H25"/>
    <mergeCell ref="A26:A29"/>
    <mergeCell ref="B26:B27"/>
    <mergeCell ref="C26:C27"/>
    <mergeCell ref="D26:D29"/>
    <mergeCell ref="E26:E29"/>
    <mergeCell ref="F26:F29"/>
    <mergeCell ref="G26:G29"/>
    <mergeCell ref="H26:H29"/>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46:H46"/>
    <mergeCell ref="A47:A51"/>
    <mergeCell ref="B47:B48"/>
    <mergeCell ref="C47:C48"/>
    <mergeCell ref="D47:D51"/>
    <mergeCell ref="E47:E51"/>
    <mergeCell ref="F47:F51"/>
    <mergeCell ref="G47:G51"/>
    <mergeCell ref="H47:H51"/>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94:B94"/>
    <mergeCell ref="D94:H94"/>
    <mergeCell ref="A95:C95"/>
    <mergeCell ref="D95:H95"/>
    <mergeCell ref="A96:B96"/>
    <mergeCell ref="D96:H96"/>
    <mergeCell ref="A91:B91"/>
    <mergeCell ref="D91:H91"/>
    <mergeCell ref="A92:B92"/>
    <mergeCell ref="D92:H92"/>
    <mergeCell ref="A93:B93"/>
    <mergeCell ref="D93:H93"/>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C170:D170"/>
    <mergeCell ref="A171:C171"/>
    <mergeCell ref="G171:H171"/>
    <mergeCell ref="A172:C172"/>
    <mergeCell ref="A173:C173"/>
    <mergeCell ref="A174:C174"/>
    <mergeCell ref="A164:B164"/>
    <mergeCell ref="D164:H164"/>
    <mergeCell ref="C166:D166"/>
    <mergeCell ref="C167:D167"/>
    <mergeCell ref="C168:D168"/>
    <mergeCell ref="A169:H169"/>
    <mergeCell ref="A183:E183"/>
    <mergeCell ref="A184:B184"/>
    <mergeCell ref="D184:E184"/>
    <mergeCell ref="A185:B185"/>
    <mergeCell ref="D185:E185"/>
    <mergeCell ref="A186:B186"/>
    <mergeCell ref="D186:E186"/>
    <mergeCell ref="A175:C175"/>
    <mergeCell ref="A176:C176"/>
    <mergeCell ref="A177:C177"/>
    <mergeCell ref="A179:H179"/>
    <mergeCell ref="A180:H180"/>
    <mergeCell ref="A182:E182"/>
    <mergeCell ref="A190:H190"/>
    <mergeCell ref="A191:H191"/>
    <mergeCell ref="A192:H192"/>
    <mergeCell ref="A193:H193"/>
    <mergeCell ref="A194:H194"/>
    <mergeCell ref="A196:H196"/>
    <mergeCell ref="A187:B187"/>
    <mergeCell ref="D187:E187"/>
    <mergeCell ref="A188:B188"/>
    <mergeCell ref="D188:E188"/>
    <mergeCell ref="A189:B189"/>
    <mergeCell ref="D189:E18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75"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s="122" customFormat="1" ht="24.9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60">
        <f>F7*1.2</f>
        <v>12002.4</v>
      </c>
      <c r="E7" s="361">
        <f>F7*1.1</f>
        <v>11002.2</v>
      </c>
      <c r="F7" s="361">
        <v>10002</v>
      </c>
      <c r="G7" s="361">
        <f>F7*0.75</f>
        <v>7501.5</v>
      </c>
      <c r="H7" s="362">
        <f>F7*0.5</f>
        <v>5001</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436">
        <f>F12*1.2</f>
        <v>13752</v>
      </c>
      <c r="E12" s="361">
        <f>F12*1.1</f>
        <v>12606.000000000002</v>
      </c>
      <c r="F12" s="361">
        <v>11460</v>
      </c>
      <c r="G12" s="361">
        <f>F12*0.75</f>
        <v>8595</v>
      </c>
      <c r="H12" s="362">
        <f>F12*0.5</f>
        <v>5730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2013</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"2ГИС.БЛАГОВЕЩЕНСК"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506">
        <v>234</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60">
        <f>F27*1.2</f>
        <v>21614.399999999998</v>
      </c>
      <c r="E27" s="361">
        <f>F27*1.1</f>
        <v>19813.2</v>
      </c>
      <c r="F27" s="361">
        <v>18012</v>
      </c>
      <c r="G27" s="361">
        <f>F27*0.75</f>
        <v>13509</v>
      </c>
      <c r="H27" s="362">
        <f>F27*0.5</f>
        <v>9006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436">
        <f>F32*1.2</f>
        <v>24753.599999999999</v>
      </c>
      <c r="E32" s="361">
        <f>F32*1.1</f>
        <v>22690.800000000003</v>
      </c>
      <c r="F32" s="361">
        <v>20628</v>
      </c>
      <c r="G32" s="361">
        <f>F32*0.75</f>
        <v>15471</v>
      </c>
      <c r="H32" s="362">
        <f>F32*0.5</f>
        <v>10314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3720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"2ГИС.БЛАГОВЕЩЕНСК"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424">
        <v>432</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515">
        <f>F48*1.2</f>
        <v>5184</v>
      </c>
      <c r="E48" s="515">
        <f>F48*1.1</f>
        <v>4752</v>
      </c>
      <c r="F48" s="515">
        <v>4320</v>
      </c>
      <c r="G48" s="515">
        <f>F48*0.75</f>
        <v>3240</v>
      </c>
      <c r="H48" s="515">
        <f>F48*0.5</f>
        <v>2160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458">
        <v>165</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60">
        <f>F55*1.2</f>
        <v>13060.8</v>
      </c>
      <c r="E55" s="361">
        <f>F55*1.1</f>
        <v>11972.400000000001</v>
      </c>
      <c r="F55" s="361">
        <v>10884</v>
      </c>
      <c r="G55" s="361">
        <f>F55*0.75</f>
        <v>8163</v>
      </c>
      <c r="H55" s="362">
        <f>F55*0.5</f>
        <v>5442</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436">
        <f>F61*1.2</f>
        <v>15019.199999999999</v>
      </c>
      <c r="E61" s="361">
        <f>F61*1.1</f>
        <v>13767.6</v>
      </c>
      <c r="F61" s="361">
        <v>12516</v>
      </c>
      <c r="G61" s="361">
        <f>F61*0.75</f>
        <v>9387</v>
      </c>
      <c r="H61" s="362">
        <f>F61*0.5</f>
        <v>6258</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506">
        <v>204</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2496 до 49920</v>
      </c>
      <c r="E71" s="399"/>
      <c r="F71" s="399"/>
      <c r="G71" s="399"/>
      <c r="H71" s="400"/>
    </row>
    <row r="72" spans="1:8" ht="37.5" customHeight="1" outlineLevel="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580">
        <v>2496</v>
      </c>
      <c r="E72" s="412"/>
      <c r="F72" s="412"/>
      <c r="G72" s="412"/>
      <c r="H72" s="413"/>
    </row>
    <row r="73" spans="1:8" ht="37.5" customHeight="1" outlineLevel="1" x14ac:dyDescent="0.2">
      <c r="A73" s="396" t="s">
        <v>40</v>
      </c>
      <c r="B73" s="565"/>
      <c r="C73" s="578"/>
      <c r="D73" s="340">
        <v>4992</v>
      </c>
      <c r="E73" s="338"/>
      <c r="F73" s="338"/>
      <c r="G73" s="338"/>
      <c r="H73" s="339"/>
    </row>
    <row r="74" spans="1:8" ht="37.5" customHeight="1" outlineLevel="1" x14ac:dyDescent="0.2">
      <c r="A74" s="396" t="s">
        <v>41</v>
      </c>
      <c r="B74" s="565"/>
      <c r="C74" s="578"/>
      <c r="D74" s="340">
        <v>7488</v>
      </c>
      <c r="E74" s="338"/>
      <c r="F74" s="338"/>
      <c r="G74" s="338"/>
      <c r="H74" s="339"/>
    </row>
    <row r="75" spans="1:8" ht="37.5" customHeight="1" outlineLevel="1" x14ac:dyDescent="0.2">
      <c r="A75" s="396" t="s">
        <v>42</v>
      </c>
      <c r="B75" s="565"/>
      <c r="C75" s="578"/>
      <c r="D75" s="340">
        <v>9984</v>
      </c>
      <c r="E75" s="338"/>
      <c r="F75" s="338"/>
      <c r="G75" s="338"/>
      <c r="H75" s="339"/>
    </row>
    <row r="76" spans="1:8" ht="37.5" customHeight="1" outlineLevel="1" x14ac:dyDescent="0.2">
      <c r="A76" s="396" t="s">
        <v>43</v>
      </c>
      <c r="B76" s="565"/>
      <c r="C76" s="578"/>
      <c r="D76" s="340">
        <v>12480</v>
      </c>
      <c r="E76" s="338"/>
      <c r="F76" s="338"/>
      <c r="G76" s="338"/>
      <c r="H76" s="339"/>
    </row>
    <row r="77" spans="1:8" ht="37.5" customHeight="1" outlineLevel="1" x14ac:dyDescent="0.2">
      <c r="A77" s="396" t="s">
        <v>44</v>
      </c>
      <c r="B77" s="565"/>
      <c r="C77" s="578"/>
      <c r="D77" s="340">
        <v>14976</v>
      </c>
      <c r="E77" s="338"/>
      <c r="F77" s="338"/>
      <c r="G77" s="338"/>
      <c r="H77" s="339"/>
    </row>
    <row r="78" spans="1:8" ht="37.5" customHeight="1" outlineLevel="1" x14ac:dyDescent="0.2">
      <c r="A78" s="396" t="s">
        <v>45</v>
      </c>
      <c r="B78" s="565"/>
      <c r="C78" s="578"/>
      <c r="D78" s="340">
        <v>17472</v>
      </c>
      <c r="E78" s="338"/>
      <c r="F78" s="338"/>
      <c r="G78" s="338"/>
      <c r="H78" s="339"/>
    </row>
    <row r="79" spans="1:8" ht="37.5" customHeight="1" outlineLevel="1" x14ac:dyDescent="0.2">
      <c r="A79" s="396" t="s">
        <v>46</v>
      </c>
      <c r="B79" s="565"/>
      <c r="C79" s="578"/>
      <c r="D79" s="340">
        <v>19968</v>
      </c>
      <c r="E79" s="338"/>
      <c r="F79" s="338"/>
      <c r="G79" s="338"/>
      <c r="H79" s="339"/>
    </row>
    <row r="80" spans="1:8" ht="37.5" customHeight="1" outlineLevel="1" x14ac:dyDescent="0.2">
      <c r="A80" s="396" t="s">
        <v>47</v>
      </c>
      <c r="B80" s="565"/>
      <c r="C80" s="578"/>
      <c r="D80" s="340">
        <v>22464</v>
      </c>
      <c r="E80" s="338"/>
      <c r="F80" s="338"/>
      <c r="G80" s="338"/>
      <c r="H80" s="339"/>
    </row>
    <row r="81" spans="1:8" ht="37.5" customHeight="1" outlineLevel="1" x14ac:dyDescent="0.2">
      <c r="A81" s="396" t="s">
        <v>48</v>
      </c>
      <c r="B81" s="565"/>
      <c r="C81" s="578"/>
      <c r="D81" s="340">
        <v>24960</v>
      </c>
      <c r="E81" s="338"/>
      <c r="F81" s="338"/>
      <c r="G81" s="338"/>
      <c r="H81" s="339"/>
    </row>
    <row r="82" spans="1:8" ht="37.5" customHeight="1" outlineLevel="1" x14ac:dyDescent="0.2">
      <c r="A82" s="396" t="s">
        <v>49</v>
      </c>
      <c r="B82" s="565"/>
      <c r="C82" s="578"/>
      <c r="D82" s="340">
        <v>27456</v>
      </c>
      <c r="E82" s="338"/>
      <c r="F82" s="338"/>
      <c r="G82" s="338"/>
      <c r="H82" s="339"/>
    </row>
    <row r="83" spans="1:8" ht="37.5" customHeight="1" outlineLevel="1" x14ac:dyDescent="0.2">
      <c r="A83" s="396" t="s">
        <v>50</v>
      </c>
      <c r="B83" s="565"/>
      <c r="C83" s="578"/>
      <c r="D83" s="340">
        <v>29952</v>
      </c>
      <c r="E83" s="338"/>
      <c r="F83" s="338"/>
      <c r="G83" s="338"/>
      <c r="H83" s="339"/>
    </row>
    <row r="84" spans="1:8" ht="37.5" customHeight="1" outlineLevel="1" x14ac:dyDescent="0.2">
      <c r="A84" s="396" t="s">
        <v>51</v>
      </c>
      <c r="B84" s="565"/>
      <c r="C84" s="578"/>
      <c r="D84" s="340">
        <v>32448</v>
      </c>
      <c r="E84" s="338"/>
      <c r="F84" s="338"/>
      <c r="G84" s="338"/>
      <c r="H84" s="339"/>
    </row>
    <row r="85" spans="1:8" ht="37.5" customHeight="1" outlineLevel="1" x14ac:dyDescent="0.2">
      <c r="A85" s="396" t="s">
        <v>52</v>
      </c>
      <c r="B85" s="565"/>
      <c r="C85" s="578"/>
      <c r="D85" s="340">
        <v>34944</v>
      </c>
      <c r="E85" s="338"/>
      <c r="F85" s="338"/>
      <c r="G85" s="338"/>
      <c r="H85" s="339"/>
    </row>
    <row r="86" spans="1:8" ht="37.5" customHeight="1" outlineLevel="1" x14ac:dyDescent="0.2">
      <c r="A86" s="396" t="s">
        <v>53</v>
      </c>
      <c r="B86" s="565"/>
      <c r="C86" s="578"/>
      <c r="D86" s="340">
        <v>37440</v>
      </c>
      <c r="E86" s="338"/>
      <c r="F86" s="338"/>
      <c r="G86" s="338"/>
      <c r="H86" s="339"/>
    </row>
    <row r="87" spans="1:8" ht="37.5" customHeight="1" outlineLevel="1" x14ac:dyDescent="0.2">
      <c r="A87" s="396" t="s">
        <v>54</v>
      </c>
      <c r="B87" s="565"/>
      <c r="C87" s="578"/>
      <c r="D87" s="340">
        <v>39936</v>
      </c>
      <c r="E87" s="338"/>
      <c r="F87" s="338"/>
      <c r="G87" s="338"/>
      <c r="H87" s="339"/>
    </row>
    <row r="88" spans="1:8" ht="37.5" customHeight="1" outlineLevel="1" x14ac:dyDescent="0.2">
      <c r="A88" s="396" t="s">
        <v>55</v>
      </c>
      <c r="B88" s="565"/>
      <c r="C88" s="578"/>
      <c r="D88" s="340">
        <v>42432</v>
      </c>
      <c r="E88" s="338"/>
      <c r="F88" s="338"/>
      <c r="G88" s="338"/>
      <c r="H88" s="339"/>
    </row>
    <row r="89" spans="1:8" ht="37.5" customHeight="1" outlineLevel="1" x14ac:dyDescent="0.2">
      <c r="A89" s="396" t="s">
        <v>56</v>
      </c>
      <c r="B89" s="565"/>
      <c r="C89" s="578"/>
      <c r="D89" s="340">
        <v>44928</v>
      </c>
      <c r="E89" s="338"/>
      <c r="F89" s="338"/>
      <c r="G89" s="338"/>
      <c r="H89" s="339"/>
    </row>
    <row r="90" spans="1:8" ht="37.5" customHeight="1" outlineLevel="1" x14ac:dyDescent="0.2">
      <c r="A90" s="396" t="s">
        <v>57</v>
      </c>
      <c r="B90" s="565"/>
      <c r="C90" s="578"/>
      <c r="D90" s="340">
        <v>47424</v>
      </c>
      <c r="E90" s="338"/>
      <c r="F90" s="338"/>
      <c r="G90" s="338"/>
      <c r="H90" s="339"/>
    </row>
    <row r="91" spans="1:8" ht="37.5" customHeight="1" outlineLevel="1" x14ac:dyDescent="0.2">
      <c r="A91" s="396" t="s">
        <v>58</v>
      </c>
      <c r="B91" s="565"/>
      <c r="C91" s="578"/>
      <c r="D91" s="340">
        <v>49920</v>
      </c>
      <c r="E91" s="338"/>
      <c r="F91" s="338"/>
      <c r="G91" s="338"/>
      <c r="H91" s="339"/>
    </row>
    <row r="92" spans="1:8" ht="37.5" customHeight="1" outlineLevel="1" x14ac:dyDescent="0.2">
      <c r="A92" s="396" t="s">
        <v>178</v>
      </c>
      <c r="B92" s="565"/>
      <c r="C92" s="162"/>
      <c r="D92" s="340">
        <v>52416</v>
      </c>
      <c r="E92" s="338"/>
      <c r="F92" s="338"/>
      <c r="G92" s="338"/>
      <c r="H92" s="339"/>
    </row>
    <row r="93" spans="1:8" ht="37.5" customHeight="1" outlineLevel="1" x14ac:dyDescent="0.2">
      <c r="A93" s="396" t="s">
        <v>179</v>
      </c>
      <c r="B93" s="565"/>
      <c r="C93" s="162"/>
      <c r="D93" s="340">
        <v>54912</v>
      </c>
      <c r="E93" s="338"/>
      <c r="F93" s="338"/>
      <c r="G93" s="338"/>
      <c r="H93" s="339"/>
    </row>
    <row r="94" spans="1:8" ht="37.5" customHeight="1" outlineLevel="1" x14ac:dyDescent="0.2">
      <c r="A94" s="396" t="s">
        <v>180</v>
      </c>
      <c r="B94" s="565"/>
      <c r="C94" s="162"/>
      <c r="D94" s="340">
        <v>57408</v>
      </c>
      <c r="E94" s="338"/>
      <c r="F94" s="338"/>
      <c r="G94" s="338"/>
      <c r="H94" s="339"/>
    </row>
    <row r="95" spans="1:8" ht="37.5" customHeight="1" outlineLevel="1" x14ac:dyDescent="0.2">
      <c r="A95" s="396" t="s">
        <v>181</v>
      </c>
      <c r="B95" s="565"/>
      <c r="C95" s="162"/>
      <c r="D95" s="340">
        <v>59904</v>
      </c>
      <c r="E95" s="338"/>
      <c r="F95" s="338"/>
      <c r="G95" s="338"/>
      <c r="H95" s="339"/>
    </row>
    <row r="96" spans="1:8" ht="37.5" customHeight="1" outlineLevel="1" x14ac:dyDescent="0.2">
      <c r="A96" s="396" t="s">
        <v>182</v>
      </c>
      <c r="B96" s="565"/>
      <c r="C96" s="162"/>
      <c r="D96" s="340">
        <v>62400</v>
      </c>
      <c r="E96" s="338"/>
      <c r="F96" s="338"/>
      <c r="G96" s="338"/>
      <c r="H96" s="339"/>
    </row>
    <row r="97" spans="1:8" ht="37.5" customHeight="1" outlineLevel="1" x14ac:dyDescent="0.2">
      <c r="A97" s="396" t="s">
        <v>183</v>
      </c>
      <c r="B97" s="565"/>
      <c r="C97" s="162"/>
      <c r="D97" s="340">
        <v>64896</v>
      </c>
      <c r="E97" s="338"/>
      <c r="F97" s="338"/>
      <c r="G97" s="338"/>
      <c r="H97" s="339"/>
    </row>
    <row r="98" spans="1:8" ht="37.5" customHeight="1" outlineLevel="1" x14ac:dyDescent="0.2">
      <c r="A98" s="396" t="s">
        <v>184</v>
      </c>
      <c r="B98" s="565"/>
      <c r="C98" s="162"/>
      <c r="D98" s="340">
        <v>67392</v>
      </c>
      <c r="E98" s="338"/>
      <c r="F98" s="338"/>
      <c r="G98" s="338"/>
      <c r="H98" s="339"/>
    </row>
    <row r="99" spans="1:8" ht="37.5" customHeight="1" outlineLevel="1" x14ac:dyDescent="0.2">
      <c r="A99" s="396" t="s">
        <v>185</v>
      </c>
      <c r="B99" s="565"/>
      <c r="C99" s="162"/>
      <c r="D99" s="340">
        <v>69888</v>
      </c>
      <c r="E99" s="338"/>
      <c r="F99" s="338"/>
      <c r="G99" s="338"/>
      <c r="H99" s="339"/>
    </row>
    <row r="100" spans="1:8" ht="37.5" customHeight="1" outlineLevel="1" x14ac:dyDescent="0.2">
      <c r="A100" s="396" t="s">
        <v>186</v>
      </c>
      <c r="B100" s="565"/>
      <c r="C100" s="162"/>
      <c r="D100" s="340">
        <v>72384</v>
      </c>
      <c r="E100" s="338"/>
      <c r="F100" s="338"/>
      <c r="G100" s="338"/>
      <c r="H100" s="339"/>
    </row>
    <row r="101" spans="1:8" ht="37.5" customHeight="1" outlineLevel="1" thickBot="1" x14ac:dyDescent="0.25">
      <c r="A101" s="396" t="s">
        <v>187</v>
      </c>
      <c r="B101" s="565"/>
      <c r="C101" s="163"/>
      <c r="D101" s="340">
        <v>74880</v>
      </c>
      <c r="E101" s="338"/>
      <c r="F101" s="338"/>
      <c r="G101" s="338"/>
      <c r="H101" s="339"/>
    </row>
    <row r="102" spans="1:8" ht="50.1" customHeight="1" thickBot="1" x14ac:dyDescent="0.25">
      <c r="A102" s="386" t="s">
        <v>59</v>
      </c>
      <c r="B102" s="387"/>
      <c r="C102" s="387"/>
      <c r="D102" s="398" t="str">
        <f>"от "&amp;MIN(D103:D112)&amp;" до "&amp;MAX(D103:D112)</f>
        <v>от 297 до 12600</v>
      </c>
      <c r="E102" s="399"/>
      <c r="F102" s="399"/>
      <c r="G102" s="399"/>
      <c r="H102" s="400"/>
    </row>
    <row r="103" spans="1:8" s="16" customFormat="1" ht="159" customHeight="1" x14ac:dyDescent="0.2">
      <c r="A103" s="62" t="s">
        <v>60</v>
      </c>
      <c r="B103" s="63" t="s">
        <v>13</v>
      </c>
      <c r="C103" s="162"/>
      <c r="D103" s="401">
        <v>768</v>
      </c>
      <c r="E103" s="401"/>
      <c r="F103" s="401"/>
      <c r="G103" s="401"/>
      <c r="H103" s="402"/>
    </row>
    <row r="104" spans="1:8" ht="37.5" customHeight="1" x14ac:dyDescent="0.2">
      <c r="A104" s="356" t="s">
        <v>61</v>
      </c>
      <c r="B104" s="395"/>
      <c r="C104" s="40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368">
        <v>594</v>
      </c>
      <c r="E104" s="368"/>
      <c r="F104" s="368"/>
      <c r="G104" s="368"/>
      <c r="H104" s="369"/>
    </row>
    <row r="105" spans="1:8" ht="37.5" customHeight="1" x14ac:dyDescent="0.2">
      <c r="A105" s="356" t="s">
        <v>62</v>
      </c>
      <c r="B105" s="395"/>
      <c r="C105" s="404"/>
      <c r="D105" s="368">
        <v>12600</v>
      </c>
      <c r="E105" s="368"/>
      <c r="F105" s="368"/>
      <c r="G105" s="368"/>
      <c r="H105" s="369"/>
    </row>
    <row r="106" spans="1:8" ht="37.5" customHeight="1" x14ac:dyDescent="0.2">
      <c r="A106" s="356" t="s">
        <v>63</v>
      </c>
      <c r="B106" s="395"/>
      <c r="C106" s="404"/>
      <c r="D106" s="368">
        <v>2484</v>
      </c>
      <c r="E106" s="368"/>
      <c r="F106" s="368"/>
      <c r="G106" s="368"/>
      <c r="H106" s="369"/>
    </row>
    <row r="107" spans="1:8" ht="37.5" customHeight="1" x14ac:dyDescent="0.2">
      <c r="A107" s="335" t="s">
        <v>64</v>
      </c>
      <c r="B107" s="336"/>
      <c r="C107" s="404"/>
      <c r="D107" s="368">
        <v>6798</v>
      </c>
      <c r="E107" s="368"/>
      <c r="F107" s="368"/>
      <c r="G107" s="368"/>
      <c r="H107" s="369"/>
    </row>
    <row r="108" spans="1:8" ht="37.5" customHeight="1" x14ac:dyDescent="0.2">
      <c r="A108" s="356" t="s">
        <v>65</v>
      </c>
      <c r="B108" s="395"/>
      <c r="C108" s="404"/>
      <c r="D108" s="368">
        <v>297</v>
      </c>
      <c r="E108" s="368"/>
      <c r="F108" s="368"/>
      <c r="G108" s="368"/>
      <c r="H108" s="369"/>
    </row>
    <row r="109" spans="1:8" ht="37.5" customHeight="1" x14ac:dyDescent="0.2">
      <c r="A109" s="356" t="s">
        <v>66</v>
      </c>
      <c r="B109" s="395"/>
      <c r="C109" s="404"/>
      <c r="D109" s="368">
        <v>297</v>
      </c>
      <c r="E109" s="368"/>
      <c r="F109" s="368"/>
      <c r="G109" s="368"/>
      <c r="H109" s="369"/>
    </row>
    <row r="110" spans="1:8" ht="37.5" customHeight="1" x14ac:dyDescent="0.2">
      <c r="A110" s="356" t="s">
        <v>67</v>
      </c>
      <c r="B110" s="395"/>
      <c r="C110" s="404"/>
      <c r="D110" s="368">
        <v>594</v>
      </c>
      <c r="E110" s="368"/>
      <c r="F110" s="368"/>
      <c r="G110" s="368"/>
      <c r="H110" s="369"/>
    </row>
    <row r="111" spans="1:8" ht="37.5" customHeight="1" x14ac:dyDescent="0.2">
      <c r="A111" s="356" t="s">
        <v>68</v>
      </c>
      <c r="B111" s="395"/>
      <c r="C111" s="404"/>
      <c r="D111" s="368">
        <v>891</v>
      </c>
      <c r="E111" s="368"/>
      <c r="F111" s="368"/>
      <c r="G111" s="368"/>
      <c r="H111" s="369"/>
    </row>
    <row r="112" spans="1:8" ht="37.5" customHeight="1" thickBot="1" x14ac:dyDescent="0.25">
      <c r="A112" s="406" t="s">
        <v>69</v>
      </c>
      <c r="B112" s="407"/>
      <c r="C112" s="405"/>
      <c r="D112" s="393">
        <v>5064</v>
      </c>
      <c r="E112" s="393"/>
      <c r="F112" s="393"/>
      <c r="G112" s="393"/>
      <c r="H112" s="394"/>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354">
        <v>30</v>
      </c>
      <c r="E113" s="354"/>
      <c r="F113" s="354"/>
      <c r="G113" s="354"/>
      <c r="H113" s="355"/>
    </row>
    <row r="114" spans="1:8" ht="50.1" customHeight="1" thickBot="1" x14ac:dyDescent="0.25">
      <c r="A114" s="341" t="s">
        <v>72</v>
      </c>
      <c r="B114" s="342"/>
      <c r="C114" s="21"/>
      <c r="D114" s="343" t="str">
        <f>"от "&amp;MIN(D116,D136:H137,F177,D138:H152)&amp;" до "&amp;MAX(D116,D136:H137,F177,D138:H152)</f>
        <v>от 618 до 36636</v>
      </c>
      <c r="E114" s="343"/>
      <c r="F114" s="343"/>
      <c r="G114" s="343"/>
      <c r="H114" s="344"/>
    </row>
    <row r="115" spans="1:8" ht="21.75" thickBot="1" x14ac:dyDescent="0.25">
      <c r="A115" s="497"/>
      <c r="B115" s="498"/>
      <c r="C115" s="60"/>
      <c r="D115" s="499"/>
      <c r="E115" s="499"/>
      <c r="F115" s="499"/>
      <c r="G115" s="499"/>
      <c r="H115" s="500"/>
    </row>
    <row r="116" spans="1:8" ht="70.5" customHeight="1" thickBot="1" x14ac:dyDescent="0.25">
      <c r="A116" s="374" t="s">
        <v>73</v>
      </c>
      <c r="B116" s="375"/>
      <c r="C11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379">
        <v>7656</v>
      </c>
      <c r="E116" s="379"/>
      <c r="F116" s="379"/>
      <c r="G116" s="379"/>
      <c r="H116" s="380"/>
    </row>
    <row r="117" spans="1:8" ht="70.5" customHeight="1" thickBot="1" x14ac:dyDescent="0.25">
      <c r="A117" s="381" t="s">
        <v>74</v>
      </c>
      <c r="B117" s="382"/>
      <c r="C117" s="377"/>
      <c r="D117" s="383" t="s">
        <v>75</v>
      </c>
      <c r="E117" s="384"/>
      <c r="F117" s="384"/>
      <c r="G117" s="384"/>
      <c r="H117" s="385"/>
    </row>
    <row r="118" spans="1:8" ht="70.5" customHeight="1" x14ac:dyDescent="0.2">
      <c r="A118" s="363" t="s">
        <v>76</v>
      </c>
      <c r="B118" s="364"/>
      <c r="C118" s="377"/>
      <c r="D118" s="368">
        <f>D116/4</f>
        <v>1914</v>
      </c>
      <c r="E118" s="368"/>
      <c r="F118" s="368"/>
      <c r="G118" s="368"/>
      <c r="H118" s="369"/>
    </row>
    <row r="119" spans="1:8" ht="70.5" customHeight="1" x14ac:dyDescent="0.2">
      <c r="A119" s="363" t="s">
        <v>77</v>
      </c>
      <c r="B119" s="364"/>
      <c r="C119" s="377"/>
      <c r="D119" s="368">
        <f>D116/5</f>
        <v>1531.2</v>
      </c>
      <c r="E119" s="368"/>
      <c r="F119" s="368"/>
      <c r="G119" s="368"/>
      <c r="H119" s="369"/>
    </row>
    <row r="120" spans="1:8" ht="70.5" customHeight="1" x14ac:dyDescent="0.2">
      <c r="A120" s="363" t="s">
        <v>78</v>
      </c>
      <c r="B120" s="364"/>
      <c r="C120" s="377"/>
      <c r="D120" s="368">
        <f>D116/6</f>
        <v>1276</v>
      </c>
      <c r="E120" s="368"/>
      <c r="F120" s="368"/>
      <c r="G120" s="368"/>
      <c r="H120" s="369"/>
    </row>
    <row r="121" spans="1:8" ht="70.5" customHeight="1" x14ac:dyDescent="0.2">
      <c r="A121" s="363" t="s">
        <v>79</v>
      </c>
      <c r="B121" s="364"/>
      <c r="C121" s="377"/>
      <c r="D121" s="368">
        <f>D116/7</f>
        <v>1093.7142857142858</v>
      </c>
      <c r="E121" s="368"/>
      <c r="F121" s="368"/>
      <c r="G121" s="368"/>
      <c r="H121" s="369"/>
    </row>
    <row r="122" spans="1:8" ht="70.5" customHeight="1" x14ac:dyDescent="0.2">
      <c r="A122" s="363" t="s">
        <v>80</v>
      </c>
      <c r="B122" s="364"/>
      <c r="C122" s="377"/>
      <c r="D122" s="368">
        <f>D116/8</f>
        <v>957</v>
      </c>
      <c r="E122" s="368"/>
      <c r="F122" s="368"/>
      <c r="G122" s="368"/>
      <c r="H122" s="369"/>
    </row>
    <row r="123" spans="1:8" ht="70.5" customHeight="1" x14ac:dyDescent="0.2">
      <c r="A123" s="363" t="s">
        <v>81</v>
      </c>
      <c r="B123" s="364"/>
      <c r="C123" s="377"/>
      <c r="D123" s="368">
        <f>D116/9</f>
        <v>850.66666666666663</v>
      </c>
      <c r="E123" s="368"/>
      <c r="F123" s="368"/>
      <c r="G123" s="368"/>
      <c r="H123" s="369"/>
    </row>
    <row r="124" spans="1:8" ht="70.5" customHeight="1" x14ac:dyDescent="0.2">
      <c r="A124" s="363" t="s">
        <v>82</v>
      </c>
      <c r="B124" s="364"/>
      <c r="C124" s="377"/>
      <c r="D124" s="368">
        <f>D116/10</f>
        <v>765.6</v>
      </c>
      <c r="E124" s="368"/>
      <c r="F124" s="368"/>
      <c r="G124" s="368"/>
      <c r="H124" s="369"/>
    </row>
    <row r="125" spans="1:8" ht="70.5" customHeight="1" thickBot="1" x14ac:dyDescent="0.25">
      <c r="A125" s="374" t="s">
        <v>83</v>
      </c>
      <c r="B125" s="375"/>
      <c r="C125" s="377"/>
      <c r="D125" s="379">
        <v>11856</v>
      </c>
      <c r="E125" s="379"/>
      <c r="F125" s="379"/>
      <c r="G125" s="379"/>
      <c r="H125" s="380"/>
    </row>
    <row r="126" spans="1:8" ht="70.5" customHeight="1" thickBot="1" x14ac:dyDescent="0.25">
      <c r="A126" s="381" t="s">
        <v>74</v>
      </c>
      <c r="B126" s="382"/>
      <c r="C126" s="377"/>
      <c r="D126" s="383" t="s">
        <v>75</v>
      </c>
      <c r="E126" s="384"/>
      <c r="F126" s="384"/>
      <c r="G126" s="384"/>
      <c r="H126" s="385"/>
    </row>
    <row r="127" spans="1:8" ht="70.5" customHeight="1" x14ac:dyDescent="0.2">
      <c r="A127" s="363" t="s">
        <v>76</v>
      </c>
      <c r="B127" s="364"/>
      <c r="C127" s="377"/>
      <c r="D127" s="368">
        <v>2964</v>
      </c>
      <c r="E127" s="368"/>
      <c r="F127" s="368"/>
      <c r="G127" s="368"/>
      <c r="H127" s="369"/>
    </row>
    <row r="128" spans="1:8" ht="70.5" customHeight="1" x14ac:dyDescent="0.2">
      <c r="A128" s="363" t="s">
        <v>77</v>
      </c>
      <c r="B128" s="364"/>
      <c r="C128" s="377"/>
      <c r="D128" s="368">
        <v>2371.1999999999998</v>
      </c>
      <c r="E128" s="368"/>
      <c r="F128" s="368"/>
      <c r="G128" s="368"/>
      <c r="H128" s="369"/>
    </row>
    <row r="129" spans="1:8" ht="70.5" customHeight="1" x14ac:dyDescent="0.2">
      <c r="A129" s="363" t="s">
        <v>78</v>
      </c>
      <c r="B129" s="364"/>
      <c r="C129" s="377"/>
      <c r="D129" s="368">
        <v>1976</v>
      </c>
      <c r="E129" s="368"/>
      <c r="F129" s="368"/>
      <c r="G129" s="368"/>
      <c r="H129" s="369"/>
    </row>
    <row r="130" spans="1:8" ht="70.5" customHeight="1" x14ac:dyDescent="0.2">
      <c r="A130" s="363" t="s">
        <v>79</v>
      </c>
      <c r="B130" s="364"/>
      <c r="C130" s="377"/>
      <c r="D130" s="368">
        <v>1693.7142857142856</v>
      </c>
      <c r="E130" s="368"/>
      <c r="F130" s="368"/>
      <c r="G130" s="368"/>
      <c r="H130" s="369"/>
    </row>
    <row r="131" spans="1:8" ht="70.5" customHeight="1" x14ac:dyDescent="0.2">
      <c r="A131" s="363" t="s">
        <v>80</v>
      </c>
      <c r="B131" s="364"/>
      <c r="C131" s="377"/>
      <c r="D131" s="368">
        <v>1482</v>
      </c>
      <c r="E131" s="368"/>
      <c r="F131" s="368"/>
      <c r="G131" s="368"/>
      <c r="H131" s="369"/>
    </row>
    <row r="132" spans="1:8" ht="70.5" customHeight="1" x14ac:dyDescent="0.2">
      <c r="A132" s="363" t="s">
        <v>81</v>
      </c>
      <c r="B132" s="364"/>
      <c r="C132" s="377"/>
      <c r="D132" s="368">
        <v>1317.3333333333333</v>
      </c>
      <c r="E132" s="368"/>
      <c r="F132" s="368"/>
      <c r="G132" s="368"/>
      <c r="H132" s="369"/>
    </row>
    <row r="133" spans="1:8" ht="70.5" customHeight="1" thickBot="1" x14ac:dyDescent="0.25">
      <c r="A133" s="363" t="s">
        <v>82</v>
      </c>
      <c r="B133" s="364"/>
      <c r="C133" s="378"/>
      <c r="D133" s="368">
        <v>1185.5999999999999</v>
      </c>
      <c r="E133" s="368"/>
      <c r="F133" s="368"/>
      <c r="G133" s="368"/>
      <c r="H133" s="369"/>
    </row>
    <row r="134" spans="1:8" s="16" customFormat="1" ht="62.45" customHeight="1" thickBot="1" x14ac:dyDescent="0.25">
      <c r="A134" s="358" t="s">
        <v>84</v>
      </c>
      <c r="B134" s="359"/>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353">
        <v>9348</v>
      </c>
      <c r="E134" s="354"/>
      <c r="F134" s="354"/>
      <c r="G134" s="354"/>
      <c r="H134" s="355"/>
    </row>
    <row r="135" spans="1:8" ht="21.75" thickBot="1" x14ac:dyDescent="0.25">
      <c r="A135" s="497"/>
      <c r="B135" s="498"/>
      <c r="C135" s="56"/>
      <c r="D135" s="499"/>
      <c r="E135" s="499"/>
      <c r="F135" s="499"/>
      <c r="G135" s="499"/>
      <c r="H135" s="500"/>
    </row>
    <row r="136" spans="1:8" ht="50.1" customHeight="1" x14ac:dyDescent="0.2">
      <c r="A136" s="335" t="s">
        <v>85</v>
      </c>
      <c r="B136" s="336"/>
      <c r="C136" s="66" t="str">
        <f>"Интернет-площадка 2gis.ru на основе Cправочника организаций "&amp;$C$2&amp;""</f>
        <v>Интернет-площадка 2gis.ru на основе Cправочника организаций "2ГИС.БЛАГОВЕЩЕНСК"</v>
      </c>
      <c r="D136" s="360">
        <v>5250</v>
      </c>
      <c r="E136" s="361"/>
      <c r="F136" s="361"/>
      <c r="G136" s="361"/>
      <c r="H136" s="362"/>
    </row>
    <row r="137" spans="1:8" ht="50.1" customHeight="1" x14ac:dyDescent="0.2">
      <c r="A137" s="335" t="s">
        <v>86</v>
      </c>
      <c r="B137" s="336"/>
      <c r="C137"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367">
        <v>4428</v>
      </c>
      <c r="E137" s="351"/>
      <c r="F137" s="351"/>
      <c r="G137" s="351"/>
      <c r="H137" s="352"/>
    </row>
    <row r="138" spans="1:8" ht="50.1" customHeight="1" x14ac:dyDescent="0.2">
      <c r="A138" s="335" t="s">
        <v>87</v>
      </c>
      <c r="B138" s="336"/>
      <c r="C13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37">
        <v>5778</v>
      </c>
      <c r="E138" s="338"/>
      <c r="F138" s="338"/>
      <c r="G138" s="338"/>
      <c r="H138" s="339"/>
    </row>
    <row r="139" spans="1:8" ht="50.1" customHeight="1" x14ac:dyDescent="0.2">
      <c r="A139" s="335" t="s">
        <v>88</v>
      </c>
      <c r="B139" s="336"/>
      <c r="C139" s="67" t="str">
        <f>"Интернет-площадка 2gis.ru на основе Cправочника организаций "&amp;$C$2&amp;""</f>
        <v>Интернет-площадка 2gis.ru на основе Cправочника организаций "2ГИС.БЛАГОВЕЩЕНСК"</v>
      </c>
      <c r="D139" s="337">
        <v>6642</v>
      </c>
      <c r="E139" s="338"/>
      <c r="F139" s="338"/>
      <c r="G139" s="338"/>
      <c r="H139" s="339"/>
    </row>
    <row r="140" spans="1:8" ht="50.1" customHeight="1" x14ac:dyDescent="0.2">
      <c r="A140" s="335" t="s">
        <v>89</v>
      </c>
      <c r="B140" s="336"/>
      <c r="C140" s="67" t="str">
        <f>"Интернет-площадка 2gis.ru на основе Cправочника организаций "&amp;$C$2&amp;""</f>
        <v>Интернет-площадка 2gis.ru на основе Cправочника организаций "2ГИС.БЛАГОВЕЩЕНСК"</v>
      </c>
      <c r="D140" s="337">
        <v>7970.4</v>
      </c>
      <c r="E140" s="338"/>
      <c r="F140" s="338"/>
      <c r="G140" s="338"/>
      <c r="H140" s="339"/>
    </row>
    <row r="141" spans="1:8" ht="50.1" customHeight="1" x14ac:dyDescent="0.2">
      <c r="A141" s="335" t="s">
        <v>90</v>
      </c>
      <c r="B141" s="336"/>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37">
        <v>4872</v>
      </c>
      <c r="E141" s="338"/>
      <c r="F141" s="338"/>
      <c r="G141" s="338"/>
      <c r="H141" s="339"/>
    </row>
    <row r="142" spans="1:8" ht="50.1" customHeight="1" x14ac:dyDescent="0.2">
      <c r="A142" s="335" t="s">
        <v>91</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37">
        <v>4428</v>
      </c>
      <c r="E142" s="338"/>
      <c r="F142" s="338"/>
      <c r="G142" s="338"/>
      <c r="H142" s="339"/>
    </row>
    <row r="143" spans="1:8" ht="50.1" customHeight="1" x14ac:dyDescent="0.2">
      <c r="A143" s="335" t="s">
        <v>92</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37">
        <v>5520</v>
      </c>
      <c r="E143" s="338"/>
      <c r="F143" s="338"/>
      <c r="G143" s="338"/>
      <c r="H143" s="339"/>
    </row>
    <row r="144" spans="1:8" ht="50.1" customHeight="1" x14ac:dyDescent="0.2">
      <c r="A144" s="335" t="s">
        <v>93</v>
      </c>
      <c r="B144" s="336"/>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37">
        <v>20856</v>
      </c>
      <c r="E144" s="338"/>
      <c r="F144" s="338"/>
      <c r="G144" s="338"/>
      <c r="H144" s="339"/>
    </row>
    <row r="145" spans="1:8" ht="50.1" customHeight="1" x14ac:dyDescent="0.2">
      <c r="A145" s="335" t="s">
        <v>94</v>
      </c>
      <c r="B145" s="336"/>
      <c r="C145" s="67" t="s">
        <v>95</v>
      </c>
      <c r="D145" s="337">
        <v>618</v>
      </c>
      <c r="E145" s="338"/>
      <c r="F145" s="338"/>
      <c r="G145" s="338"/>
      <c r="H145" s="339"/>
    </row>
    <row r="146" spans="1:8" ht="62.45" customHeight="1" x14ac:dyDescent="0.2">
      <c r="A146" s="335" t="s">
        <v>96</v>
      </c>
      <c r="B146" s="336"/>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37">
        <v>7332</v>
      </c>
      <c r="E146" s="338"/>
      <c r="F146" s="338"/>
      <c r="G146" s="338"/>
      <c r="H146" s="339"/>
    </row>
    <row r="147" spans="1:8" ht="62.45" customHeight="1" x14ac:dyDescent="0.2">
      <c r="A147" s="335" t="s">
        <v>97</v>
      </c>
      <c r="B147" s="336"/>
      <c r="C147" s="67" t="str">
        <f t="shared" ref="C147: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37">
        <v>5340</v>
      </c>
      <c r="E147" s="338"/>
      <c r="F147" s="338"/>
      <c r="G147" s="338"/>
      <c r="H147" s="339"/>
    </row>
    <row r="148" spans="1:8" ht="62.45" customHeight="1" x14ac:dyDescent="0.2">
      <c r="A148" s="335" t="s">
        <v>98</v>
      </c>
      <c r="B148" s="336"/>
      <c r="C148"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37">
        <v>6114</v>
      </c>
      <c r="E148" s="338"/>
      <c r="F148" s="338"/>
      <c r="G148" s="338"/>
      <c r="H148" s="339"/>
    </row>
    <row r="149" spans="1:8" ht="62.45" customHeight="1" x14ac:dyDescent="0.2">
      <c r="A149" s="335" t="s">
        <v>99</v>
      </c>
      <c r="B149" s="336"/>
      <c r="C149"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37">
        <v>2670</v>
      </c>
      <c r="E149" s="338"/>
      <c r="F149" s="338"/>
      <c r="G149" s="338"/>
      <c r="H149" s="339"/>
    </row>
    <row r="150" spans="1:8" ht="62.45" customHeight="1" x14ac:dyDescent="0.2">
      <c r="A150" s="335" t="s">
        <v>100</v>
      </c>
      <c r="B150" s="336" t="s">
        <v>100</v>
      </c>
      <c r="C150"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37">
        <v>36636</v>
      </c>
      <c r="E150" s="338"/>
      <c r="F150" s="338"/>
      <c r="G150" s="338"/>
      <c r="H150" s="339"/>
    </row>
    <row r="151" spans="1:8" ht="62.45" customHeight="1" x14ac:dyDescent="0.2">
      <c r="A151" s="335" t="s">
        <v>101</v>
      </c>
      <c r="B151" s="336" t="s">
        <v>101</v>
      </c>
      <c r="C151"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37">
        <v>16104</v>
      </c>
      <c r="E151" s="338"/>
      <c r="F151" s="338"/>
      <c r="G151" s="338"/>
      <c r="H151" s="339"/>
    </row>
    <row r="152" spans="1:8" ht="50.1" customHeight="1" x14ac:dyDescent="0.2">
      <c r="A152" s="335" t="s">
        <v>102</v>
      </c>
      <c r="B152" s="336"/>
      <c r="C1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2" s="337">
        <v>27522</v>
      </c>
      <c r="E152" s="338"/>
      <c r="F152" s="338"/>
      <c r="G152" s="338"/>
      <c r="H152" s="339"/>
    </row>
    <row r="153" spans="1:8" s="16" customFormat="1" ht="102" customHeight="1" x14ac:dyDescent="0.2">
      <c r="A153" s="335" t="s">
        <v>16</v>
      </c>
      <c r="B153" s="336"/>
      <c r="C15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37">
        <v>1488</v>
      </c>
      <c r="E153" s="338"/>
      <c r="F153" s="338"/>
      <c r="G153" s="338"/>
      <c r="H153" s="339"/>
    </row>
    <row r="154" spans="1:8" s="16" customFormat="1" ht="102" customHeight="1" x14ac:dyDescent="0.2">
      <c r="A154" s="335" t="s">
        <v>103</v>
      </c>
      <c r="B154" s="336"/>
      <c r="C15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4" s="337">
        <v>50010</v>
      </c>
      <c r="E154" s="338"/>
      <c r="F154" s="338"/>
      <c r="G154" s="338"/>
      <c r="H154" s="339"/>
    </row>
    <row r="155" spans="1:8" s="16" customFormat="1" ht="126" customHeight="1" x14ac:dyDescent="0.2">
      <c r="A155" s="335" t="s">
        <v>104</v>
      </c>
      <c r="B155" s="336"/>
      <c r="C1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5" s="337">
        <v>10902</v>
      </c>
      <c r="E155" s="338"/>
      <c r="F155" s="338"/>
      <c r="G155" s="338"/>
      <c r="H155" s="339"/>
    </row>
    <row r="156" spans="1:8" s="16" customFormat="1" ht="126" customHeight="1" x14ac:dyDescent="0.2">
      <c r="A156" s="335" t="s">
        <v>105</v>
      </c>
      <c r="B156" s="336"/>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37">
        <v>7902</v>
      </c>
      <c r="E156" s="338"/>
      <c r="F156" s="338"/>
      <c r="G156" s="338"/>
      <c r="H156" s="339"/>
    </row>
    <row r="157" spans="1:8" s="16" customFormat="1" ht="126" customHeight="1" x14ac:dyDescent="0.2">
      <c r="A157" s="356" t="s">
        <v>106</v>
      </c>
      <c r="B157" s="357"/>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7" s="337">
        <v>12654</v>
      </c>
      <c r="E157" s="338"/>
      <c r="F157" s="338"/>
      <c r="G157" s="338"/>
      <c r="H157" s="339"/>
    </row>
    <row r="158" spans="1:8" ht="50.1" customHeight="1" x14ac:dyDescent="0.2">
      <c r="A158" s="335" t="s">
        <v>107</v>
      </c>
      <c r="B158" s="336"/>
      <c r="C158" s="67" t="str">
        <f>"Интернет-площадка 2gis.ru на основе Cправочника организаций "&amp;$C$2&amp;""</f>
        <v>Интернет-площадка 2gis.ru на основе Cправочника организаций "2ГИС.БЛАГОВЕЩЕНСК"</v>
      </c>
      <c r="D158" s="337">
        <v>9480</v>
      </c>
      <c r="E158" s="338"/>
      <c r="F158" s="338"/>
      <c r="G158" s="338"/>
      <c r="H158" s="339"/>
    </row>
    <row r="159" spans="1:8" ht="50.1" customHeight="1" x14ac:dyDescent="0.2">
      <c r="A159" s="335" t="s">
        <v>108</v>
      </c>
      <c r="B159" s="336"/>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37">
        <v>8040</v>
      </c>
      <c r="E159" s="338"/>
      <c r="F159" s="338"/>
      <c r="G159" s="338"/>
      <c r="H159" s="339"/>
    </row>
    <row r="160" spans="1:8" ht="50.1" customHeight="1" x14ac:dyDescent="0.2">
      <c r="A160" s="335" t="s">
        <v>109</v>
      </c>
      <c r="B160" s="336"/>
      <c r="C160" s="67" t="str">
        <f t="shared" si="1"/>
        <v>Электронный справочник на основе Справочника организаций "2ГИС.БЛАГОВЕЩЕНСК" (версия для ПК)</v>
      </c>
      <c r="D160" s="337">
        <v>10440</v>
      </c>
      <c r="E160" s="338"/>
      <c r="F160" s="338"/>
      <c r="G160" s="338"/>
      <c r="H160" s="339"/>
    </row>
    <row r="161" spans="1:8" ht="50.1" customHeight="1" x14ac:dyDescent="0.2">
      <c r="A161" s="335" t="s">
        <v>110</v>
      </c>
      <c r="B161" s="336"/>
      <c r="C161" s="67" t="str">
        <f>"Интернет-площадка 2gis.ru на основе Cправочника организаций "&amp;$C$2&amp;""</f>
        <v>Интернет-площадка 2gis.ru на основе Cправочника организаций "2ГИС.БЛАГОВЕЩЕНСК"</v>
      </c>
      <c r="D161" s="337">
        <v>12000</v>
      </c>
      <c r="E161" s="338"/>
      <c r="F161" s="338"/>
      <c r="G161" s="338"/>
      <c r="H161" s="339"/>
    </row>
    <row r="162" spans="1:8" ht="50.1" customHeight="1" x14ac:dyDescent="0.2">
      <c r="A162" s="335" t="s">
        <v>111</v>
      </c>
      <c r="B162" s="336"/>
      <c r="C162" s="67" t="str">
        <f>"Интернет-площадка 2gis.ru на основе Cправочника организаций "&amp;$C$2&amp;""</f>
        <v>Интернет-площадка 2gis.ru на основе Cправочника организаций "2ГИС.БЛАГОВЕЩЕНСК"</v>
      </c>
      <c r="D162" s="337">
        <v>14400</v>
      </c>
      <c r="E162" s="338"/>
      <c r="F162" s="338"/>
      <c r="G162" s="338"/>
      <c r="H162" s="339"/>
    </row>
    <row r="163" spans="1:8" ht="50.1" customHeight="1" x14ac:dyDescent="0.2">
      <c r="A163" s="335" t="s">
        <v>112</v>
      </c>
      <c r="B163" s="336"/>
      <c r="C163" s="67" t="str">
        <f t="shared" si="1"/>
        <v>Электронный справочник на основе Справочника организаций "2ГИС.БЛАГОВЕЩЕНСК" (версия для ПК)</v>
      </c>
      <c r="D163" s="337">
        <v>8880</v>
      </c>
      <c r="E163" s="338"/>
      <c r="F163" s="338"/>
      <c r="G163" s="338"/>
      <c r="H163" s="339"/>
    </row>
    <row r="164" spans="1:8" ht="50.1" customHeight="1" x14ac:dyDescent="0.2">
      <c r="A164" s="335" t="s">
        <v>113</v>
      </c>
      <c r="B164" s="336"/>
      <c r="C164" s="67" t="str">
        <f t="shared" si="1"/>
        <v>Электронный справочник на основе Справочника организаций "2ГИС.БЛАГОВЕЩЕНСК" (версия для ПК)</v>
      </c>
      <c r="D164" s="337">
        <v>8040</v>
      </c>
      <c r="E164" s="338"/>
      <c r="F164" s="338"/>
      <c r="G164" s="338"/>
      <c r="H164" s="339"/>
    </row>
    <row r="165" spans="1:8" ht="50.1" customHeight="1" x14ac:dyDescent="0.2">
      <c r="A165" s="335" t="s">
        <v>114</v>
      </c>
      <c r="B165" s="336"/>
      <c r="C165" s="67" t="str">
        <f t="shared" si="1"/>
        <v>Электронный справочник на основе Справочника организаций "2ГИС.БЛАГОВЕЩЕНСК" (версия для ПК)</v>
      </c>
      <c r="D165" s="337">
        <v>9960</v>
      </c>
      <c r="E165" s="338"/>
      <c r="F165" s="338"/>
      <c r="G165" s="338"/>
      <c r="H165" s="339"/>
    </row>
    <row r="166" spans="1:8" ht="50.1" customHeight="1" x14ac:dyDescent="0.2">
      <c r="A166" s="335" t="s">
        <v>115</v>
      </c>
      <c r="B166" s="336"/>
      <c r="C166" s="67" t="s">
        <v>95</v>
      </c>
      <c r="D166" s="337">
        <v>1200</v>
      </c>
      <c r="E166" s="338"/>
      <c r="F166" s="338"/>
      <c r="G166" s="338"/>
      <c r="H166" s="339"/>
    </row>
    <row r="167" spans="1:8" ht="69.75" customHeight="1" x14ac:dyDescent="0.2">
      <c r="A167" s="335" t="s">
        <v>116</v>
      </c>
      <c r="B167" s="336"/>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37">
        <v>66000</v>
      </c>
      <c r="E167" s="338"/>
      <c r="F167" s="338"/>
      <c r="G167" s="338"/>
      <c r="H167" s="339"/>
    </row>
    <row r="168" spans="1:8" ht="50.1" customHeight="1" thickBot="1" x14ac:dyDescent="0.25">
      <c r="A168" s="335" t="s">
        <v>117</v>
      </c>
      <c r="B168" s="336"/>
      <c r="C168" s="67" t="str">
        <f t="shared" si="1"/>
        <v>Электронный справочник на основе Справочника организаций "2ГИС.БЛАГОВЕЩЕНСК" (версия для ПК)</v>
      </c>
      <c r="D168" s="353">
        <v>49560</v>
      </c>
      <c r="E168" s="354"/>
      <c r="F168" s="354"/>
      <c r="G168" s="354"/>
      <c r="H168" s="355"/>
    </row>
    <row r="169" spans="1:8" s="23" customFormat="1" ht="50.1" customHeight="1" thickBot="1" x14ac:dyDescent="0.25">
      <c r="A169" s="341" t="s">
        <v>118</v>
      </c>
      <c r="B169" s="342"/>
      <c r="C169" s="21"/>
      <c r="D169" s="343"/>
      <c r="E169" s="343"/>
      <c r="F169" s="343"/>
      <c r="G169" s="343"/>
      <c r="H169" s="344"/>
    </row>
    <row r="170" spans="1:8" s="23" customFormat="1" ht="50.1" customHeight="1" thickBot="1" x14ac:dyDescent="0.25">
      <c r="A170" s="633" t="s">
        <v>5</v>
      </c>
      <c r="B170" s="634"/>
      <c r="C170" s="164" t="s">
        <v>7</v>
      </c>
      <c r="D170" s="469" t="s">
        <v>8</v>
      </c>
      <c r="E170" s="470"/>
      <c r="F170" s="470"/>
      <c r="G170" s="470"/>
      <c r="H170" s="471"/>
    </row>
    <row r="171" spans="1:8" s="16" customFormat="1" ht="50.1" customHeight="1" x14ac:dyDescent="0.2">
      <c r="A171" s="335" t="s">
        <v>120</v>
      </c>
      <c r="B171" s="336"/>
      <c r="C171" s="635"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37">
        <v>8280</v>
      </c>
      <c r="E171" s="338"/>
      <c r="F171" s="338"/>
      <c r="G171" s="338"/>
      <c r="H171" s="339"/>
    </row>
    <row r="172" spans="1:8" s="16" customFormat="1" ht="50.1" customHeight="1" x14ac:dyDescent="0.2">
      <c r="A172" s="335" t="s">
        <v>119</v>
      </c>
      <c r="B172" s="336"/>
      <c r="C172" s="636"/>
      <c r="D172" s="337">
        <v>6330</v>
      </c>
      <c r="E172" s="338"/>
      <c r="F172" s="338"/>
      <c r="G172" s="338"/>
      <c r="H172" s="339"/>
    </row>
    <row r="173" spans="1:8" s="16" customFormat="1" ht="50.1" customHeight="1" x14ac:dyDescent="0.2">
      <c r="A173" s="348" t="s">
        <v>121</v>
      </c>
      <c r="B173" s="349"/>
      <c r="C173" s="636"/>
      <c r="D173" s="496">
        <v>3780</v>
      </c>
      <c r="E173" s="368"/>
      <c r="F173" s="368"/>
      <c r="G173" s="368"/>
      <c r="H173" s="368"/>
    </row>
    <row r="174" spans="1:8" s="16" customFormat="1" ht="50.1" customHeight="1" x14ac:dyDescent="0.2">
      <c r="A174" s="348" t="s">
        <v>122</v>
      </c>
      <c r="B174" s="349"/>
      <c r="C174" s="636"/>
      <c r="D174" s="496">
        <v>378</v>
      </c>
      <c r="E174" s="368"/>
      <c r="F174" s="368"/>
      <c r="G174" s="368"/>
      <c r="H174" s="368"/>
    </row>
    <row r="175" spans="1:8" s="16" customFormat="1" ht="50.1" customHeight="1" thickBot="1" x14ac:dyDescent="0.25">
      <c r="A175" s="348" t="s">
        <v>123</v>
      </c>
      <c r="B175" s="349"/>
      <c r="C175" s="637"/>
      <c r="D175" s="450">
        <v>1332</v>
      </c>
      <c r="E175" s="451"/>
      <c r="F175" s="451"/>
      <c r="G175" s="451"/>
      <c r="H175" s="451"/>
    </row>
    <row r="176" spans="1:8" s="16" customFormat="1" ht="50.1" customHeight="1" thickBot="1" x14ac:dyDescent="0.25">
      <c r="A176" s="341" t="s">
        <v>124</v>
      </c>
      <c r="B176" s="342"/>
      <c r="C176" s="21"/>
      <c r="D176" s="343"/>
      <c r="E176" s="343"/>
      <c r="F176" s="343"/>
      <c r="G176" s="343"/>
      <c r="H176" s="344"/>
    </row>
    <row r="177" spans="1:8" ht="50.1" customHeight="1" x14ac:dyDescent="0.2">
      <c r="A177" s="335" t="s">
        <v>302</v>
      </c>
      <c r="B177" s="336"/>
      <c r="C17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165">
        <f>F177*1.2</f>
        <v>8157.5999999999995</v>
      </c>
      <c r="E177" s="166">
        <f>F177*1.1</f>
        <v>7477.8</v>
      </c>
      <c r="F177" s="166">
        <v>6798</v>
      </c>
      <c r="G177" s="166">
        <f>F177*0.75</f>
        <v>5098.5</v>
      </c>
      <c r="H177" s="167">
        <f>F177*0.5</f>
        <v>3399</v>
      </c>
    </row>
    <row r="178" spans="1:8" ht="50.1" customHeight="1" x14ac:dyDescent="0.2">
      <c r="A178" s="335" t="s">
        <v>125</v>
      </c>
      <c r="B178" s="336"/>
      <c r="C178" s="67" t="str">
        <f>"Интернет-площадка 2gis.ru на основе Cправочника организаций "&amp;$C$2&amp;""</f>
        <v>Интернет-площадка 2gis.ru на основе Cправочника организаций "2ГИС.БЛАГОВЕЩЕНСК"</v>
      </c>
      <c r="D178" s="337">
        <v>2940</v>
      </c>
      <c r="E178" s="338"/>
      <c r="F178" s="338"/>
      <c r="G178" s="338"/>
      <c r="H178" s="339"/>
    </row>
    <row r="179" spans="1:8" ht="50.1" customHeight="1" x14ac:dyDescent="0.2">
      <c r="A179" s="335" t="s">
        <v>126</v>
      </c>
      <c r="B179" s="336"/>
      <c r="C179"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37">
        <v>2214</v>
      </c>
      <c r="E179" s="338"/>
      <c r="F179" s="338"/>
      <c r="G179" s="338"/>
      <c r="H179" s="339"/>
    </row>
    <row r="180" spans="1:8" ht="50.1" customHeight="1" x14ac:dyDescent="0.2">
      <c r="A180" s="335" t="s">
        <v>303</v>
      </c>
      <c r="B180" s="336"/>
      <c r="C18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165">
        <f>F180*1.2</f>
        <v>14688</v>
      </c>
      <c r="E180" s="166">
        <f>F180*1.1</f>
        <v>13464.000000000002</v>
      </c>
      <c r="F180" s="166">
        <v>12240</v>
      </c>
      <c r="G180" s="166">
        <f>F180*0.75</f>
        <v>9180</v>
      </c>
      <c r="H180" s="167">
        <f>F180*0.5</f>
        <v>6120</v>
      </c>
    </row>
    <row r="181" spans="1:8" ht="50.1" customHeight="1" x14ac:dyDescent="0.2">
      <c r="A181" s="335" t="s">
        <v>195</v>
      </c>
      <c r="B181" s="336"/>
      <c r="C181" s="67" t="str">
        <f>"Интернет-площадка 2gis.ru на основе Cправочника организаций "&amp;$C$2&amp;""</f>
        <v>Интернет-площадка 2gis.ru на основе Cправочника организаций "2ГИС.БЛАГОВЕЩЕНСК"</v>
      </c>
      <c r="D181" s="337">
        <v>5400</v>
      </c>
      <c r="E181" s="338"/>
      <c r="F181" s="338"/>
      <c r="G181" s="338"/>
      <c r="H181" s="339"/>
    </row>
    <row r="182" spans="1:8" ht="50.1" customHeight="1" x14ac:dyDescent="0.2">
      <c r="A182" s="335" t="s">
        <v>128</v>
      </c>
      <c r="B182" s="336"/>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37">
        <v>4080</v>
      </c>
      <c r="E182" s="338"/>
      <c r="F182" s="338"/>
      <c r="G182" s="338"/>
      <c r="H182" s="339"/>
    </row>
    <row r="183" spans="1:8" s="16" customFormat="1" ht="126" customHeight="1" thickBot="1" x14ac:dyDescent="0.25">
      <c r="A183" s="335" t="s">
        <v>129</v>
      </c>
      <c r="B183" s="336"/>
      <c r="C183" s="149" t="str">
        <f>C178</f>
        <v>Интернет-площадка 2gis.ru на основе Cправочника организаций "2ГИС.БЛАГОВЕЩЕНСК"</v>
      </c>
      <c r="D183" s="495">
        <v>8640</v>
      </c>
      <c r="E183" s="393"/>
      <c r="F183" s="393"/>
      <c r="G183" s="393"/>
      <c r="H183" s="394"/>
    </row>
    <row r="184" spans="1:8" ht="49.5" customHeight="1" thickBot="1" x14ac:dyDescent="0.25">
      <c r="A184" s="341" t="s">
        <v>196</v>
      </c>
      <c r="B184" s="342"/>
      <c r="C184" s="21"/>
      <c r="D184" s="343"/>
      <c r="E184" s="343"/>
      <c r="F184" s="343"/>
      <c r="G184" s="343"/>
      <c r="H184" s="344"/>
    </row>
    <row r="185" spans="1:8" s="20" customFormat="1" ht="30" customHeight="1" thickBot="1" x14ac:dyDescent="0.25">
      <c r="A185" s="486"/>
      <c r="B185" s="486"/>
      <c r="C185" s="602"/>
      <c r="D185" s="486"/>
      <c r="E185" s="486"/>
      <c r="F185" s="486"/>
      <c r="G185" s="486"/>
      <c r="H185" s="487"/>
    </row>
    <row r="186" spans="1:8" s="16" customFormat="1" ht="185.25" customHeight="1" x14ac:dyDescent="0.2">
      <c r="A186" s="335" t="s">
        <v>197</v>
      </c>
      <c r="B186" s="336"/>
      <c r="C18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60">
        <v>10428</v>
      </c>
      <c r="E186" s="361"/>
      <c r="F186" s="361"/>
      <c r="G186" s="361"/>
      <c r="H186" s="362"/>
    </row>
    <row r="187" spans="1:8" s="16" customFormat="1" ht="83.25" customHeight="1" thickBot="1" x14ac:dyDescent="0.25">
      <c r="A187" s="335" t="s">
        <v>198</v>
      </c>
      <c r="B187" s="336"/>
      <c r="C187" s="347"/>
      <c r="D187" s="337">
        <v>10428</v>
      </c>
      <c r="E187" s="338"/>
      <c r="F187" s="338"/>
      <c r="G187" s="338"/>
      <c r="H187" s="339"/>
    </row>
    <row r="188" spans="1:8" ht="21.75" thickBot="1" x14ac:dyDescent="0.25">
      <c r="A188" s="497"/>
      <c r="B188" s="498"/>
      <c r="C188" s="56"/>
      <c r="D188" s="499"/>
      <c r="E188" s="499"/>
      <c r="F188" s="499"/>
      <c r="G188" s="499"/>
      <c r="H188" s="500"/>
    </row>
    <row r="190" spans="1:8" ht="21" x14ac:dyDescent="0.2">
      <c r="A190" s="75"/>
      <c r="B190" s="76" t="s">
        <v>130</v>
      </c>
      <c r="C190" s="333" t="s">
        <v>304</v>
      </c>
      <c r="D190" s="333"/>
      <c r="E190" s="77"/>
      <c r="F190" s="77"/>
      <c r="G190" s="77"/>
      <c r="H190" s="77"/>
    </row>
    <row r="191" spans="1:8" ht="21" x14ac:dyDescent="0.2">
      <c r="A191" s="75"/>
      <c r="B191" s="77"/>
      <c r="C191" s="327" t="s">
        <v>305</v>
      </c>
      <c r="D191" s="327"/>
      <c r="E191" s="77"/>
      <c r="F191" s="77"/>
      <c r="G191" s="77"/>
      <c r="H191" s="77"/>
    </row>
    <row r="192" spans="1:8" ht="21" x14ac:dyDescent="0.2">
      <c r="A192" s="75"/>
      <c r="B192" s="77"/>
      <c r="C192" s="327" t="s">
        <v>306</v>
      </c>
      <c r="D192" s="327"/>
      <c r="E192" s="77"/>
      <c r="F192" s="77"/>
      <c r="G192" s="77"/>
      <c r="H192" s="77"/>
    </row>
    <row r="193" spans="1:8" ht="21" x14ac:dyDescent="0.2">
      <c r="A193" s="75"/>
      <c r="B193" s="77"/>
      <c r="C193" s="108"/>
      <c r="D193" s="108"/>
      <c r="E193" s="77"/>
      <c r="F193" s="77"/>
      <c r="G193" s="77"/>
      <c r="H193" s="77"/>
    </row>
    <row r="194" spans="1:8" s="78" customFormat="1" ht="109.5" customHeight="1" x14ac:dyDescent="0.2">
      <c r="A194" s="334" t="s">
        <v>307</v>
      </c>
      <c r="B194" s="334"/>
      <c r="C194" s="334"/>
      <c r="D194" s="334"/>
      <c r="E194" s="334"/>
      <c r="F194" s="334"/>
      <c r="G194" s="334"/>
      <c r="H194" s="334"/>
    </row>
    <row r="195" spans="1:8" ht="26.25" customHeight="1" x14ac:dyDescent="0.2">
      <c r="A195" s="324" t="str">
        <f>Абакан_юр!A171</f>
        <v>По соглашению сторон в качестве валюты платежа могут выступать украинские гривны, в этом случае курс следующий: 1 руб. = 0,5104 гривен</v>
      </c>
      <c r="B195" s="324"/>
      <c r="C195" s="324"/>
      <c r="D195" s="79"/>
      <c r="E195" s="79"/>
      <c r="F195" s="80"/>
      <c r="G195" s="328"/>
      <c r="H195" s="328"/>
    </row>
    <row r="196" spans="1:8" ht="26.25" customHeight="1" x14ac:dyDescent="0.2">
      <c r="A196" s="324" t="str">
        <f>Абакан_юр!A172</f>
        <v>По соглашению сторон в качестве валюты платежа могут выступать дирхамы ОАЭ, в этом случае курс следующий: 1 руб. = 0,0434 дирхам</v>
      </c>
      <c r="B196" s="324"/>
      <c r="C196" s="324"/>
      <c r="D196" s="79"/>
      <c r="E196" s="79"/>
      <c r="F196" s="80"/>
      <c r="G196" s="82"/>
      <c r="H196" s="82"/>
    </row>
    <row r="197" spans="1:8" ht="26.25" customHeight="1" x14ac:dyDescent="0.2">
      <c r="A197" s="324" t="str">
        <f>Абакан_юр!A173</f>
        <v>По соглашению сторон в качестве валюты платежа могут выступать доллары США, в этом случае курс следующий: 1 руб. = 0,0126 доллара</v>
      </c>
      <c r="B197" s="324"/>
      <c r="C197" s="324"/>
      <c r="D197" s="79"/>
      <c r="E197" s="79"/>
      <c r="F197" s="80"/>
      <c r="G197" s="82"/>
      <c r="H197" s="82"/>
    </row>
    <row r="198" spans="1:8" ht="26.25" customHeight="1" x14ac:dyDescent="0.2">
      <c r="A198" s="324" t="str">
        <f>Абакан_юр!A174</f>
        <v>По соглашению сторон в качестве валюты платежа могут выступать евро, в этом случае курс следующий: 1 руб. = 0,0117 евро</v>
      </c>
      <c r="B198" s="324"/>
      <c r="C198" s="324"/>
      <c r="D198" s="79"/>
      <c r="E198" s="80"/>
      <c r="F198" s="80"/>
      <c r="G198" s="82"/>
      <c r="H198" s="82"/>
    </row>
    <row r="199" spans="1:8" ht="26.25" customHeight="1" x14ac:dyDescent="0.2">
      <c r="A199" s="324" t="str">
        <f>Абакан_юр!A175</f>
        <v>По соглашению сторон в качестве валюты платежа могут выступать чешские кроны, в этом случае курс следующий: 1 руб. = 0,2914 крона</v>
      </c>
      <c r="B199" s="324"/>
      <c r="C199" s="324"/>
      <c r="D199" s="79"/>
      <c r="E199" s="80"/>
      <c r="F199" s="80"/>
      <c r="G199" s="82"/>
      <c r="H199" s="82"/>
    </row>
    <row r="200" spans="1:8" ht="26.25" customHeight="1" x14ac:dyDescent="0.2">
      <c r="A200" s="324" t="str">
        <f>Абакан_юр!A176</f>
        <v>По соглашению сторон в качестве валюты платежа могут выступать киргизские сомы, в этом случае курс следующий: 1 руб. = 1,0988 сом</v>
      </c>
      <c r="B200" s="324"/>
      <c r="C200" s="324"/>
      <c r="D200" s="79"/>
      <c r="E200" s="79"/>
      <c r="F200" s="80"/>
      <c r="G200" s="82"/>
      <c r="H200" s="82"/>
    </row>
    <row r="201" spans="1:8" ht="26.25" customHeight="1" x14ac:dyDescent="0.2">
      <c r="A201"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1" s="324"/>
      <c r="C201" s="324"/>
      <c r="D201" s="79"/>
      <c r="E201" s="79"/>
      <c r="F201" s="80"/>
      <c r="G201" s="82"/>
      <c r="H201" s="82"/>
    </row>
    <row r="202" spans="1:8" ht="26.25" x14ac:dyDescent="0.2">
      <c r="A202" s="83"/>
      <c r="B202" s="83"/>
      <c r="C202" s="84"/>
      <c r="D202" s="85"/>
      <c r="E202" s="85"/>
      <c r="F202" s="86"/>
      <c r="G202" s="87"/>
      <c r="H202" s="87"/>
    </row>
    <row r="203" spans="1:8" ht="21" x14ac:dyDescent="0.2">
      <c r="A203" s="325" t="s">
        <v>141</v>
      </c>
      <c r="B203" s="325"/>
      <c r="C203" s="325"/>
      <c r="D203" s="325"/>
      <c r="E203" s="325"/>
      <c r="F203" s="325"/>
      <c r="G203" s="325"/>
      <c r="H203" s="325"/>
    </row>
    <row r="204" spans="1:8" ht="21" x14ac:dyDescent="0.2">
      <c r="A204" s="325" t="s">
        <v>142</v>
      </c>
      <c r="B204" s="325"/>
      <c r="C204" s="325"/>
      <c r="D204" s="325"/>
      <c r="E204" s="325"/>
      <c r="F204" s="325"/>
      <c r="G204" s="325"/>
      <c r="H204" s="325"/>
    </row>
    <row r="205" spans="1:8" ht="26.25" x14ac:dyDescent="0.2">
      <c r="A205" s="83"/>
      <c r="B205" s="83"/>
      <c r="C205" s="84"/>
      <c r="D205" s="85"/>
      <c r="E205" s="85"/>
      <c r="F205" s="86"/>
      <c r="G205" s="87"/>
      <c r="H205" s="87"/>
    </row>
    <row r="206" spans="1:8" ht="35.25" customHeight="1" thickBot="1" x14ac:dyDescent="0.25">
      <c r="A206" s="326" t="s">
        <v>143</v>
      </c>
      <c r="B206" s="326"/>
      <c r="C206" s="326"/>
      <c r="D206" s="326"/>
      <c r="E206" s="326"/>
      <c r="F206" s="89"/>
      <c r="G206" s="81"/>
      <c r="H206" s="90"/>
    </row>
    <row r="207" spans="1:8" ht="50.1" customHeight="1" thickBot="1" x14ac:dyDescent="0.25">
      <c r="A207" s="312" t="s">
        <v>144</v>
      </c>
      <c r="B207" s="313"/>
      <c r="C207" s="313"/>
      <c r="D207" s="313"/>
      <c r="E207" s="314"/>
      <c r="F207" s="91"/>
      <c r="H207" s="92"/>
    </row>
    <row r="208" spans="1:8" ht="85.5" customHeight="1" thickBot="1" x14ac:dyDescent="0.25">
      <c r="A208" s="315" t="s">
        <v>145</v>
      </c>
      <c r="B208" s="316"/>
      <c r="C208" s="93" t="s">
        <v>146</v>
      </c>
      <c r="D208" s="316" t="s">
        <v>147</v>
      </c>
      <c r="E208" s="317"/>
      <c r="F208" s="94"/>
      <c r="G208" s="94"/>
      <c r="H208" s="94"/>
    </row>
    <row r="209" spans="1:8" ht="100.5" customHeight="1" x14ac:dyDescent="0.2">
      <c r="A209" s="318" t="s">
        <v>148</v>
      </c>
      <c r="B209" s="319"/>
      <c r="C209" s="95" t="s">
        <v>149</v>
      </c>
      <c r="D209" s="320" t="s">
        <v>150</v>
      </c>
      <c r="E209" s="321"/>
      <c r="F209" s="94"/>
      <c r="G209" s="94"/>
      <c r="H209" s="94"/>
    </row>
    <row r="210" spans="1:8" ht="85.5" customHeight="1" x14ac:dyDescent="0.2">
      <c r="A210" s="322" t="s">
        <v>151</v>
      </c>
      <c r="B210" s="323"/>
      <c r="C210" s="96" t="s">
        <v>152</v>
      </c>
      <c r="D210" s="310" t="s">
        <v>153</v>
      </c>
      <c r="E210" s="311"/>
      <c r="F210" s="94"/>
      <c r="G210" s="94"/>
      <c r="H210" s="94"/>
    </row>
    <row r="211" spans="1:8" ht="108.75" customHeight="1" thickBot="1" x14ac:dyDescent="0.25">
      <c r="A211" s="474" t="s">
        <v>154</v>
      </c>
      <c r="B211" s="475"/>
      <c r="C211" s="111" t="s">
        <v>155</v>
      </c>
      <c r="D211" s="476" t="s">
        <v>153</v>
      </c>
      <c r="E211" s="477"/>
      <c r="F211" s="94"/>
      <c r="G211" s="94"/>
      <c r="H211" s="94"/>
    </row>
    <row r="212" spans="1:8" s="72" customFormat="1" ht="125.25" customHeight="1" x14ac:dyDescent="0.2">
      <c r="A212" s="322" t="s">
        <v>157</v>
      </c>
      <c r="B212" s="323"/>
      <c r="C212" s="110" t="s">
        <v>158</v>
      </c>
      <c r="D212" s="323" t="s">
        <v>153</v>
      </c>
      <c r="E212" s="473"/>
      <c r="F212" s="91"/>
      <c r="G212" s="91"/>
      <c r="H212" s="91"/>
    </row>
    <row r="213" spans="1:8" s="88" customFormat="1" ht="222.75" customHeight="1" x14ac:dyDescent="0.2">
      <c r="A213" s="625" t="s">
        <v>159</v>
      </c>
      <c r="B213" s="626"/>
      <c r="C213" s="96" t="s">
        <v>160</v>
      </c>
      <c r="D213" s="627" t="s">
        <v>153</v>
      </c>
      <c r="E213" s="628"/>
      <c r="F213" s="86"/>
      <c r="G213" s="87"/>
      <c r="H213" s="87"/>
    </row>
    <row r="214" spans="1:8" ht="24.75" customHeight="1" x14ac:dyDescent="0.2">
      <c r="A214" s="307" t="s">
        <v>161</v>
      </c>
      <c r="B214" s="307"/>
      <c r="C214" s="307"/>
      <c r="D214" s="307"/>
      <c r="E214" s="307"/>
      <c r="F214" s="307"/>
      <c r="G214" s="307"/>
      <c r="H214" s="307"/>
    </row>
    <row r="215" spans="1:8" ht="30.75" customHeight="1" x14ac:dyDescent="0.2">
      <c r="A215" s="307" t="s">
        <v>162</v>
      </c>
      <c r="B215" s="307"/>
      <c r="C215" s="307"/>
      <c r="D215" s="307"/>
      <c r="E215" s="307"/>
      <c r="F215" s="307"/>
      <c r="G215" s="307"/>
      <c r="H215" s="307"/>
    </row>
    <row r="216" spans="1:8" ht="179.25" customHeight="1" x14ac:dyDescent="0.2">
      <c r="A216"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5"/>
      <c r="C216" s="325"/>
      <c r="D216" s="325"/>
      <c r="E216" s="325"/>
      <c r="F216" s="325"/>
      <c r="G216" s="325"/>
      <c r="H216" s="325"/>
    </row>
    <row r="217" spans="1:8" ht="71.25" customHeight="1" x14ac:dyDescent="0.2">
      <c r="A217" s="325" t="s">
        <v>164</v>
      </c>
      <c r="B217" s="325"/>
      <c r="C217" s="325"/>
      <c r="D217" s="325"/>
      <c r="E217" s="325"/>
      <c r="F217" s="325"/>
      <c r="G217" s="325"/>
      <c r="H217" s="325"/>
    </row>
    <row r="218" spans="1:8" ht="36.75" customHeight="1" x14ac:dyDescent="0.2">
      <c r="A218" s="307" t="s">
        <v>165</v>
      </c>
      <c r="B218" s="307"/>
      <c r="C218" s="307"/>
      <c r="D218" s="307"/>
      <c r="E218" s="307"/>
      <c r="F218" s="307"/>
      <c r="G218" s="307"/>
      <c r="H218" s="307"/>
    </row>
    <row r="219" spans="1:8" s="97" customFormat="1" ht="126" customHeight="1" x14ac:dyDescent="0.2">
      <c r="A219" s="325" t="s">
        <v>166</v>
      </c>
      <c r="B219" s="325"/>
      <c r="C219" s="325"/>
      <c r="D219" s="325"/>
      <c r="E219" s="325"/>
      <c r="F219" s="325"/>
      <c r="G219" s="325"/>
      <c r="H219" s="325"/>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81:B181"/>
    <mergeCell ref="D181:H181"/>
    <mergeCell ref="A182:B182"/>
    <mergeCell ref="D182:H182"/>
    <mergeCell ref="A183:B183"/>
    <mergeCell ref="D183:H183"/>
    <mergeCell ref="A177:B177"/>
    <mergeCell ref="A178:B178"/>
    <mergeCell ref="D178:H178"/>
    <mergeCell ref="A179:B179"/>
    <mergeCell ref="D179:H179"/>
    <mergeCell ref="A180:B180"/>
    <mergeCell ref="A184:B184"/>
    <mergeCell ref="D184:H184"/>
    <mergeCell ref="A185:C185"/>
    <mergeCell ref="D185:H185"/>
    <mergeCell ref="A186:B186"/>
    <mergeCell ref="C186:C187"/>
    <mergeCell ref="D186:H186"/>
    <mergeCell ref="A187:B187"/>
    <mergeCell ref="D187:H18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208:B208"/>
    <mergeCell ref="D208:E208"/>
    <mergeCell ref="A209:B209"/>
    <mergeCell ref="D209:E209"/>
    <mergeCell ref="A210:B210"/>
    <mergeCell ref="D210:E210"/>
    <mergeCell ref="A200:C200"/>
    <mergeCell ref="A201:C201"/>
    <mergeCell ref="A203:H203"/>
    <mergeCell ref="A204:H204"/>
    <mergeCell ref="A206:E206"/>
    <mergeCell ref="A207:E207"/>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189"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0.140625" style="74" customWidth="1"/>
    <col min="10"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60">
        <f>F7*1.2</f>
        <v>11793.6</v>
      </c>
      <c r="E7" s="361">
        <f>F7*1.1</f>
        <v>10810.800000000001</v>
      </c>
      <c r="F7" s="361">
        <v>9828</v>
      </c>
      <c r="G7" s="361">
        <f>F7*0.75</f>
        <v>7371</v>
      </c>
      <c r="H7" s="362">
        <f>F7*0.5</f>
        <v>4914</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436">
        <f>F12*1.2</f>
        <v>13680</v>
      </c>
      <c r="E12" s="361">
        <f>F12*1.1</f>
        <v>12540.000000000002</v>
      </c>
      <c r="F12" s="361">
        <v>11400</v>
      </c>
      <c r="G12" s="361">
        <f>F12*0.75</f>
        <v>8550</v>
      </c>
      <c r="H12" s="362">
        <f>F12*0.5</f>
        <v>5700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2364</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"2ГИС.ЯКУТСК"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506">
        <v>570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60">
        <f>F27*1.2</f>
        <v>16516.8</v>
      </c>
      <c r="E27" s="361">
        <f>F27*1.1</f>
        <v>15140.400000000001</v>
      </c>
      <c r="F27" s="361">
        <v>13764</v>
      </c>
      <c r="G27" s="361">
        <f>F27*0.75</f>
        <v>10323</v>
      </c>
      <c r="H27" s="362">
        <f>F27*0.5</f>
        <v>6882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436">
        <f>F32*1.2</f>
        <v>19152</v>
      </c>
      <c r="E32" s="361">
        <f>F32*1.1</f>
        <v>17556</v>
      </c>
      <c r="F32" s="361">
        <v>15960</v>
      </c>
      <c r="G32" s="361">
        <f>F32*0.75</f>
        <v>11970</v>
      </c>
      <c r="H32" s="362">
        <f>F32*0.5</f>
        <v>7980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3360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"2ГИС.ЯКУТСК"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444">
        <v>804</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450"/>
      <c r="E46" s="451"/>
      <c r="F46" s="451"/>
      <c r="G46" s="451"/>
      <c r="H46" s="452"/>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515">
        <f>F48*1.2</f>
        <v>6768</v>
      </c>
      <c r="E48" s="515">
        <f>F48*1.1</f>
        <v>6204.0000000000009</v>
      </c>
      <c r="F48" s="515">
        <v>5640</v>
      </c>
      <c r="G48" s="515">
        <f>F48*0.75</f>
        <v>4230</v>
      </c>
      <c r="H48" s="515">
        <f>F48*0.5</f>
        <v>2820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458">
        <v>480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60">
        <f>F55*1.2</f>
        <v>14155.199999999999</v>
      </c>
      <c r="E55" s="361">
        <f>F55*1.1</f>
        <v>12975.6</v>
      </c>
      <c r="F55" s="361">
        <v>11796</v>
      </c>
      <c r="G55" s="361">
        <f>F55*0.75</f>
        <v>8847</v>
      </c>
      <c r="H55" s="362">
        <f>F55*0.5</f>
        <v>5898</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436">
        <f>F61*1.2</f>
        <v>16416</v>
      </c>
      <c r="E61" s="361">
        <f>F61*1.1</f>
        <v>15048.000000000002</v>
      </c>
      <c r="F61" s="361">
        <v>13680</v>
      </c>
      <c r="G61" s="361">
        <f>F61*0.75</f>
        <v>10260</v>
      </c>
      <c r="H61" s="362">
        <f>F61*0.5</f>
        <v>6840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506">
        <v>570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"&amp;MIN(D72:D101)&amp;" до "&amp;MAX(D72:D101)</f>
        <v>от 2820 до 163560</v>
      </c>
      <c r="E71" s="399"/>
      <c r="F71" s="399"/>
      <c r="G71" s="399"/>
      <c r="H71" s="400"/>
    </row>
    <row r="72" spans="1:8" ht="37.5" customHeight="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580">
        <v>2820</v>
      </c>
      <c r="E72" s="412"/>
      <c r="F72" s="412"/>
      <c r="G72" s="412"/>
      <c r="H72" s="413"/>
    </row>
    <row r="73" spans="1:8" ht="37.5" customHeight="1" x14ac:dyDescent="0.2">
      <c r="A73" s="396" t="s">
        <v>40</v>
      </c>
      <c r="B73" s="565"/>
      <c r="C73" s="578"/>
      <c r="D73" s="340">
        <v>5640</v>
      </c>
      <c r="E73" s="338"/>
      <c r="F73" s="338"/>
      <c r="G73" s="338"/>
      <c r="H73" s="339"/>
    </row>
    <row r="74" spans="1:8" ht="37.5" customHeight="1" x14ac:dyDescent="0.2">
      <c r="A74" s="396" t="s">
        <v>41</v>
      </c>
      <c r="B74" s="565"/>
      <c r="C74" s="578"/>
      <c r="D74" s="340">
        <v>11280</v>
      </c>
      <c r="E74" s="338"/>
      <c r="F74" s="338"/>
      <c r="G74" s="338"/>
      <c r="H74" s="339"/>
    </row>
    <row r="75" spans="1:8" ht="37.5" customHeight="1" x14ac:dyDescent="0.2">
      <c r="A75" s="396" t="s">
        <v>42</v>
      </c>
      <c r="B75" s="565"/>
      <c r="C75" s="578"/>
      <c r="D75" s="340">
        <v>16920</v>
      </c>
      <c r="E75" s="338"/>
      <c r="F75" s="338"/>
      <c r="G75" s="338"/>
      <c r="H75" s="339"/>
    </row>
    <row r="76" spans="1:8" ht="37.5" customHeight="1" x14ac:dyDescent="0.2">
      <c r="A76" s="396" t="s">
        <v>43</v>
      </c>
      <c r="B76" s="565"/>
      <c r="C76" s="578"/>
      <c r="D76" s="340">
        <v>22560</v>
      </c>
      <c r="E76" s="338"/>
      <c r="F76" s="338"/>
      <c r="G76" s="338"/>
      <c r="H76" s="339"/>
    </row>
    <row r="77" spans="1:8" ht="37.5" customHeight="1" x14ac:dyDescent="0.2">
      <c r="A77" s="396" t="s">
        <v>44</v>
      </c>
      <c r="B77" s="565"/>
      <c r="C77" s="578"/>
      <c r="D77" s="340">
        <v>28200</v>
      </c>
      <c r="E77" s="338"/>
      <c r="F77" s="338"/>
      <c r="G77" s="338"/>
      <c r="H77" s="339"/>
    </row>
    <row r="78" spans="1:8" ht="37.5" customHeight="1" x14ac:dyDescent="0.2">
      <c r="A78" s="396" t="s">
        <v>45</v>
      </c>
      <c r="B78" s="565"/>
      <c r="C78" s="578"/>
      <c r="D78" s="340">
        <v>33840</v>
      </c>
      <c r="E78" s="338"/>
      <c r="F78" s="338"/>
      <c r="G78" s="338"/>
      <c r="H78" s="339"/>
    </row>
    <row r="79" spans="1:8" ht="37.5" customHeight="1" x14ac:dyDescent="0.2">
      <c r="A79" s="396" t="s">
        <v>46</v>
      </c>
      <c r="B79" s="565"/>
      <c r="C79" s="578"/>
      <c r="D79" s="340">
        <v>39480</v>
      </c>
      <c r="E79" s="338"/>
      <c r="F79" s="338"/>
      <c r="G79" s="338"/>
      <c r="H79" s="339"/>
    </row>
    <row r="80" spans="1:8" ht="37.5" customHeight="1" x14ac:dyDescent="0.2">
      <c r="A80" s="396" t="s">
        <v>47</v>
      </c>
      <c r="B80" s="565"/>
      <c r="C80" s="578"/>
      <c r="D80" s="340">
        <v>45120</v>
      </c>
      <c r="E80" s="338"/>
      <c r="F80" s="338"/>
      <c r="G80" s="338"/>
      <c r="H80" s="339"/>
    </row>
    <row r="81" spans="1:8" ht="37.5" customHeight="1" x14ac:dyDescent="0.2">
      <c r="A81" s="396" t="s">
        <v>48</v>
      </c>
      <c r="B81" s="565"/>
      <c r="C81" s="578"/>
      <c r="D81" s="340">
        <v>50760</v>
      </c>
      <c r="E81" s="338"/>
      <c r="F81" s="338"/>
      <c r="G81" s="338"/>
      <c r="H81" s="339"/>
    </row>
    <row r="82" spans="1:8" ht="37.5" customHeight="1" x14ac:dyDescent="0.2">
      <c r="A82" s="396" t="s">
        <v>49</v>
      </c>
      <c r="B82" s="565"/>
      <c r="C82" s="578"/>
      <c r="D82" s="340">
        <v>56400</v>
      </c>
      <c r="E82" s="338"/>
      <c r="F82" s="338"/>
      <c r="G82" s="338"/>
      <c r="H82" s="339"/>
    </row>
    <row r="83" spans="1:8" ht="37.5" customHeight="1" x14ac:dyDescent="0.2">
      <c r="A83" s="396" t="s">
        <v>50</v>
      </c>
      <c r="B83" s="565"/>
      <c r="C83" s="578"/>
      <c r="D83" s="340">
        <v>62040</v>
      </c>
      <c r="E83" s="338"/>
      <c r="F83" s="338"/>
      <c r="G83" s="338"/>
      <c r="H83" s="339"/>
    </row>
    <row r="84" spans="1:8" ht="37.5" customHeight="1" x14ac:dyDescent="0.2">
      <c r="A84" s="396" t="s">
        <v>51</v>
      </c>
      <c r="B84" s="565"/>
      <c r="C84" s="578"/>
      <c r="D84" s="340">
        <v>67680</v>
      </c>
      <c r="E84" s="338"/>
      <c r="F84" s="338"/>
      <c r="G84" s="338"/>
      <c r="H84" s="339"/>
    </row>
    <row r="85" spans="1:8" ht="37.5" customHeight="1" x14ac:dyDescent="0.2">
      <c r="A85" s="396" t="s">
        <v>52</v>
      </c>
      <c r="B85" s="565"/>
      <c r="C85" s="578"/>
      <c r="D85" s="340">
        <v>73320</v>
      </c>
      <c r="E85" s="338"/>
      <c r="F85" s="338"/>
      <c r="G85" s="338"/>
      <c r="H85" s="339"/>
    </row>
    <row r="86" spans="1:8" ht="37.5" customHeight="1" x14ac:dyDescent="0.2">
      <c r="A86" s="396" t="s">
        <v>53</v>
      </c>
      <c r="B86" s="565"/>
      <c r="C86" s="578"/>
      <c r="D86" s="340">
        <v>78960</v>
      </c>
      <c r="E86" s="338"/>
      <c r="F86" s="338"/>
      <c r="G86" s="338"/>
      <c r="H86" s="339"/>
    </row>
    <row r="87" spans="1:8" ht="37.5" customHeight="1" x14ac:dyDescent="0.2">
      <c r="A87" s="396" t="s">
        <v>54</v>
      </c>
      <c r="B87" s="565"/>
      <c r="C87" s="578"/>
      <c r="D87" s="340">
        <v>84600</v>
      </c>
      <c r="E87" s="338"/>
      <c r="F87" s="338"/>
      <c r="G87" s="338"/>
      <c r="H87" s="339"/>
    </row>
    <row r="88" spans="1:8" ht="37.5" customHeight="1" x14ac:dyDescent="0.2">
      <c r="A88" s="396" t="s">
        <v>55</v>
      </c>
      <c r="B88" s="565"/>
      <c r="C88" s="578"/>
      <c r="D88" s="340">
        <v>90240</v>
      </c>
      <c r="E88" s="338"/>
      <c r="F88" s="338"/>
      <c r="G88" s="338"/>
      <c r="H88" s="339"/>
    </row>
    <row r="89" spans="1:8" ht="37.5" customHeight="1" x14ac:dyDescent="0.2">
      <c r="A89" s="396" t="s">
        <v>56</v>
      </c>
      <c r="B89" s="565"/>
      <c r="C89" s="578"/>
      <c r="D89" s="340">
        <v>95880</v>
      </c>
      <c r="E89" s="338"/>
      <c r="F89" s="338"/>
      <c r="G89" s="338"/>
      <c r="H89" s="339"/>
    </row>
    <row r="90" spans="1:8" ht="37.5" customHeight="1" x14ac:dyDescent="0.2">
      <c r="A90" s="396" t="s">
        <v>57</v>
      </c>
      <c r="B90" s="565"/>
      <c r="C90" s="578"/>
      <c r="D90" s="340">
        <v>101520</v>
      </c>
      <c r="E90" s="338"/>
      <c r="F90" s="338"/>
      <c r="G90" s="338"/>
      <c r="H90" s="339"/>
    </row>
    <row r="91" spans="1:8" ht="37.5" customHeight="1" x14ac:dyDescent="0.2">
      <c r="A91" s="396" t="s">
        <v>58</v>
      </c>
      <c r="B91" s="565"/>
      <c r="C91" s="578"/>
      <c r="D91" s="340">
        <v>107160</v>
      </c>
      <c r="E91" s="338"/>
      <c r="F91" s="338"/>
      <c r="G91" s="338"/>
      <c r="H91" s="339"/>
    </row>
    <row r="92" spans="1:8" ht="37.5" customHeight="1" x14ac:dyDescent="0.2">
      <c r="A92" s="396" t="s">
        <v>178</v>
      </c>
      <c r="B92" s="565"/>
      <c r="C92" s="578"/>
      <c r="D92" s="340">
        <v>112800</v>
      </c>
      <c r="E92" s="338"/>
      <c r="F92" s="338"/>
      <c r="G92" s="338"/>
      <c r="H92" s="339"/>
    </row>
    <row r="93" spans="1:8" ht="37.5" customHeight="1" x14ac:dyDescent="0.2">
      <c r="A93" s="396" t="s">
        <v>179</v>
      </c>
      <c r="B93" s="565"/>
      <c r="C93" s="578"/>
      <c r="D93" s="340">
        <v>118440</v>
      </c>
      <c r="E93" s="338"/>
      <c r="F93" s="338"/>
      <c r="G93" s="338"/>
      <c r="H93" s="339"/>
    </row>
    <row r="94" spans="1:8" ht="37.5" customHeight="1" x14ac:dyDescent="0.2">
      <c r="A94" s="396" t="s">
        <v>180</v>
      </c>
      <c r="B94" s="565"/>
      <c r="C94" s="578"/>
      <c r="D94" s="340">
        <v>124080</v>
      </c>
      <c r="E94" s="338"/>
      <c r="F94" s="338"/>
      <c r="G94" s="338"/>
      <c r="H94" s="339"/>
    </row>
    <row r="95" spans="1:8" ht="37.5" customHeight="1" x14ac:dyDescent="0.2">
      <c r="A95" s="396" t="s">
        <v>181</v>
      </c>
      <c r="B95" s="565"/>
      <c r="C95" s="578"/>
      <c r="D95" s="340">
        <v>129720</v>
      </c>
      <c r="E95" s="338"/>
      <c r="F95" s="338"/>
      <c r="G95" s="338"/>
      <c r="H95" s="339"/>
    </row>
    <row r="96" spans="1:8" ht="37.5" customHeight="1" x14ac:dyDescent="0.2">
      <c r="A96" s="396" t="s">
        <v>182</v>
      </c>
      <c r="B96" s="565"/>
      <c r="C96" s="578"/>
      <c r="D96" s="340">
        <v>135360</v>
      </c>
      <c r="E96" s="338"/>
      <c r="F96" s="338"/>
      <c r="G96" s="338"/>
      <c r="H96" s="339"/>
    </row>
    <row r="97" spans="1:8" ht="37.5" customHeight="1" x14ac:dyDescent="0.2">
      <c r="A97" s="396" t="s">
        <v>183</v>
      </c>
      <c r="B97" s="565"/>
      <c r="C97" s="578"/>
      <c r="D97" s="340">
        <v>141000</v>
      </c>
      <c r="E97" s="338"/>
      <c r="F97" s="338"/>
      <c r="G97" s="338"/>
      <c r="H97" s="339"/>
    </row>
    <row r="98" spans="1:8" ht="37.5" customHeight="1" x14ac:dyDescent="0.2">
      <c r="A98" s="396" t="s">
        <v>184</v>
      </c>
      <c r="B98" s="565"/>
      <c r="C98" s="578"/>
      <c r="D98" s="340">
        <v>146640</v>
      </c>
      <c r="E98" s="338"/>
      <c r="F98" s="338"/>
      <c r="G98" s="338"/>
      <c r="H98" s="339"/>
    </row>
    <row r="99" spans="1:8" ht="37.5" customHeight="1" x14ac:dyDescent="0.2">
      <c r="A99" s="396" t="s">
        <v>185</v>
      </c>
      <c r="B99" s="565"/>
      <c r="C99" s="578"/>
      <c r="D99" s="340">
        <v>152280</v>
      </c>
      <c r="E99" s="338"/>
      <c r="F99" s="338"/>
      <c r="G99" s="338"/>
      <c r="H99" s="339"/>
    </row>
    <row r="100" spans="1:8" ht="37.5" customHeight="1" x14ac:dyDescent="0.2">
      <c r="A100" s="396" t="s">
        <v>186</v>
      </c>
      <c r="B100" s="565"/>
      <c r="C100" s="578"/>
      <c r="D100" s="340">
        <v>157920</v>
      </c>
      <c r="E100" s="338"/>
      <c r="F100" s="338"/>
      <c r="G100" s="338"/>
      <c r="H100" s="339"/>
    </row>
    <row r="101" spans="1:8" ht="37.5" customHeight="1" x14ac:dyDescent="0.2">
      <c r="A101" s="640" t="s">
        <v>187</v>
      </c>
      <c r="B101" s="641"/>
      <c r="C101" s="578"/>
      <c r="D101" s="340">
        <v>163560</v>
      </c>
      <c r="E101" s="338"/>
      <c r="F101" s="338"/>
      <c r="G101" s="338"/>
      <c r="H101" s="339"/>
    </row>
    <row r="102" spans="1:8" ht="37.5" customHeight="1" x14ac:dyDescent="0.2">
      <c r="A102" s="640" t="s">
        <v>188</v>
      </c>
      <c r="B102" s="641"/>
      <c r="C102" s="578"/>
      <c r="D102" s="340">
        <v>169200</v>
      </c>
      <c r="E102" s="338"/>
      <c r="F102" s="338"/>
      <c r="G102" s="338"/>
      <c r="H102" s="339"/>
    </row>
    <row r="103" spans="1:8" ht="37.5" customHeight="1" x14ac:dyDescent="0.2">
      <c r="A103" s="640" t="s">
        <v>189</v>
      </c>
      <c r="B103" s="641"/>
      <c r="C103" s="578"/>
      <c r="D103" s="340">
        <v>174840</v>
      </c>
      <c r="E103" s="338"/>
      <c r="F103" s="338"/>
      <c r="G103" s="338"/>
      <c r="H103" s="339"/>
    </row>
    <row r="104" spans="1:8" ht="37.5" customHeight="1" x14ac:dyDescent="0.2">
      <c r="A104" s="640" t="s">
        <v>190</v>
      </c>
      <c r="B104" s="641"/>
      <c r="C104" s="578"/>
      <c r="D104" s="340">
        <v>180480</v>
      </c>
      <c r="E104" s="338"/>
      <c r="F104" s="338"/>
      <c r="G104" s="338"/>
      <c r="H104" s="339"/>
    </row>
    <row r="105" spans="1:8" ht="37.5" customHeight="1" x14ac:dyDescent="0.2">
      <c r="A105" s="640" t="s">
        <v>191</v>
      </c>
      <c r="B105" s="641"/>
      <c r="C105" s="578"/>
      <c r="D105" s="340">
        <v>186120</v>
      </c>
      <c r="E105" s="338"/>
      <c r="F105" s="338"/>
      <c r="G105" s="338"/>
      <c r="H105" s="339"/>
    </row>
    <row r="106" spans="1:8" ht="37.5" customHeight="1" x14ac:dyDescent="0.2">
      <c r="A106" s="640" t="s">
        <v>192</v>
      </c>
      <c r="B106" s="641"/>
      <c r="C106" s="578"/>
      <c r="D106" s="340">
        <v>191760</v>
      </c>
      <c r="E106" s="338"/>
      <c r="F106" s="338"/>
      <c r="G106" s="338"/>
      <c r="H106" s="339"/>
    </row>
    <row r="107" spans="1:8" ht="37.5" customHeight="1" x14ac:dyDescent="0.2">
      <c r="A107" s="640" t="s">
        <v>229</v>
      </c>
      <c r="B107" s="641"/>
      <c r="C107" s="578"/>
      <c r="D107" s="340">
        <v>197400</v>
      </c>
      <c r="E107" s="338"/>
      <c r="F107" s="338"/>
      <c r="G107" s="338"/>
      <c r="H107" s="339"/>
    </row>
    <row r="108" spans="1:8" ht="37.5" customHeight="1" x14ac:dyDescent="0.2">
      <c r="A108" s="640" t="s">
        <v>230</v>
      </c>
      <c r="B108" s="641"/>
      <c r="C108" s="578"/>
      <c r="D108" s="340">
        <v>203040</v>
      </c>
      <c r="E108" s="338"/>
      <c r="F108" s="338"/>
      <c r="G108" s="338"/>
      <c r="H108" s="339"/>
    </row>
    <row r="109" spans="1:8" ht="37.5" customHeight="1" x14ac:dyDescent="0.2">
      <c r="A109" s="640" t="s">
        <v>231</v>
      </c>
      <c r="B109" s="641"/>
      <c r="C109" s="578"/>
      <c r="D109" s="340">
        <v>208680</v>
      </c>
      <c r="E109" s="338"/>
      <c r="F109" s="338"/>
      <c r="G109" s="338"/>
      <c r="H109" s="339"/>
    </row>
    <row r="110" spans="1:8" ht="37.5" customHeight="1" x14ac:dyDescent="0.2">
      <c r="A110" s="640" t="s">
        <v>232</v>
      </c>
      <c r="B110" s="641"/>
      <c r="C110" s="578"/>
      <c r="D110" s="340">
        <v>214320</v>
      </c>
      <c r="E110" s="338"/>
      <c r="F110" s="338"/>
      <c r="G110" s="338"/>
      <c r="H110" s="339"/>
    </row>
    <row r="111" spans="1:8" ht="37.5" customHeight="1" x14ac:dyDescent="0.2">
      <c r="A111" s="640" t="s">
        <v>233</v>
      </c>
      <c r="B111" s="641"/>
      <c r="C111" s="578"/>
      <c r="D111" s="340">
        <v>219960</v>
      </c>
      <c r="E111" s="338"/>
      <c r="F111" s="338"/>
      <c r="G111" s="338"/>
      <c r="H111" s="339"/>
    </row>
    <row r="112" spans="1:8" ht="37.5" customHeight="1" x14ac:dyDescent="0.2">
      <c r="A112" s="396" t="s">
        <v>355</v>
      </c>
      <c r="B112" s="565"/>
      <c r="C112" s="578"/>
      <c r="D112" s="340">
        <v>225600</v>
      </c>
      <c r="E112" s="338"/>
      <c r="F112" s="338"/>
      <c r="G112" s="338"/>
      <c r="H112" s="339"/>
    </row>
    <row r="113" spans="1:8" ht="37.5" customHeight="1" x14ac:dyDescent="0.2">
      <c r="A113" s="396" t="s">
        <v>356</v>
      </c>
      <c r="B113" s="565"/>
      <c r="C113" s="578"/>
      <c r="D113" s="340">
        <v>231240</v>
      </c>
      <c r="E113" s="338"/>
      <c r="F113" s="338"/>
      <c r="G113" s="338"/>
      <c r="H113" s="339"/>
    </row>
    <row r="114" spans="1:8" ht="37.5" customHeight="1" x14ac:dyDescent="0.2">
      <c r="A114" s="396" t="s">
        <v>357</v>
      </c>
      <c r="B114" s="565"/>
      <c r="C114" s="578"/>
      <c r="D114" s="340">
        <v>236880</v>
      </c>
      <c r="E114" s="338"/>
      <c r="F114" s="338"/>
      <c r="G114" s="338"/>
      <c r="H114" s="339"/>
    </row>
    <row r="115" spans="1:8" ht="37.5" customHeight="1" x14ac:dyDescent="0.2">
      <c r="A115" s="396" t="s">
        <v>358</v>
      </c>
      <c r="B115" s="565"/>
      <c r="C115" s="578"/>
      <c r="D115" s="340">
        <v>242520</v>
      </c>
      <c r="E115" s="338"/>
      <c r="F115" s="338"/>
      <c r="G115" s="338"/>
      <c r="H115" s="339"/>
    </row>
    <row r="116" spans="1:8" ht="37.5" customHeight="1" x14ac:dyDescent="0.2">
      <c r="A116" s="396" t="s">
        <v>359</v>
      </c>
      <c r="B116" s="565"/>
      <c r="C116" s="578"/>
      <c r="D116" s="340">
        <v>248160</v>
      </c>
      <c r="E116" s="338"/>
      <c r="F116" s="338"/>
      <c r="G116" s="338"/>
      <c r="H116" s="339"/>
    </row>
    <row r="117" spans="1:8" ht="37.5" customHeight="1" x14ac:dyDescent="0.2">
      <c r="A117" s="396" t="s">
        <v>360</v>
      </c>
      <c r="B117" s="565"/>
      <c r="C117" s="578"/>
      <c r="D117" s="340">
        <v>253800</v>
      </c>
      <c r="E117" s="338"/>
      <c r="F117" s="338"/>
      <c r="G117" s="338"/>
      <c r="H117" s="339"/>
    </row>
    <row r="118" spans="1:8" ht="37.5" customHeight="1" x14ac:dyDescent="0.2">
      <c r="A118" s="396" t="s">
        <v>361</v>
      </c>
      <c r="B118" s="565"/>
      <c r="C118" s="578"/>
      <c r="D118" s="340">
        <v>259440</v>
      </c>
      <c r="E118" s="338"/>
      <c r="F118" s="338"/>
      <c r="G118" s="338"/>
      <c r="H118" s="339"/>
    </row>
    <row r="119" spans="1:8" ht="37.5" customHeight="1" x14ac:dyDescent="0.2">
      <c r="A119" s="396" t="s">
        <v>362</v>
      </c>
      <c r="B119" s="565"/>
      <c r="C119" s="578"/>
      <c r="D119" s="340">
        <v>265080</v>
      </c>
      <c r="E119" s="338"/>
      <c r="F119" s="338"/>
      <c r="G119" s="338"/>
      <c r="H119" s="339"/>
    </row>
    <row r="120" spans="1:8" ht="37.5" customHeight="1" x14ac:dyDescent="0.2">
      <c r="A120" s="396" t="s">
        <v>363</v>
      </c>
      <c r="B120" s="565"/>
      <c r="C120" s="578"/>
      <c r="D120" s="340">
        <v>270720</v>
      </c>
      <c r="E120" s="338"/>
      <c r="F120" s="338"/>
      <c r="G120" s="338"/>
      <c r="H120" s="339"/>
    </row>
    <row r="121" spans="1:8" ht="37.5" customHeight="1" thickBot="1" x14ac:dyDescent="0.25">
      <c r="A121" s="396" t="s">
        <v>364</v>
      </c>
      <c r="B121" s="565"/>
      <c r="C121" s="579"/>
      <c r="D121" s="340">
        <v>276360</v>
      </c>
      <c r="E121" s="338"/>
      <c r="F121" s="338"/>
      <c r="G121" s="338"/>
      <c r="H121" s="339"/>
    </row>
    <row r="122" spans="1:8" ht="50.1" customHeight="1" thickBot="1" x14ac:dyDescent="0.25">
      <c r="A122" s="386" t="s">
        <v>59</v>
      </c>
      <c r="B122" s="387"/>
      <c r="C122" s="387"/>
      <c r="D122" s="398" t="str">
        <f>"от "&amp;MIN(D123:D133)&amp;" до "&amp;MAX(D123:D133)</f>
        <v>от 105 до 6432</v>
      </c>
      <c r="E122" s="399"/>
      <c r="F122" s="399"/>
      <c r="G122" s="399"/>
      <c r="H122" s="400"/>
    </row>
    <row r="123" spans="1:8" ht="151.5" x14ac:dyDescent="0.2">
      <c r="A123" s="176" t="s">
        <v>613</v>
      </c>
      <c r="B123" s="63" t="s">
        <v>194</v>
      </c>
      <c r="C123"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401">
        <v>1788</v>
      </c>
      <c r="E123" s="401"/>
      <c r="F123" s="401"/>
      <c r="G123" s="401"/>
      <c r="H123" s="402"/>
    </row>
    <row r="124" spans="1:8" ht="151.5" x14ac:dyDescent="0.2">
      <c r="A124" s="62" t="s">
        <v>60</v>
      </c>
      <c r="B124" s="63" t="s">
        <v>13</v>
      </c>
      <c r="C124" s="435"/>
      <c r="D124" s="401">
        <v>1788</v>
      </c>
      <c r="E124" s="401"/>
      <c r="F124" s="401"/>
      <c r="G124" s="401"/>
      <c r="H124" s="402"/>
    </row>
    <row r="125" spans="1:8" ht="37.5" customHeight="1" x14ac:dyDescent="0.2">
      <c r="A125" s="356" t="s">
        <v>61</v>
      </c>
      <c r="B125" s="395"/>
      <c r="C125" s="40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368">
        <v>105</v>
      </c>
      <c r="E125" s="368"/>
      <c r="F125" s="368"/>
      <c r="G125" s="368"/>
      <c r="H125" s="369"/>
    </row>
    <row r="126" spans="1:8" ht="37.5" customHeight="1" x14ac:dyDescent="0.2">
      <c r="A126" s="356" t="s">
        <v>62</v>
      </c>
      <c r="B126" s="395"/>
      <c r="C126" s="404"/>
      <c r="D126" s="368">
        <v>6252</v>
      </c>
      <c r="E126" s="368"/>
      <c r="F126" s="368"/>
      <c r="G126" s="368"/>
      <c r="H126" s="369"/>
    </row>
    <row r="127" spans="1:8" ht="37.5" customHeight="1" x14ac:dyDescent="0.2">
      <c r="A127" s="356" t="s">
        <v>63</v>
      </c>
      <c r="B127" s="395"/>
      <c r="C127" s="404"/>
      <c r="D127" s="368">
        <v>1242</v>
      </c>
      <c r="E127" s="368"/>
      <c r="F127" s="368"/>
      <c r="G127" s="368"/>
      <c r="H127" s="369"/>
    </row>
    <row r="128" spans="1:8" ht="37.5" customHeight="1" x14ac:dyDescent="0.2">
      <c r="A128" s="335" t="s">
        <v>64</v>
      </c>
      <c r="B128" s="336"/>
      <c r="C128" s="404"/>
      <c r="D128" s="368">
        <v>3780</v>
      </c>
      <c r="E128" s="368"/>
      <c r="F128" s="368"/>
      <c r="G128" s="368"/>
      <c r="H128" s="369"/>
    </row>
    <row r="129" spans="1:8" ht="37.5" customHeight="1" x14ac:dyDescent="0.2">
      <c r="A129" s="356" t="s">
        <v>65</v>
      </c>
      <c r="B129" s="395"/>
      <c r="C129" s="404"/>
      <c r="D129" s="368">
        <v>240</v>
      </c>
      <c r="E129" s="368"/>
      <c r="F129" s="368"/>
      <c r="G129" s="368"/>
      <c r="H129" s="369"/>
    </row>
    <row r="130" spans="1:8" ht="37.5" customHeight="1" x14ac:dyDescent="0.2">
      <c r="A130" s="356" t="s">
        <v>66</v>
      </c>
      <c r="B130" s="395"/>
      <c r="C130" s="404"/>
      <c r="D130" s="368">
        <v>240</v>
      </c>
      <c r="E130" s="368"/>
      <c r="F130" s="368"/>
      <c r="G130" s="368"/>
      <c r="H130" s="369"/>
    </row>
    <row r="131" spans="1:8" ht="37.5" customHeight="1" x14ac:dyDescent="0.2">
      <c r="A131" s="356" t="s">
        <v>67</v>
      </c>
      <c r="B131" s="395"/>
      <c r="C131" s="404"/>
      <c r="D131" s="368">
        <v>480</v>
      </c>
      <c r="E131" s="368"/>
      <c r="F131" s="368"/>
      <c r="G131" s="368"/>
      <c r="H131" s="369"/>
    </row>
    <row r="132" spans="1:8" ht="37.5" customHeight="1" x14ac:dyDescent="0.2">
      <c r="A132" s="356" t="s">
        <v>68</v>
      </c>
      <c r="B132" s="395"/>
      <c r="C132" s="404"/>
      <c r="D132" s="368">
        <v>720</v>
      </c>
      <c r="E132" s="368"/>
      <c r="F132" s="368"/>
      <c r="G132" s="368"/>
      <c r="H132" s="369"/>
    </row>
    <row r="133" spans="1:8" ht="37.5" customHeight="1" thickBot="1" x14ac:dyDescent="0.25">
      <c r="A133" s="406" t="s">
        <v>69</v>
      </c>
      <c r="B133" s="407"/>
      <c r="C133" s="405"/>
      <c r="D133" s="393">
        <v>6432</v>
      </c>
      <c r="E133" s="393"/>
      <c r="F133" s="393"/>
      <c r="G133" s="393"/>
      <c r="H133" s="394"/>
    </row>
    <row r="134" spans="1:8" s="16" customFormat="1" ht="117.75" customHeight="1" thickBot="1" x14ac:dyDescent="0.25">
      <c r="A134" s="501" t="s">
        <v>71</v>
      </c>
      <c r="B134" s="502"/>
      <c r="C13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354">
        <f>75*1.2</f>
        <v>90</v>
      </c>
      <c r="E134" s="354"/>
      <c r="F134" s="354"/>
      <c r="G134" s="354"/>
      <c r="H134" s="355"/>
    </row>
    <row r="135" spans="1:8" ht="50.1" customHeight="1" thickBot="1" x14ac:dyDescent="0.25">
      <c r="A135" s="341" t="s">
        <v>72</v>
      </c>
      <c r="B135" s="342"/>
      <c r="C135" s="21"/>
      <c r="D135" s="343" t="e">
        <f>"от "&amp;MIN(D137,D157:H158,#REF!,D159:H173)&amp;" до "&amp;MAX(D137,D157:H158,#REF!,D159:H173)</f>
        <v>#REF!</v>
      </c>
      <c r="E135" s="343"/>
      <c r="F135" s="343"/>
      <c r="G135" s="343"/>
      <c r="H135" s="344"/>
    </row>
    <row r="136" spans="1:8" ht="21.75" thickBot="1" x14ac:dyDescent="0.25">
      <c r="A136" s="497"/>
      <c r="B136" s="498"/>
      <c r="C136" s="60"/>
      <c r="D136" s="499"/>
      <c r="E136" s="499"/>
      <c r="F136" s="499"/>
      <c r="G136" s="499"/>
      <c r="H136" s="500"/>
    </row>
    <row r="137" spans="1:8" ht="66.75" customHeight="1" thickBot="1" x14ac:dyDescent="0.25">
      <c r="A137" s="374" t="s">
        <v>73</v>
      </c>
      <c r="B137" s="375"/>
      <c r="C13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379">
        <v>8280</v>
      </c>
      <c r="E137" s="379"/>
      <c r="F137" s="379"/>
      <c r="G137" s="379"/>
      <c r="H137" s="380"/>
    </row>
    <row r="138" spans="1:8" ht="66.75" customHeight="1" thickBot="1" x14ac:dyDescent="0.25">
      <c r="A138" s="381" t="s">
        <v>74</v>
      </c>
      <c r="B138" s="382"/>
      <c r="C138" s="377"/>
      <c r="D138" s="383" t="s">
        <v>75</v>
      </c>
      <c r="E138" s="384"/>
      <c r="F138" s="384"/>
      <c r="G138" s="384"/>
      <c r="H138" s="385"/>
    </row>
    <row r="139" spans="1:8" ht="66.75" customHeight="1" x14ac:dyDescent="0.2">
      <c r="A139" s="363" t="s">
        <v>76</v>
      </c>
      <c r="B139" s="364"/>
      <c r="C139" s="377"/>
      <c r="D139" s="368">
        <f>D137/4</f>
        <v>2070</v>
      </c>
      <c r="E139" s="368"/>
      <c r="F139" s="368"/>
      <c r="G139" s="368"/>
      <c r="H139" s="369"/>
    </row>
    <row r="140" spans="1:8" ht="66.75" customHeight="1" x14ac:dyDescent="0.2">
      <c r="A140" s="363" t="s">
        <v>77</v>
      </c>
      <c r="B140" s="364"/>
      <c r="C140" s="377"/>
      <c r="D140" s="368">
        <f>D137/5</f>
        <v>1656</v>
      </c>
      <c r="E140" s="368"/>
      <c r="F140" s="368"/>
      <c r="G140" s="368"/>
      <c r="H140" s="369"/>
    </row>
    <row r="141" spans="1:8" ht="66.75" customHeight="1" x14ac:dyDescent="0.2">
      <c r="A141" s="363" t="s">
        <v>78</v>
      </c>
      <c r="B141" s="364"/>
      <c r="C141" s="377"/>
      <c r="D141" s="368">
        <f>D137/6</f>
        <v>1380</v>
      </c>
      <c r="E141" s="368"/>
      <c r="F141" s="368"/>
      <c r="G141" s="368"/>
      <c r="H141" s="369"/>
    </row>
    <row r="142" spans="1:8" ht="66.75" customHeight="1" x14ac:dyDescent="0.2">
      <c r="A142" s="363" t="s">
        <v>79</v>
      </c>
      <c r="B142" s="364"/>
      <c r="C142" s="377"/>
      <c r="D142" s="368">
        <f>D137/7</f>
        <v>1182.8571428571429</v>
      </c>
      <c r="E142" s="368"/>
      <c r="F142" s="368"/>
      <c r="G142" s="368"/>
      <c r="H142" s="369"/>
    </row>
    <row r="143" spans="1:8" ht="66.75" customHeight="1" x14ac:dyDescent="0.2">
      <c r="A143" s="363" t="s">
        <v>80</v>
      </c>
      <c r="B143" s="364"/>
      <c r="C143" s="377"/>
      <c r="D143" s="368">
        <f>D137/8</f>
        <v>1035</v>
      </c>
      <c r="E143" s="368"/>
      <c r="F143" s="368"/>
      <c r="G143" s="368"/>
      <c r="H143" s="369"/>
    </row>
    <row r="144" spans="1:8" ht="66.75" customHeight="1" x14ac:dyDescent="0.2">
      <c r="A144" s="363" t="s">
        <v>81</v>
      </c>
      <c r="B144" s="364"/>
      <c r="C144" s="377"/>
      <c r="D144" s="368">
        <f>D137/9</f>
        <v>920</v>
      </c>
      <c r="E144" s="368"/>
      <c r="F144" s="368"/>
      <c r="G144" s="368"/>
      <c r="H144" s="369"/>
    </row>
    <row r="145" spans="1:8" ht="66.75" customHeight="1" x14ac:dyDescent="0.2">
      <c r="A145" s="363" t="s">
        <v>82</v>
      </c>
      <c r="B145" s="364"/>
      <c r="C145" s="377"/>
      <c r="D145" s="368">
        <f>D137/10</f>
        <v>828</v>
      </c>
      <c r="E145" s="368"/>
      <c r="F145" s="368"/>
      <c r="G145" s="368"/>
      <c r="H145" s="369"/>
    </row>
    <row r="146" spans="1:8" ht="66.75" customHeight="1" thickBot="1" x14ac:dyDescent="0.25">
      <c r="A146" s="374" t="s">
        <v>83</v>
      </c>
      <c r="B146" s="375"/>
      <c r="C146" s="377"/>
      <c r="D146" s="379">
        <v>13800</v>
      </c>
      <c r="E146" s="379"/>
      <c r="F146" s="379"/>
      <c r="G146" s="379"/>
      <c r="H146" s="380"/>
    </row>
    <row r="147" spans="1:8" ht="66.75" customHeight="1" thickBot="1" x14ac:dyDescent="0.25">
      <c r="A147" s="381" t="s">
        <v>74</v>
      </c>
      <c r="B147" s="382"/>
      <c r="C147" s="377"/>
      <c r="D147" s="383" t="s">
        <v>75</v>
      </c>
      <c r="E147" s="384"/>
      <c r="F147" s="384"/>
      <c r="G147" s="384"/>
      <c r="H147" s="385"/>
    </row>
    <row r="148" spans="1:8" ht="66.75" customHeight="1" x14ac:dyDescent="0.2">
      <c r="A148" s="363" t="s">
        <v>76</v>
      </c>
      <c r="B148" s="364"/>
      <c r="C148" s="377"/>
      <c r="D148" s="368">
        <v>3450</v>
      </c>
      <c r="E148" s="368"/>
      <c r="F148" s="368"/>
      <c r="G148" s="368"/>
      <c r="H148" s="369"/>
    </row>
    <row r="149" spans="1:8" ht="66.75" customHeight="1" x14ac:dyDescent="0.2">
      <c r="A149" s="363" t="s">
        <v>77</v>
      </c>
      <c r="B149" s="364"/>
      <c r="C149" s="377"/>
      <c r="D149" s="368">
        <v>2760</v>
      </c>
      <c r="E149" s="368"/>
      <c r="F149" s="368"/>
      <c r="G149" s="368"/>
      <c r="H149" s="369"/>
    </row>
    <row r="150" spans="1:8" ht="66.75" customHeight="1" x14ac:dyDescent="0.2">
      <c r="A150" s="363" t="s">
        <v>78</v>
      </c>
      <c r="B150" s="364"/>
      <c r="C150" s="377"/>
      <c r="D150" s="368">
        <v>2300</v>
      </c>
      <c r="E150" s="368"/>
      <c r="F150" s="368"/>
      <c r="G150" s="368"/>
      <c r="H150" s="369"/>
    </row>
    <row r="151" spans="1:8" ht="66.75" customHeight="1" x14ac:dyDescent="0.2">
      <c r="A151" s="363" t="s">
        <v>79</v>
      </c>
      <c r="B151" s="364"/>
      <c r="C151" s="377"/>
      <c r="D151" s="368">
        <v>1971.4285714285713</v>
      </c>
      <c r="E151" s="368"/>
      <c r="F151" s="368"/>
      <c r="G151" s="368"/>
      <c r="H151" s="369"/>
    </row>
    <row r="152" spans="1:8" ht="66.75" customHeight="1" x14ac:dyDescent="0.2">
      <c r="A152" s="363" t="s">
        <v>80</v>
      </c>
      <c r="B152" s="364"/>
      <c r="C152" s="377"/>
      <c r="D152" s="368">
        <v>1725</v>
      </c>
      <c r="E152" s="368"/>
      <c r="F152" s="368"/>
      <c r="G152" s="368"/>
      <c r="H152" s="369"/>
    </row>
    <row r="153" spans="1:8" ht="66.75" customHeight="1" x14ac:dyDescent="0.2">
      <c r="A153" s="363" t="s">
        <v>81</v>
      </c>
      <c r="B153" s="364"/>
      <c r="C153" s="377"/>
      <c r="D153" s="368">
        <v>1533.3333333333333</v>
      </c>
      <c r="E153" s="368"/>
      <c r="F153" s="368"/>
      <c r="G153" s="368"/>
      <c r="H153" s="369"/>
    </row>
    <row r="154" spans="1:8" ht="66.75" customHeight="1" thickBot="1" x14ac:dyDescent="0.25">
      <c r="A154" s="363" t="s">
        <v>82</v>
      </c>
      <c r="B154" s="364"/>
      <c r="C154" s="378"/>
      <c r="D154" s="368">
        <v>1380</v>
      </c>
      <c r="E154" s="368"/>
      <c r="F154" s="368"/>
      <c r="G154" s="368"/>
      <c r="H154" s="369"/>
    </row>
    <row r="155" spans="1:8" s="16" customFormat="1" ht="62.45" customHeight="1" thickBot="1" x14ac:dyDescent="0.25">
      <c r="A155" s="358" t="s">
        <v>84</v>
      </c>
      <c r="B155" s="359"/>
      <c r="C15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353">
        <v>20004</v>
      </c>
      <c r="E155" s="354"/>
      <c r="F155" s="354"/>
      <c r="G155" s="354"/>
      <c r="H155" s="355"/>
    </row>
    <row r="156" spans="1:8" ht="21.75" thickBot="1" x14ac:dyDescent="0.25">
      <c r="A156" s="497"/>
      <c r="B156" s="498"/>
      <c r="C156" s="56"/>
      <c r="D156" s="499"/>
      <c r="E156" s="499"/>
      <c r="F156" s="499"/>
      <c r="G156" s="499"/>
      <c r="H156" s="500"/>
    </row>
    <row r="157" spans="1:8" ht="50.1" customHeight="1" x14ac:dyDescent="0.2">
      <c r="A157" s="335" t="s">
        <v>85</v>
      </c>
      <c r="B157" s="336"/>
      <c r="C157" s="66" t="str">
        <f>"Интернет-площадка 2gis.ru на основе Cправочника организаций "&amp;$C$2&amp;""</f>
        <v>Интернет-площадка 2gis.ru на основе Cправочника организаций "2ГИС.ЯКУТСК"</v>
      </c>
      <c r="D157" s="360">
        <v>5016</v>
      </c>
      <c r="E157" s="361"/>
      <c r="F157" s="361"/>
      <c r="G157" s="361"/>
      <c r="H157" s="362"/>
    </row>
    <row r="158" spans="1:8" ht="50.1" customHeight="1" x14ac:dyDescent="0.2">
      <c r="A158" s="335" t="s">
        <v>86</v>
      </c>
      <c r="B158" s="336"/>
      <c r="C15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367">
        <v>2364</v>
      </c>
      <c r="E158" s="351"/>
      <c r="F158" s="351"/>
      <c r="G158" s="351"/>
      <c r="H158" s="352"/>
    </row>
    <row r="159" spans="1:8" ht="50.1" customHeight="1" x14ac:dyDescent="0.2">
      <c r="A159" s="335" t="s">
        <v>87</v>
      </c>
      <c r="B159" s="336"/>
      <c r="C159"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37">
        <v>2952</v>
      </c>
      <c r="E159" s="338"/>
      <c r="F159" s="338"/>
      <c r="G159" s="338"/>
      <c r="H159" s="339"/>
    </row>
    <row r="160" spans="1:8" ht="50.1" customHeight="1" x14ac:dyDescent="0.2">
      <c r="A160" s="335" t="s">
        <v>88</v>
      </c>
      <c r="B160" s="336"/>
      <c r="C160" s="67" t="str">
        <f>"Интернет-площадка 2gis.ru на основе Cправочника организаций "&amp;$C$2&amp;""</f>
        <v>Интернет-площадка 2gis.ru на основе Cправочника организаций "2ГИС.ЯКУТСК"</v>
      </c>
      <c r="D160" s="337">
        <v>9000</v>
      </c>
      <c r="E160" s="338"/>
      <c r="F160" s="338"/>
      <c r="G160" s="338"/>
      <c r="H160" s="339"/>
    </row>
    <row r="161" spans="1:8" ht="50.1" customHeight="1" x14ac:dyDescent="0.2">
      <c r="A161" s="335" t="s">
        <v>89</v>
      </c>
      <c r="B161" s="336"/>
      <c r="C161" s="67" t="str">
        <f>"Интернет-площадка 2gis.ru на основе Cправочника организаций "&amp;$C$2&amp;""</f>
        <v>Интернет-площадка 2gis.ru на основе Cправочника организаций "2ГИС.ЯКУТСК"</v>
      </c>
      <c r="D161" s="337">
        <v>10800</v>
      </c>
      <c r="E161" s="338"/>
      <c r="F161" s="338"/>
      <c r="G161" s="338"/>
      <c r="H161" s="339"/>
    </row>
    <row r="162" spans="1:8" ht="50.1" customHeight="1" x14ac:dyDescent="0.2">
      <c r="A162" s="335" t="s">
        <v>90</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37">
        <v>1770</v>
      </c>
      <c r="E162" s="338"/>
      <c r="F162" s="338"/>
      <c r="G162" s="338"/>
      <c r="H162" s="339"/>
    </row>
    <row r="163" spans="1:8" ht="50.1" customHeight="1" x14ac:dyDescent="0.2">
      <c r="A163" s="335" t="s">
        <v>91</v>
      </c>
      <c r="B163" s="336"/>
      <c r="C163"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37">
        <v>3540</v>
      </c>
      <c r="E163" s="338"/>
      <c r="F163" s="338"/>
      <c r="G163" s="338"/>
      <c r="H163" s="339"/>
    </row>
    <row r="164" spans="1:8" ht="50.1" customHeight="1" x14ac:dyDescent="0.2">
      <c r="A164" s="335" t="s">
        <v>92</v>
      </c>
      <c r="B164" s="336"/>
      <c r="C164"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37">
        <v>4140</v>
      </c>
      <c r="E164" s="338"/>
      <c r="F164" s="338"/>
      <c r="G164" s="338"/>
      <c r="H164" s="339"/>
    </row>
    <row r="165" spans="1:8" ht="50.1" customHeight="1" x14ac:dyDescent="0.2">
      <c r="A165" s="335" t="s">
        <v>93</v>
      </c>
      <c r="B165" s="336"/>
      <c r="C165" s="67" t="e">
        <f>#REF!</f>
        <v>#REF!</v>
      </c>
      <c r="D165" s="337">
        <v>24000</v>
      </c>
      <c r="E165" s="338"/>
      <c r="F165" s="338"/>
      <c r="G165" s="338"/>
      <c r="H165" s="339"/>
    </row>
    <row r="166" spans="1:8" ht="50.1" customHeight="1" x14ac:dyDescent="0.2">
      <c r="A166" s="335" t="s">
        <v>94</v>
      </c>
      <c r="B166" s="336"/>
      <c r="C166" s="67" t="s">
        <v>95</v>
      </c>
      <c r="D166" s="337">
        <v>1500</v>
      </c>
      <c r="E166" s="338"/>
      <c r="F166" s="338"/>
      <c r="G166" s="338"/>
      <c r="H166" s="339"/>
    </row>
    <row r="167" spans="1:8" ht="68.25" customHeight="1" x14ac:dyDescent="0.2">
      <c r="A167" s="335" t="s">
        <v>96</v>
      </c>
      <c r="B167" s="336"/>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37">
        <v>10050</v>
      </c>
      <c r="E167" s="338"/>
      <c r="F167" s="338"/>
      <c r="G167" s="338"/>
      <c r="H167" s="339"/>
    </row>
    <row r="168" spans="1:8" ht="68.25" customHeight="1" x14ac:dyDescent="0.2">
      <c r="A168" s="335" t="s">
        <v>97</v>
      </c>
      <c r="B168" s="336"/>
      <c r="C168" s="67"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37">
        <v>8040</v>
      </c>
      <c r="E168" s="338"/>
      <c r="F168" s="338"/>
      <c r="G168" s="338"/>
      <c r="H168" s="339"/>
    </row>
    <row r="169" spans="1:8" ht="68.25" customHeight="1" x14ac:dyDescent="0.2">
      <c r="A169" s="335" t="s">
        <v>98</v>
      </c>
      <c r="B169" s="336"/>
      <c r="C169"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37">
        <v>8370</v>
      </c>
      <c r="E169" s="338"/>
      <c r="F169" s="338"/>
      <c r="G169" s="338"/>
      <c r="H169" s="339"/>
    </row>
    <row r="170" spans="1:8" ht="68.25" customHeight="1" x14ac:dyDescent="0.2">
      <c r="A170" s="335" t="s">
        <v>99</v>
      </c>
      <c r="B170" s="336"/>
      <c r="C170"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37">
        <v>4020</v>
      </c>
      <c r="E170" s="338"/>
      <c r="F170" s="338"/>
      <c r="G170" s="338"/>
      <c r="H170" s="339"/>
    </row>
    <row r="171" spans="1:8" ht="68.25" customHeight="1" x14ac:dyDescent="0.2">
      <c r="A171" s="335" t="s">
        <v>100</v>
      </c>
      <c r="B171" s="336" t="s">
        <v>100</v>
      </c>
      <c r="C17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37">
        <v>30774</v>
      </c>
      <c r="E171" s="338"/>
      <c r="F171" s="338"/>
      <c r="G171" s="338"/>
      <c r="H171" s="339"/>
    </row>
    <row r="172" spans="1:8" ht="68.25" customHeight="1" x14ac:dyDescent="0.2">
      <c r="A172" s="335" t="s">
        <v>101</v>
      </c>
      <c r="B172" s="336" t="s">
        <v>101</v>
      </c>
      <c r="C17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37">
        <v>15000</v>
      </c>
      <c r="E172" s="338"/>
      <c r="F172" s="338"/>
      <c r="G172" s="338"/>
      <c r="H172" s="339"/>
    </row>
    <row r="173" spans="1:8" ht="50.1" customHeight="1" thickBot="1" x14ac:dyDescent="0.25">
      <c r="A173" s="335" t="s">
        <v>102</v>
      </c>
      <c r="B173" s="336"/>
      <c r="C173"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73" s="337">
        <v>3540</v>
      </c>
      <c r="E173" s="338"/>
      <c r="F173" s="338"/>
      <c r="G173" s="338"/>
      <c r="H173" s="339"/>
    </row>
    <row r="174" spans="1:8" s="16" customFormat="1" ht="102" customHeight="1" thickBot="1" x14ac:dyDescent="0.25">
      <c r="A174" s="335" t="s">
        <v>16</v>
      </c>
      <c r="B174" s="336"/>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37">
        <v>1200</v>
      </c>
      <c r="E174" s="338"/>
      <c r="F174" s="338"/>
      <c r="G174" s="338"/>
      <c r="H174" s="339"/>
    </row>
    <row r="175" spans="1:8" s="16" customFormat="1" ht="102" customHeight="1" thickBot="1" x14ac:dyDescent="0.25">
      <c r="A175" s="335" t="s">
        <v>103</v>
      </c>
      <c r="B175" s="336"/>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5" s="337">
        <v>100002</v>
      </c>
      <c r="E175" s="338"/>
      <c r="F175" s="338"/>
      <c r="G175" s="338"/>
      <c r="H175" s="339"/>
    </row>
    <row r="176" spans="1:8" s="16" customFormat="1" ht="126" customHeight="1" x14ac:dyDescent="0.2">
      <c r="A176" s="335" t="s">
        <v>104</v>
      </c>
      <c r="B176" s="336"/>
      <c r="C17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6" s="337">
        <v>20010</v>
      </c>
      <c r="E176" s="338"/>
      <c r="F176" s="338"/>
      <c r="G176" s="338"/>
      <c r="H176" s="339"/>
    </row>
    <row r="177" spans="1:8" s="16" customFormat="1" ht="96" customHeight="1" x14ac:dyDescent="0.2">
      <c r="A177" s="356" t="s">
        <v>105</v>
      </c>
      <c r="B177" s="357"/>
      <c r="C17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37">
        <v>3600</v>
      </c>
      <c r="E177" s="338"/>
      <c r="F177" s="338"/>
      <c r="G177" s="338"/>
      <c r="H177" s="339"/>
    </row>
    <row r="178" spans="1:8" s="16" customFormat="1" ht="96" customHeight="1" x14ac:dyDescent="0.2">
      <c r="A178" s="356" t="s">
        <v>106</v>
      </c>
      <c r="B178" s="357"/>
      <c r="C17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8" s="337">
        <v>12000</v>
      </c>
      <c r="E178" s="338"/>
      <c r="F178" s="338"/>
      <c r="G178" s="338"/>
      <c r="H178" s="339"/>
    </row>
    <row r="179" spans="1:8" ht="50.1" customHeight="1" x14ac:dyDescent="0.2">
      <c r="A179" s="335" t="s">
        <v>107</v>
      </c>
      <c r="B179" s="336"/>
      <c r="C179" s="67" t="str">
        <f>"Интернет-площадка 2gis.ru на основе Cправочника организаций "&amp;$C$2&amp;""</f>
        <v>Интернет-площадка 2gis.ru на основе Cправочника организаций "2ГИС.ЯКУТСК"</v>
      </c>
      <c r="D179" s="337">
        <v>7080</v>
      </c>
      <c r="E179" s="338"/>
      <c r="F179" s="338"/>
      <c r="G179" s="338"/>
      <c r="H179" s="339"/>
    </row>
    <row r="180" spans="1:8" ht="50.1" customHeight="1" x14ac:dyDescent="0.2">
      <c r="A180" s="335" t="s">
        <v>108</v>
      </c>
      <c r="B180" s="336"/>
      <c r="C180" s="67"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37">
        <v>3360</v>
      </c>
      <c r="E180" s="338"/>
      <c r="F180" s="338"/>
      <c r="G180" s="338"/>
      <c r="H180" s="339"/>
    </row>
    <row r="181" spans="1:8" ht="50.1" customHeight="1" x14ac:dyDescent="0.2">
      <c r="A181" s="335" t="s">
        <v>109</v>
      </c>
      <c r="B181" s="336"/>
      <c r="C181" s="67" t="str">
        <f t="shared" si="1"/>
        <v>Электронный справочник на основе Справочника организаций "2ГИС.ЯКУТСК" (версия для ПК)</v>
      </c>
      <c r="D181" s="337">
        <v>4200</v>
      </c>
      <c r="E181" s="338"/>
      <c r="F181" s="338"/>
      <c r="G181" s="338"/>
      <c r="H181" s="339"/>
    </row>
    <row r="182" spans="1:8" ht="50.1" customHeight="1" x14ac:dyDescent="0.2">
      <c r="A182" s="335" t="s">
        <v>110</v>
      </c>
      <c r="B182" s="336"/>
      <c r="C182" s="67" t="str">
        <f>"Интернет-площадка 2gis.ru на основе Cправочника организаций "&amp;$C$2&amp;""</f>
        <v>Интернет-площадка 2gis.ru на основе Cправочника организаций "2ГИС.ЯКУТСК"</v>
      </c>
      <c r="D182" s="337">
        <v>12600</v>
      </c>
      <c r="E182" s="338"/>
      <c r="F182" s="338"/>
      <c r="G182" s="338"/>
      <c r="H182" s="339"/>
    </row>
    <row r="183" spans="1:8" ht="50.1" customHeight="1" x14ac:dyDescent="0.2">
      <c r="A183" s="335" t="s">
        <v>111</v>
      </c>
      <c r="B183" s="336"/>
      <c r="C183" s="67" t="str">
        <f>"Интернет-площадка 2gis.ru на основе Cправочника организаций "&amp;$C$2&amp;""</f>
        <v>Интернет-площадка 2gis.ru на основе Cправочника организаций "2ГИС.ЯКУТСК"</v>
      </c>
      <c r="D183" s="337">
        <v>15120</v>
      </c>
      <c r="E183" s="338"/>
      <c r="F183" s="338"/>
      <c r="G183" s="338"/>
      <c r="H183" s="339"/>
    </row>
    <row r="184" spans="1:8" ht="50.1" customHeight="1" x14ac:dyDescent="0.2">
      <c r="A184" s="335" t="s">
        <v>112</v>
      </c>
      <c r="B184" s="336"/>
      <c r="C184" s="67" t="str">
        <f t="shared" si="1"/>
        <v>Электронный справочник на основе Справочника организаций "2ГИС.ЯКУТСК" (версия для ПК)</v>
      </c>
      <c r="D184" s="337">
        <v>2520</v>
      </c>
      <c r="E184" s="338"/>
      <c r="F184" s="338"/>
      <c r="G184" s="338"/>
      <c r="H184" s="339"/>
    </row>
    <row r="185" spans="1:8" ht="50.1" customHeight="1" x14ac:dyDescent="0.2">
      <c r="A185" s="335" t="s">
        <v>113</v>
      </c>
      <c r="B185" s="336"/>
      <c r="C185" s="67" t="str">
        <f t="shared" si="1"/>
        <v>Электронный справочник на основе Справочника организаций "2ГИС.ЯКУТСК" (версия для ПК)</v>
      </c>
      <c r="D185" s="337">
        <v>5040</v>
      </c>
      <c r="E185" s="338"/>
      <c r="F185" s="338"/>
      <c r="G185" s="338"/>
      <c r="H185" s="339"/>
    </row>
    <row r="186" spans="1:8" ht="50.1" customHeight="1" x14ac:dyDescent="0.2">
      <c r="A186" s="335" t="s">
        <v>114</v>
      </c>
      <c r="B186" s="336"/>
      <c r="C186" s="67" t="str">
        <f t="shared" si="1"/>
        <v>Электронный справочник на основе Справочника организаций "2ГИС.ЯКУТСК" (версия для ПК)</v>
      </c>
      <c r="D186" s="337">
        <v>5880</v>
      </c>
      <c r="E186" s="338"/>
      <c r="F186" s="338"/>
      <c r="G186" s="338"/>
      <c r="H186" s="339"/>
    </row>
    <row r="187" spans="1:8" ht="50.1" customHeight="1" x14ac:dyDescent="0.2">
      <c r="A187" s="335" t="s">
        <v>115</v>
      </c>
      <c r="B187" s="336"/>
      <c r="C187" s="67" t="s">
        <v>95</v>
      </c>
      <c r="D187" s="337">
        <v>2160</v>
      </c>
      <c r="E187" s="338"/>
      <c r="F187" s="338"/>
      <c r="G187" s="338"/>
      <c r="H187" s="339"/>
    </row>
    <row r="188" spans="1:8" ht="69.75" customHeight="1" x14ac:dyDescent="0.2">
      <c r="A188" s="335" t="s">
        <v>116</v>
      </c>
      <c r="B188" s="336"/>
      <c r="C18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37">
        <v>43200</v>
      </c>
      <c r="E188" s="338"/>
      <c r="F188" s="338"/>
      <c r="G188" s="338"/>
      <c r="H188" s="339"/>
    </row>
    <row r="189" spans="1:8" ht="50.1" customHeight="1" thickBot="1" x14ac:dyDescent="0.25">
      <c r="A189" s="335" t="s">
        <v>117</v>
      </c>
      <c r="B189" s="336"/>
      <c r="C189" s="67" t="str">
        <f t="shared" si="1"/>
        <v>Электронный справочник на основе Справочника организаций "2ГИС.ЯКУТСК" (версия для ПК)</v>
      </c>
      <c r="D189" s="353">
        <v>5040</v>
      </c>
      <c r="E189" s="354"/>
      <c r="F189" s="354"/>
      <c r="G189" s="354"/>
      <c r="H189" s="355"/>
    </row>
    <row r="190" spans="1:8" s="23" customFormat="1" ht="50.1" customHeight="1" thickBot="1" x14ac:dyDescent="0.25">
      <c r="A190" s="341" t="s">
        <v>118</v>
      </c>
      <c r="B190" s="342"/>
      <c r="C190" s="21"/>
      <c r="D190" s="343"/>
      <c r="E190" s="343"/>
      <c r="F190" s="343"/>
      <c r="G190" s="343"/>
      <c r="H190" s="344"/>
    </row>
    <row r="191" spans="1:8" s="16" customFormat="1" ht="50.1" customHeight="1" x14ac:dyDescent="0.2">
      <c r="A191" s="335" t="s">
        <v>119</v>
      </c>
      <c r="B191" s="336"/>
      <c r="C191" s="345"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37">
        <v>10008</v>
      </c>
      <c r="E191" s="338"/>
      <c r="F191" s="338"/>
      <c r="G191" s="338"/>
      <c r="H191" s="339"/>
    </row>
    <row r="192" spans="1:8" s="16" customFormat="1" ht="50.1" customHeight="1" x14ac:dyDescent="0.2">
      <c r="A192" s="335" t="s">
        <v>120</v>
      </c>
      <c r="B192" s="336"/>
      <c r="C192" s="346"/>
      <c r="D192" s="337">
        <v>10008</v>
      </c>
      <c r="E192" s="338"/>
      <c r="F192" s="338"/>
      <c r="G192" s="338"/>
      <c r="H192" s="339"/>
    </row>
    <row r="193" spans="1:8" s="16" customFormat="1" ht="50.1" customHeight="1" x14ac:dyDescent="0.2">
      <c r="A193" s="348" t="s">
        <v>121</v>
      </c>
      <c r="B193" s="349"/>
      <c r="C193" s="346"/>
      <c r="D193" s="496">
        <v>3000</v>
      </c>
      <c r="E193" s="368"/>
      <c r="F193" s="368"/>
      <c r="G193" s="368"/>
      <c r="H193" s="368"/>
    </row>
    <row r="194" spans="1:8" s="16" customFormat="1" ht="50.1" customHeight="1" x14ac:dyDescent="0.2">
      <c r="A194" s="348" t="s">
        <v>122</v>
      </c>
      <c r="B194" s="349"/>
      <c r="C194" s="346"/>
      <c r="D194" s="496">
        <v>300</v>
      </c>
      <c r="E194" s="368"/>
      <c r="F194" s="368"/>
      <c r="G194" s="368"/>
      <c r="H194" s="368"/>
    </row>
    <row r="195" spans="1:8" s="16" customFormat="1" ht="50.1" customHeight="1" thickBot="1" x14ac:dyDescent="0.25">
      <c r="A195" s="348" t="s">
        <v>123</v>
      </c>
      <c r="B195" s="349"/>
      <c r="C195" s="347"/>
      <c r="D195" s="450">
        <v>1050</v>
      </c>
      <c r="E195" s="451"/>
      <c r="F195" s="451"/>
      <c r="G195" s="451"/>
      <c r="H195" s="451"/>
    </row>
    <row r="196" spans="1:8" s="16" customFormat="1" ht="50.1" customHeight="1" thickBot="1" x14ac:dyDescent="0.25">
      <c r="A196" s="341" t="s">
        <v>124</v>
      </c>
      <c r="B196" s="342"/>
      <c r="C196" s="21"/>
      <c r="D196" s="343"/>
      <c r="E196" s="343"/>
      <c r="F196" s="343"/>
      <c r="G196" s="343"/>
      <c r="H196" s="344"/>
    </row>
    <row r="197" spans="1:8" ht="50.1" customHeight="1" x14ac:dyDescent="0.2">
      <c r="A197" s="335" t="s">
        <v>125</v>
      </c>
      <c r="B197" s="336"/>
      <c r="C197" s="67" t="str">
        <f>"Интернет-площадка 2gis.ru на основе Cправочника организаций "&amp;$C$2&amp;""</f>
        <v>Интернет-площадка 2gis.ru на основе Cправочника организаций "2ГИС.ЯКУТСК"</v>
      </c>
      <c r="D197" s="337">
        <v>1770</v>
      </c>
      <c r="E197" s="338"/>
      <c r="F197" s="338"/>
      <c r="G197" s="338"/>
      <c r="H197" s="339"/>
    </row>
    <row r="198" spans="1:8" ht="50.1" customHeight="1" x14ac:dyDescent="0.2">
      <c r="A198" s="335" t="s">
        <v>126</v>
      </c>
      <c r="B198" s="336"/>
      <c r="C19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8" s="337">
        <v>1770</v>
      </c>
      <c r="E198" s="338"/>
      <c r="F198" s="338"/>
      <c r="G198" s="338"/>
      <c r="H198" s="339"/>
    </row>
    <row r="199" spans="1:8" ht="50.1" customHeight="1" x14ac:dyDescent="0.2">
      <c r="A199" s="335" t="s">
        <v>195</v>
      </c>
      <c r="B199" s="336"/>
      <c r="C199" s="67" t="str">
        <f>"Интернет-площадка 2gis.ru на основе Cправочника организаций "&amp;$C$2&amp;""</f>
        <v>Интернет-площадка 2gis.ru на основе Cправочника организаций "2ГИС.ЯКУТСК"</v>
      </c>
      <c r="D199" s="337">
        <v>2520</v>
      </c>
      <c r="E199" s="338"/>
      <c r="F199" s="338"/>
      <c r="G199" s="338"/>
      <c r="H199" s="339"/>
    </row>
    <row r="200" spans="1:8" ht="50.1" customHeight="1" x14ac:dyDescent="0.2">
      <c r="A200" s="335" t="s">
        <v>128</v>
      </c>
      <c r="B200" s="336"/>
      <c r="C200"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0" s="337">
        <v>2520</v>
      </c>
      <c r="E200" s="338"/>
      <c r="F200" s="338"/>
      <c r="G200" s="338"/>
      <c r="H200" s="339"/>
    </row>
    <row r="201" spans="1:8" s="16" customFormat="1" ht="126" customHeight="1" thickBot="1" x14ac:dyDescent="0.25">
      <c r="A201" s="335" t="s">
        <v>129</v>
      </c>
      <c r="B201" s="336"/>
      <c r="C201" s="149" t="str">
        <f>C197</f>
        <v>Интернет-площадка 2gis.ru на основе Cправочника организаций "2ГИС.ЯКУТСК"</v>
      </c>
      <c r="D201" s="165">
        <f>F201*1.2</f>
        <v>3600</v>
      </c>
      <c r="E201" s="166">
        <f>F201*1.1</f>
        <v>3300.0000000000005</v>
      </c>
      <c r="F201" s="166">
        <v>3000</v>
      </c>
      <c r="G201" s="166">
        <f>F201*0.75</f>
        <v>2250</v>
      </c>
      <c r="H201" s="167">
        <f>F201*0.5</f>
        <v>1500</v>
      </c>
    </row>
    <row r="202" spans="1:8" ht="50.1" customHeight="1" thickBot="1" x14ac:dyDescent="0.25">
      <c r="A202" s="341" t="s">
        <v>196</v>
      </c>
      <c r="B202" s="342"/>
      <c r="C202" s="21"/>
      <c r="D202" s="343"/>
      <c r="E202" s="343"/>
      <c r="F202" s="343"/>
      <c r="G202" s="343"/>
      <c r="H202" s="344"/>
    </row>
    <row r="203" spans="1:8" s="20" customFormat="1" ht="30" customHeight="1" thickBot="1" x14ac:dyDescent="0.25">
      <c r="A203" s="485"/>
      <c r="B203" s="486"/>
      <c r="C203" s="602"/>
      <c r="D203" s="486"/>
      <c r="E203" s="486"/>
      <c r="F203" s="486"/>
      <c r="G203" s="486"/>
      <c r="H203" s="487"/>
    </row>
    <row r="204" spans="1:8" s="16" customFormat="1" ht="185.25" customHeight="1" x14ac:dyDescent="0.2">
      <c r="A204" s="335" t="s">
        <v>197</v>
      </c>
      <c r="B204" s="336"/>
      <c r="C20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4" s="360">
        <v>15000</v>
      </c>
      <c r="E204" s="361"/>
      <c r="F204" s="361"/>
      <c r="G204" s="361"/>
      <c r="H204" s="362"/>
    </row>
    <row r="205" spans="1:8" s="16" customFormat="1" ht="83.25" customHeight="1" thickBot="1" x14ac:dyDescent="0.25">
      <c r="A205" s="335" t="s">
        <v>198</v>
      </c>
      <c r="B205" s="336"/>
      <c r="C205" s="346"/>
      <c r="D205" s="337">
        <v>15000</v>
      </c>
      <c r="E205" s="338"/>
      <c r="F205" s="338"/>
      <c r="G205" s="338"/>
      <c r="H205" s="339"/>
    </row>
    <row r="206" spans="1:8" ht="21.75" thickBot="1" x14ac:dyDescent="0.25">
      <c r="A206" s="497"/>
      <c r="B206" s="498"/>
      <c r="C206" s="60"/>
      <c r="D206" s="499"/>
      <c r="E206" s="499"/>
      <c r="F206" s="499"/>
      <c r="G206" s="499"/>
      <c r="H206" s="500"/>
    </row>
    <row r="208" spans="1:8" ht="21" x14ac:dyDescent="0.2">
      <c r="A208" s="75"/>
      <c r="B208" s="76" t="s">
        <v>130</v>
      </c>
      <c r="C208" s="333" t="s">
        <v>735</v>
      </c>
      <c r="D208" s="333"/>
      <c r="E208" s="77"/>
      <c r="F208" s="77"/>
      <c r="G208" s="77"/>
      <c r="H208" s="77"/>
    </row>
    <row r="209" spans="1:8" ht="21" x14ac:dyDescent="0.2">
      <c r="A209" s="75"/>
      <c r="B209" s="77"/>
      <c r="C209" s="327" t="s">
        <v>736</v>
      </c>
      <c r="D209" s="327"/>
      <c r="E209" s="77"/>
      <c r="F209" s="77"/>
      <c r="G209" s="77"/>
      <c r="H209" s="77"/>
    </row>
    <row r="210" spans="1:8" ht="21" x14ac:dyDescent="0.2">
      <c r="A210" s="75"/>
      <c r="B210" s="77"/>
      <c r="C210" s="520" t="s">
        <v>737</v>
      </c>
      <c r="D210" s="327"/>
      <c r="E210" s="77"/>
      <c r="F210" s="77"/>
      <c r="G210" s="77"/>
      <c r="H210" s="77"/>
    </row>
    <row r="211" spans="1:8" ht="21" x14ac:dyDescent="0.2">
      <c r="C211" s="327"/>
      <c r="D211" s="327"/>
      <c r="E211" s="77"/>
      <c r="F211" s="77"/>
      <c r="G211" s="77"/>
      <c r="H211" s="72"/>
    </row>
    <row r="212" spans="1:8" ht="26.25" customHeight="1" x14ac:dyDescent="0.2">
      <c r="A212" s="324" t="str">
        <f>Абакан_юр!A171</f>
        <v>По соглашению сторон в качестве валюты платежа могут выступать украинские гривны, в этом случае курс следующий: 1 руб. = 0,5104 гривен</v>
      </c>
      <c r="B212" s="324"/>
      <c r="C212" s="324"/>
      <c r="D212" s="79"/>
      <c r="E212" s="79"/>
      <c r="F212" s="80"/>
      <c r="G212" s="328"/>
      <c r="H212" s="328"/>
    </row>
    <row r="213" spans="1:8" ht="26.25" customHeight="1" x14ac:dyDescent="0.2">
      <c r="A213" s="324" t="str">
        <f>Абакан_юр!A172</f>
        <v>По соглашению сторон в качестве валюты платежа могут выступать дирхамы ОАЭ, в этом случае курс следующий: 1 руб. = 0,0434 дирхам</v>
      </c>
      <c r="B213" s="324"/>
      <c r="C213" s="324"/>
      <c r="D213" s="79"/>
      <c r="E213" s="79"/>
      <c r="F213" s="80"/>
      <c r="G213" s="82"/>
      <c r="H213" s="82"/>
    </row>
    <row r="214" spans="1:8" ht="26.25" customHeight="1" x14ac:dyDescent="0.2">
      <c r="A214" s="324" t="str">
        <f>Абакан_юр!A173</f>
        <v>По соглашению сторон в качестве валюты платежа могут выступать доллары США, в этом случае курс следующий: 1 руб. = 0,0126 доллара</v>
      </c>
      <c r="B214" s="324"/>
      <c r="C214" s="324"/>
      <c r="D214" s="79"/>
      <c r="E214" s="79"/>
      <c r="F214" s="80"/>
      <c r="G214" s="82"/>
      <c r="H214" s="82"/>
    </row>
    <row r="215" spans="1:8" ht="26.25" customHeight="1" x14ac:dyDescent="0.2">
      <c r="A215" s="324" t="str">
        <f>Абакан_юр!A174</f>
        <v>По соглашению сторон в качестве валюты платежа могут выступать евро, в этом случае курс следующий: 1 руб. = 0,0117 евро</v>
      </c>
      <c r="B215" s="324"/>
      <c r="C215" s="324"/>
      <c r="D215" s="79"/>
      <c r="E215" s="80"/>
      <c r="F215" s="80"/>
      <c r="G215" s="82"/>
      <c r="H215" s="82"/>
    </row>
    <row r="216" spans="1:8" ht="26.25" customHeight="1" x14ac:dyDescent="0.2">
      <c r="A216" s="324" t="str">
        <f>Абакан_юр!A175</f>
        <v>По соглашению сторон в качестве валюты платежа могут выступать чешские кроны, в этом случае курс следующий: 1 руб. = 0,2914 крона</v>
      </c>
      <c r="B216" s="324"/>
      <c r="C216" s="324"/>
      <c r="D216" s="79"/>
      <c r="E216" s="80"/>
      <c r="F216" s="80"/>
      <c r="G216" s="82"/>
      <c r="H216" s="82"/>
    </row>
    <row r="217" spans="1:8" ht="26.25" customHeight="1" x14ac:dyDescent="0.2">
      <c r="A217" s="324" t="str">
        <f>Абакан_юр!A176</f>
        <v>По соглашению сторон в качестве валюты платежа могут выступать киргизские сомы, в этом случае курс следующий: 1 руб. = 1,0988 сом</v>
      </c>
      <c r="B217" s="324"/>
      <c r="C217" s="324"/>
      <c r="D217" s="79"/>
      <c r="E217" s="79"/>
      <c r="F217" s="80"/>
      <c r="G217" s="82"/>
      <c r="H217" s="82"/>
    </row>
    <row r="218" spans="1:8" ht="26.25" customHeight="1" x14ac:dyDescent="0.2">
      <c r="A218" s="324" t="str">
        <f>Абакан_юр!A177</f>
        <v>По соглашению сторон в качестве валюты платежа могут выступать казахстанские тенге, в этом случае курс следующий: 1 руб. = 5,7644 тенге</v>
      </c>
      <c r="B218" s="324"/>
      <c r="C218" s="324"/>
      <c r="D218" s="79"/>
      <c r="E218" s="79"/>
      <c r="F218" s="80"/>
      <c r="G218" s="82"/>
      <c r="H218" s="82"/>
    </row>
    <row r="219" spans="1:8" ht="26.25" x14ac:dyDescent="0.2">
      <c r="A219" s="83"/>
      <c r="B219" s="83"/>
      <c r="C219" s="84"/>
      <c r="D219" s="85"/>
      <c r="E219" s="85"/>
      <c r="F219" s="86"/>
      <c r="G219" s="87"/>
      <c r="H219" s="87"/>
    </row>
    <row r="220" spans="1:8" ht="21" x14ac:dyDescent="0.2">
      <c r="A220" s="325" t="s">
        <v>141</v>
      </c>
      <c r="B220" s="325"/>
      <c r="C220" s="325"/>
      <c r="D220" s="325"/>
      <c r="E220" s="325"/>
      <c r="F220" s="325"/>
      <c r="G220" s="325"/>
      <c r="H220" s="325"/>
    </row>
    <row r="221" spans="1:8" ht="21" x14ac:dyDescent="0.2">
      <c r="A221" s="325" t="s">
        <v>142</v>
      </c>
      <c r="B221" s="325"/>
      <c r="C221" s="325"/>
      <c r="D221" s="325"/>
      <c r="E221" s="325"/>
      <c r="F221" s="325"/>
      <c r="G221" s="325"/>
      <c r="H221" s="325"/>
    </row>
    <row r="222" spans="1:8" ht="26.25" x14ac:dyDescent="0.2">
      <c r="A222" s="83"/>
      <c r="B222" s="83"/>
      <c r="C222" s="84"/>
      <c r="D222" s="85"/>
      <c r="E222" s="85"/>
      <c r="F222" s="86"/>
      <c r="G222" s="87"/>
      <c r="H222" s="87"/>
    </row>
    <row r="223" spans="1:8" ht="50.1" customHeight="1" thickBot="1" x14ac:dyDescent="0.25">
      <c r="A223" s="326" t="s">
        <v>143</v>
      </c>
      <c r="B223" s="326"/>
      <c r="C223" s="326"/>
      <c r="D223" s="326"/>
      <c r="E223" s="326"/>
      <c r="F223" s="89"/>
      <c r="G223" s="81"/>
      <c r="H223" s="90"/>
    </row>
    <row r="224" spans="1:8" ht="50.1" customHeight="1" thickBot="1" x14ac:dyDescent="0.25">
      <c r="A224" s="312" t="s">
        <v>144</v>
      </c>
      <c r="B224" s="313"/>
      <c r="C224" s="313"/>
      <c r="D224" s="313"/>
      <c r="E224" s="314"/>
      <c r="F224" s="91"/>
      <c r="H224" s="92"/>
    </row>
    <row r="225" spans="1:8" ht="79.5" customHeight="1" thickBot="1" x14ac:dyDescent="0.25">
      <c r="A225" s="517" t="s">
        <v>145</v>
      </c>
      <c r="B225" s="518"/>
      <c r="C225" s="93" t="s">
        <v>146</v>
      </c>
      <c r="D225" s="600" t="s">
        <v>147</v>
      </c>
      <c r="E225" s="601"/>
      <c r="F225" s="94"/>
      <c r="G225" s="94"/>
      <c r="H225" s="94"/>
    </row>
    <row r="226" spans="1:8" ht="101.25" customHeight="1" x14ac:dyDescent="0.2">
      <c r="A226" s="318" t="s">
        <v>148</v>
      </c>
      <c r="B226" s="319"/>
      <c r="C226" s="95" t="s">
        <v>149</v>
      </c>
      <c r="D226" s="320" t="s">
        <v>150</v>
      </c>
      <c r="E226" s="321"/>
      <c r="F226" s="94"/>
      <c r="G226" s="94"/>
      <c r="H226" s="94"/>
    </row>
    <row r="227" spans="1:8" ht="75" customHeight="1" x14ac:dyDescent="0.2">
      <c r="A227" s="322" t="s">
        <v>151</v>
      </c>
      <c r="B227" s="323"/>
      <c r="C227" s="96" t="s">
        <v>152</v>
      </c>
      <c r="D227" s="310" t="s">
        <v>153</v>
      </c>
      <c r="E227" s="311"/>
      <c r="F227" s="94"/>
      <c r="G227" s="94"/>
      <c r="H227" s="94"/>
    </row>
    <row r="228" spans="1:8" ht="126" customHeight="1" thickBot="1" x14ac:dyDescent="0.25">
      <c r="A228" s="474" t="s">
        <v>154</v>
      </c>
      <c r="B228" s="475"/>
      <c r="C228" s="111" t="s">
        <v>155</v>
      </c>
      <c r="D228" s="476" t="s">
        <v>153</v>
      </c>
      <c r="E228" s="477"/>
      <c r="F228" s="94"/>
      <c r="G228" s="94"/>
      <c r="H228" s="94"/>
    </row>
    <row r="229" spans="1:8" s="72" customFormat="1" ht="102.75" customHeight="1" thickBot="1" x14ac:dyDescent="0.25">
      <c r="A229" s="474" t="s">
        <v>157</v>
      </c>
      <c r="B229" s="475"/>
      <c r="C229" s="230" t="s">
        <v>158</v>
      </c>
      <c r="D229" s="476" t="s">
        <v>153</v>
      </c>
      <c r="E229" s="477"/>
      <c r="F229" s="91"/>
      <c r="G229" s="91"/>
      <c r="H229" s="91"/>
    </row>
    <row r="230" spans="1:8" s="88" customFormat="1" ht="222.75" customHeight="1" thickBot="1" x14ac:dyDescent="0.25">
      <c r="A230" s="474" t="s">
        <v>159</v>
      </c>
      <c r="B230" s="475"/>
      <c r="C230" s="111" t="s">
        <v>160</v>
      </c>
      <c r="D230" s="476" t="s">
        <v>153</v>
      </c>
      <c r="E230" s="477"/>
      <c r="F230" s="86"/>
      <c r="G230" s="87"/>
      <c r="H230" s="87"/>
    </row>
    <row r="231" spans="1:8" ht="23.25" x14ac:dyDescent="0.2">
      <c r="A231" s="307" t="s">
        <v>161</v>
      </c>
      <c r="B231" s="307"/>
      <c r="C231" s="307"/>
      <c r="D231" s="307"/>
      <c r="E231" s="307"/>
      <c r="F231" s="307"/>
      <c r="G231" s="307"/>
      <c r="H231" s="307"/>
    </row>
    <row r="232" spans="1:8" ht="23.25" x14ac:dyDescent="0.2">
      <c r="A232" s="307" t="s">
        <v>162</v>
      </c>
      <c r="B232" s="307"/>
      <c r="C232" s="307"/>
      <c r="D232" s="307"/>
      <c r="E232" s="307"/>
      <c r="F232" s="307"/>
      <c r="G232" s="307"/>
      <c r="H232" s="307"/>
    </row>
    <row r="233" spans="1:8" ht="195" customHeight="1" x14ac:dyDescent="0.2">
      <c r="A233"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325"/>
      <c r="C233" s="325"/>
      <c r="D233" s="325"/>
      <c r="E233" s="325"/>
      <c r="F233" s="325"/>
      <c r="G233" s="325"/>
      <c r="H233" s="325"/>
    </row>
    <row r="234" spans="1:8" ht="77.25" customHeight="1" x14ac:dyDescent="0.2">
      <c r="A234" s="325" t="s">
        <v>164</v>
      </c>
      <c r="B234" s="325"/>
      <c r="C234" s="325"/>
      <c r="D234" s="325"/>
      <c r="E234" s="325"/>
      <c r="F234" s="325"/>
      <c r="G234" s="325"/>
      <c r="H234" s="325"/>
    </row>
    <row r="235" spans="1:8" ht="23.25" x14ac:dyDescent="0.2">
      <c r="A235" s="307" t="s">
        <v>165</v>
      </c>
      <c r="B235" s="307"/>
      <c r="C235" s="307"/>
      <c r="D235" s="307"/>
      <c r="E235" s="307"/>
      <c r="F235" s="307"/>
      <c r="G235" s="307"/>
      <c r="H235" s="307"/>
    </row>
    <row r="236" spans="1:8" s="97" customFormat="1" ht="114.75" customHeight="1" x14ac:dyDescent="0.2">
      <c r="A236" s="325" t="s">
        <v>166</v>
      </c>
      <c r="B236" s="325"/>
      <c r="C236" s="325"/>
      <c r="D236" s="325"/>
      <c r="E236" s="325"/>
      <c r="F236" s="325"/>
      <c r="G236" s="325"/>
      <c r="H236" s="325"/>
    </row>
  </sheetData>
  <sheetProtection selectLockedCells="1" selectUnlockedCells="1"/>
  <mergeCells count="39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C137:C154"/>
    <mergeCell ref="D137:H137"/>
    <mergeCell ref="A138:B138"/>
    <mergeCell ref="D138:H138"/>
    <mergeCell ref="A139:B139"/>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D190:H190"/>
    <mergeCell ref="A191:B191"/>
    <mergeCell ref="C191:C195"/>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1:B201"/>
    <mergeCell ref="A202:B202"/>
    <mergeCell ref="D202:H202"/>
    <mergeCell ref="A203:C203"/>
    <mergeCell ref="D203:H203"/>
    <mergeCell ref="A204:B204"/>
    <mergeCell ref="C204:C205"/>
    <mergeCell ref="D204:H204"/>
    <mergeCell ref="A205:B205"/>
    <mergeCell ref="D205:H205"/>
    <mergeCell ref="A212:C212"/>
    <mergeCell ref="G212:H212"/>
    <mergeCell ref="A213:C213"/>
    <mergeCell ref="A214:C214"/>
    <mergeCell ref="A215:C215"/>
    <mergeCell ref="A216:C216"/>
    <mergeCell ref="A206:B206"/>
    <mergeCell ref="D206:H206"/>
    <mergeCell ref="C208:D208"/>
    <mergeCell ref="C209:D209"/>
    <mergeCell ref="C210:D210"/>
    <mergeCell ref="C211:D211"/>
    <mergeCell ref="A225:B225"/>
    <mergeCell ref="D225:E225"/>
    <mergeCell ref="A226:B226"/>
    <mergeCell ref="D226:E226"/>
    <mergeCell ref="A227:B227"/>
    <mergeCell ref="D227:E227"/>
    <mergeCell ref="A217:C217"/>
    <mergeCell ref="A218:C218"/>
    <mergeCell ref="A220:H220"/>
    <mergeCell ref="A221:H221"/>
    <mergeCell ref="A223:E223"/>
    <mergeCell ref="A224:E224"/>
    <mergeCell ref="A231:H231"/>
    <mergeCell ref="A232:H232"/>
    <mergeCell ref="A233:H233"/>
    <mergeCell ref="A234:H234"/>
    <mergeCell ref="A235:H235"/>
    <mergeCell ref="A236:E236"/>
    <mergeCell ref="F236:H236"/>
    <mergeCell ref="A228:B228"/>
    <mergeCell ref="D228:E228"/>
    <mergeCell ref="A229:B229"/>
    <mergeCell ref="D229:E229"/>
    <mergeCell ref="A230:B230"/>
    <mergeCell ref="D230:E23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ht="50.1"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60">
        <f>F7*1.2</f>
        <v>9086.4</v>
      </c>
      <c r="E7" s="361">
        <f>F7*1.1</f>
        <v>8329.2000000000007</v>
      </c>
      <c r="F7" s="361">
        <v>7572</v>
      </c>
      <c r="G7" s="361">
        <f>F7*0.75</f>
        <v>5679</v>
      </c>
      <c r="H7" s="362">
        <f>F7*0.5</f>
        <v>3786</v>
      </c>
    </row>
    <row r="8" spans="1:8" s="16" customFormat="1" ht="132" customHeight="1" x14ac:dyDescent="0.2">
      <c r="A8" s="441"/>
      <c r="B8" s="435"/>
      <c r="C8" s="435"/>
      <c r="D8" s="337"/>
      <c r="E8" s="338"/>
      <c r="F8" s="338"/>
      <c r="G8" s="338"/>
      <c r="H8" s="339"/>
    </row>
    <row r="9" spans="1:8" s="16" customFormat="1" ht="176.2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436">
        <f>F12*1.2</f>
        <v>10922.4</v>
      </c>
      <c r="E12" s="361">
        <f>F12*1.1</f>
        <v>10012.200000000001</v>
      </c>
      <c r="F12" s="361">
        <v>9102</v>
      </c>
      <c r="G12" s="361">
        <f>F12*0.75</f>
        <v>6826.5</v>
      </c>
      <c r="H12" s="362">
        <f>F12*0.5</f>
        <v>4551</v>
      </c>
    </row>
    <row r="13" spans="1:8" s="16" customFormat="1" ht="103.5" customHeight="1" x14ac:dyDescent="0.2">
      <c r="A13" s="431"/>
      <c r="B13" s="435"/>
      <c r="C13" s="435"/>
      <c r="D13" s="340"/>
      <c r="E13" s="338"/>
      <c r="F13" s="338"/>
      <c r="G13" s="338"/>
      <c r="H13" s="339"/>
    </row>
    <row r="14" spans="1:8" s="16" customFormat="1" ht="144.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1704</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"2ГИС.ЯРОСЛАВЛЬ"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506">
        <v>210</v>
      </c>
      <c r="E23" s="507"/>
      <c r="F23" s="507"/>
      <c r="G23" s="507"/>
      <c r="H23" s="508"/>
    </row>
    <row r="24" spans="1:8" s="16" customFormat="1" ht="62.2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60">
        <f>F27*1.2</f>
        <v>12729.6</v>
      </c>
      <c r="E27" s="361">
        <f>F27*1.1</f>
        <v>11668.800000000001</v>
      </c>
      <c r="F27" s="361">
        <v>10608</v>
      </c>
      <c r="G27" s="361">
        <f>F27*0.75</f>
        <v>7956</v>
      </c>
      <c r="H27" s="362">
        <f>F27*0.5</f>
        <v>5304</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436">
        <f>F32*1.2</f>
        <v>15292.8</v>
      </c>
      <c r="E32" s="361">
        <f>F32*1.1</f>
        <v>14018.400000000001</v>
      </c>
      <c r="F32" s="361">
        <v>12744</v>
      </c>
      <c r="G32" s="361">
        <f>F32*0.75</f>
        <v>9558</v>
      </c>
      <c r="H32" s="362">
        <f>F32*0.5</f>
        <v>6372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"2ГИС.ЯРОСЛАВЛЬ"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444">
        <v>300</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60">
        <f>F48*1.2</f>
        <v>10908</v>
      </c>
      <c r="E48" s="361">
        <f>F48*1.1</f>
        <v>9999</v>
      </c>
      <c r="F48" s="361">
        <v>9090</v>
      </c>
      <c r="G48" s="361">
        <f>F48*0.75</f>
        <v>6817.5</v>
      </c>
      <c r="H48" s="362">
        <f>F48*0.5</f>
        <v>4545</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436">
        <f>F54*1.2</f>
        <v>13111.199999999999</v>
      </c>
      <c r="E54" s="361">
        <f>F54*1.1</f>
        <v>12018.6</v>
      </c>
      <c r="F54" s="361">
        <v>10926</v>
      </c>
      <c r="G54" s="361">
        <f>F54*0.75</f>
        <v>8194.5</v>
      </c>
      <c r="H54" s="362">
        <f>F54*0.5</f>
        <v>5463</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506">
        <v>210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"&amp;MIN(D65:D94)&amp;" до "&amp;MAX(D65:D94)</f>
        <v>от 1038 до 31140</v>
      </c>
      <c r="E64" s="399"/>
      <c r="F64" s="399"/>
      <c r="G64" s="399"/>
      <c r="H64" s="400"/>
    </row>
    <row r="65" spans="1:8" ht="37.5" customHeight="1" x14ac:dyDescent="0.2">
      <c r="A65" s="408" t="s">
        <v>39</v>
      </c>
      <c r="B65" s="409"/>
      <c r="C65" s="505"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411">
        <v>1038</v>
      </c>
      <c r="E65" s="412"/>
      <c r="F65" s="412"/>
      <c r="G65" s="412"/>
      <c r="H65" s="413"/>
    </row>
    <row r="66" spans="1:8" ht="37.5" customHeight="1" x14ac:dyDescent="0.2">
      <c r="A66" s="396" t="s">
        <v>40</v>
      </c>
      <c r="B66" s="397"/>
      <c r="C66" s="410"/>
      <c r="D66" s="337">
        <v>2076</v>
      </c>
      <c r="E66" s="338"/>
      <c r="F66" s="338"/>
      <c r="G66" s="338"/>
      <c r="H66" s="339"/>
    </row>
    <row r="67" spans="1:8" ht="37.5" customHeight="1" x14ac:dyDescent="0.2">
      <c r="A67" s="396" t="s">
        <v>41</v>
      </c>
      <c r="B67" s="397"/>
      <c r="C67" s="410"/>
      <c r="D67" s="337">
        <v>3114</v>
      </c>
      <c r="E67" s="338"/>
      <c r="F67" s="338"/>
      <c r="G67" s="338"/>
      <c r="H67" s="339"/>
    </row>
    <row r="68" spans="1:8" ht="37.5" customHeight="1" x14ac:dyDescent="0.2">
      <c r="A68" s="396" t="s">
        <v>42</v>
      </c>
      <c r="B68" s="397"/>
      <c r="C68" s="410"/>
      <c r="D68" s="337">
        <v>4152</v>
      </c>
      <c r="E68" s="338"/>
      <c r="F68" s="338"/>
      <c r="G68" s="338"/>
      <c r="H68" s="339"/>
    </row>
    <row r="69" spans="1:8" ht="37.5" customHeight="1" x14ac:dyDescent="0.2">
      <c r="A69" s="396" t="s">
        <v>43</v>
      </c>
      <c r="B69" s="397"/>
      <c r="C69" s="410"/>
      <c r="D69" s="337">
        <v>5190</v>
      </c>
      <c r="E69" s="338"/>
      <c r="F69" s="338"/>
      <c r="G69" s="338"/>
      <c r="H69" s="339"/>
    </row>
    <row r="70" spans="1:8" ht="37.5" customHeight="1" x14ac:dyDescent="0.2">
      <c r="A70" s="396" t="s">
        <v>44</v>
      </c>
      <c r="B70" s="397"/>
      <c r="C70" s="410"/>
      <c r="D70" s="337">
        <v>6228</v>
      </c>
      <c r="E70" s="338"/>
      <c r="F70" s="338"/>
      <c r="G70" s="338"/>
      <c r="H70" s="339"/>
    </row>
    <row r="71" spans="1:8" ht="37.5" customHeight="1" x14ac:dyDescent="0.2">
      <c r="A71" s="396" t="s">
        <v>45</v>
      </c>
      <c r="B71" s="397"/>
      <c r="C71" s="410"/>
      <c r="D71" s="337">
        <v>7266</v>
      </c>
      <c r="E71" s="338"/>
      <c r="F71" s="338"/>
      <c r="G71" s="338"/>
      <c r="H71" s="339"/>
    </row>
    <row r="72" spans="1:8" ht="37.5" customHeight="1" x14ac:dyDescent="0.2">
      <c r="A72" s="396" t="s">
        <v>46</v>
      </c>
      <c r="B72" s="397"/>
      <c r="C72" s="410"/>
      <c r="D72" s="337">
        <v>8304</v>
      </c>
      <c r="E72" s="338"/>
      <c r="F72" s="338"/>
      <c r="G72" s="338"/>
      <c r="H72" s="339"/>
    </row>
    <row r="73" spans="1:8" ht="37.5" customHeight="1" x14ac:dyDescent="0.2">
      <c r="A73" s="396" t="s">
        <v>47</v>
      </c>
      <c r="B73" s="397"/>
      <c r="C73" s="410"/>
      <c r="D73" s="337">
        <v>9342</v>
      </c>
      <c r="E73" s="338"/>
      <c r="F73" s="338"/>
      <c r="G73" s="338"/>
      <c r="H73" s="339"/>
    </row>
    <row r="74" spans="1:8" ht="37.5" customHeight="1" x14ac:dyDescent="0.2">
      <c r="A74" s="396" t="s">
        <v>48</v>
      </c>
      <c r="B74" s="397"/>
      <c r="C74" s="410"/>
      <c r="D74" s="337">
        <v>10380</v>
      </c>
      <c r="E74" s="338"/>
      <c r="F74" s="338"/>
      <c r="G74" s="338"/>
      <c r="H74" s="339"/>
    </row>
    <row r="75" spans="1:8" ht="37.5" customHeight="1" x14ac:dyDescent="0.2">
      <c r="A75" s="396" t="s">
        <v>49</v>
      </c>
      <c r="B75" s="397"/>
      <c r="C75" s="410"/>
      <c r="D75" s="337">
        <v>11418</v>
      </c>
      <c r="E75" s="338"/>
      <c r="F75" s="338"/>
      <c r="G75" s="338"/>
      <c r="H75" s="339"/>
    </row>
    <row r="76" spans="1:8" ht="37.5" customHeight="1" x14ac:dyDescent="0.2">
      <c r="A76" s="396" t="s">
        <v>50</v>
      </c>
      <c r="B76" s="397"/>
      <c r="C76" s="410"/>
      <c r="D76" s="337">
        <v>12456</v>
      </c>
      <c r="E76" s="338"/>
      <c r="F76" s="338"/>
      <c r="G76" s="338"/>
      <c r="H76" s="339"/>
    </row>
    <row r="77" spans="1:8" ht="37.5" customHeight="1" x14ac:dyDescent="0.2">
      <c r="A77" s="396" t="s">
        <v>51</v>
      </c>
      <c r="B77" s="397"/>
      <c r="C77" s="410"/>
      <c r="D77" s="337">
        <v>13494</v>
      </c>
      <c r="E77" s="338"/>
      <c r="F77" s="338"/>
      <c r="G77" s="338"/>
      <c r="H77" s="339"/>
    </row>
    <row r="78" spans="1:8" ht="37.5" customHeight="1" x14ac:dyDescent="0.2">
      <c r="A78" s="396" t="s">
        <v>52</v>
      </c>
      <c r="B78" s="397"/>
      <c r="C78" s="410"/>
      <c r="D78" s="337">
        <v>14532</v>
      </c>
      <c r="E78" s="338"/>
      <c r="F78" s="338"/>
      <c r="G78" s="338"/>
      <c r="H78" s="339"/>
    </row>
    <row r="79" spans="1:8" ht="37.5" customHeight="1" x14ac:dyDescent="0.2">
      <c r="A79" s="396" t="s">
        <v>53</v>
      </c>
      <c r="B79" s="397"/>
      <c r="C79" s="410"/>
      <c r="D79" s="337">
        <v>15570</v>
      </c>
      <c r="E79" s="338"/>
      <c r="F79" s="338"/>
      <c r="G79" s="338"/>
      <c r="H79" s="339"/>
    </row>
    <row r="80" spans="1:8" ht="37.5" customHeight="1" x14ac:dyDescent="0.2">
      <c r="A80" s="396" t="s">
        <v>54</v>
      </c>
      <c r="B80" s="397"/>
      <c r="C80" s="410"/>
      <c r="D80" s="337">
        <v>16608</v>
      </c>
      <c r="E80" s="338"/>
      <c r="F80" s="338"/>
      <c r="G80" s="338"/>
      <c r="H80" s="339"/>
    </row>
    <row r="81" spans="1:8" ht="37.5" customHeight="1" x14ac:dyDescent="0.2">
      <c r="A81" s="396" t="s">
        <v>55</v>
      </c>
      <c r="B81" s="397"/>
      <c r="C81" s="410"/>
      <c r="D81" s="337">
        <v>17646</v>
      </c>
      <c r="E81" s="338"/>
      <c r="F81" s="338"/>
      <c r="G81" s="338"/>
      <c r="H81" s="339"/>
    </row>
    <row r="82" spans="1:8" ht="37.5" customHeight="1" x14ac:dyDescent="0.2">
      <c r="A82" s="396" t="s">
        <v>56</v>
      </c>
      <c r="B82" s="397"/>
      <c r="C82" s="410"/>
      <c r="D82" s="337">
        <v>18684</v>
      </c>
      <c r="E82" s="338"/>
      <c r="F82" s="338"/>
      <c r="G82" s="338"/>
      <c r="H82" s="339"/>
    </row>
    <row r="83" spans="1:8" ht="37.5" customHeight="1" x14ac:dyDescent="0.2">
      <c r="A83" s="396" t="s">
        <v>57</v>
      </c>
      <c r="B83" s="397"/>
      <c r="C83" s="410"/>
      <c r="D83" s="337">
        <v>19722</v>
      </c>
      <c r="E83" s="338"/>
      <c r="F83" s="338"/>
      <c r="G83" s="338"/>
      <c r="H83" s="339"/>
    </row>
    <row r="84" spans="1:8" ht="37.5" customHeight="1" x14ac:dyDescent="0.2">
      <c r="A84" s="396" t="s">
        <v>58</v>
      </c>
      <c r="B84" s="397"/>
      <c r="C84" s="410"/>
      <c r="D84" s="337">
        <v>20760</v>
      </c>
      <c r="E84" s="338"/>
      <c r="F84" s="338"/>
      <c r="G84" s="338"/>
      <c r="H84" s="339"/>
    </row>
    <row r="85" spans="1:8" ht="37.5" customHeight="1" x14ac:dyDescent="0.2">
      <c r="A85" s="396" t="s">
        <v>178</v>
      </c>
      <c r="B85" s="397"/>
      <c r="C85" s="410"/>
      <c r="D85" s="337">
        <v>21798</v>
      </c>
      <c r="E85" s="338"/>
      <c r="F85" s="338"/>
      <c r="G85" s="338"/>
      <c r="H85" s="339"/>
    </row>
    <row r="86" spans="1:8" ht="37.5" customHeight="1" x14ac:dyDescent="0.2">
      <c r="A86" s="396" t="s">
        <v>179</v>
      </c>
      <c r="B86" s="397"/>
      <c r="C86" s="410"/>
      <c r="D86" s="337">
        <v>22836</v>
      </c>
      <c r="E86" s="338"/>
      <c r="F86" s="338"/>
      <c r="G86" s="338"/>
      <c r="H86" s="339"/>
    </row>
    <row r="87" spans="1:8" ht="37.5" customHeight="1" x14ac:dyDescent="0.2">
      <c r="A87" s="396" t="s">
        <v>180</v>
      </c>
      <c r="B87" s="397"/>
      <c r="C87" s="410"/>
      <c r="D87" s="337">
        <v>23874</v>
      </c>
      <c r="E87" s="338"/>
      <c r="F87" s="338"/>
      <c r="G87" s="338"/>
      <c r="H87" s="339"/>
    </row>
    <row r="88" spans="1:8" ht="37.5" customHeight="1" x14ac:dyDescent="0.2">
      <c r="A88" s="396" t="s">
        <v>181</v>
      </c>
      <c r="B88" s="397"/>
      <c r="C88" s="410"/>
      <c r="D88" s="337">
        <v>24912</v>
      </c>
      <c r="E88" s="338"/>
      <c r="F88" s="338"/>
      <c r="G88" s="338"/>
      <c r="H88" s="339"/>
    </row>
    <row r="89" spans="1:8" ht="37.5" customHeight="1" x14ac:dyDescent="0.2">
      <c r="A89" s="396" t="s">
        <v>182</v>
      </c>
      <c r="B89" s="397"/>
      <c r="C89" s="410"/>
      <c r="D89" s="337">
        <v>25950</v>
      </c>
      <c r="E89" s="338"/>
      <c r="F89" s="338"/>
      <c r="G89" s="338"/>
      <c r="H89" s="339"/>
    </row>
    <row r="90" spans="1:8" ht="37.5" customHeight="1" x14ac:dyDescent="0.2">
      <c r="A90" s="396" t="s">
        <v>183</v>
      </c>
      <c r="B90" s="397"/>
      <c r="C90" s="410"/>
      <c r="D90" s="337">
        <v>26988</v>
      </c>
      <c r="E90" s="338"/>
      <c r="F90" s="338"/>
      <c r="G90" s="338"/>
      <c r="H90" s="339"/>
    </row>
    <row r="91" spans="1:8" ht="37.5" customHeight="1" x14ac:dyDescent="0.2">
      <c r="A91" s="396" t="s">
        <v>184</v>
      </c>
      <c r="B91" s="397"/>
      <c r="C91" s="410"/>
      <c r="D91" s="337">
        <v>28026</v>
      </c>
      <c r="E91" s="338"/>
      <c r="F91" s="338"/>
      <c r="G91" s="338"/>
      <c r="H91" s="339"/>
    </row>
    <row r="92" spans="1:8" ht="37.5" customHeight="1" x14ac:dyDescent="0.2">
      <c r="A92" s="396" t="s">
        <v>185</v>
      </c>
      <c r="B92" s="397"/>
      <c r="C92" s="410"/>
      <c r="D92" s="337">
        <v>29064</v>
      </c>
      <c r="E92" s="338"/>
      <c r="F92" s="338"/>
      <c r="G92" s="338"/>
      <c r="H92" s="339"/>
    </row>
    <row r="93" spans="1:8" ht="37.5" customHeight="1" x14ac:dyDescent="0.2">
      <c r="A93" s="396" t="s">
        <v>186</v>
      </c>
      <c r="B93" s="397"/>
      <c r="C93" s="410"/>
      <c r="D93" s="337">
        <v>30102</v>
      </c>
      <c r="E93" s="338"/>
      <c r="F93" s="338"/>
      <c r="G93" s="338"/>
      <c r="H93" s="339"/>
    </row>
    <row r="94" spans="1:8" ht="37.5" customHeight="1" thickBot="1" x14ac:dyDescent="0.25">
      <c r="A94" s="396" t="s">
        <v>187</v>
      </c>
      <c r="B94" s="397"/>
      <c r="C94" s="410"/>
      <c r="D94" s="337">
        <v>31140</v>
      </c>
      <c r="E94" s="338"/>
      <c r="F94" s="338"/>
      <c r="G94" s="338"/>
      <c r="H94" s="339"/>
    </row>
    <row r="95" spans="1:8" ht="50.1" customHeight="1" thickBot="1" x14ac:dyDescent="0.25">
      <c r="A95" s="386" t="s">
        <v>59</v>
      </c>
      <c r="B95" s="387"/>
      <c r="C95" s="387"/>
      <c r="D95" s="398" t="str">
        <f>"от "&amp;MIN(D96:D105)&amp;" до "&amp;MAX(D96:D105)</f>
        <v>от 348 до 3576</v>
      </c>
      <c r="E95" s="399"/>
      <c r="F95" s="399"/>
      <c r="G95" s="399"/>
      <c r="H95" s="400"/>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411">
        <v>1530</v>
      </c>
      <c r="E96" s="412"/>
      <c r="F96" s="412"/>
      <c r="G96" s="412"/>
      <c r="H96" s="413"/>
    </row>
    <row r="97" spans="1:8" ht="37.5" customHeight="1" x14ac:dyDescent="0.2">
      <c r="A97" s="335" t="s">
        <v>61</v>
      </c>
      <c r="B97" s="503"/>
      <c r="C97" s="4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340">
        <v>348</v>
      </c>
      <c r="E97" s="338"/>
      <c r="F97" s="338"/>
      <c r="G97" s="338"/>
      <c r="H97" s="339"/>
    </row>
    <row r="98" spans="1:8" ht="37.5" customHeight="1" x14ac:dyDescent="0.2">
      <c r="A98" s="335" t="s">
        <v>62</v>
      </c>
      <c r="B98" s="503"/>
      <c r="C98" s="404"/>
      <c r="D98" s="340">
        <v>3570</v>
      </c>
      <c r="E98" s="338"/>
      <c r="F98" s="338"/>
      <c r="G98" s="338"/>
      <c r="H98" s="339"/>
    </row>
    <row r="99" spans="1:8" ht="37.5" customHeight="1" x14ac:dyDescent="0.2">
      <c r="A99" s="335" t="s">
        <v>63</v>
      </c>
      <c r="B99" s="503"/>
      <c r="C99" s="404"/>
      <c r="D99" s="340">
        <v>1104</v>
      </c>
      <c r="E99" s="338"/>
      <c r="F99" s="338"/>
      <c r="G99" s="338"/>
      <c r="H99" s="339"/>
    </row>
    <row r="100" spans="1:8" ht="37.5" customHeight="1" x14ac:dyDescent="0.2">
      <c r="A100" s="356" t="s">
        <v>64</v>
      </c>
      <c r="B100" s="357"/>
      <c r="C100" s="404"/>
      <c r="D100" s="340">
        <v>2208</v>
      </c>
      <c r="E100" s="338"/>
      <c r="F100" s="338"/>
      <c r="G100" s="338"/>
      <c r="H100" s="339"/>
    </row>
    <row r="101" spans="1:8" ht="37.5" customHeight="1" x14ac:dyDescent="0.2">
      <c r="A101" s="335" t="s">
        <v>65</v>
      </c>
      <c r="B101" s="503"/>
      <c r="C101" s="404"/>
      <c r="D101" s="337">
        <v>432</v>
      </c>
      <c r="E101" s="338"/>
      <c r="F101" s="338"/>
      <c r="G101" s="338"/>
      <c r="H101" s="339"/>
    </row>
    <row r="102" spans="1:8" ht="37.5" customHeight="1" x14ac:dyDescent="0.2">
      <c r="A102" s="335" t="s">
        <v>66</v>
      </c>
      <c r="B102" s="503"/>
      <c r="C102" s="404"/>
      <c r="D102" s="337">
        <v>432</v>
      </c>
      <c r="E102" s="338"/>
      <c r="F102" s="338"/>
      <c r="G102" s="338"/>
      <c r="H102" s="339"/>
    </row>
    <row r="103" spans="1:8" ht="37.5" customHeight="1" x14ac:dyDescent="0.2">
      <c r="A103" s="335" t="s">
        <v>67</v>
      </c>
      <c r="B103" s="503"/>
      <c r="C103" s="404"/>
      <c r="D103" s="337">
        <v>864</v>
      </c>
      <c r="E103" s="338"/>
      <c r="F103" s="338"/>
      <c r="G103" s="338"/>
      <c r="H103" s="339"/>
    </row>
    <row r="104" spans="1:8" ht="37.5" customHeight="1" x14ac:dyDescent="0.2">
      <c r="A104" s="335" t="s">
        <v>68</v>
      </c>
      <c r="B104" s="503"/>
      <c r="C104" s="404"/>
      <c r="D104" s="337">
        <v>1296</v>
      </c>
      <c r="E104" s="338"/>
      <c r="F104" s="338"/>
      <c r="G104" s="338"/>
      <c r="H104" s="339"/>
    </row>
    <row r="105" spans="1:8" ht="37.5" customHeight="1" thickBot="1" x14ac:dyDescent="0.25">
      <c r="A105" s="348" t="s">
        <v>69</v>
      </c>
      <c r="B105" s="504"/>
      <c r="C105" s="405"/>
      <c r="D105" s="337">
        <v>3576</v>
      </c>
      <c r="E105" s="338"/>
      <c r="F105" s="338"/>
      <c r="G105" s="338"/>
      <c r="H105" s="339"/>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354">
        <v>30</v>
      </c>
      <c r="E106" s="354"/>
      <c r="F106" s="354"/>
      <c r="G106" s="354"/>
      <c r="H106" s="355"/>
    </row>
    <row r="107" spans="1:8" ht="50.1" customHeight="1" thickBot="1" x14ac:dyDescent="0.25">
      <c r="A107" s="341" t="s">
        <v>72</v>
      </c>
      <c r="B107" s="342"/>
      <c r="C107" s="21"/>
      <c r="D107" s="343" t="e">
        <f>"от "&amp;MIN(D109,D129:H130,#REF!,D131:H145)&amp;" до "&amp;MAX(D109,D129:H130,#REF!,D131:H145)</f>
        <v>#REF!</v>
      </c>
      <c r="E107" s="343"/>
      <c r="F107" s="343"/>
      <c r="G107" s="343"/>
      <c r="H107" s="344"/>
    </row>
    <row r="108" spans="1:8" ht="21.75" thickBot="1" x14ac:dyDescent="0.25">
      <c r="A108" s="497"/>
      <c r="B108" s="498"/>
      <c r="C108" s="60"/>
      <c r="D108" s="499"/>
      <c r="E108" s="499"/>
      <c r="F108" s="499"/>
      <c r="G108" s="499"/>
      <c r="H108" s="500"/>
    </row>
    <row r="109" spans="1:8" ht="57.75" customHeight="1" thickBot="1" x14ac:dyDescent="0.25">
      <c r="A109" s="374" t="s">
        <v>73</v>
      </c>
      <c r="B109" s="375"/>
      <c r="C10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379">
        <v>5184</v>
      </c>
      <c r="E109" s="379"/>
      <c r="F109" s="379"/>
      <c r="G109" s="379"/>
      <c r="H109" s="380"/>
    </row>
    <row r="110" spans="1:8" ht="57.75" customHeight="1" thickBot="1" x14ac:dyDescent="0.25">
      <c r="A110" s="381" t="s">
        <v>74</v>
      </c>
      <c r="B110" s="382"/>
      <c r="C110" s="377"/>
      <c r="D110" s="383" t="s">
        <v>75</v>
      </c>
      <c r="E110" s="384"/>
      <c r="F110" s="384"/>
      <c r="G110" s="384"/>
      <c r="H110" s="385"/>
    </row>
    <row r="111" spans="1:8" ht="57.75" customHeight="1" x14ac:dyDescent="0.2">
      <c r="A111" s="363" t="s">
        <v>76</v>
      </c>
      <c r="B111" s="364"/>
      <c r="C111" s="377"/>
      <c r="D111" s="368">
        <f>D109/4</f>
        <v>1296</v>
      </c>
      <c r="E111" s="368"/>
      <c r="F111" s="368"/>
      <c r="G111" s="368"/>
      <c r="H111" s="369"/>
    </row>
    <row r="112" spans="1:8" ht="57.75" customHeight="1" x14ac:dyDescent="0.2">
      <c r="A112" s="363" t="s">
        <v>77</v>
      </c>
      <c r="B112" s="364"/>
      <c r="C112" s="377"/>
      <c r="D112" s="368">
        <f>D109/5</f>
        <v>1036.8</v>
      </c>
      <c r="E112" s="368"/>
      <c r="F112" s="368"/>
      <c r="G112" s="368"/>
      <c r="H112" s="369"/>
    </row>
    <row r="113" spans="1:8" ht="57.75" customHeight="1" x14ac:dyDescent="0.2">
      <c r="A113" s="363" t="s">
        <v>78</v>
      </c>
      <c r="B113" s="364"/>
      <c r="C113" s="377"/>
      <c r="D113" s="368">
        <f>D109/6</f>
        <v>864</v>
      </c>
      <c r="E113" s="368"/>
      <c r="F113" s="368"/>
      <c r="G113" s="368"/>
      <c r="H113" s="369"/>
    </row>
    <row r="114" spans="1:8" ht="57.75" customHeight="1" x14ac:dyDescent="0.2">
      <c r="A114" s="363" t="s">
        <v>79</v>
      </c>
      <c r="B114" s="364"/>
      <c r="C114" s="377"/>
      <c r="D114" s="368">
        <f>D109/7</f>
        <v>740.57142857142856</v>
      </c>
      <c r="E114" s="368"/>
      <c r="F114" s="368"/>
      <c r="G114" s="368"/>
      <c r="H114" s="369"/>
    </row>
    <row r="115" spans="1:8" ht="57.75" customHeight="1" x14ac:dyDescent="0.2">
      <c r="A115" s="363" t="s">
        <v>80</v>
      </c>
      <c r="B115" s="364"/>
      <c r="C115" s="377"/>
      <c r="D115" s="368">
        <f>D109/8</f>
        <v>648</v>
      </c>
      <c r="E115" s="368"/>
      <c r="F115" s="368"/>
      <c r="G115" s="368"/>
      <c r="H115" s="369"/>
    </row>
    <row r="116" spans="1:8" ht="57.75" customHeight="1" x14ac:dyDescent="0.2">
      <c r="A116" s="363" t="s">
        <v>81</v>
      </c>
      <c r="B116" s="364"/>
      <c r="C116" s="377"/>
      <c r="D116" s="368">
        <f>D109/9</f>
        <v>576</v>
      </c>
      <c r="E116" s="368"/>
      <c r="F116" s="368"/>
      <c r="G116" s="368"/>
      <c r="H116" s="369"/>
    </row>
    <row r="117" spans="1:8" ht="57.75" customHeight="1" x14ac:dyDescent="0.2">
      <c r="A117" s="363" t="s">
        <v>82</v>
      </c>
      <c r="B117" s="364"/>
      <c r="C117" s="377"/>
      <c r="D117" s="368">
        <f>D109/10</f>
        <v>518.4</v>
      </c>
      <c r="E117" s="368"/>
      <c r="F117" s="368"/>
      <c r="G117" s="368"/>
      <c r="H117" s="369"/>
    </row>
    <row r="118" spans="1:8" ht="57.75" customHeight="1" thickBot="1" x14ac:dyDescent="0.25">
      <c r="A118" s="374" t="s">
        <v>83</v>
      </c>
      <c r="B118" s="375"/>
      <c r="C118" s="377"/>
      <c r="D118" s="379">
        <v>7776</v>
      </c>
      <c r="E118" s="379"/>
      <c r="F118" s="379"/>
      <c r="G118" s="379"/>
      <c r="H118" s="380"/>
    </row>
    <row r="119" spans="1:8" ht="57.75" customHeight="1" thickBot="1" x14ac:dyDescent="0.25">
      <c r="A119" s="381" t="s">
        <v>74</v>
      </c>
      <c r="B119" s="382"/>
      <c r="C119" s="377"/>
      <c r="D119" s="383" t="s">
        <v>75</v>
      </c>
      <c r="E119" s="384"/>
      <c r="F119" s="384"/>
      <c r="G119" s="384"/>
      <c r="H119" s="385"/>
    </row>
    <row r="120" spans="1:8" ht="57.75" customHeight="1" x14ac:dyDescent="0.2">
      <c r="A120" s="363" t="s">
        <v>76</v>
      </c>
      <c r="B120" s="364"/>
      <c r="C120" s="377"/>
      <c r="D120" s="368">
        <v>1944</v>
      </c>
      <c r="E120" s="368"/>
      <c r="F120" s="368"/>
      <c r="G120" s="368"/>
      <c r="H120" s="369"/>
    </row>
    <row r="121" spans="1:8" ht="57.75" customHeight="1" x14ac:dyDescent="0.2">
      <c r="A121" s="363" t="s">
        <v>77</v>
      </c>
      <c r="B121" s="364"/>
      <c r="C121" s="377"/>
      <c r="D121" s="368">
        <v>1555.2</v>
      </c>
      <c r="E121" s="368"/>
      <c r="F121" s="368"/>
      <c r="G121" s="368"/>
      <c r="H121" s="369"/>
    </row>
    <row r="122" spans="1:8" ht="57.75" customHeight="1" x14ac:dyDescent="0.2">
      <c r="A122" s="363" t="s">
        <v>78</v>
      </c>
      <c r="B122" s="364"/>
      <c r="C122" s="377"/>
      <c r="D122" s="368">
        <v>1296</v>
      </c>
      <c r="E122" s="368"/>
      <c r="F122" s="368"/>
      <c r="G122" s="368"/>
      <c r="H122" s="369"/>
    </row>
    <row r="123" spans="1:8" ht="57.75" customHeight="1" x14ac:dyDescent="0.2">
      <c r="A123" s="363" t="s">
        <v>79</v>
      </c>
      <c r="B123" s="364"/>
      <c r="C123" s="377"/>
      <c r="D123" s="368">
        <v>1110.8571428571427</v>
      </c>
      <c r="E123" s="368"/>
      <c r="F123" s="368"/>
      <c r="G123" s="368"/>
      <c r="H123" s="369"/>
    </row>
    <row r="124" spans="1:8" ht="57.75" customHeight="1" x14ac:dyDescent="0.2">
      <c r="A124" s="363" t="s">
        <v>80</v>
      </c>
      <c r="B124" s="364"/>
      <c r="C124" s="377"/>
      <c r="D124" s="368">
        <v>972</v>
      </c>
      <c r="E124" s="368"/>
      <c r="F124" s="368"/>
      <c r="G124" s="368"/>
      <c r="H124" s="369"/>
    </row>
    <row r="125" spans="1:8" ht="57.75" customHeight="1" x14ac:dyDescent="0.2">
      <c r="A125" s="363" t="s">
        <v>81</v>
      </c>
      <c r="B125" s="364"/>
      <c r="C125" s="377"/>
      <c r="D125" s="368">
        <v>864</v>
      </c>
      <c r="E125" s="368"/>
      <c r="F125" s="368"/>
      <c r="G125" s="368"/>
      <c r="H125" s="369"/>
    </row>
    <row r="126" spans="1:8" ht="57.75" customHeight="1" thickBot="1" x14ac:dyDescent="0.25">
      <c r="A126" s="363" t="s">
        <v>82</v>
      </c>
      <c r="B126" s="364"/>
      <c r="C126" s="378"/>
      <c r="D126" s="368">
        <v>777.6</v>
      </c>
      <c r="E126" s="368"/>
      <c r="F126" s="368"/>
      <c r="G126" s="368"/>
      <c r="H126" s="369"/>
    </row>
    <row r="127" spans="1:8" s="16" customFormat="1" ht="62.45" customHeight="1" thickBot="1" x14ac:dyDescent="0.25">
      <c r="A127" s="358" t="s">
        <v>84</v>
      </c>
      <c r="B127" s="359"/>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353">
        <v>12012</v>
      </c>
      <c r="E127" s="354"/>
      <c r="F127" s="354"/>
      <c r="G127" s="354"/>
      <c r="H127" s="355"/>
    </row>
    <row r="128" spans="1:8" ht="21.75" thickBot="1" x14ac:dyDescent="0.25">
      <c r="A128" s="497"/>
      <c r="B128" s="498"/>
      <c r="C128" s="56"/>
      <c r="D128" s="499"/>
      <c r="E128" s="499"/>
      <c r="F128" s="499"/>
      <c r="G128" s="499"/>
      <c r="H128" s="500"/>
    </row>
    <row r="129" spans="1:8" ht="50.1" customHeight="1" x14ac:dyDescent="0.2">
      <c r="A129" s="335" t="s">
        <v>85</v>
      </c>
      <c r="B129" s="336"/>
      <c r="C129" s="105" t="str">
        <f>"Интернет-площадка 2gis.ru на основе Cправочника организаций "&amp;$C$2&amp;""</f>
        <v>Интернет-площадка 2gis.ru на основе Cправочника организаций "2ГИС.ЯРОСЛАВЛЬ"</v>
      </c>
      <c r="D129" s="340">
        <v>6540</v>
      </c>
      <c r="E129" s="338"/>
      <c r="F129" s="338"/>
      <c r="G129" s="338"/>
      <c r="H129" s="339"/>
    </row>
    <row r="130" spans="1:8" ht="50.1" customHeight="1" x14ac:dyDescent="0.2">
      <c r="A130" s="335" t="s">
        <v>86</v>
      </c>
      <c r="B130" s="336"/>
      <c r="C13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340">
        <v>5748</v>
      </c>
      <c r="E130" s="338"/>
      <c r="F130" s="338"/>
      <c r="G130" s="338"/>
      <c r="H130" s="339"/>
    </row>
    <row r="131" spans="1:8" ht="50.1" customHeight="1" x14ac:dyDescent="0.2">
      <c r="A131" s="335" t="s">
        <v>87</v>
      </c>
      <c r="B131" s="336"/>
      <c r="C13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340">
        <v>4758</v>
      </c>
      <c r="E131" s="338"/>
      <c r="F131" s="338"/>
      <c r="G131" s="338"/>
      <c r="H131" s="339"/>
    </row>
    <row r="132" spans="1:8" ht="50.1" customHeight="1" x14ac:dyDescent="0.2">
      <c r="A132" s="335" t="s">
        <v>88</v>
      </c>
      <c r="B132" s="336"/>
      <c r="C132" s="68" t="str">
        <f>"Интернет-площадка 2gis.ru на основе Cправочника организаций "&amp;$C$2&amp;""</f>
        <v>Интернет-площадка 2gis.ru на основе Cправочника организаций "2ГИС.ЯРОСЛАВЛЬ"</v>
      </c>
      <c r="D132" s="340">
        <v>12144</v>
      </c>
      <c r="E132" s="338"/>
      <c r="F132" s="338"/>
      <c r="G132" s="338"/>
      <c r="H132" s="339"/>
    </row>
    <row r="133" spans="1:8" ht="50.1" customHeight="1" x14ac:dyDescent="0.2">
      <c r="A133" s="335" t="s">
        <v>89</v>
      </c>
      <c r="B133" s="336"/>
      <c r="C133" s="68" t="str">
        <f>"Интернет-площадка 2gis.ru на основе Cправочника организаций "&amp;$C$2&amp;""</f>
        <v>Интернет-площадка 2gis.ru на основе Cправочника организаций "2ГИС.ЯРОСЛАВЛЬ"</v>
      </c>
      <c r="D133" s="340">
        <v>14574</v>
      </c>
      <c r="E133" s="338"/>
      <c r="F133" s="338"/>
      <c r="G133" s="338"/>
      <c r="H133" s="339"/>
    </row>
    <row r="134" spans="1:8" ht="50.1" customHeight="1" x14ac:dyDescent="0.2">
      <c r="A134" s="335" t="s">
        <v>90</v>
      </c>
      <c r="B134" s="336"/>
      <c r="C134"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340">
        <v>2898</v>
      </c>
      <c r="E134" s="338"/>
      <c r="F134" s="338"/>
      <c r="G134" s="338"/>
      <c r="H134" s="339"/>
    </row>
    <row r="135" spans="1:8" ht="50.1" customHeight="1" x14ac:dyDescent="0.2">
      <c r="A135" s="335" t="s">
        <v>91</v>
      </c>
      <c r="B135" s="336"/>
      <c r="C13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340">
        <v>2898</v>
      </c>
      <c r="E135" s="338"/>
      <c r="F135" s="338"/>
      <c r="G135" s="338"/>
      <c r="H135" s="339"/>
    </row>
    <row r="136" spans="1:8" ht="50.1" customHeight="1" x14ac:dyDescent="0.2">
      <c r="A136" s="335" t="s">
        <v>92</v>
      </c>
      <c r="B136" s="336"/>
      <c r="C13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340">
        <v>4320</v>
      </c>
      <c r="E136" s="338"/>
      <c r="F136" s="338"/>
      <c r="G136" s="338"/>
      <c r="H136" s="339"/>
    </row>
    <row r="137" spans="1:8" ht="50.1" customHeight="1" x14ac:dyDescent="0.2">
      <c r="A137" s="335" t="s">
        <v>93</v>
      </c>
      <c r="B137" s="336"/>
      <c r="C137" s="68" t="str">
        <f>C130</f>
        <v>Электронный справочник на основе Справочника организаций"2ГИС.ЯРОСЛАВЛЬ" (версия для ПК)</v>
      </c>
      <c r="D137" s="340">
        <v>5184</v>
      </c>
      <c r="E137" s="338"/>
      <c r="F137" s="338"/>
      <c r="G137" s="338"/>
      <c r="H137" s="339"/>
    </row>
    <row r="138" spans="1:8" ht="50.1" customHeight="1" x14ac:dyDescent="0.2">
      <c r="A138" s="335" t="s">
        <v>94</v>
      </c>
      <c r="B138" s="336"/>
      <c r="C138" s="68" t="s">
        <v>95</v>
      </c>
      <c r="D138" s="340">
        <v>858</v>
      </c>
      <c r="E138" s="338"/>
      <c r="F138" s="338"/>
      <c r="G138" s="338"/>
      <c r="H138" s="339"/>
    </row>
    <row r="139" spans="1:8" ht="75" customHeight="1" x14ac:dyDescent="0.2">
      <c r="A139" s="335" t="s">
        <v>96</v>
      </c>
      <c r="B139" s="336"/>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340">
        <v>3054</v>
      </c>
      <c r="E139" s="338"/>
      <c r="F139" s="338"/>
      <c r="G139" s="338"/>
      <c r="H139" s="339"/>
    </row>
    <row r="140" spans="1:8" ht="75" customHeight="1" x14ac:dyDescent="0.2">
      <c r="A140" s="335" t="s">
        <v>97</v>
      </c>
      <c r="B140" s="336"/>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340">
        <v>2034</v>
      </c>
      <c r="E140" s="338"/>
      <c r="F140" s="338"/>
      <c r="G140" s="338"/>
      <c r="H140" s="339"/>
    </row>
    <row r="141" spans="1:8" ht="75" customHeight="1" x14ac:dyDescent="0.2">
      <c r="A141" s="335" t="s">
        <v>98</v>
      </c>
      <c r="B141" s="336"/>
      <c r="C141"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340">
        <v>2208</v>
      </c>
      <c r="E141" s="338"/>
      <c r="F141" s="338"/>
      <c r="G141" s="338"/>
      <c r="H141" s="339"/>
    </row>
    <row r="142" spans="1:8" ht="75" customHeight="1" x14ac:dyDescent="0.2">
      <c r="A142" s="335" t="s">
        <v>99</v>
      </c>
      <c r="B142" s="336"/>
      <c r="C142"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340">
        <v>1020</v>
      </c>
      <c r="E142" s="338"/>
      <c r="F142" s="338"/>
      <c r="G142" s="338"/>
      <c r="H142" s="339"/>
    </row>
    <row r="143" spans="1:8" ht="75" customHeight="1" x14ac:dyDescent="0.2">
      <c r="A143" s="335" t="s">
        <v>100</v>
      </c>
      <c r="B143" s="336"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340">
        <v>13248</v>
      </c>
      <c r="E143" s="338"/>
      <c r="F143" s="338"/>
      <c r="G143" s="338"/>
      <c r="H143" s="339"/>
    </row>
    <row r="144" spans="1:8" ht="75" customHeight="1" x14ac:dyDescent="0.2">
      <c r="A144" s="335" t="s">
        <v>101</v>
      </c>
      <c r="B144" s="336"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340">
        <v>3504</v>
      </c>
      <c r="E144" s="338"/>
      <c r="F144" s="338"/>
      <c r="G144" s="338"/>
      <c r="H144" s="339"/>
    </row>
    <row r="145" spans="1:8" ht="50.1" customHeight="1" thickBot="1" x14ac:dyDescent="0.25">
      <c r="A145" s="335" t="s">
        <v>102</v>
      </c>
      <c r="B145" s="336"/>
      <c r="C14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340">
        <v>2898</v>
      </c>
      <c r="E145" s="338"/>
      <c r="F145" s="338"/>
      <c r="G145" s="338"/>
      <c r="H145" s="339"/>
    </row>
    <row r="146" spans="1:8" s="16" customFormat="1" ht="91.5" customHeight="1" thickBot="1" x14ac:dyDescent="0.25">
      <c r="A146" s="335" t="s">
        <v>16</v>
      </c>
      <c r="B146" s="336"/>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340">
        <v>1530</v>
      </c>
      <c r="E146" s="338"/>
      <c r="F146" s="338"/>
      <c r="G146" s="338"/>
      <c r="H146" s="339"/>
    </row>
    <row r="147" spans="1:8" s="16" customFormat="1" ht="91.5" customHeight="1" thickBot="1" x14ac:dyDescent="0.25">
      <c r="A147" s="335" t="s">
        <v>103</v>
      </c>
      <c r="B147" s="336"/>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7" s="340">
        <v>50010</v>
      </c>
      <c r="E147" s="338"/>
      <c r="F147" s="338"/>
      <c r="G147" s="338"/>
      <c r="H147" s="339"/>
    </row>
    <row r="148" spans="1:8" s="16" customFormat="1" ht="126" customHeight="1" x14ac:dyDescent="0.2">
      <c r="A148" s="335" t="s">
        <v>104</v>
      </c>
      <c r="B148" s="336"/>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8" s="340">
        <v>6504</v>
      </c>
      <c r="E148" s="338"/>
      <c r="F148" s="338"/>
      <c r="G148" s="338"/>
      <c r="H148" s="339"/>
    </row>
    <row r="149" spans="1:8" s="16" customFormat="1" ht="96" customHeight="1" x14ac:dyDescent="0.2">
      <c r="A149" s="356" t="s">
        <v>105</v>
      </c>
      <c r="B149" s="357"/>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340">
        <v>7926</v>
      </c>
      <c r="E149" s="338"/>
      <c r="F149" s="338"/>
      <c r="G149" s="338"/>
      <c r="H149" s="339"/>
    </row>
    <row r="150" spans="1:8" s="16" customFormat="1" ht="96" customHeight="1" x14ac:dyDescent="0.2">
      <c r="A150" s="356" t="s">
        <v>106</v>
      </c>
      <c r="B150" s="357"/>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0" s="340">
        <v>6012</v>
      </c>
      <c r="E150" s="338"/>
      <c r="F150" s="338"/>
      <c r="G150" s="338"/>
      <c r="H150" s="339"/>
    </row>
    <row r="151" spans="1:8" ht="50.1" customHeight="1" x14ac:dyDescent="0.2">
      <c r="A151" s="335" t="s">
        <v>107</v>
      </c>
      <c r="B151" s="336"/>
      <c r="C151" s="68" t="str">
        <f>"Интернет-площадка 2gis.ru на основе Cправочника организаций "&amp;$C$2&amp;""</f>
        <v>Интернет-площадка 2gis.ru на основе Cправочника организаций "2ГИС.ЯРОСЛАВЛЬ"</v>
      </c>
      <c r="D151" s="340">
        <v>9240</v>
      </c>
      <c r="E151" s="338"/>
      <c r="F151" s="338"/>
      <c r="G151" s="338"/>
      <c r="H151" s="339"/>
    </row>
    <row r="152" spans="1:8" ht="50.1" customHeight="1" x14ac:dyDescent="0.2">
      <c r="A152" s="335" t="s">
        <v>108</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340">
        <v>8160</v>
      </c>
      <c r="E152" s="338"/>
      <c r="F152" s="338"/>
      <c r="G152" s="338"/>
      <c r="H152" s="339"/>
    </row>
    <row r="153" spans="1:8" ht="50.1" customHeight="1" x14ac:dyDescent="0.2">
      <c r="A153" s="335" t="s">
        <v>109</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340">
        <v>6720</v>
      </c>
      <c r="E153" s="338"/>
      <c r="F153" s="338"/>
      <c r="G153" s="338"/>
      <c r="H153" s="339"/>
    </row>
    <row r="154" spans="1:8" ht="50.1" customHeight="1" x14ac:dyDescent="0.2">
      <c r="A154" s="335" t="s">
        <v>110</v>
      </c>
      <c r="B154" s="336"/>
      <c r="C154" s="68" t="str">
        <f>"Интернет-площадка 2gis.ru на основе Cправочника организаций "&amp;$C$2&amp;""</f>
        <v>Интернет-площадка 2gis.ru на основе Cправочника организаций "2ГИС.ЯРОСЛАВЛЬ"</v>
      </c>
      <c r="D154" s="340">
        <v>17040</v>
      </c>
      <c r="E154" s="338"/>
      <c r="F154" s="338"/>
      <c r="G154" s="338"/>
      <c r="H154" s="339"/>
    </row>
    <row r="155" spans="1:8" ht="50.1" customHeight="1" x14ac:dyDescent="0.2">
      <c r="A155" s="335" t="s">
        <v>111</v>
      </c>
      <c r="B155" s="336"/>
      <c r="C155" s="68" t="str">
        <f>"Интернет-площадка 2gis.ru на основе Cправочника организаций "&amp;$C$2&amp;""</f>
        <v>Интернет-площадка 2gis.ru на основе Cправочника организаций "2ГИС.ЯРОСЛАВЛЬ"</v>
      </c>
      <c r="D155" s="340">
        <v>20448</v>
      </c>
      <c r="E155" s="338"/>
      <c r="F155" s="338"/>
      <c r="G155" s="338"/>
      <c r="H155" s="339"/>
    </row>
    <row r="156" spans="1:8" ht="50.1" customHeight="1" x14ac:dyDescent="0.2">
      <c r="A156" s="335" t="s">
        <v>112</v>
      </c>
      <c r="B156" s="336"/>
      <c r="C15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340">
        <v>4080</v>
      </c>
      <c r="E156" s="338"/>
      <c r="F156" s="338"/>
      <c r="G156" s="338"/>
      <c r="H156" s="339"/>
    </row>
    <row r="157" spans="1:8" ht="50.1" customHeight="1" x14ac:dyDescent="0.2">
      <c r="A157" s="335" t="s">
        <v>113</v>
      </c>
      <c r="B157" s="336"/>
      <c r="C157"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340">
        <v>4080</v>
      </c>
      <c r="E157" s="338"/>
      <c r="F157" s="338"/>
      <c r="G157" s="338"/>
      <c r="H157" s="339"/>
    </row>
    <row r="158" spans="1:8" ht="50.1" customHeight="1" x14ac:dyDescent="0.2">
      <c r="A158" s="335" t="s">
        <v>114</v>
      </c>
      <c r="B158" s="336"/>
      <c r="C158"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340">
        <v>6120</v>
      </c>
      <c r="E158" s="338"/>
      <c r="F158" s="338"/>
      <c r="G158" s="338"/>
      <c r="H158" s="339"/>
    </row>
    <row r="159" spans="1:8" ht="50.1" customHeight="1" x14ac:dyDescent="0.2">
      <c r="A159" s="335" t="s">
        <v>115</v>
      </c>
      <c r="B159" s="336"/>
      <c r="C159" s="68" t="s">
        <v>95</v>
      </c>
      <c r="D159" s="340">
        <v>1320</v>
      </c>
      <c r="E159" s="338"/>
      <c r="F159" s="338"/>
      <c r="G159" s="338"/>
      <c r="H159" s="339"/>
    </row>
    <row r="160" spans="1:8" ht="75" customHeight="1" x14ac:dyDescent="0.2">
      <c r="A160" s="335" t="s">
        <v>116</v>
      </c>
      <c r="B160" s="336"/>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340">
        <v>18600</v>
      </c>
      <c r="E160" s="338"/>
      <c r="F160" s="338"/>
      <c r="G160" s="338"/>
      <c r="H160" s="339"/>
    </row>
    <row r="161" spans="1:8" ht="50.1" customHeight="1" thickBot="1" x14ac:dyDescent="0.25">
      <c r="A161" s="335" t="s">
        <v>117</v>
      </c>
      <c r="B161" s="336"/>
      <c r="C16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340">
        <v>4080</v>
      </c>
      <c r="E161" s="338"/>
      <c r="F161" s="338"/>
      <c r="G161" s="338"/>
      <c r="H161" s="339"/>
    </row>
    <row r="162" spans="1:8" s="23" customFormat="1" ht="50.1" customHeight="1" thickBot="1" x14ac:dyDescent="0.25">
      <c r="A162" s="341" t="s">
        <v>118</v>
      </c>
      <c r="B162" s="342"/>
      <c r="C162" s="21"/>
      <c r="D162" s="343"/>
      <c r="E162" s="343"/>
      <c r="F162" s="343"/>
      <c r="G162" s="343"/>
      <c r="H162" s="344"/>
    </row>
    <row r="163" spans="1:8" s="16" customFormat="1" ht="50.1" customHeight="1" x14ac:dyDescent="0.2">
      <c r="A163" s="335" t="s">
        <v>119</v>
      </c>
      <c r="B163" s="336"/>
      <c r="C16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37">
        <v>3600</v>
      </c>
      <c r="E163" s="338"/>
      <c r="F163" s="338"/>
      <c r="G163" s="338"/>
      <c r="H163" s="339"/>
    </row>
    <row r="164" spans="1:8" s="16" customFormat="1" ht="50.1" customHeight="1" x14ac:dyDescent="0.2">
      <c r="A164" s="335" t="s">
        <v>120</v>
      </c>
      <c r="B164" s="336"/>
      <c r="C164" s="346"/>
      <c r="D164" s="337">
        <v>3600</v>
      </c>
      <c r="E164" s="338"/>
      <c r="F164" s="338"/>
      <c r="G164" s="338"/>
      <c r="H164" s="339"/>
    </row>
    <row r="165" spans="1:8" s="16" customFormat="1" ht="50.1" customHeight="1" x14ac:dyDescent="0.2">
      <c r="A165" s="348" t="s">
        <v>121</v>
      </c>
      <c r="B165" s="349"/>
      <c r="C165" s="346"/>
      <c r="D165" s="496">
        <v>1800</v>
      </c>
      <c r="E165" s="368"/>
      <c r="F165" s="368"/>
      <c r="G165" s="368"/>
      <c r="H165" s="368"/>
    </row>
    <row r="166" spans="1:8" s="16" customFormat="1" ht="50.1" customHeight="1" x14ac:dyDescent="0.2">
      <c r="A166" s="348" t="s">
        <v>122</v>
      </c>
      <c r="B166" s="349"/>
      <c r="C166" s="346"/>
      <c r="D166" s="496">
        <v>180</v>
      </c>
      <c r="E166" s="368"/>
      <c r="F166" s="368"/>
      <c r="G166" s="368"/>
      <c r="H166" s="368"/>
    </row>
    <row r="167" spans="1:8" s="16" customFormat="1" ht="50.1" customHeight="1" thickBot="1" x14ac:dyDescent="0.25">
      <c r="A167" s="348" t="s">
        <v>123</v>
      </c>
      <c r="B167" s="349"/>
      <c r="C167" s="347"/>
      <c r="D167" s="450">
        <v>612</v>
      </c>
      <c r="E167" s="451"/>
      <c r="F167" s="451"/>
      <c r="G167" s="451"/>
      <c r="H167" s="451"/>
    </row>
    <row r="168" spans="1:8" s="16" customFormat="1" ht="50.1" customHeight="1" thickBot="1" x14ac:dyDescent="0.25">
      <c r="A168" s="341" t="s">
        <v>124</v>
      </c>
      <c r="B168" s="342"/>
      <c r="C168" s="21"/>
      <c r="D168" s="343"/>
      <c r="E168" s="343"/>
      <c r="F168" s="343"/>
      <c r="G168" s="343"/>
      <c r="H168" s="344"/>
    </row>
    <row r="169" spans="1:8" ht="50.1" customHeight="1" x14ac:dyDescent="0.2">
      <c r="A169" s="335" t="s">
        <v>125</v>
      </c>
      <c r="B169" s="336"/>
      <c r="C169" s="68" t="str">
        <f>"Интернет-площадка 2gis.ru на основе Cправочника организаций "&amp;$C$2&amp;""</f>
        <v>Интернет-площадка 2gis.ru на основе Cправочника организаций "2ГИС.ЯРОСЛАВЛЬ"</v>
      </c>
      <c r="D169" s="337">
        <v>1698</v>
      </c>
      <c r="E169" s="338"/>
      <c r="F169" s="338"/>
      <c r="G169" s="338"/>
      <c r="H169" s="339"/>
    </row>
    <row r="170" spans="1:8" ht="50.1" customHeight="1" x14ac:dyDescent="0.2">
      <c r="A170" s="335" t="s">
        <v>126</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0" s="340">
        <v>1666.8</v>
      </c>
      <c r="E170" s="338"/>
      <c r="F170" s="338"/>
      <c r="G170" s="338"/>
      <c r="H170" s="339"/>
    </row>
    <row r="171" spans="1:8" ht="50.1" customHeight="1" x14ac:dyDescent="0.2">
      <c r="A171" s="335" t="s">
        <v>195</v>
      </c>
      <c r="B171" s="336"/>
      <c r="C171" s="68" t="str">
        <f>"Интернет-площадка 2gis.ru на основе Cправочника организаций "&amp;$C$2&amp;""</f>
        <v>Интернет-площадка 2gis.ru на основе Cправочника организаций "2ГИС.ЯРОСЛАВЛЬ"</v>
      </c>
      <c r="D171" s="337">
        <v>2400</v>
      </c>
      <c r="E171" s="338"/>
      <c r="F171" s="338"/>
      <c r="G171" s="338"/>
      <c r="H171" s="339"/>
    </row>
    <row r="172" spans="1:8" ht="50.1" customHeight="1" x14ac:dyDescent="0.2">
      <c r="A172" s="335" t="s">
        <v>128</v>
      </c>
      <c r="B172" s="336"/>
      <c r="C17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2" s="337">
        <v>2400</v>
      </c>
      <c r="E172" s="338"/>
      <c r="F172" s="338"/>
      <c r="G172" s="338"/>
      <c r="H172" s="339"/>
    </row>
    <row r="173" spans="1:8" s="16" customFormat="1" ht="96" customHeight="1" thickBot="1" x14ac:dyDescent="0.25">
      <c r="A173" s="335" t="s">
        <v>129</v>
      </c>
      <c r="B173" s="336"/>
      <c r="C173" s="160" t="str">
        <f>C169</f>
        <v>Интернет-площадка 2gis.ru на основе Cправочника организаций "2ГИС.ЯРОСЛАВЛЬ"</v>
      </c>
      <c r="D173" s="340">
        <v>4614</v>
      </c>
      <c r="E173" s="338"/>
      <c r="F173" s="338"/>
      <c r="G173" s="338"/>
      <c r="H173" s="339"/>
    </row>
    <row r="174" spans="1:8" ht="50.1" customHeight="1" thickBot="1" x14ac:dyDescent="0.25">
      <c r="A174" s="341" t="s">
        <v>196</v>
      </c>
      <c r="B174" s="342"/>
      <c r="C174" s="21"/>
      <c r="D174" s="343"/>
      <c r="E174" s="343"/>
      <c r="F174" s="343"/>
      <c r="G174" s="343"/>
      <c r="H174" s="344"/>
    </row>
    <row r="175" spans="1:8" s="20" customFormat="1" ht="30" customHeight="1" thickBot="1" x14ac:dyDescent="0.25">
      <c r="A175" s="485"/>
      <c r="B175" s="486"/>
      <c r="C175" s="602"/>
      <c r="D175" s="486"/>
      <c r="E175" s="486"/>
      <c r="F175" s="486"/>
      <c r="G175" s="486"/>
      <c r="H175" s="487"/>
    </row>
    <row r="176" spans="1:8" s="16" customFormat="1" ht="185.25" customHeight="1" x14ac:dyDescent="0.2">
      <c r="A176" s="335" t="s">
        <v>197</v>
      </c>
      <c r="B176" s="336"/>
      <c r="C17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6" s="360">
        <v>8100</v>
      </c>
      <c r="E176" s="361"/>
      <c r="F176" s="361"/>
      <c r="G176" s="361"/>
      <c r="H176" s="362"/>
    </row>
    <row r="177" spans="1:8" s="16" customFormat="1" ht="83.25" customHeight="1" thickBot="1" x14ac:dyDescent="0.25">
      <c r="A177" s="335" t="s">
        <v>198</v>
      </c>
      <c r="B177" s="336"/>
      <c r="C177" s="346"/>
      <c r="D177" s="337">
        <v>8100</v>
      </c>
      <c r="E177" s="338"/>
      <c r="F177" s="338"/>
      <c r="G177" s="338"/>
      <c r="H177" s="339"/>
    </row>
    <row r="178" spans="1:8" ht="21.75" thickBot="1" x14ac:dyDescent="0.25">
      <c r="A178" s="497"/>
      <c r="B178" s="498"/>
      <c r="C178" s="56"/>
      <c r="D178" s="499"/>
      <c r="E178" s="499"/>
      <c r="F178" s="499"/>
      <c r="G178" s="499"/>
      <c r="H178" s="500"/>
    </row>
    <row r="180" spans="1:8" ht="21" x14ac:dyDescent="0.2">
      <c r="A180" s="75"/>
      <c r="B180" s="76" t="s">
        <v>130</v>
      </c>
      <c r="C180" s="333" t="s">
        <v>317</v>
      </c>
      <c r="D180" s="333"/>
      <c r="E180" s="77"/>
      <c r="F180" s="77"/>
      <c r="G180" s="77"/>
      <c r="H180" s="77"/>
    </row>
    <row r="181" spans="1:8" ht="21" x14ac:dyDescent="0.2">
      <c r="A181" s="75"/>
      <c r="B181" s="77"/>
      <c r="C181" s="327" t="s">
        <v>318</v>
      </c>
      <c r="D181" s="327"/>
      <c r="E181" s="77"/>
      <c r="F181" s="77"/>
      <c r="G181" s="77"/>
      <c r="H181" s="77"/>
    </row>
    <row r="182" spans="1:8" ht="21" x14ac:dyDescent="0.2">
      <c r="A182" s="75"/>
      <c r="B182" s="77"/>
      <c r="C182" s="327" t="s">
        <v>319</v>
      </c>
      <c r="D182" s="327"/>
      <c r="E182" s="77"/>
      <c r="F182" s="77"/>
      <c r="G182" s="77"/>
      <c r="H182" s="77"/>
    </row>
    <row r="183" spans="1:8" ht="21" x14ac:dyDescent="0.2">
      <c r="C183" s="327"/>
      <c r="D183" s="327"/>
      <c r="E183" s="77"/>
      <c r="F183" s="77"/>
      <c r="G183" s="77"/>
      <c r="H183" s="72"/>
    </row>
    <row r="184" spans="1:8" ht="26.25" x14ac:dyDescent="0.2">
      <c r="A184" s="324" t="str">
        <f>Абакан_юр!A171</f>
        <v>По соглашению сторон в качестве валюты платежа могут выступать украинские гривны, в этом случае курс следующий: 1 руб. = 0,5104 гривен</v>
      </c>
      <c r="B184" s="324"/>
      <c r="C184" s="324"/>
      <c r="D184" s="79"/>
      <c r="E184" s="79"/>
      <c r="F184" s="80"/>
      <c r="G184" s="328"/>
      <c r="H184" s="328"/>
    </row>
    <row r="185" spans="1:8" ht="26.25" x14ac:dyDescent="0.2">
      <c r="A185" s="324" t="str">
        <f>Абакан_юр!A172</f>
        <v>По соглашению сторон в качестве валюты платежа могут выступать дирхамы ОАЭ, в этом случае курс следующий: 1 руб. = 0,0434 дирхам</v>
      </c>
      <c r="B185" s="324"/>
      <c r="C185" s="324"/>
      <c r="D185" s="79"/>
      <c r="E185" s="79"/>
      <c r="F185" s="80"/>
      <c r="G185" s="82"/>
      <c r="H185" s="82"/>
    </row>
    <row r="186" spans="1:8" ht="26.25" x14ac:dyDescent="0.2">
      <c r="A186" s="324" t="str">
        <f>Абакан_юр!A173</f>
        <v>По соглашению сторон в качестве валюты платежа могут выступать доллары США, в этом случае курс следующий: 1 руб. = 0,0126 доллара</v>
      </c>
      <c r="B186" s="324"/>
      <c r="C186" s="324"/>
      <c r="D186" s="79"/>
      <c r="E186" s="79"/>
      <c r="F186" s="80"/>
      <c r="G186" s="82"/>
      <c r="H186" s="82"/>
    </row>
    <row r="187" spans="1:8" ht="26.25" x14ac:dyDescent="0.2">
      <c r="A187" s="324" t="str">
        <f>Абакан_юр!A174</f>
        <v>По соглашению сторон в качестве валюты платежа могут выступать евро, в этом случае курс следующий: 1 руб. = 0,0117 евро</v>
      </c>
      <c r="B187" s="324"/>
      <c r="C187" s="324"/>
      <c r="D187" s="79"/>
      <c r="E187" s="80"/>
      <c r="F187" s="80"/>
      <c r="G187" s="82"/>
      <c r="H187" s="82"/>
    </row>
    <row r="188" spans="1:8" ht="26.25" x14ac:dyDescent="0.2">
      <c r="A188" s="324" t="str">
        <f>Абакан_юр!A175</f>
        <v>По соглашению сторон в качестве валюты платежа могут выступать чешские кроны, в этом случае курс следующий: 1 руб. = 0,2914 крона</v>
      </c>
      <c r="B188" s="324"/>
      <c r="C188" s="324"/>
      <c r="D188" s="79"/>
      <c r="E188" s="80"/>
      <c r="F188" s="80"/>
      <c r="G188" s="82"/>
      <c r="H188" s="82"/>
    </row>
    <row r="189" spans="1:8" ht="26.25" x14ac:dyDescent="0.2">
      <c r="A189" s="324" t="str">
        <f>Абакан_юр!A176</f>
        <v>По соглашению сторон в качестве валюты платежа могут выступать киргизские сомы, в этом случае курс следующий: 1 руб. = 1,0988 сом</v>
      </c>
      <c r="B189" s="324"/>
      <c r="C189" s="324"/>
      <c r="D189" s="79"/>
      <c r="E189" s="79"/>
      <c r="F189" s="80"/>
      <c r="G189" s="82"/>
      <c r="H189" s="82"/>
    </row>
    <row r="190" spans="1:8" ht="26.25" x14ac:dyDescent="0.2">
      <c r="A19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0" s="324"/>
      <c r="C190" s="324"/>
      <c r="D190" s="79"/>
      <c r="E190" s="79"/>
      <c r="F190" s="80"/>
      <c r="G190" s="82"/>
      <c r="H190" s="82"/>
    </row>
    <row r="191" spans="1:8" ht="26.25" x14ac:dyDescent="0.2">
      <c r="A191" s="83"/>
      <c r="B191" s="83"/>
      <c r="C191" s="84"/>
      <c r="D191" s="85"/>
      <c r="E191" s="85"/>
      <c r="F191" s="86"/>
      <c r="G191" s="87"/>
      <c r="H191" s="87"/>
    </row>
    <row r="192" spans="1:8" ht="21" x14ac:dyDescent="0.2">
      <c r="A192" s="325" t="s">
        <v>141</v>
      </c>
      <c r="B192" s="325"/>
      <c r="C192" s="325"/>
      <c r="D192" s="325"/>
      <c r="E192" s="325"/>
      <c r="F192" s="325"/>
      <c r="G192" s="325"/>
      <c r="H192" s="325"/>
    </row>
    <row r="193" spans="1:8" ht="21" x14ac:dyDescent="0.2">
      <c r="A193" s="325" t="s">
        <v>142</v>
      </c>
      <c r="B193" s="325"/>
      <c r="C193" s="325"/>
      <c r="D193" s="325"/>
      <c r="E193" s="325"/>
      <c r="F193" s="325"/>
      <c r="G193" s="325"/>
      <c r="H193" s="325"/>
    </row>
    <row r="194" spans="1:8" ht="26.25" x14ac:dyDescent="0.2">
      <c r="A194" s="83"/>
      <c r="B194" s="83"/>
      <c r="C194" s="84"/>
      <c r="D194" s="85"/>
      <c r="E194" s="85"/>
      <c r="F194" s="86"/>
      <c r="G194" s="87"/>
      <c r="H194" s="87"/>
    </row>
    <row r="195" spans="1:8" ht="50.1" customHeight="1" thickBot="1" x14ac:dyDescent="0.25">
      <c r="A195" s="326" t="s">
        <v>143</v>
      </c>
      <c r="B195" s="326"/>
      <c r="C195" s="326"/>
      <c r="D195" s="326"/>
      <c r="E195" s="326"/>
      <c r="F195" s="89"/>
      <c r="G195" s="81"/>
      <c r="H195" s="90"/>
    </row>
    <row r="196" spans="1:8" ht="50.1" customHeight="1" thickBot="1" x14ac:dyDescent="0.25">
      <c r="A196" s="478" t="s">
        <v>144</v>
      </c>
      <c r="B196" s="479"/>
      <c r="C196" s="479"/>
      <c r="D196" s="479"/>
      <c r="E196" s="480"/>
      <c r="F196" s="91"/>
      <c r="H196" s="92"/>
    </row>
    <row r="197" spans="1:8" ht="84" customHeight="1" thickBot="1" x14ac:dyDescent="0.25">
      <c r="A197" s="517" t="s">
        <v>145</v>
      </c>
      <c r="B197" s="518"/>
      <c r="C197" s="93" t="s">
        <v>146</v>
      </c>
      <c r="D197" s="600" t="s">
        <v>147</v>
      </c>
      <c r="E197" s="601"/>
      <c r="F197" s="94"/>
      <c r="G197" s="94"/>
      <c r="H197" s="94"/>
    </row>
    <row r="198" spans="1:8" ht="151.5" customHeight="1" x14ac:dyDescent="0.2">
      <c r="A198" s="322" t="s">
        <v>148</v>
      </c>
      <c r="B198" s="323"/>
      <c r="C198" s="96" t="s">
        <v>149</v>
      </c>
      <c r="D198" s="310" t="s">
        <v>150</v>
      </c>
      <c r="E198" s="311"/>
      <c r="F198" s="94"/>
      <c r="G198" s="94"/>
      <c r="H198" s="94"/>
    </row>
    <row r="199" spans="1:8" ht="121.5" customHeight="1" x14ac:dyDescent="0.2">
      <c r="A199" s="322" t="s">
        <v>151</v>
      </c>
      <c r="B199" s="323"/>
      <c r="C199" s="96" t="s">
        <v>152</v>
      </c>
      <c r="D199" s="310" t="s">
        <v>153</v>
      </c>
      <c r="E199" s="311"/>
      <c r="F199" s="94"/>
      <c r="G199" s="94"/>
      <c r="H199" s="94"/>
    </row>
    <row r="200" spans="1:8" ht="126.75" customHeight="1" thickBot="1" x14ac:dyDescent="0.25">
      <c r="A200" s="474" t="s">
        <v>154</v>
      </c>
      <c r="B200" s="475"/>
      <c r="C200" s="111" t="s">
        <v>155</v>
      </c>
      <c r="D200" s="476" t="s">
        <v>153</v>
      </c>
      <c r="E200" s="477"/>
      <c r="F200" s="94"/>
      <c r="G200" s="94"/>
      <c r="H200" s="94"/>
    </row>
    <row r="201" spans="1:8" s="72" customFormat="1" ht="102.75" customHeight="1" thickBot="1" x14ac:dyDescent="0.25">
      <c r="A201" s="474" t="s">
        <v>157</v>
      </c>
      <c r="B201" s="475"/>
      <c r="C201" s="230" t="s">
        <v>158</v>
      </c>
      <c r="D201" s="476" t="s">
        <v>153</v>
      </c>
      <c r="E201" s="477"/>
      <c r="F201" s="91"/>
      <c r="G201" s="91"/>
      <c r="H201" s="91"/>
    </row>
    <row r="202" spans="1:8" s="88" customFormat="1" ht="222.75" customHeight="1" thickBot="1" x14ac:dyDescent="0.25">
      <c r="A202" s="474" t="s">
        <v>159</v>
      </c>
      <c r="B202" s="475"/>
      <c r="C202" s="111" t="s">
        <v>160</v>
      </c>
      <c r="D202" s="476" t="s">
        <v>153</v>
      </c>
      <c r="E202" s="477"/>
      <c r="F202" s="86"/>
      <c r="G202" s="87"/>
      <c r="H202" s="87"/>
    </row>
    <row r="203" spans="1:8" ht="23.25" x14ac:dyDescent="0.2">
      <c r="A203" s="307" t="s">
        <v>161</v>
      </c>
      <c r="B203" s="307"/>
      <c r="C203" s="307"/>
      <c r="D203" s="307"/>
      <c r="E203" s="307"/>
      <c r="F203" s="307"/>
      <c r="G203" s="307"/>
      <c r="H203" s="307"/>
    </row>
    <row r="204" spans="1:8" ht="23.25" x14ac:dyDescent="0.2">
      <c r="A204" s="307" t="s">
        <v>162</v>
      </c>
      <c r="B204" s="307"/>
      <c r="C204" s="307"/>
      <c r="D204" s="307"/>
      <c r="E204" s="307"/>
      <c r="F204" s="307"/>
      <c r="G204" s="307"/>
      <c r="H204" s="307"/>
    </row>
    <row r="205" spans="1:8" ht="192" customHeight="1" x14ac:dyDescent="0.2">
      <c r="A205"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72"/>
      <c r="C205" s="472"/>
      <c r="D205" s="472"/>
      <c r="E205" s="472"/>
      <c r="F205" s="472"/>
      <c r="G205" s="472"/>
      <c r="H205" s="472"/>
    </row>
    <row r="206" spans="1:8" ht="75.75" customHeight="1" x14ac:dyDescent="0.2">
      <c r="A206" s="325" t="s">
        <v>164</v>
      </c>
      <c r="B206" s="325"/>
      <c r="C206" s="325"/>
      <c r="D206" s="325"/>
      <c r="E206" s="325"/>
      <c r="F206" s="325"/>
      <c r="G206" s="325"/>
      <c r="H206" s="325"/>
    </row>
    <row r="207" spans="1:8" ht="23.25" x14ac:dyDescent="0.2">
      <c r="A207" s="307" t="s">
        <v>165</v>
      </c>
      <c r="B207" s="307"/>
      <c r="C207" s="307"/>
      <c r="D207" s="307"/>
      <c r="E207" s="307"/>
      <c r="F207" s="307"/>
      <c r="G207" s="307"/>
      <c r="H207" s="307"/>
    </row>
    <row r="209" spans="1:8" s="97" customFormat="1" ht="114.75" customHeight="1" x14ac:dyDescent="0.2">
      <c r="A209" s="325" t="s">
        <v>166</v>
      </c>
      <c r="B209" s="325"/>
      <c r="C209" s="325"/>
      <c r="D209" s="325"/>
      <c r="E209" s="325"/>
      <c r="F209" s="325"/>
      <c r="G209" s="325"/>
      <c r="H209" s="325"/>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409"/>
  <sheetViews>
    <sheetView view="pageBreakPreview" zoomScale="40" zoomScaleSheetLayoutView="40" workbookViewId="0">
      <pane ySplit="3" topLeftCell="A34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303" customWidth="1"/>
    <col min="2" max="2" width="80.7109375" style="74" customWidth="1"/>
    <col min="3" max="3" width="120.7109375" style="73" customWidth="1"/>
    <col min="4"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740</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s="16" customFormat="1" ht="24.95" customHeight="1" thickBot="1" x14ac:dyDescent="0.25">
      <c r="A6" s="118"/>
      <c r="B6" s="119"/>
      <c r="C6" s="119"/>
      <c r="D6" s="498" t="s">
        <v>228</v>
      </c>
      <c r="E6" s="498"/>
      <c r="F6" s="498"/>
      <c r="G6" s="498"/>
      <c r="H6" s="624"/>
    </row>
    <row r="7" spans="1:8" s="302" customFormat="1" ht="24.95" customHeight="1" thickBot="1" x14ac:dyDescent="0.25">
      <c r="A7" s="300"/>
      <c r="B7" s="301"/>
      <c r="C7" s="144"/>
      <c r="D7" s="120" t="s">
        <v>168</v>
      </c>
      <c r="E7" s="99" t="s">
        <v>169</v>
      </c>
      <c r="F7" s="120" t="s">
        <v>170</v>
      </c>
      <c r="G7" s="99" t="s">
        <v>171</v>
      </c>
      <c r="H7" s="12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60">
        <f>F8*1.2</f>
        <v>22291.200000000001</v>
      </c>
      <c r="E8" s="361">
        <f>F8*1.1</f>
        <v>20433.600000000002</v>
      </c>
      <c r="F8" s="361">
        <v>18576</v>
      </c>
      <c r="G8" s="361">
        <f>F8*0.75</f>
        <v>13932</v>
      </c>
      <c r="H8" s="362">
        <f>F8*0.5</f>
        <v>9288</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436">
        <f>F13*1.2</f>
        <v>27410.399999999998</v>
      </c>
      <c r="E13" s="361">
        <f>F13*1.1</f>
        <v>25126.2</v>
      </c>
      <c r="F13" s="361">
        <v>22842</v>
      </c>
      <c r="G13" s="361">
        <f>F13*0.75</f>
        <v>17131.5</v>
      </c>
      <c r="H13" s="362">
        <f>F13*0.5</f>
        <v>11421</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461"/>
      <c r="E17" s="354"/>
      <c r="F17" s="354"/>
      <c r="G17" s="354"/>
      <c r="H17" s="355"/>
    </row>
    <row r="18" spans="1:8" s="16" customFormat="1" ht="24.95" customHeight="1" thickBot="1" x14ac:dyDescent="0.25">
      <c r="A18" s="40"/>
      <c r="B18" s="41"/>
      <c r="C18" s="42"/>
      <c r="D18" s="498" t="s">
        <v>228</v>
      </c>
      <c r="E18" s="498"/>
      <c r="F18" s="498"/>
      <c r="G18" s="498"/>
      <c r="H18" s="624"/>
    </row>
    <row r="19" spans="1:8" s="16" customFormat="1" ht="50.1" customHeight="1" x14ac:dyDescent="0.2">
      <c r="A19" s="417" t="s">
        <v>22</v>
      </c>
      <c r="B19" s="454" t="s">
        <v>23</v>
      </c>
      <c r="C1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506">
        <v>270</v>
      </c>
      <c r="E19" s="507"/>
      <c r="F19" s="507"/>
      <c r="G19" s="507"/>
      <c r="H19" s="508"/>
    </row>
    <row r="20" spans="1:8" s="16" customFormat="1" ht="94.5" customHeight="1" x14ac:dyDescent="0.2">
      <c r="A20" s="418"/>
      <c r="B20" s="455"/>
      <c r="C20" s="457"/>
      <c r="D20" s="459"/>
      <c r="E20" s="426"/>
      <c r="F20" s="426"/>
      <c r="G20" s="426"/>
      <c r="H20" s="509"/>
    </row>
    <row r="21" spans="1:8" s="16" customFormat="1" ht="127.5" customHeight="1" thickBot="1" x14ac:dyDescent="0.25">
      <c r="A21" s="419"/>
      <c r="B21" s="43" t="s">
        <v>13</v>
      </c>
      <c r="C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510"/>
      <c r="E21" s="511"/>
      <c r="F21" s="511"/>
      <c r="G21" s="511"/>
      <c r="H21" s="512"/>
    </row>
    <row r="22" spans="1:8" s="16" customFormat="1" ht="24.95" customHeight="1" thickBot="1" x14ac:dyDescent="0.25">
      <c r="A22" s="40"/>
      <c r="B22" s="29"/>
      <c r="C22" s="30"/>
      <c r="D22" s="498" t="s">
        <v>228</v>
      </c>
      <c r="E22" s="498"/>
      <c r="F22" s="498"/>
      <c r="G22" s="498"/>
      <c r="H22" s="624"/>
    </row>
    <row r="23" spans="1:8" s="16" customFormat="1" ht="50.1" customHeight="1" x14ac:dyDescent="0.2">
      <c r="A23" s="417" t="s">
        <v>741</v>
      </c>
      <c r="B23" s="434" t="s">
        <v>27</v>
      </c>
      <c r="C2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60">
        <f>F23*1.2</f>
        <v>133776</v>
      </c>
      <c r="E23" s="361">
        <f>F23*1.1</f>
        <v>122628.00000000001</v>
      </c>
      <c r="F23" s="361">
        <v>111480</v>
      </c>
      <c r="G23" s="361">
        <f>F23*0.75</f>
        <v>83610</v>
      </c>
      <c r="H23" s="362">
        <f>F23*0.5</f>
        <v>55740</v>
      </c>
    </row>
    <row r="24" spans="1:8" s="16" customFormat="1" ht="99.95" customHeight="1" x14ac:dyDescent="0.2">
      <c r="A24" s="418"/>
      <c r="B24" s="435"/>
      <c r="C24" s="435"/>
      <c r="D24" s="337"/>
      <c r="E24" s="338"/>
      <c r="F24" s="338"/>
      <c r="G24" s="338"/>
      <c r="H24" s="339"/>
    </row>
    <row r="25" spans="1:8" s="16" customFormat="1" ht="99.95" customHeight="1" x14ac:dyDescent="0.2">
      <c r="A25" s="418"/>
      <c r="B25" s="45" t="s">
        <v>12</v>
      </c>
      <c r="C25"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37"/>
      <c r="E25" s="338"/>
      <c r="F25" s="338"/>
      <c r="G25" s="338"/>
      <c r="H25" s="339"/>
    </row>
    <row r="26" spans="1:8" s="16" customFormat="1" ht="156.75" customHeight="1" thickBot="1" x14ac:dyDescent="0.25">
      <c r="A26" s="419"/>
      <c r="B26" s="47" t="s">
        <v>13</v>
      </c>
      <c r="C26"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353"/>
      <c r="E26" s="354"/>
      <c r="F26" s="354"/>
      <c r="G26" s="354"/>
      <c r="H26" s="355"/>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742</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436">
        <f>F28*1.2</f>
        <v>164592</v>
      </c>
      <c r="E28" s="361">
        <f>F28*1.1</f>
        <v>150876</v>
      </c>
      <c r="F28" s="361">
        <v>137160</v>
      </c>
      <c r="G28" s="361">
        <f>F28*0.75</f>
        <v>102870</v>
      </c>
      <c r="H28" s="362">
        <f>F28*0.5</f>
        <v>68580</v>
      </c>
    </row>
    <row r="29" spans="1:8" s="16" customFormat="1" ht="99.95" customHeight="1" x14ac:dyDescent="0.2">
      <c r="A29" s="418"/>
      <c r="B29" s="435"/>
      <c r="C29" s="435"/>
      <c r="D29" s="340"/>
      <c r="E29" s="338"/>
      <c r="F29" s="338"/>
      <c r="G29" s="338"/>
      <c r="H29" s="339"/>
    </row>
    <row r="30" spans="1:8" s="16" customFormat="1" ht="99.95" customHeight="1" x14ac:dyDescent="0.2">
      <c r="A30" s="418"/>
      <c r="B30" s="24" t="s">
        <v>12</v>
      </c>
      <c r="C30"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340"/>
      <c r="E30" s="338"/>
      <c r="F30" s="338"/>
      <c r="G30" s="338"/>
      <c r="H30" s="339"/>
    </row>
    <row r="31" spans="1:8" s="16" customFormat="1" ht="156.75" customHeight="1" x14ac:dyDescent="0.2">
      <c r="A31" s="418"/>
      <c r="B31" s="31" t="s">
        <v>13</v>
      </c>
      <c r="C31"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340"/>
      <c r="E31" s="338"/>
      <c r="F31" s="338"/>
      <c r="G31" s="338"/>
      <c r="H31" s="339"/>
    </row>
    <row r="32" spans="1:8" s="16" customFormat="1" ht="92.25" customHeight="1" thickBot="1" x14ac:dyDescent="0.25">
      <c r="A32" s="419"/>
      <c r="B32" s="26" t="s">
        <v>16</v>
      </c>
      <c r="C32"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461"/>
      <c r="E32" s="354"/>
      <c r="F32" s="354"/>
      <c r="G32" s="354"/>
      <c r="H32" s="355"/>
    </row>
    <row r="33" spans="1:8" s="16" customFormat="1" ht="24.95" customHeight="1" thickBot="1" x14ac:dyDescent="0.25">
      <c r="A33" s="52"/>
      <c r="B33" s="34"/>
      <c r="C33" s="30"/>
      <c r="D33" s="498" t="s">
        <v>228</v>
      </c>
      <c r="E33" s="498"/>
      <c r="F33" s="498"/>
      <c r="G33" s="498"/>
      <c r="H33" s="624"/>
    </row>
    <row r="34" spans="1:8" s="16" customFormat="1" ht="50.1" customHeight="1" x14ac:dyDescent="0.2">
      <c r="A34" s="417" t="s">
        <v>626</v>
      </c>
      <c r="B34" s="454" t="s">
        <v>23</v>
      </c>
      <c r="C3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424">
        <v>1680</v>
      </c>
      <c r="E34" s="424"/>
      <c r="F34" s="424"/>
      <c r="G34" s="424"/>
      <c r="H34" s="425"/>
    </row>
    <row r="35" spans="1:8" s="16" customFormat="1" ht="69.75" customHeight="1" x14ac:dyDescent="0.2">
      <c r="A35" s="418"/>
      <c r="B35" s="455"/>
      <c r="C35" s="457"/>
      <c r="D35" s="426"/>
      <c r="E35" s="426"/>
      <c r="F35" s="426"/>
      <c r="G35" s="426"/>
      <c r="H35" s="427"/>
    </row>
    <row r="36" spans="1:8" s="16" customFormat="1" ht="155.25" customHeight="1" x14ac:dyDescent="0.2">
      <c r="A36" s="418"/>
      <c r="B36" s="45" t="s">
        <v>13</v>
      </c>
      <c r="C3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426"/>
      <c r="E36" s="426"/>
      <c r="F36" s="426"/>
      <c r="G36" s="426"/>
      <c r="H36" s="427"/>
    </row>
    <row r="37" spans="1:8" s="16" customFormat="1" ht="168.75" customHeight="1" thickBot="1" x14ac:dyDescent="0.25">
      <c r="A37" s="419"/>
      <c r="B37" s="47" t="s">
        <v>13</v>
      </c>
      <c r="C3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428"/>
      <c r="E37" s="428"/>
      <c r="F37" s="428"/>
      <c r="G37" s="428"/>
      <c r="H37" s="429"/>
    </row>
    <row r="38" spans="1:8" s="16" customFormat="1" ht="24.95" customHeight="1" thickBot="1" x14ac:dyDescent="0.25">
      <c r="A38" s="40"/>
      <c r="B38" s="41"/>
      <c r="C38" s="42"/>
      <c r="D38" s="414"/>
      <c r="E38" s="415"/>
      <c r="F38" s="415"/>
      <c r="G38" s="415"/>
      <c r="H38" s="416"/>
    </row>
    <row r="39" spans="1:8" s="16" customFormat="1" ht="48" customHeight="1" x14ac:dyDescent="0.2">
      <c r="A39" s="440" t="s">
        <v>31</v>
      </c>
      <c r="B39" s="434" t="s">
        <v>27</v>
      </c>
      <c r="C3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60">
        <f>F39*1.2</f>
        <v>26755.200000000001</v>
      </c>
      <c r="E39" s="361">
        <f>F39*1.1</f>
        <v>24525.600000000002</v>
      </c>
      <c r="F39" s="361">
        <v>22296</v>
      </c>
      <c r="G39" s="361">
        <f>F39*0.75</f>
        <v>16722</v>
      </c>
      <c r="H39" s="362">
        <f>F39*0.5</f>
        <v>11148</v>
      </c>
    </row>
    <row r="40" spans="1:8" s="16" customFormat="1" ht="132" customHeight="1" x14ac:dyDescent="0.2">
      <c r="A40" s="441"/>
      <c r="B40" s="435"/>
      <c r="C40" s="435"/>
      <c r="D40" s="337"/>
      <c r="E40" s="338"/>
      <c r="F40" s="338"/>
      <c r="G40" s="338"/>
      <c r="H40" s="339"/>
    </row>
    <row r="41" spans="1:8" s="16" customFormat="1" ht="127.5" customHeight="1" x14ac:dyDescent="0.2">
      <c r="A41" s="441"/>
      <c r="B41" s="24" t="s">
        <v>12</v>
      </c>
      <c r="C4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37"/>
      <c r="E41" s="338"/>
      <c r="F41" s="338"/>
      <c r="G41" s="338"/>
      <c r="H41" s="339"/>
    </row>
    <row r="42" spans="1:8" s="16" customFormat="1" ht="127.5" customHeight="1" thickBot="1" x14ac:dyDescent="0.25">
      <c r="A42" s="442"/>
      <c r="B42" s="54" t="s">
        <v>33</v>
      </c>
      <c r="C4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367"/>
      <c r="E42" s="351"/>
      <c r="F42" s="351"/>
      <c r="G42" s="351"/>
      <c r="H42" s="352"/>
    </row>
    <row r="43" spans="1:8" s="16" customFormat="1" ht="166.5" customHeight="1" thickBot="1" x14ac:dyDescent="0.25">
      <c r="A43" s="443"/>
      <c r="B43" s="26" t="s">
        <v>13</v>
      </c>
      <c r="C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353"/>
      <c r="E43" s="354"/>
      <c r="F43" s="354"/>
      <c r="G43" s="354"/>
      <c r="H43" s="355"/>
    </row>
    <row r="44" spans="1:8" s="16" customFormat="1" ht="24.95" customHeight="1" thickBot="1" x14ac:dyDescent="0.25">
      <c r="A44" s="28"/>
      <c r="B44" s="29"/>
      <c r="C44" s="30"/>
      <c r="D44" s="437"/>
      <c r="E44" s="438"/>
      <c r="F44" s="438"/>
      <c r="G44" s="438"/>
      <c r="H44" s="439"/>
    </row>
    <row r="45" spans="1:8" s="16" customFormat="1" ht="48" customHeight="1" x14ac:dyDescent="0.2">
      <c r="A45" s="430" t="s">
        <v>35</v>
      </c>
      <c r="B45" s="434" t="s">
        <v>27</v>
      </c>
      <c r="C4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436">
        <f>F45*1.2</f>
        <v>32896.799999999996</v>
      </c>
      <c r="E45" s="361">
        <f>F45*1.1</f>
        <v>30155.4</v>
      </c>
      <c r="F45" s="361">
        <v>27414</v>
      </c>
      <c r="G45" s="361">
        <f>F45*0.75</f>
        <v>20560.5</v>
      </c>
      <c r="H45" s="362">
        <f>F45*0.5</f>
        <v>13707</v>
      </c>
    </row>
    <row r="46" spans="1:8" s="16" customFormat="1" ht="132" customHeight="1" x14ac:dyDescent="0.2">
      <c r="A46" s="431"/>
      <c r="B46" s="435"/>
      <c r="C46" s="435"/>
      <c r="D46" s="340"/>
      <c r="E46" s="338"/>
      <c r="F46" s="338"/>
      <c r="G46" s="338"/>
      <c r="H46" s="339"/>
    </row>
    <row r="47" spans="1:8" s="16" customFormat="1" ht="138.94999999999999" customHeight="1" x14ac:dyDescent="0.2">
      <c r="A47" s="431"/>
      <c r="B47" s="24" t="s">
        <v>12</v>
      </c>
      <c r="C4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340"/>
      <c r="E47" s="338"/>
      <c r="F47" s="338"/>
      <c r="G47" s="338"/>
      <c r="H47" s="339"/>
    </row>
    <row r="48" spans="1:8" s="16" customFormat="1" ht="166.5" customHeight="1" x14ac:dyDescent="0.2">
      <c r="A48" s="431"/>
      <c r="B48" s="31" t="s">
        <v>13</v>
      </c>
      <c r="C4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340"/>
      <c r="E48" s="338"/>
      <c r="F48" s="338"/>
      <c r="G48" s="338"/>
      <c r="H48" s="339"/>
    </row>
    <row r="49" spans="1:8" s="16" customFormat="1" ht="92.25" customHeight="1" thickBot="1" x14ac:dyDescent="0.25">
      <c r="A49" s="468"/>
      <c r="B49" s="26" t="s">
        <v>36</v>
      </c>
      <c r="C4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461"/>
      <c r="E49" s="354"/>
      <c r="F49" s="354"/>
      <c r="G49" s="354"/>
      <c r="H49" s="355"/>
    </row>
    <row r="50" spans="1:8" s="16" customFormat="1" ht="24.95" customHeight="1" thickBot="1" x14ac:dyDescent="0.25">
      <c r="A50" s="40"/>
      <c r="B50" s="41"/>
      <c r="C50" s="42"/>
      <c r="D50" s="465"/>
      <c r="E50" s="466"/>
      <c r="F50" s="466"/>
      <c r="G50" s="466"/>
      <c r="H50" s="467"/>
    </row>
    <row r="51" spans="1:8" s="16" customFormat="1" ht="50.1" customHeight="1" x14ac:dyDescent="0.2">
      <c r="A51" s="417" t="s">
        <v>37</v>
      </c>
      <c r="B51" s="454" t="s">
        <v>23</v>
      </c>
      <c r="C5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506">
        <v>270</v>
      </c>
      <c r="E51" s="507"/>
      <c r="F51" s="507"/>
      <c r="G51" s="507"/>
      <c r="H51" s="508"/>
    </row>
    <row r="52" spans="1:8" s="16" customFormat="1" ht="94.5" customHeight="1" x14ac:dyDescent="0.2">
      <c r="A52" s="418"/>
      <c r="B52" s="455"/>
      <c r="C52" s="457"/>
      <c r="D52" s="459"/>
      <c r="E52" s="426"/>
      <c r="F52" s="426"/>
      <c r="G52" s="426"/>
      <c r="H52" s="509"/>
    </row>
    <row r="53" spans="1:8" s="16" customFormat="1" ht="163.5" customHeight="1" thickBot="1" x14ac:dyDescent="0.25">
      <c r="A53" s="419"/>
      <c r="B53" s="43" t="s">
        <v>13</v>
      </c>
      <c r="C5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510"/>
      <c r="E53" s="511"/>
      <c r="F53" s="511"/>
      <c r="G53" s="511"/>
      <c r="H53" s="512"/>
    </row>
    <row r="54" spans="1:8" s="16" customFormat="1" ht="24.95" customHeight="1" thickBot="1" x14ac:dyDescent="0.25">
      <c r="A54" s="569"/>
      <c r="B54" s="570"/>
      <c r="C54" s="60"/>
      <c r="D54" s="498" t="s">
        <v>228</v>
      </c>
      <c r="E54" s="498"/>
      <c r="F54" s="498"/>
      <c r="G54" s="498"/>
      <c r="H54" s="624"/>
    </row>
    <row r="55" spans="1:8" s="16" customFormat="1" ht="50.1" customHeight="1" thickBot="1" x14ac:dyDescent="0.25">
      <c r="A55" s="386" t="s">
        <v>660</v>
      </c>
      <c r="B55" s="706"/>
      <c r="C55" s="706"/>
      <c r="D55" s="575" t="str">
        <f>"от "&amp;MIN(D56:D135)&amp;" до "&amp;MAX(D56:D135)</f>
        <v>от 1914 до 153120</v>
      </c>
      <c r="E55" s="575"/>
      <c r="F55" s="575"/>
      <c r="G55" s="575"/>
      <c r="H55" s="576"/>
    </row>
    <row r="56" spans="1:8" s="16" customFormat="1" ht="37.5" customHeight="1" outlineLevel="1" x14ac:dyDescent="0.2">
      <c r="A56" s="684" t="s">
        <v>39</v>
      </c>
      <c r="B56" s="707"/>
      <c r="C56" s="652"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490">
        <v>1914</v>
      </c>
      <c r="E56" s="491"/>
      <c r="F56" s="491"/>
      <c r="G56" s="491"/>
      <c r="H56" s="492"/>
    </row>
    <row r="57" spans="1:8" s="16" customFormat="1" ht="37.5" customHeight="1" outlineLevel="1" x14ac:dyDescent="0.2">
      <c r="A57" s="667" t="s">
        <v>40</v>
      </c>
      <c r="B57" s="668"/>
      <c r="C57" s="653"/>
      <c r="D57" s="496">
        <v>3828</v>
      </c>
      <c r="E57" s="368"/>
      <c r="F57" s="368"/>
      <c r="G57" s="368"/>
      <c r="H57" s="369"/>
    </row>
    <row r="58" spans="1:8" s="16" customFormat="1" ht="37.5" customHeight="1" outlineLevel="1" thickBot="1" x14ac:dyDescent="0.25">
      <c r="A58" s="667" t="s">
        <v>41</v>
      </c>
      <c r="B58" s="668"/>
      <c r="C58" s="653"/>
      <c r="D58" s="496">
        <v>5742</v>
      </c>
      <c r="E58" s="368"/>
      <c r="F58" s="368"/>
      <c r="G58" s="368"/>
      <c r="H58" s="369"/>
    </row>
    <row r="59" spans="1:8" s="16" customFormat="1" ht="37.5" customHeight="1" outlineLevel="1" thickBot="1" x14ac:dyDescent="0.25">
      <c r="A59" s="667" t="s">
        <v>42</v>
      </c>
      <c r="B59" s="668"/>
      <c r="C59" s="653"/>
      <c r="D59" s="498" t="s">
        <v>228</v>
      </c>
      <c r="E59" s="498"/>
      <c r="F59" s="498"/>
      <c r="G59" s="498"/>
      <c r="H59" s="624"/>
    </row>
    <row r="60" spans="1:8" s="16" customFormat="1" ht="37.5" customHeight="1" outlineLevel="1" thickBot="1" x14ac:dyDescent="0.25">
      <c r="A60" s="667" t="s">
        <v>43</v>
      </c>
      <c r="B60" s="668"/>
      <c r="C60" s="653"/>
      <c r="D60" s="575" t="str">
        <f>"от "&amp;MIN(D61:D140)&amp;" до "&amp;MAX(D61:D140)</f>
        <v>от 11484 до 162690</v>
      </c>
      <c r="E60" s="575"/>
      <c r="F60" s="575"/>
      <c r="G60" s="575"/>
      <c r="H60" s="576"/>
    </row>
    <row r="61" spans="1:8" s="16" customFormat="1" ht="37.5" customHeight="1" outlineLevel="1" x14ac:dyDescent="0.2">
      <c r="A61" s="667" t="s">
        <v>44</v>
      </c>
      <c r="B61" s="668"/>
      <c r="C61" s="653"/>
      <c r="D61" s="490">
        <v>11484</v>
      </c>
      <c r="E61" s="491"/>
      <c r="F61" s="491"/>
      <c r="G61" s="491"/>
      <c r="H61" s="492"/>
    </row>
    <row r="62" spans="1:8" s="16" customFormat="1" ht="37.5" customHeight="1" outlineLevel="1" x14ac:dyDescent="0.2">
      <c r="A62" s="667" t="s">
        <v>45</v>
      </c>
      <c r="B62" s="668"/>
      <c r="C62" s="653"/>
      <c r="D62" s="496">
        <v>13398</v>
      </c>
      <c r="E62" s="368"/>
      <c r="F62" s="368"/>
      <c r="G62" s="368"/>
      <c r="H62" s="369"/>
    </row>
    <row r="63" spans="1:8" s="16" customFormat="1" ht="37.5" customHeight="1" outlineLevel="1" x14ac:dyDescent="0.2">
      <c r="A63" s="396" t="s">
        <v>46</v>
      </c>
      <c r="B63" s="397"/>
      <c r="C63" s="653"/>
      <c r="D63" s="337">
        <v>15312</v>
      </c>
      <c r="E63" s="338"/>
      <c r="F63" s="338"/>
      <c r="G63" s="338"/>
      <c r="H63" s="339"/>
    </row>
    <row r="64" spans="1:8" s="16" customFormat="1" ht="37.5" customHeight="1" outlineLevel="1" x14ac:dyDescent="0.2">
      <c r="A64" s="396" t="s">
        <v>47</v>
      </c>
      <c r="B64" s="397"/>
      <c r="C64" s="653"/>
      <c r="D64" s="337">
        <v>17226</v>
      </c>
      <c r="E64" s="338"/>
      <c r="F64" s="338"/>
      <c r="G64" s="338"/>
      <c r="H64" s="339"/>
    </row>
    <row r="65" spans="1:8" s="16" customFormat="1" ht="37.5" customHeight="1" outlineLevel="1" x14ac:dyDescent="0.2">
      <c r="A65" s="396" t="s">
        <v>48</v>
      </c>
      <c r="B65" s="397"/>
      <c r="C65" s="653"/>
      <c r="D65" s="337">
        <v>19140</v>
      </c>
      <c r="E65" s="338"/>
      <c r="F65" s="338"/>
      <c r="G65" s="338"/>
      <c r="H65" s="339"/>
    </row>
    <row r="66" spans="1:8" s="16" customFormat="1" ht="37.5" customHeight="1" outlineLevel="1" x14ac:dyDescent="0.2">
      <c r="A66" s="396" t="s">
        <v>49</v>
      </c>
      <c r="B66" s="397"/>
      <c r="C66" s="653"/>
      <c r="D66" s="337">
        <v>21054</v>
      </c>
      <c r="E66" s="338"/>
      <c r="F66" s="338"/>
      <c r="G66" s="338"/>
      <c r="H66" s="339"/>
    </row>
    <row r="67" spans="1:8" s="16" customFormat="1" ht="37.5" customHeight="1" outlineLevel="1" x14ac:dyDescent="0.2">
      <c r="A67" s="396" t="s">
        <v>50</v>
      </c>
      <c r="B67" s="397"/>
      <c r="C67" s="653"/>
      <c r="D67" s="337">
        <v>22968</v>
      </c>
      <c r="E67" s="338"/>
      <c r="F67" s="338"/>
      <c r="G67" s="338"/>
      <c r="H67" s="339"/>
    </row>
    <row r="68" spans="1:8" s="16" customFormat="1" ht="37.5" customHeight="1" outlineLevel="1" x14ac:dyDescent="0.2">
      <c r="A68" s="396" t="s">
        <v>51</v>
      </c>
      <c r="B68" s="397"/>
      <c r="C68" s="653"/>
      <c r="D68" s="337">
        <v>24882</v>
      </c>
      <c r="E68" s="338"/>
      <c r="F68" s="338"/>
      <c r="G68" s="338"/>
      <c r="H68" s="339"/>
    </row>
    <row r="69" spans="1:8" s="16" customFormat="1" ht="37.5" customHeight="1" outlineLevel="1" x14ac:dyDescent="0.2">
      <c r="A69" s="396" t="s">
        <v>52</v>
      </c>
      <c r="B69" s="397"/>
      <c r="C69" s="653"/>
      <c r="D69" s="337">
        <v>26796</v>
      </c>
      <c r="E69" s="338"/>
      <c r="F69" s="338"/>
      <c r="G69" s="338"/>
      <c r="H69" s="339"/>
    </row>
    <row r="70" spans="1:8" s="16" customFormat="1" ht="37.5" customHeight="1" outlineLevel="1" x14ac:dyDescent="0.2">
      <c r="A70" s="396" t="s">
        <v>53</v>
      </c>
      <c r="B70" s="397"/>
      <c r="C70" s="653"/>
      <c r="D70" s="337">
        <v>28710</v>
      </c>
      <c r="E70" s="338"/>
      <c r="F70" s="338"/>
      <c r="G70" s="338"/>
      <c r="H70" s="339"/>
    </row>
    <row r="71" spans="1:8" s="16" customFormat="1" ht="37.5" customHeight="1" outlineLevel="1" x14ac:dyDescent="0.2">
      <c r="A71" s="396" t="s">
        <v>54</v>
      </c>
      <c r="B71" s="397"/>
      <c r="C71" s="653"/>
      <c r="D71" s="337">
        <v>30624</v>
      </c>
      <c r="E71" s="338"/>
      <c r="F71" s="338"/>
      <c r="G71" s="338"/>
      <c r="H71" s="339"/>
    </row>
    <row r="72" spans="1:8" s="16" customFormat="1" ht="37.5" customHeight="1" outlineLevel="1" x14ac:dyDescent="0.2">
      <c r="A72" s="396" t="s">
        <v>55</v>
      </c>
      <c r="B72" s="397"/>
      <c r="C72" s="653"/>
      <c r="D72" s="337">
        <v>32538</v>
      </c>
      <c r="E72" s="338"/>
      <c r="F72" s="338"/>
      <c r="G72" s="338"/>
      <c r="H72" s="339"/>
    </row>
    <row r="73" spans="1:8" s="16" customFormat="1" ht="37.5" customHeight="1" outlineLevel="1" x14ac:dyDescent="0.2">
      <c r="A73" s="396" t="s">
        <v>56</v>
      </c>
      <c r="B73" s="397"/>
      <c r="C73" s="653"/>
      <c r="D73" s="337">
        <v>34452</v>
      </c>
      <c r="E73" s="338"/>
      <c r="F73" s="338"/>
      <c r="G73" s="338"/>
      <c r="H73" s="339"/>
    </row>
    <row r="74" spans="1:8" s="16" customFormat="1" ht="37.5" customHeight="1" outlineLevel="1" x14ac:dyDescent="0.2">
      <c r="A74" s="396" t="s">
        <v>57</v>
      </c>
      <c r="B74" s="397"/>
      <c r="C74" s="653"/>
      <c r="D74" s="337">
        <v>36366</v>
      </c>
      <c r="E74" s="338"/>
      <c r="F74" s="338"/>
      <c r="G74" s="338"/>
      <c r="H74" s="339"/>
    </row>
    <row r="75" spans="1:8" s="16" customFormat="1" ht="37.5" customHeight="1" outlineLevel="1" x14ac:dyDescent="0.2">
      <c r="A75" s="640" t="s">
        <v>58</v>
      </c>
      <c r="B75" s="801"/>
      <c r="C75" s="653"/>
      <c r="D75" s="367">
        <v>38280</v>
      </c>
      <c r="E75" s="351"/>
      <c r="F75" s="351"/>
      <c r="G75" s="351"/>
      <c r="H75" s="352"/>
    </row>
    <row r="76" spans="1:8" s="16" customFormat="1" ht="37.5" customHeight="1" outlineLevel="1" x14ac:dyDescent="0.2">
      <c r="A76" s="640" t="s">
        <v>178</v>
      </c>
      <c r="B76" s="801"/>
      <c r="C76" s="653"/>
      <c r="D76" s="367">
        <v>40194</v>
      </c>
      <c r="E76" s="351"/>
      <c r="F76" s="351"/>
      <c r="G76" s="351"/>
      <c r="H76" s="352"/>
    </row>
    <row r="77" spans="1:8" s="16" customFormat="1" ht="37.5" customHeight="1" outlineLevel="1" x14ac:dyDescent="0.2">
      <c r="A77" s="640" t="s">
        <v>179</v>
      </c>
      <c r="B77" s="801"/>
      <c r="C77" s="653"/>
      <c r="D77" s="367">
        <v>42108</v>
      </c>
      <c r="E77" s="351"/>
      <c r="F77" s="351"/>
      <c r="G77" s="351"/>
      <c r="H77" s="352"/>
    </row>
    <row r="78" spans="1:8" s="16" customFormat="1" ht="37.5" customHeight="1" outlineLevel="1" x14ac:dyDescent="0.2">
      <c r="A78" s="640" t="s">
        <v>180</v>
      </c>
      <c r="B78" s="801"/>
      <c r="C78" s="653"/>
      <c r="D78" s="367">
        <v>44022</v>
      </c>
      <c r="E78" s="351"/>
      <c r="F78" s="351"/>
      <c r="G78" s="351"/>
      <c r="H78" s="352"/>
    </row>
    <row r="79" spans="1:8" s="16" customFormat="1" ht="37.5" customHeight="1" outlineLevel="1" x14ac:dyDescent="0.2">
      <c r="A79" s="640" t="s">
        <v>181</v>
      </c>
      <c r="B79" s="801"/>
      <c r="C79" s="653"/>
      <c r="D79" s="367">
        <v>45936</v>
      </c>
      <c r="E79" s="351"/>
      <c r="F79" s="351"/>
      <c r="G79" s="351"/>
      <c r="H79" s="352"/>
    </row>
    <row r="80" spans="1:8" s="16" customFormat="1" ht="37.5" customHeight="1" outlineLevel="1" x14ac:dyDescent="0.2">
      <c r="A80" s="640" t="s">
        <v>182</v>
      </c>
      <c r="B80" s="801"/>
      <c r="C80" s="653"/>
      <c r="D80" s="367">
        <v>47850</v>
      </c>
      <c r="E80" s="351"/>
      <c r="F80" s="351"/>
      <c r="G80" s="351"/>
      <c r="H80" s="352"/>
    </row>
    <row r="81" spans="1:8" s="16" customFormat="1" ht="37.5" customHeight="1" outlineLevel="1" x14ac:dyDescent="0.2">
      <c r="A81" s="640" t="s">
        <v>183</v>
      </c>
      <c r="B81" s="801"/>
      <c r="C81" s="653"/>
      <c r="D81" s="367">
        <v>49764</v>
      </c>
      <c r="E81" s="351"/>
      <c r="F81" s="351"/>
      <c r="G81" s="351"/>
      <c r="H81" s="352"/>
    </row>
    <row r="82" spans="1:8" s="16" customFormat="1" ht="37.5" customHeight="1" outlineLevel="1" x14ac:dyDescent="0.2">
      <c r="A82" s="640" t="s">
        <v>184</v>
      </c>
      <c r="B82" s="801"/>
      <c r="C82" s="653"/>
      <c r="D82" s="367">
        <v>51678</v>
      </c>
      <c r="E82" s="351"/>
      <c r="F82" s="351"/>
      <c r="G82" s="351"/>
      <c r="H82" s="352"/>
    </row>
    <row r="83" spans="1:8" s="16" customFormat="1" ht="37.5" customHeight="1" outlineLevel="1" x14ac:dyDescent="0.2">
      <c r="A83" s="640" t="s">
        <v>185</v>
      </c>
      <c r="B83" s="801"/>
      <c r="C83" s="653"/>
      <c r="D83" s="367">
        <v>53592</v>
      </c>
      <c r="E83" s="351"/>
      <c r="F83" s="351"/>
      <c r="G83" s="351"/>
      <c r="H83" s="352"/>
    </row>
    <row r="84" spans="1:8" s="16" customFormat="1" ht="37.5" customHeight="1" outlineLevel="1" x14ac:dyDescent="0.2">
      <c r="A84" s="640" t="s">
        <v>186</v>
      </c>
      <c r="B84" s="801"/>
      <c r="C84" s="653"/>
      <c r="D84" s="367">
        <v>55506</v>
      </c>
      <c r="E84" s="351"/>
      <c r="F84" s="351"/>
      <c r="G84" s="351"/>
      <c r="H84" s="352"/>
    </row>
    <row r="85" spans="1:8" s="16" customFormat="1" ht="37.5" customHeight="1" outlineLevel="1" x14ac:dyDescent="0.2">
      <c r="A85" s="640" t="s">
        <v>187</v>
      </c>
      <c r="B85" s="801"/>
      <c r="C85" s="653"/>
      <c r="D85" s="367">
        <v>57420</v>
      </c>
      <c r="E85" s="351"/>
      <c r="F85" s="351"/>
      <c r="G85" s="351"/>
      <c r="H85" s="352"/>
    </row>
    <row r="86" spans="1:8" s="16" customFormat="1" ht="37.5" customHeight="1" outlineLevel="1" x14ac:dyDescent="0.2">
      <c r="A86" s="640" t="s">
        <v>188</v>
      </c>
      <c r="B86" s="801"/>
      <c r="C86" s="653"/>
      <c r="D86" s="367">
        <v>59334</v>
      </c>
      <c r="E86" s="351"/>
      <c r="F86" s="351"/>
      <c r="G86" s="351"/>
      <c r="H86" s="352"/>
    </row>
    <row r="87" spans="1:8" s="16" customFormat="1" ht="37.5" customHeight="1" outlineLevel="1" x14ac:dyDescent="0.2">
      <c r="A87" s="640" t="s">
        <v>189</v>
      </c>
      <c r="B87" s="801"/>
      <c r="C87" s="653"/>
      <c r="D87" s="367">
        <v>61248</v>
      </c>
      <c r="E87" s="351"/>
      <c r="F87" s="351"/>
      <c r="G87" s="351"/>
      <c r="H87" s="352"/>
    </row>
    <row r="88" spans="1:8" s="16" customFormat="1" ht="37.5" customHeight="1" outlineLevel="1" x14ac:dyDescent="0.2">
      <c r="A88" s="640" t="s">
        <v>190</v>
      </c>
      <c r="B88" s="801"/>
      <c r="C88" s="653"/>
      <c r="D88" s="367">
        <v>63162</v>
      </c>
      <c r="E88" s="351"/>
      <c r="F88" s="351"/>
      <c r="G88" s="351"/>
      <c r="H88" s="352"/>
    </row>
    <row r="89" spans="1:8" s="16" customFormat="1" ht="37.5" customHeight="1" outlineLevel="1" x14ac:dyDescent="0.2">
      <c r="A89" s="640" t="s">
        <v>191</v>
      </c>
      <c r="B89" s="801"/>
      <c r="C89" s="653"/>
      <c r="D89" s="367">
        <v>65076</v>
      </c>
      <c r="E89" s="351"/>
      <c r="F89" s="351"/>
      <c r="G89" s="351"/>
      <c r="H89" s="352"/>
    </row>
    <row r="90" spans="1:8" s="16" customFormat="1" ht="37.5" customHeight="1" outlineLevel="1" x14ac:dyDescent="0.2">
      <c r="A90" s="640" t="s">
        <v>192</v>
      </c>
      <c r="B90" s="801"/>
      <c r="C90" s="653"/>
      <c r="D90" s="367">
        <v>66990</v>
      </c>
      <c r="E90" s="351"/>
      <c r="F90" s="351"/>
      <c r="G90" s="351"/>
      <c r="H90" s="352"/>
    </row>
    <row r="91" spans="1:8" s="16" customFormat="1" ht="37.5" customHeight="1" outlineLevel="1" x14ac:dyDescent="0.2">
      <c r="A91" s="640" t="s">
        <v>229</v>
      </c>
      <c r="B91" s="801"/>
      <c r="C91" s="653"/>
      <c r="D91" s="367">
        <v>68904</v>
      </c>
      <c r="E91" s="351"/>
      <c r="F91" s="351"/>
      <c r="G91" s="351"/>
      <c r="H91" s="352"/>
    </row>
    <row r="92" spans="1:8" s="16" customFormat="1" ht="37.5" customHeight="1" outlineLevel="1" x14ac:dyDescent="0.2">
      <c r="A92" s="640" t="s">
        <v>230</v>
      </c>
      <c r="B92" s="801"/>
      <c r="C92" s="653"/>
      <c r="D92" s="367">
        <v>70818</v>
      </c>
      <c r="E92" s="351"/>
      <c r="F92" s="351"/>
      <c r="G92" s="351"/>
      <c r="H92" s="352"/>
    </row>
    <row r="93" spans="1:8" s="16" customFormat="1" ht="37.5" customHeight="1" outlineLevel="1" x14ac:dyDescent="0.2">
      <c r="A93" s="640" t="s">
        <v>231</v>
      </c>
      <c r="B93" s="801"/>
      <c r="C93" s="653"/>
      <c r="D93" s="367">
        <v>72732</v>
      </c>
      <c r="E93" s="351"/>
      <c r="F93" s="351"/>
      <c r="G93" s="351"/>
      <c r="H93" s="352"/>
    </row>
    <row r="94" spans="1:8" s="16" customFormat="1" ht="37.5" customHeight="1" outlineLevel="1" x14ac:dyDescent="0.2">
      <c r="A94" s="640" t="s">
        <v>232</v>
      </c>
      <c r="B94" s="801"/>
      <c r="C94" s="653"/>
      <c r="D94" s="367">
        <v>74646</v>
      </c>
      <c r="E94" s="351"/>
      <c r="F94" s="351"/>
      <c r="G94" s="351"/>
      <c r="H94" s="352"/>
    </row>
    <row r="95" spans="1:8" s="16" customFormat="1" ht="37.5" customHeight="1" outlineLevel="1" x14ac:dyDescent="0.2">
      <c r="A95" s="640" t="s">
        <v>233</v>
      </c>
      <c r="B95" s="801"/>
      <c r="C95" s="653"/>
      <c r="D95" s="367">
        <v>76560</v>
      </c>
      <c r="E95" s="351"/>
      <c r="F95" s="351"/>
      <c r="G95" s="351"/>
      <c r="H95" s="352"/>
    </row>
    <row r="96" spans="1:8" s="16" customFormat="1" ht="37.5" customHeight="1" outlineLevel="1" x14ac:dyDescent="0.2">
      <c r="A96" s="640" t="s">
        <v>355</v>
      </c>
      <c r="B96" s="801"/>
      <c r="C96" s="653"/>
      <c r="D96" s="367">
        <v>78474</v>
      </c>
      <c r="E96" s="351"/>
      <c r="F96" s="351"/>
      <c r="G96" s="351"/>
      <c r="H96" s="352"/>
    </row>
    <row r="97" spans="1:8" s="16" customFormat="1" ht="37.5" customHeight="1" outlineLevel="1" x14ac:dyDescent="0.2">
      <c r="A97" s="640" t="s">
        <v>356</v>
      </c>
      <c r="B97" s="801"/>
      <c r="C97" s="653"/>
      <c r="D97" s="367">
        <v>80388</v>
      </c>
      <c r="E97" s="351"/>
      <c r="F97" s="351"/>
      <c r="G97" s="351"/>
      <c r="H97" s="352"/>
    </row>
    <row r="98" spans="1:8" s="16" customFormat="1" ht="37.5" customHeight="1" outlineLevel="1" x14ac:dyDescent="0.2">
      <c r="A98" s="640" t="s">
        <v>357</v>
      </c>
      <c r="B98" s="801"/>
      <c r="C98" s="653"/>
      <c r="D98" s="367">
        <v>82302</v>
      </c>
      <c r="E98" s="351"/>
      <c r="F98" s="351"/>
      <c r="G98" s="351"/>
      <c r="H98" s="352"/>
    </row>
    <row r="99" spans="1:8" s="16" customFormat="1" ht="37.5" customHeight="1" outlineLevel="1" x14ac:dyDescent="0.2">
      <c r="A99" s="640" t="s">
        <v>358</v>
      </c>
      <c r="B99" s="801"/>
      <c r="C99" s="653"/>
      <c r="D99" s="367">
        <v>84216</v>
      </c>
      <c r="E99" s="351"/>
      <c r="F99" s="351"/>
      <c r="G99" s="351"/>
      <c r="H99" s="352"/>
    </row>
    <row r="100" spans="1:8" s="16" customFormat="1" ht="37.5" customHeight="1" outlineLevel="1" x14ac:dyDescent="0.2">
      <c r="A100" s="640" t="s">
        <v>359</v>
      </c>
      <c r="B100" s="801"/>
      <c r="C100" s="653"/>
      <c r="D100" s="367">
        <v>86130</v>
      </c>
      <c r="E100" s="351"/>
      <c r="F100" s="351"/>
      <c r="G100" s="351"/>
      <c r="H100" s="352"/>
    </row>
    <row r="101" spans="1:8" s="16" customFormat="1" ht="37.5" customHeight="1" outlineLevel="1" x14ac:dyDescent="0.2">
      <c r="A101" s="640" t="s">
        <v>360</v>
      </c>
      <c r="B101" s="801"/>
      <c r="C101" s="653"/>
      <c r="D101" s="367">
        <v>88044</v>
      </c>
      <c r="E101" s="351"/>
      <c r="F101" s="351"/>
      <c r="G101" s="351"/>
      <c r="H101" s="352"/>
    </row>
    <row r="102" spans="1:8" s="16" customFormat="1" ht="37.5" customHeight="1" outlineLevel="1" x14ac:dyDescent="0.2">
      <c r="A102" s="640" t="s">
        <v>361</v>
      </c>
      <c r="B102" s="801"/>
      <c r="C102" s="653"/>
      <c r="D102" s="367">
        <v>89958</v>
      </c>
      <c r="E102" s="351"/>
      <c r="F102" s="351"/>
      <c r="G102" s="351"/>
      <c r="H102" s="352"/>
    </row>
    <row r="103" spans="1:8" s="16" customFormat="1" ht="37.5" customHeight="1" outlineLevel="1" x14ac:dyDescent="0.2">
      <c r="A103" s="640" t="s">
        <v>362</v>
      </c>
      <c r="B103" s="801"/>
      <c r="C103" s="653"/>
      <c r="D103" s="367">
        <v>91872</v>
      </c>
      <c r="E103" s="351"/>
      <c r="F103" s="351"/>
      <c r="G103" s="351"/>
      <c r="H103" s="352"/>
    </row>
    <row r="104" spans="1:8" s="16" customFormat="1" ht="37.5" customHeight="1" outlineLevel="1" x14ac:dyDescent="0.2">
      <c r="A104" s="640" t="s">
        <v>363</v>
      </c>
      <c r="B104" s="801"/>
      <c r="C104" s="653"/>
      <c r="D104" s="367">
        <v>93786</v>
      </c>
      <c r="E104" s="351"/>
      <c r="F104" s="351"/>
      <c r="G104" s="351"/>
      <c r="H104" s="352"/>
    </row>
    <row r="105" spans="1:8" s="16" customFormat="1" ht="37.5" customHeight="1" outlineLevel="1" x14ac:dyDescent="0.2">
      <c r="A105" s="640" t="s">
        <v>364</v>
      </c>
      <c r="B105" s="801"/>
      <c r="C105" s="653"/>
      <c r="D105" s="367">
        <v>95700</v>
      </c>
      <c r="E105" s="351"/>
      <c r="F105" s="351"/>
      <c r="G105" s="351"/>
      <c r="H105" s="352"/>
    </row>
    <row r="106" spans="1:8" s="16" customFormat="1" ht="37.5" customHeight="1" outlineLevel="1" x14ac:dyDescent="0.2">
      <c r="A106" s="640" t="s">
        <v>365</v>
      </c>
      <c r="B106" s="801"/>
      <c r="C106" s="653"/>
      <c r="D106" s="367">
        <v>97614</v>
      </c>
      <c r="E106" s="351"/>
      <c r="F106" s="351"/>
      <c r="G106" s="351"/>
      <c r="H106" s="352"/>
    </row>
    <row r="107" spans="1:8" s="16" customFormat="1" ht="37.5" customHeight="1" outlineLevel="1" x14ac:dyDescent="0.2">
      <c r="A107" s="640" t="s">
        <v>366</v>
      </c>
      <c r="B107" s="801"/>
      <c r="C107" s="653"/>
      <c r="D107" s="367">
        <v>99528</v>
      </c>
      <c r="E107" s="351"/>
      <c r="F107" s="351"/>
      <c r="G107" s="351"/>
      <c r="H107" s="352"/>
    </row>
    <row r="108" spans="1:8" s="16" customFormat="1" ht="37.5" customHeight="1" outlineLevel="1" x14ac:dyDescent="0.2">
      <c r="A108" s="640" t="s">
        <v>367</v>
      </c>
      <c r="B108" s="801"/>
      <c r="C108" s="653"/>
      <c r="D108" s="367">
        <v>101442</v>
      </c>
      <c r="E108" s="351"/>
      <c r="F108" s="351"/>
      <c r="G108" s="351"/>
      <c r="H108" s="352"/>
    </row>
    <row r="109" spans="1:8" s="16" customFormat="1" ht="37.5" customHeight="1" outlineLevel="1" x14ac:dyDescent="0.2">
      <c r="A109" s="640" t="s">
        <v>368</v>
      </c>
      <c r="B109" s="801"/>
      <c r="C109" s="653"/>
      <c r="D109" s="367">
        <v>103356</v>
      </c>
      <c r="E109" s="351"/>
      <c r="F109" s="351"/>
      <c r="G109" s="351"/>
      <c r="H109" s="352"/>
    </row>
    <row r="110" spans="1:8" s="16" customFormat="1" ht="37.5" customHeight="1" outlineLevel="1" x14ac:dyDescent="0.2">
      <c r="A110" s="640" t="s">
        <v>369</v>
      </c>
      <c r="B110" s="801"/>
      <c r="C110" s="653"/>
      <c r="D110" s="367">
        <v>105270</v>
      </c>
      <c r="E110" s="351"/>
      <c r="F110" s="351"/>
      <c r="G110" s="351"/>
      <c r="H110" s="352"/>
    </row>
    <row r="111" spans="1:8" s="16" customFormat="1" ht="37.5" customHeight="1" outlineLevel="1" x14ac:dyDescent="0.2">
      <c r="A111" s="640" t="s">
        <v>370</v>
      </c>
      <c r="B111" s="801"/>
      <c r="C111" s="653"/>
      <c r="D111" s="367">
        <v>107184</v>
      </c>
      <c r="E111" s="351"/>
      <c r="F111" s="351"/>
      <c r="G111" s="351"/>
      <c r="H111" s="352"/>
    </row>
    <row r="112" spans="1:8" s="16" customFormat="1" ht="37.5" customHeight="1" outlineLevel="1" x14ac:dyDescent="0.2">
      <c r="A112" s="640" t="s">
        <v>371</v>
      </c>
      <c r="B112" s="801"/>
      <c r="C112" s="653"/>
      <c r="D112" s="367">
        <v>109098</v>
      </c>
      <c r="E112" s="351"/>
      <c r="F112" s="351"/>
      <c r="G112" s="351"/>
      <c r="H112" s="352"/>
    </row>
    <row r="113" spans="1:8" s="16" customFormat="1" ht="37.5" customHeight="1" outlineLevel="1" x14ac:dyDescent="0.2">
      <c r="A113" s="640" t="s">
        <v>372</v>
      </c>
      <c r="B113" s="801"/>
      <c r="C113" s="653"/>
      <c r="D113" s="367">
        <v>111012</v>
      </c>
      <c r="E113" s="351"/>
      <c r="F113" s="351"/>
      <c r="G113" s="351"/>
      <c r="H113" s="352"/>
    </row>
    <row r="114" spans="1:8" s="16" customFormat="1" ht="37.5" customHeight="1" outlineLevel="1" x14ac:dyDescent="0.2">
      <c r="A114" s="640" t="s">
        <v>373</v>
      </c>
      <c r="B114" s="801"/>
      <c r="C114" s="653"/>
      <c r="D114" s="367">
        <v>112926</v>
      </c>
      <c r="E114" s="351"/>
      <c r="F114" s="351"/>
      <c r="G114" s="351"/>
      <c r="H114" s="352"/>
    </row>
    <row r="115" spans="1:8" s="16" customFormat="1" ht="37.5" customHeight="1" outlineLevel="1" x14ac:dyDescent="0.2">
      <c r="A115" s="640" t="s">
        <v>374</v>
      </c>
      <c r="B115" s="801"/>
      <c r="C115" s="653"/>
      <c r="D115" s="367">
        <v>114840</v>
      </c>
      <c r="E115" s="351"/>
      <c r="F115" s="351"/>
      <c r="G115" s="351"/>
      <c r="H115" s="352"/>
    </row>
    <row r="116" spans="1:8" s="16" customFormat="1" ht="37.5" customHeight="1" outlineLevel="1" x14ac:dyDescent="0.2">
      <c r="A116" s="640" t="s">
        <v>375</v>
      </c>
      <c r="B116" s="801"/>
      <c r="C116" s="653"/>
      <c r="D116" s="367">
        <v>116754</v>
      </c>
      <c r="E116" s="351"/>
      <c r="F116" s="351"/>
      <c r="G116" s="351"/>
      <c r="H116" s="352"/>
    </row>
    <row r="117" spans="1:8" s="16" customFormat="1" ht="37.5" customHeight="1" outlineLevel="1" x14ac:dyDescent="0.2">
      <c r="A117" s="640" t="s">
        <v>376</v>
      </c>
      <c r="B117" s="801"/>
      <c r="C117" s="653"/>
      <c r="D117" s="367">
        <v>118668</v>
      </c>
      <c r="E117" s="351"/>
      <c r="F117" s="351"/>
      <c r="G117" s="351"/>
      <c r="H117" s="352"/>
    </row>
    <row r="118" spans="1:8" s="16" customFormat="1" ht="37.5" customHeight="1" outlineLevel="1" x14ac:dyDescent="0.2">
      <c r="A118" s="640" t="s">
        <v>377</v>
      </c>
      <c r="B118" s="801"/>
      <c r="C118" s="653"/>
      <c r="D118" s="367">
        <v>120582</v>
      </c>
      <c r="E118" s="351"/>
      <c r="F118" s="351"/>
      <c r="G118" s="351"/>
      <c r="H118" s="352"/>
    </row>
    <row r="119" spans="1:8" s="16" customFormat="1" ht="37.5" customHeight="1" outlineLevel="1" x14ac:dyDescent="0.2">
      <c r="A119" s="640" t="s">
        <v>378</v>
      </c>
      <c r="B119" s="801"/>
      <c r="C119" s="653"/>
      <c r="D119" s="367">
        <v>122496</v>
      </c>
      <c r="E119" s="351"/>
      <c r="F119" s="351"/>
      <c r="G119" s="351"/>
      <c r="H119" s="352"/>
    </row>
    <row r="120" spans="1:8" s="16" customFormat="1" ht="37.5" customHeight="1" outlineLevel="1" x14ac:dyDescent="0.2">
      <c r="A120" s="640" t="s">
        <v>379</v>
      </c>
      <c r="B120" s="801"/>
      <c r="C120" s="653"/>
      <c r="D120" s="367">
        <v>124410</v>
      </c>
      <c r="E120" s="351"/>
      <c r="F120" s="351"/>
      <c r="G120" s="351"/>
      <c r="H120" s="352"/>
    </row>
    <row r="121" spans="1:8" s="16" customFormat="1" ht="37.5" customHeight="1" outlineLevel="1" x14ac:dyDescent="0.2">
      <c r="A121" s="640" t="s">
        <v>380</v>
      </c>
      <c r="B121" s="801"/>
      <c r="C121" s="653"/>
      <c r="D121" s="367">
        <v>126324</v>
      </c>
      <c r="E121" s="351"/>
      <c r="F121" s="351"/>
      <c r="G121" s="351"/>
      <c r="H121" s="352"/>
    </row>
    <row r="122" spans="1:8" s="16" customFormat="1" ht="37.5" customHeight="1" outlineLevel="1" x14ac:dyDescent="0.2">
      <c r="A122" s="640" t="s">
        <v>381</v>
      </c>
      <c r="B122" s="801"/>
      <c r="C122" s="653"/>
      <c r="D122" s="367">
        <v>128238</v>
      </c>
      <c r="E122" s="351"/>
      <c r="F122" s="351"/>
      <c r="G122" s="351"/>
      <c r="H122" s="352"/>
    </row>
    <row r="123" spans="1:8" s="16" customFormat="1" ht="37.5" customHeight="1" outlineLevel="1" x14ac:dyDescent="0.2">
      <c r="A123" s="640" t="s">
        <v>382</v>
      </c>
      <c r="B123" s="801"/>
      <c r="C123" s="653"/>
      <c r="D123" s="367">
        <v>130152</v>
      </c>
      <c r="E123" s="351"/>
      <c r="F123" s="351"/>
      <c r="G123" s="351"/>
      <c r="H123" s="352"/>
    </row>
    <row r="124" spans="1:8" s="16" customFormat="1" ht="37.5" customHeight="1" outlineLevel="1" x14ac:dyDescent="0.2">
      <c r="A124" s="640" t="s">
        <v>383</v>
      </c>
      <c r="B124" s="801"/>
      <c r="C124" s="653"/>
      <c r="D124" s="367">
        <v>132066</v>
      </c>
      <c r="E124" s="351"/>
      <c r="F124" s="351"/>
      <c r="G124" s="351"/>
      <c r="H124" s="352"/>
    </row>
    <row r="125" spans="1:8" s="16" customFormat="1" ht="37.5" customHeight="1" outlineLevel="1" x14ac:dyDescent="0.2">
      <c r="A125" s="640" t="s">
        <v>384</v>
      </c>
      <c r="B125" s="801"/>
      <c r="C125" s="653"/>
      <c r="D125" s="367">
        <v>133980</v>
      </c>
      <c r="E125" s="351"/>
      <c r="F125" s="351"/>
      <c r="G125" s="351"/>
      <c r="H125" s="352"/>
    </row>
    <row r="126" spans="1:8" s="16" customFormat="1" ht="37.5" customHeight="1" outlineLevel="1" x14ac:dyDescent="0.2">
      <c r="A126" s="640" t="s">
        <v>385</v>
      </c>
      <c r="B126" s="801"/>
      <c r="C126" s="653"/>
      <c r="D126" s="367">
        <v>135894</v>
      </c>
      <c r="E126" s="351"/>
      <c r="F126" s="351"/>
      <c r="G126" s="351"/>
      <c r="H126" s="352"/>
    </row>
    <row r="127" spans="1:8" s="16" customFormat="1" ht="37.5" customHeight="1" outlineLevel="1" x14ac:dyDescent="0.2">
      <c r="A127" s="640" t="s">
        <v>386</v>
      </c>
      <c r="B127" s="801"/>
      <c r="C127" s="653"/>
      <c r="D127" s="367">
        <v>137808</v>
      </c>
      <c r="E127" s="351"/>
      <c r="F127" s="351"/>
      <c r="G127" s="351"/>
      <c r="H127" s="352"/>
    </row>
    <row r="128" spans="1:8" s="16" customFormat="1" ht="37.5" customHeight="1" outlineLevel="1" x14ac:dyDescent="0.2">
      <c r="A128" s="640" t="s">
        <v>387</v>
      </c>
      <c r="B128" s="801"/>
      <c r="C128" s="653"/>
      <c r="D128" s="367">
        <v>139722</v>
      </c>
      <c r="E128" s="351"/>
      <c r="F128" s="351"/>
      <c r="G128" s="351"/>
      <c r="H128" s="352"/>
    </row>
    <row r="129" spans="1:8" s="16" customFormat="1" ht="37.5" customHeight="1" outlineLevel="1" x14ac:dyDescent="0.2">
      <c r="A129" s="640" t="s">
        <v>388</v>
      </c>
      <c r="B129" s="801"/>
      <c r="C129" s="653"/>
      <c r="D129" s="367">
        <v>141636</v>
      </c>
      <c r="E129" s="351"/>
      <c r="F129" s="351"/>
      <c r="G129" s="351"/>
      <c r="H129" s="352"/>
    </row>
    <row r="130" spans="1:8" s="16" customFormat="1" ht="37.5" customHeight="1" outlineLevel="1" x14ac:dyDescent="0.2">
      <c r="A130" s="640" t="s">
        <v>389</v>
      </c>
      <c r="B130" s="801"/>
      <c r="C130" s="653"/>
      <c r="D130" s="367">
        <v>143550</v>
      </c>
      <c r="E130" s="351"/>
      <c r="F130" s="351"/>
      <c r="G130" s="351"/>
      <c r="H130" s="352"/>
    </row>
    <row r="131" spans="1:8" s="16" customFormat="1" ht="37.5" customHeight="1" outlineLevel="1" x14ac:dyDescent="0.2">
      <c r="A131" s="640" t="s">
        <v>390</v>
      </c>
      <c r="B131" s="801"/>
      <c r="C131" s="653"/>
      <c r="D131" s="367">
        <v>145464</v>
      </c>
      <c r="E131" s="351"/>
      <c r="F131" s="351"/>
      <c r="G131" s="351"/>
      <c r="H131" s="352"/>
    </row>
    <row r="132" spans="1:8" s="16" customFormat="1" ht="37.5" customHeight="1" outlineLevel="1" x14ac:dyDescent="0.2">
      <c r="A132" s="640" t="s">
        <v>391</v>
      </c>
      <c r="B132" s="801"/>
      <c r="C132" s="653"/>
      <c r="D132" s="367">
        <v>147378</v>
      </c>
      <c r="E132" s="351"/>
      <c r="F132" s="351"/>
      <c r="G132" s="351"/>
      <c r="H132" s="352"/>
    </row>
    <row r="133" spans="1:8" s="16" customFormat="1" ht="37.5" customHeight="1" outlineLevel="1" x14ac:dyDescent="0.2">
      <c r="A133" s="640" t="s">
        <v>392</v>
      </c>
      <c r="B133" s="801"/>
      <c r="C133" s="653"/>
      <c r="D133" s="367">
        <v>149292</v>
      </c>
      <c r="E133" s="351"/>
      <c r="F133" s="351"/>
      <c r="G133" s="351"/>
      <c r="H133" s="352"/>
    </row>
    <row r="134" spans="1:8" s="16" customFormat="1" ht="37.5" customHeight="1" outlineLevel="1" x14ac:dyDescent="0.2">
      <c r="A134" s="640" t="s">
        <v>393</v>
      </c>
      <c r="B134" s="801"/>
      <c r="C134" s="653"/>
      <c r="D134" s="367">
        <v>151206</v>
      </c>
      <c r="E134" s="351"/>
      <c r="F134" s="351"/>
      <c r="G134" s="351"/>
      <c r="H134" s="352"/>
    </row>
    <row r="135" spans="1:8" s="16" customFormat="1" ht="37.5" customHeight="1" outlineLevel="1" x14ac:dyDescent="0.2">
      <c r="A135" s="640" t="s">
        <v>394</v>
      </c>
      <c r="B135" s="801"/>
      <c r="C135" s="653"/>
      <c r="D135" s="367">
        <v>153120</v>
      </c>
      <c r="E135" s="351"/>
      <c r="F135" s="351"/>
      <c r="G135" s="351"/>
      <c r="H135" s="352"/>
    </row>
    <row r="136" spans="1:8" s="16" customFormat="1" ht="37.5" customHeight="1" outlineLevel="1" x14ac:dyDescent="0.2">
      <c r="A136" s="640" t="s">
        <v>395</v>
      </c>
      <c r="B136" s="801"/>
      <c r="C136" s="653"/>
      <c r="D136" s="367">
        <v>155034</v>
      </c>
      <c r="E136" s="351"/>
      <c r="F136" s="351"/>
      <c r="G136" s="351"/>
      <c r="H136" s="352"/>
    </row>
    <row r="137" spans="1:8" s="16" customFormat="1" ht="37.5" customHeight="1" outlineLevel="1" x14ac:dyDescent="0.2">
      <c r="A137" s="640" t="s">
        <v>396</v>
      </c>
      <c r="B137" s="801"/>
      <c r="C137" s="653"/>
      <c r="D137" s="367">
        <v>156948</v>
      </c>
      <c r="E137" s="351"/>
      <c r="F137" s="351"/>
      <c r="G137" s="351"/>
      <c r="H137" s="352"/>
    </row>
    <row r="138" spans="1:8" s="16" customFormat="1" ht="37.5" customHeight="1" outlineLevel="1" x14ac:dyDescent="0.2">
      <c r="A138" s="640" t="s">
        <v>397</v>
      </c>
      <c r="B138" s="801"/>
      <c r="C138" s="653"/>
      <c r="D138" s="367">
        <v>158862</v>
      </c>
      <c r="E138" s="351"/>
      <c r="F138" s="351"/>
      <c r="G138" s="351"/>
      <c r="H138" s="352"/>
    </row>
    <row r="139" spans="1:8" s="16" customFormat="1" ht="37.5" customHeight="1" outlineLevel="1" x14ac:dyDescent="0.2">
      <c r="A139" s="640" t="s">
        <v>398</v>
      </c>
      <c r="B139" s="801"/>
      <c r="C139" s="653"/>
      <c r="D139" s="367">
        <v>160776</v>
      </c>
      <c r="E139" s="351"/>
      <c r="F139" s="351"/>
      <c r="G139" s="351"/>
      <c r="H139" s="352"/>
    </row>
    <row r="140" spans="1:8" s="16" customFormat="1" ht="37.5" customHeight="1" outlineLevel="1" x14ac:dyDescent="0.2">
      <c r="A140" s="640" t="s">
        <v>399</v>
      </c>
      <c r="B140" s="801"/>
      <c r="C140" s="653"/>
      <c r="D140" s="367">
        <v>162690</v>
      </c>
      <c r="E140" s="351"/>
      <c r="F140" s="351"/>
      <c r="G140" s="351"/>
      <c r="H140" s="352"/>
    </row>
    <row r="141" spans="1:8" s="16" customFormat="1" ht="37.5" customHeight="1" outlineLevel="1" x14ac:dyDescent="0.2">
      <c r="A141" s="640" t="s">
        <v>400</v>
      </c>
      <c r="B141" s="801"/>
      <c r="C141" s="653"/>
      <c r="D141" s="367">
        <v>164604</v>
      </c>
      <c r="E141" s="351"/>
      <c r="F141" s="351"/>
      <c r="G141" s="351"/>
      <c r="H141" s="352"/>
    </row>
    <row r="142" spans="1:8" s="16" customFormat="1" ht="37.5" customHeight="1" outlineLevel="1" x14ac:dyDescent="0.2">
      <c r="A142" s="640" t="s">
        <v>401</v>
      </c>
      <c r="B142" s="801"/>
      <c r="C142" s="653"/>
      <c r="D142" s="367">
        <v>166518</v>
      </c>
      <c r="E142" s="351"/>
      <c r="F142" s="351"/>
      <c r="G142" s="351"/>
      <c r="H142" s="352"/>
    </row>
    <row r="143" spans="1:8" s="16" customFormat="1" ht="37.5" customHeight="1" outlineLevel="1" x14ac:dyDescent="0.2">
      <c r="A143" s="640" t="s">
        <v>402</v>
      </c>
      <c r="B143" s="801"/>
      <c r="C143" s="653"/>
      <c r="D143" s="367">
        <v>168432</v>
      </c>
      <c r="E143" s="351"/>
      <c r="F143" s="351"/>
      <c r="G143" s="351"/>
      <c r="H143" s="352"/>
    </row>
    <row r="144" spans="1:8" s="16" customFormat="1" ht="37.5" customHeight="1" outlineLevel="1" x14ac:dyDescent="0.2">
      <c r="A144" s="640" t="s">
        <v>403</v>
      </c>
      <c r="B144" s="801"/>
      <c r="C144" s="653"/>
      <c r="D144" s="367">
        <v>170346</v>
      </c>
      <c r="E144" s="351"/>
      <c r="F144" s="351"/>
      <c r="G144" s="351"/>
      <c r="H144" s="352"/>
    </row>
    <row r="145" spans="1:8" s="16" customFormat="1" ht="37.5" customHeight="1" outlineLevel="1" x14ac:dyDescent="0.2">
      <c r="A145" s="640" t="s">
        <v>404</v>
      </c>
      <c r="B145" s="801"/>
      <c r="C145" s="653"/>
      <c r="D145" s="367">
        <v>172260</v>
      </c>
      <c r="E145" s="351"/>
      <c r="F145" s="351"/>
      <c r="G145" s="351"/>
      <c r="H145" s="352"/>
    </row>
    <row r="146" spans="1:8" s="16" customFormat="1" ht="37.5" customHeight="1" outlineLevel="1" x14ac:dyDescent="0.2">
      <c r="A146" s="640" t="s">
        <v>405</v>
      </c>
      <c r="B146" s="801"/>
      <c r="C146" s="653"/>
      <c r="D146" s="367">
        <v>174174</v>
      </c>
      <c r="E146" s="351"/>
      <c r="F146" s="351"/>
      <c r="G146" s="351"/>
      <c r="H146" s="352"/>
    </row>
    <row r="147" spans="1:8" s="16" customFormat="1" ht="37.5" customHeight="1" outlineLevel="1" x14ac:dyDescent="0.2">
      <c r="A147" s="640" t="s">
        <v>406</v>
      </c>
      <c r="B147" s="801"/>
      <c r="C147" s="653"/>
      <c r="D147" s="367">
        <v>176088</v>
      </c>
      <c r="E147" s="351"/>
      <c r="F147" s="351"/>
      <c r="G147" s="351"/>
      <c r="H147" s="352"/>
    </row>
    <row r="148" spans="1:8" s="16" customFormat="1" ht="37.5" customHeight="1" outlineLevel="1" x14ac:dyDescent="0.2">
      <c r="A148" s="640" t="s">
        <v>407</v>
      </c>
      <c r="B148" s="801"/>
      <c r="C148" s="653"/>
      <c r="D148" s="367">
        <v>178002</v>
      </c>
      <c r="E148" s="351"/>
      <c r="F148" s="351"/>
      <c r="G148" s="351"/>
      <c r="H148" s="352"/>
    </row>
    <row r="149" spans="1:8" s="16" customFormat="1" ht="37.5" customHeight="1" outlineLevel="1" x14ac:dyDescent="0.2">
      <c r="A149" s="640" t="s">
        <v>408</v>
      </c>
      <c r="B149" s="801"/>
      <c r="C149" s="653"/>
      <c r="D149" s="367">
        <v>179916</v>
      </c>
      <c r="E149" s="351"/>
      <c r="F149" s="351"/>
      <c r="G149" s="351"/>
      <c r="H149" s="352"/>
    </row>
    <row r="150" spans="1:8" s="16" customFormat="1" ht="37.5" customHeight="1" outlineLevel="1" x14ac:dyDescent="0.2">
      <c r="A150" s="640" t="s">
        <v>409</v>
      </c>
      <c r="B150" s="801"/>
      <c r="C150" s="653"/>
      <c r="D150" s="367">
        <v>181830</v>
      </c>
      <c r="E150" s="351"/>
      <c r="F150" s="351"/>
      <c r="G150" s="351"/>
      <c r="H150" s="352"/>
    </row>
    <row r="151" spans="1:8" s="16" customFormat="1" ht="37.5" customHeight="1" outlineLevel="1" x14ac:dyDescent="0.2">
      <c r="A151" s="640" t="s">
        <v>410</v>
      </c>
      <c r="B151" s="801"/>
      <c r="C151" s="653"/>
      <c r="D151" s="367">
        <v>183744</v>
      </c>
      <c r="E151" s="351"/>
      <c r="F151" s="351"/>
      <c r="G151" s="351"/>
      <c r="H151" s="352"/>
    </row>
    <row r="152" spans="1:8" s="16" customFormat="1" ht="37.5" customHeight="1" outlineLevel="1" x14ac:dyDescent="0.2">
      <c r="A152" s="640" t="s">
        <v>411</v>
      </c>
      <c r="B152" s="801"/>
      <c r="C152" s="653"/>
      <c r="D152" s="367">
        <v>185658</v>
      </c>
      <c r="E152" s="351"/>
      <c r="F152" s="351"/>
      <c r="G152" s="351"/>
      <c r="H152" s="352"/>
    </row>
    <row r="153" spans="1:8" s="16" customFormat="1" ht="37.5" customHeight="1" outlineLevel="1" x14ac:dyDescent="0.2">
      <c r="A153" s="640" t="s">
        <v>412</v>
      </c>
      <c r="B153" s="801"/>
      <c r="C153" s="653"/>
      <c r="D153" s="367">
        <v>187572</v>
      </c>
      <c r="E153" s="351"/>
      <c r="F153" s="351"/>
      <c r="G153" s="351"/>
      <c r="H153" s="352"/>
    </row>
    <row r="154" spans="1:8" s="16" customFormat="1" ht="37.5" customHeight="1" outlineLevel="1" x14ac:dyDescent="0.2">
      <c r="A154" s="640" t="s">
        <v>413</v>
      </c>
      <c r="B154" s="801"/>
      <c r="C154" s="653"/>
      <c r="D154" s="367">
        <v>189486</v>
      </c>
      <c r="E154" s="351"/>
      <c r="F154" s="351"/>
      <c r="G154" s="351"/>
      <c r="H154" s="352"/>
    </row>
    <row r="155" spans="1:8" s="16" customFormat="1" ht="37.5" customHeight="1" outlineLevel="1" thickBot="1" x14ac:dyDescent="0.25">
      <c r="A155" s="640" t="s">
        <v>414</v>
      </c>
      <c r="B155" s="801"/>
      <c r="C155" s="654"/>
      <c r="D155" s="367">
        <v>191400</v>
      </c>
      <c r="E155" s="351"/>
      <c r="F155" s="351"/>
      <c r="G155" s="351"/>
      <c r="H155" s="352"/>
    </row>
    <row r="156" spans="1:8" s="16" customFormat="1" ht="24.95" customHeight="1" thickBot="1" x14ac:dyDescent="0.25">
      <c r="A156" s="40"/>
      <c r="B156" s="152"/>
      <c r="C156" s="60"/>
      <c r="D156" s="570" t="s">
        <v>234</v>
      </c>
      <c r="E156" s="570"/>
      <c r="F156" s="570"/>
      <c r="G156" s="570"/>
      <c r="H156" s="593"/>
    </row>
    <row r="157" spans="1:8" s="16" customFormat="1" ht="24.95" customHeight="1" thickBot="1" x14ac:dyDescent="0.25">
      <c r="A157" s="153"/>
      <c r="B157" s="55"/>
      <c r="C157" s="56"/>
      <c r="D157" s="154" t="s">
        <v>168</v>
      </c>
      <c r="E157" s="155" t="s">
        <v>169</v>
      </c>
      <c r="F157" s="156" t="s">
        <v>170</v>
      </c>
      <c r="G157" s="155" t="s">
        <v>171</v>
      </c>
      <c r="H157" s="157" t="s">
        <v>172</v>
      </c>
    </row>
    <row r="158" spans="1:8" s="16" customFormat="1" ht="48" customHeight="1" x14ac:dyDescent="0.2">
      <c r="A158" s="440" t="s">
        <v>235</v>
      </c>
      <c r="B158" s="434" t="s">
        <v>27</v>
      </c>
      <c r="C15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8" s="360">
        <f>F158*1.2</f>
        <v>22291.200000000001</v>
      </c>
      <c r="E158" s="361">
        <f>F158*1.1</f>
        <v>20433.600000000002</v>
      </c>
      <c r="F158" s="361">
        <v>18576</v>
      </c>
      <c r="G158" s="361">
        <f>F158*0.75</f>
        <v>13932</v>
      </c>
      <c r="H158" s="362">
        <f>F158*0.5</f>
        <v>9288</v>
      </c>
    </row>
    <row r="159" spans="1:8" s="16" customFormat="1" ht="132" customHeight="1" x14ac:dyDescent="0.2">
      <c r="A159" s="441"/>
      <c r="B159" s="435"/>
      <c r="C159" s="435"/>
      <c r="D159" s="337"/>
      <c r="E159" s="338"/>
      <c r="F159" s="338"/>
      <c r="G159" s="338"/>
      <c r="H159" s="339"/>
    </row>
    <row r="160" spans="1:8" s="16" customFormat="1" ht="97.5" customHeight="1" x14ac:dyDescent="0.2">
      <c r="A160" s="441"/>
      <c r="B160" s="24" t="s">
        <v>12</v>
      </c>
      <c r="C16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0" s="337"/>
      <c r="E160" s="338"/>
      <c r="F160" s="338"/>
      <c r="G160" s="338"/>
      <c r="H160" s="339"/>
    </row>
    <row r="161" spans="1:8" s="16" customFormat="1" ht="166.5" customHeight="1" thickBot="1" x14ac:dyDescent="0.25">
      <c r="A161" s="443"/>
      <c r="B161" s="26" t="s">
        <v>13</v>
      </c>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1" s="353"/>
      <c r="E161" s="354"/>
      <c r="F161" s="354"/>
      <c r="G161" s="354"/>
      <c r="H161" s="355"/>
    </row>
    <row r="162" spans="1:8" s="16" customFormat="1" ht="24.95" customHeight="1" thickBot="1" x14ac:dyDescent="0.25">
      <c r="A162" s="28"/>
      <c r="B162" s="29"/>
      <c r="C162" s="30"/>
      <c r="D162" s="570" t="s">
        <v>234</v>
      </c>
      <c r="E162" s="570"/>
      <c r="F162" s="570"/>
      <c r="G162" s="570"/>
      <c r="H162" s="593"/>
    </row>
    <row r="163" spans="1:8" s="16" customFormat="1" ht="48" customHeight="1" x14ac:dyDescent="0.2">
      <c r="A163" s="430" t="s">
        <v>236</v>
      </c>
      <c r="B163" s="434" t="s">
        <v>27</v>
      </c>
      <c r="C16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3" s="436">
        <f>F163*1.2</f>
        <v>27410.399999999998</v>
      </c>
      <c r="E163" s="361">
        <f>F163*1.1</f>
        <v>25126.2</v>
      </c>
      <c r="F163" s="361">
        <v>22842</v>
      </c>
      <c r="G163" s="361">
        <f>F163*0.75</f>
        <v>17131.5</v>
      </c>
      <c r="H163" s="362">
        <f>F163*0.5</f>
        <v>11421</v>
      </c>
    </row>
    <row r="164" spans="1:8" s="16" customFormat="1" ht="90.75" customHeight="1" x14ac:dyDescent="0.2">
      <c r="A164" s="431"/>
      <c r="B164" s="435"/>
      <c r="C164" s="435"/>
      <c r="D164" s="340"/>
      <c r="E164" s="338"/>
      <c r="F164" s="338"/>
      <c r="G164" s="338"/>
      <c r="H164" s="339"/>
    </row>
    <row r="165" spans="1:8" s="16" customFormat="1" ht="97.5" customHeight="1" x14ac:dyDescent="0.2">
      <c r="A165" s="431"/>
      <c r="B165" s="24" t="s">
        <v>12</v>
      </c>
      <c r="C16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5" s="340"/>
      <c r="E165" s="338"/>
      <c r="F165" s="338"/>
      <c r="G165" s="338"/>
      <c r="H165" s="339"/>
    </row>
    <row r="166" spans="1:8" s="16" customFormat="1" ht="166.5" customHeight="1" x14ac:dyDescent="0.2">
      <c r="A166" s="431"/>
      <c r="B166" s="31" t="s">
        <v>13</v>
      </c>
      <c r="C1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6" s="340"/>
      <c r="E166" s="338"/>
      <c r="F166" s="338"/>
      <c r="G166" s="338"/>
      <c r="H166" s="339"/>
    </row>
    <row r="167" spans="1:8" s="16" customFormat="1" ht="92.25" customHeight="1" thickBot="1" x14ac:dyDescent="0.25">
      <c r="A167" s="468"/>
      <c r="B167" s="26" t="s">
        <v>16</v>
      </c>
      <c r="C1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7" s="461"/>
      <c r="E167" s="354"/>
      <c r="F167" s="354"/>
      <c r="G167" s="354"/>
      <c r="H167" s="355"/>
    </row>
    <row r="168" spans="1:8" s="16" customFormat="1" ht="24.95" customHeight="1" thickBot="1" x14ac:dyDescent="0.25">
      <c r="A168" s="40"/>
      <c r="B168" s="41"/>
      <c r="C168" s="42"/>
      <c r="D168" s="570" t="s">
        <v>234</v>
      </c>
      <c r="E168" s="570"/>
      <c r="F168" s="570"/>
      <c r="G168" s="570"/>
      <c r="H168" s="593"/>
    </row>
    <row r="169" spans="1:8" s="16" customFormat="1" ht="50.1" customHeight="1" x14ac:dyDescent="0.2">
      <c r="A169" s="417" t="s">
        <v>237</v>
      </c>
      <c r="B169" s="454" t="s">
        <v>23</v>
      </c>
      <c r="C16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9" s="506">
        <v>270</v>
      </c>
      <c r="E169" s="507"/>
      <c r="F169" s="507"/>
      <c r="G169" s="507"/>
      <c r="H169" s="508"/>
    </row>
    <row r="170" spans="1:8" s="16" customFormat="1" ht="94.5" customHeight="1" x14ac:dyDescent="0.2">
      <c r="A170" s="418"/>
      <c r="B170" s="455"/>
      <c r="C170" s="457"/>
      <c r="D170" s="459"/>
      <c r="E170" s="426"/>
      <c r="F170" s="426"/>
      <c r="G170" s="426"/>
      <c r="H170" s="509"/>
    </row>
    <row r="171" spans="1:8" s="16" customFormat="1" ht="163.5" customHeight="1" thickBot="1" x14ac:dyDescent="0.25">
      <c r="A171" s="419"/>
      <c r="B171" s="43" t="s">
        <v>13</v>
      </c>
      <c r="C1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1" s="510"/>
      <c r="E171" s="511"/>
      <c r="F171" s="511"/>
      <c r="G171" s="511"/>
      <c r="H171" s="512"/>
    </row>
    <row r="172" spans="1:8" s="16" customFormat="1" ht="24.95" customHeight="1" thickBot="1" x14ac:dyDescent="0.25">
      <c r="A172" s="40"/>
      <c r="B172" s="59"/>
      <c r="C172" s="60"/>
      <c r="D172" s="570" t="s">
        <v>234</v>
      </c>
      <c r="E172" s="570"/>
      <c r="F172" s="570"/>
      <c r="G172" s="570"/>
      <c r="H172" s="593"/>
    </row>
    <row r="173" spans="1:8" s="16" customFormat="1" ht="50.1" customHeight="1" thickBot="1" x14ac:dyDescent="0.25">
      <c r="A173" s="386" t="s">
        <v>38</v>
      </c>
      <c r="B173" s="387"/>
      <c r="C173" s="387"/>
      <c r="D173" s="757" t="str">
        <f>"от "&amp;MIN(D174:D192)&amp;" до "&amp;MAX(D174:D192)</f>
        <v>от 1914 до 36366</v>
      </c>
      <c r="E173" s="758"/>
      <c r="F173" s="758"/>
      <c r="G173" s="758"/>
      <c r="H173" s="759"/>
    </row>
    <row r="174" spans="1:8" s="16" customFormat="1" ht="37.5" customHeight="1" outlineLevel="1" x14ac:dyDescent="0.2">
      <c r="A174" s="684" t="s">
        <v>238</v>
      </c>
      <c r="B174" s="707"/>
      <c r="C174" s="505" t="s">
        <v>743</v>
      </c>
      <c r="D174" s="360">
        <v>1914</v>
      </c>
      <c r="E174" s="361"/>
      <c r="F174" s="361"/>
      <c r="G174" s="361"/>
      <c r="H174" s="362"/>
    </row>
    <row r="175" spans="1:8" s="16" customFormat="1" ht="37.5" customHeight="1" outlineLevel="1" x14ac:dyDescent="0.2">
      <c r="A175" s="667" t="s">
        <v>239</v>
      </c>
      <c r="B175" s="668"/>
      <c r="C175" s="410"/>
      <c r="D175" s="337">
        <v>3828</v>
      </c>
      <c r="E175" s="338"/>
      <c r="F175" s="338"/>
      <c r="G175" s="338"/>
      <c r="H175" s="339"/>
    </row>
    <row r="176" spans="1:8" s="16" customFormat="1" ht="37.5" customHeight="1" outlineLevel="1" x14ac:dyDescent="0.2">
      <c r="A176" s="667" t="s">
        <v>240</v>
      </c>
      <c r="B176" s="668"/>
      <c r="C176" s="410"/>
      <c r="D176" s="337">
        <v>5742</v>
      </c>
      <c r="E176" s="338"/>
      <c r="F176" s="338"/>
      <c r="G176" s="338"/>
      <c r="H176" s="339"/>
    </row>
    <row r="177" spans="1:8" s="16" customFormat="1" ht="37.5" customHeight="1" outlineLevel="1" x14ac:dyDescent="0.2">
      <c r="A177" s="667" t="s">
        <v>241</v>
      </c>
      <c r="B177" s="668"/>
      <c r="C177" s="410"/>
      <c r="D177" s="337">
        <v>7656</v>
      </c>
      <c r="E177" s="338"/>
      <c r="F177" s="338"/>
      <c r="G177" s="338"/>
      <c r="H177" s="339"/>
    </row>
    <row r="178" spans="1:8" s="16" customFormat="1" ht="37.5" customHeight="1" outlineLevel="1" x14ac:dyDescent="0.2">
      <c r="A178" s="667" t="s">
        <v>242</v>
      </c>
      <c r="B178" s="668"/>
      <c r="C178" s="410"/>
      <c r="D178" s="337">
        <v>9570</v>
      </c>
      <c r="E178" s="338"/>
      <c r="F178" s="338"/>
      <c r="G178" s="338"/>
      <c r="H178" s="339"/>
    </row>
    <row r="179" spans="1:8" s="16" customFormat="1" ht="37.5" customHeight="1" outlineLevel="1" x14ac:dyDescent="0.2">
      <c r="A179" s="667" t="s">
        <v>243</v>
      </c>
      <c r="B179" s="668"/>
      <c r="C179" s="410"/>
      <c r="D179" s="337">
        <v>11484</v>
      </c>
      <c r="E179" s="338"/>
      <c r="F179" s="338"/>
      <c r="G179" s="338"/>
      <c r="H179" s="339"/>
    </row>
    <row r="180" spans="1:8" s="16" customFormat="1" ht="37.5" customHeight="1" outlineLevel="1" x14ac:dyDescent="0.2">
      <c r="A180" s="667" t="s">
        <v>244</v>
      </c>
      <c r="B180" s="668"/>
      <c r="C180" s="410"/>
      <c r="D180" s="337">
        <v>13398</v>
      </c>
      <c r="E180" s="338"/>
      <c r="F180" s="338"/>
      <c r="G180" s="338"/>
      <c r="H180" s="339"/>
    </row>
    <row r="181" spans="1:8" s="16" customFormat="1" ht="37.5" customHeight="1" outlineLevel="1" x14ac:dyDescent="0.2">
      <c r="A181" s="396" t="s">
        <v>245</v>
      </c>
      <c r="B181" s="397"/>
      <c r="C181" s="410"/>
      <c r="D181" s="337">
        <v>15312</v>
      </c>
      <c r="E181" s="338"/>
      <c r="F181" s="338"/>
      <c r="G181" s="338"/>
      <c r="H181" s="339"/>
    </row>
    <row r="182" spans="1:8" s="16" customFormat="1" ht="37.5" customHeight="1" outlineLevel="1" x14ac:dyDescent="0.2">
      <c r="A182" s="396" t="s">
        <v>246</v>
      </c>
      <c r="B182" s="397"/>
      <c r="C182" s="410"/>
      <c r="D182" s="337">
        <v>17226</v>
      </c>
      <c r="E182" s="338"/>
      <c r="F182" s="338"/>
      <c r="G182" s="338"/>
      <c r="H182" s="339"/>
    </row>
    <row r="183" spans="1:8" s="16" customFormat="1" ht="37.5" customHeight="1" outlineLevel="1" x14ac:dyDescent="0.2">
      <c r="A183" s="396" t="s">
        <v>247</v>
      </c>
      <c r="B183" s="397"/>
      <c r="C183" s="410"/>
      <c r="D183" s="337">
        <v>19140</v>
      </c>
      <c r="E183" s="338"/>
      <c r="F183" s="338"/>
      <c r="G183" s="338"/>
      <c r="H183" s="339"/>
    </row>
    <row r="184" spans="1:8" s="16" customFormat="1" ht="37.5" customHeight="1" outlineLevel="1" x14ac:dyDescent="0.2">
      <c r="A184" s="396" t="s">
        <v>248</v>
      </c>
      <c r="B184" s="397"/>
      <c r="C184" s="410"/>
      <c r="D184" s="337">
        <v>21054</v>
      </c>
      <c r="E184" s="338"/>
      <c r="F184" s="338"/>
      <c r="G184" s="338"/>
      <c r="H184" s="339"/>
    </row>
    <row r="185" spans="1:8" s="16" customFormat="1" ht="37.5" customHeight="1" outlineLevel="1" x14ac:dyDescent="0.2">
      <c r="A185" s="396" t="s">
        <v>249</v>
      </c>
      <c r="B185" s="397"/>
      <c r="C185" s="410"/>
      <c r="D185" s="337">
        <v>22968</v>
      </c>
      <c r="E185" s="338"/>
      <c r="F185" s="338"/>
      <c r="G185" s="338"/>
      <c r="H185" s="339"/>
    </row>
    <row r="186" spans="1:8" s="16" customFormat="1" ht="37.5" customHeight="1" outlineLevel="1" x14ac:dyDescent="0.2">
      <c r="A186" s="396" t="s">
        <v>250</v>
      </c>
      <c r="B186" s="397"/>
      <c r="C186" s="410"/>
      <c r="D186" s="337">
        <v>24882</v>
      </c>
      <c r="E186" s="338"/>
      <c r="F186" s="338"/>
      <c r="G186" s="338"/>
      <c r="H186" s="339"/>
    </row>
    <row r="187" spans="1:8" s="16" customFormat="1" ht="37.5" customHeight="1" outlineLevel="1" x14ac:dyDescent="0.2">
      <c r="A187" s="396" t="s">
        <v>251</v>
      </c>
      <c r="B187" s="397"/>
      <c r="C187" s="410"/>
      <c r="D187" s="337">
        <v>26796</v>
      </c>
      <c r="E187" s="338"/>
      <c r="F187" s="338"/>
      <c r="G187" s="338"/>
      <c r="H187" s="339"/>
    </row>
    <row r="188" spans="1:8" s="16" customFormat="1" ht="37.5" customHeight="1" outlineLevel="1" x14ac:dyDescent="0.2">
      <c r="A188" s="396" t="s">
        <v>252</v>
      </c>
      <c r="B188" s="397"/>
      <c r="C188" s="410"/>
      <c r="D188" s="337">
        <v>28710</v>
      </c>
      <c r="E188" s="338"/>
      <c r="F188" s="338"/>
      <c r="G188" s="338"/>
      <c r="H188" s="339"/>
    </row>
    <row r="189" spans="1:8" s="16" customFormat="1" ht="37.5" customHeight="1" outlineLevel="1" x14ac:dyDescent="0.2">
      <c r="A189" s="396" t="s">
        <v>253</v>
      </c>
      <c r="B189" s="397"/>
      <c r="C189" s="410"/>
      <c r="D189" s="337">
        <v>30624</v>
      </c>
      <c r="E189" s="338"/>
      <c r="F189" s="338"/>
      <c r="G189" s="338"/>
      <c r="H189" s="339"/>
    </row>
    <row r="190" spans="1:8" s="16" customFormat="1" ht="37.5" customHeight="1" outlineLevel="1" x14ac:dyDescent="0.2">
      <c r="A190" s="396" t="s">
        <v>254</v>
      </c>
      <c r="B190" s="397"/>
      <c r="C190" s="410"/>
      <c r="D190" s="337">
        <v>32538</v>
      </c>
      <c r="E190" s="338"/>
      <c r="F190" s="338"/>
      <c r="G190" s="338"/>
      <c r="H190" s="339"/>
    </row>
    <row r="191" spans="1:8" s="16" customFormat="1" ht="37.5" customHeight="1" outlineLevel="1" x14ac:dyDescent="0.2">
      <c r="A191" s="396" t="s">
        <v>255</v>
      </c>
      <c r="B191" s="397"/>
      <c r="C191" s="410"/>
      <c r="D191" s="337">
        <v>34452</v>
      </c>
      <c r="E191" s="338"/>
      <c r="F191" s="338"/>
      <c r="G191" s="338"/>
      <c r="H191" s="339"/>
    </row>
    <row r="192" spans="1:8" s="16" customFormat="1" ht="37.5" customHeight="1" outlineLevel="1" x14ac:dyDescent="0.2">
      <c r="A192" s="396" t="s">
        <v>256</v>
      </c>
      <c r="B192" s="397"/>
      <c r="C192" s="410"/>
      <c r="D192" s="337">
        <v>36366</v>
      </c>
      <c r="E192" s="338"/>
      <c r="F192" s="338"/>
      <c r="G192" s="338"/>
      <c r="H192" s="339"/>
    </row>
    <row r="193" spans="1:8" s="16" customFormat="1" ht="37.5" customHeight="1" outlineLevel="1" x14ac:dyDescent="0.2">
      <c r="A193" s="640" t="s">
        <v>257</v>
      </c>
      <c r="B193" s="801"/>
      <c r="C193" s="410"/>
      <c r="D193" s="337">
        <v>38280</v>
      </c>
      <c r="E193" s="338"/>
      <c r="F193" s="338"/>
      <c r="G193" s="338"/>
      <c r="H193" s="339"/>
    </row>
    <row r="194" spans="1:8" s="16" customFormat="1" ht="37.5" customHeight="1" outlineLevel="1" x14ac:dyDescent="0.2">
      <c r="A194" s="640" t="s">
        <v>258</v>
      </c>
      <c r="B194" s="801"/>
      <c r="C194" s="410"/>
      <c r="D194" s="337">
        <v>40194</v>
      </c>
      <c r="E194" s="338"/>
      <c r="F194" s="338"/>
      <c r="G194" s="338"/>
      <c r="H194" s="339"/>
    </row>
    <row r="195" spans="1:8" s="16" customFormat="1" ht="37.5" customHeight="1" outlineLevel="1" x14ac:dyDescent="0.2">
      <c r="A195" s="640" t="s">
        <v>259</v>
      </c>
      <c r="B195" s="801"/>
      <c r="C195" s="410"/>
      <c r="D195" s="337">
        <v>42108</v>
      </c>
      <c r="E195" s="338"/>
      <c r="F195" s="338"/>
      <c r="G195" s="338"/>
      <c r="H195" s="339"/>
    </row>
    <row r="196" spans="1:8" s="16" customFormat="1" ht="37.5" customHeight="1" outlineLevel="1" x14ac:dyDescent="0.2">
      <c r="A196" s="640" t="s">
        <v>260</v>
      </c>
      <c r="B196" s="801"/>
      <c r="C196" s="410"/>
      <c r="D196" s="337">
        <v>44022</v>
      </c>
      <c r="E196" s="338"/>
      <c r="F196" s="338"/>
      <c r="G196" s="338"/>
      <c r="H196" s="339"/>
    </row>
    <row r="197" spans="1:8" s="16" customFormat="1" ht="37.5" customHeight="1" outlineLevel="1" x14ac:dyDescent="0.2">
      <c r="A197" s="640" t="s">
        <v>261</v>
      </c>
      <c r="B197" s="801"/>
      <c r="C197" s="410"/>
      <c r="D197" s="337">
        <v>45936</v>
      </c>
      <c r="E197" s="338"/>
      <c r="F197" s="338"/>
      <c r="G197" s="338"/>
      <c r="H197" s="339"/>
    </row>
    <row r="198" spans="1:8" s="16" customFormat="1" ht="37.5" customHeight="1" outlineLevel="1" x14ac:dyDescent="0.2">
      <c r="A198" s="640" t="s">
        <v>262</v>
      </c>
      <c r="B198" s="801"/>
      <c r="C198" s="410"/>
      <c r="D198" s="337">
        <v>47850</v>
      </c>
      <c r="E198" s="338"/>
      <c r="F198" s="338"/>
      <c r="G198" s="338"/>
      <c r="H198" s="339"/>
    </row>
    <row r="199" spans="1:8" s="16" customFormat="1" ht="37.5" customHeight="1" outlineLevel="1" x14ac:dyDescent="0.2">
      <c r="A199" s="640" t="s">
        <v>263</v>
      </c>
      <c r="B199" s="801"/>
      <c r="C199" s="410"/>
      <c r="D199" s="337">
        <v>49764</v>
      </c>
      <c r="E199" s="338"/>
      <c r="F199" s="338"/>
      <c r="G199" s="338"/>
      <c r="H199" s="339"/>
    </row>
    <row r="200" spans="1:8" s="16" customFormat="1" ht="37.5" customHeight="1" outlineLevel="1" x14ac:dyDescent="0.2">
      <c r="A200" s="640" t="s">
        <v>264</v>
      </c>
      <c r="B200" s="801"/>
      <c r="C200" s="410"/>
      <c r="D200" s="337">
        <v>51678</v>
      </c>
      <c r="E200" s="338"/>
      <c r="F200" s="338"/>
      <c r="G200" s="338"/>
      <c r="H200" s="339"/>
    </row>
    <row r="201" spans="1:8" s="16" customFormat="1" ht="37.5" customHeight="1" outlineLevel="1" x14ac:dyDescent="0.2">
      <c r="A201" s="640" t="s">
        <v>265</v>
      </c>
      <c r="B201" s="801"/>
      <c r="C201" s="410"/>
      <c r="D201" s="337">
        <v>53592</v>
      </c>
      <c r="E201" s="338"/>
      <c r="F201" s="338"/>
      <c r="G201" s="338"/>
      <c r="H201" s="339"/>
    </row>
    <row r="202" spans="1:8" s="16" customFormat="1" ht="37.5" customHeight="1" outlineLevel="1" x14ac:dyDescent="0.2">
      <c r="A202" s="640" t="s">
        <v>266</v>
      </c>
      <c r="B202" s="801"/>
      <c r="C202" s="410"/>
      <c r="D202" s="337">
        <v>55506</v>
      </c>
      <c r="E202" s="338"/>
      <c r="F202" s="338"/>
      <c r="G202" s="338"/>
      <c r="H202" s="339"/>
    </row>
    <row r="203" spans="1:8" s="16" customFormat="1" ht="37.5" customHeight="1" outlineLevel="1" x14ac:dyDescent="0.2">
      <c r="A203" s="640" t="s">
        <v>267</v>
      </c>
      <c r="B203" s="801"/>
      <c r="C203" s="410"/>
      <c r="D203" s="337">
        <v>57420</v>
      </c>
      <c r="E203" s="338"/>
      <c r="F203" s="338"/>
      <c r="G203" s="338"/>
      <c r="H203" s="339"/>
    </row>
    <row r="204" spans="1:8" s="16" customFormat="1" ht="37.5" customHeight="1" outlineLevel="1" x14ac:dyDescent="0.2">
      <c r="A204" s="640" t="s">
        <v>268</v>
      </c>
      <c r="B204" s="801"/>
      <c r="C204" s="410"/>
      <c r="D204" s="337">
        <v>59334</v>
      </c>
      <c r="E204" s="338"/>
      <c r="F204" s="338"/>
      <c r="G204" s="338"/>
      <c r="H204" s="339"/>
    </row>
    <row r="205" spans="1:8" s="16" customFormat="1" ht="37.5" customHeight="1" outlineLevel="1" x14ac:dyDescent="0.2">
      <c r="A205" s="640" t="s">
        <v>269</v>
      </c>
      <c r="B205" s="801"/>
      <c r="C205" s="410"/>
      <c r="D205" s="337">
        <v>61248</v>
      </c>
      <c r="E205" s="338"/>
      <c r="F205" s="338"/>
      <c r="G205" s="338"/>
      <c r="H205" s="339"/>
    </row>
    <row r="206" spans="1:8" s="16" customFormat="1" ht="37.5" customHeight="1" outlineLevel="1" x14ac:dyDescent="0.2">
      <c r="A206" s="640" t="s">
        <v>270</v>
      </c>
      <c r="B206" s="801"/>
      <c r="C206" s="410"/>
      <c r="D206" s="337">
        <v>63162</v>
      </c>
      <c r="E206" s="338"/>
      <c r="F206" s="338"/>
      <c r="G206" s="338"/>
      <c r="H206" s="339"/>
    </row>
    <row r="207" spans="1:8" s="16" customFormat="1" ht="37.5" customHeight="1" outlineLevel="1" x14ac:dyDescent="0.2">
      <c r="A207" s="640" t="s">
        <v>271</v>
      </c>
      <c r="B207" s="801"/>
      <c r="C207" s="410"/>
      <c r="D207" s="337">
        <v>65076</v>
      </c>
      <c r="E207" s="338"/>
      <c r="F207" s="338"/>
      <c r="G207" s="338"/>
      <c r="H207" s="339"/>
    </row>
    <row r="208" spans="1:8" s="16" customFormat="1" ht="37.5" customHeight="1" outlineLevel="1" x14ac:dyDescent="0.2">
      <c r="A208" s="640" t="s">
        <v>272</v>
      </c>
      <c r="B208" s="801"/>
      <c r="C208" s="410"/>
      <c r="D208" s="337">
        <v>66990</v>
      </c>
      <c r="E208" s="338"/>
      <c r="F208" s="338"/>
      <c r="G208" s="338"/>
      <c r="H208" s="339"/>
    </row>
    <row r="209" spans="1:8" s="16" customFormat="1" ht="37.5" customHeight="1" outlineLevel="1" x14ac:dyDescent="0.2">
      <c r="A209" s="640" t="s">
        <v>273</v>
      </c>
      <c r="B209" s="801"/>
      <c r="C209" s="410"/>
      <c r="D209" s="337">
        <v>68904</v>
      </c>
      <c r="E209" s="338"/>
      <c r="F209" s="338"/>
      <c r="G209" s="338"/>
      <c r="H209" s="339"/>
    </row>
    <row r="210" spans="1:8" s="16" customFormat="1" ht="37.5" customHeight="1" outlineLevel="1" x14ac:dyDescent="0.2">
      <c r="A210" s="640" t="s">
        <v>274</v>
      </c>
      <c r="B210" s="801"/>
      <c r="C210" s="410"/>
      <c r="D210" s="337">
        <v>70818</v>
      </c>
      <c r="E210" s="338"/>
      <c r="F210" s="338"/>
      <c r="G210" s="338"/>
      <c r="H210" s="339"/>
    </row>
    <row r="211" spans="1:8" s="16" customFormat="1" ht="37.5" customHeight="1" outlineLevel="1" x14ac:dyDescent="0.2">
      <c r="A211" s="640" t="s">
        <v>275</v>
      </c>
      <c r="B211" s="801"/>
      <c r="C211" s="410"/>
      <c r="D211" s="337">
        <v>72732</v>
      </c>
      <c r="E211" s="338"/>
      <c r="F211" s="338"/>
      <c r="G211" s="338"/>
      <c r="H211" s="339"/>
    </row>
    <row r="212" spans="1:8" s="16" customFormat="1" ht="37.5" customHeight="1" outlineLevel="1" x14ac:dyDescent="0.2">
      <c r="A212" s="640" t="s">
        <v>276</v>
      </c>
      <c r="B212" s="801"/>
      <c r="C212" s="410"/>
      <c r="D212" s="337">
        <v>74646</v>
      </c>
      <c r="E212" s="338"/>
      <c r="F212" s="338"/>
      <c r="G212" s="338"/>
      <c r="H212" s="339"/>
    </row>
    <row r="213" spans="1:8" s="16" customFormat="1" ht="37.5" customHeight="1" outlineLevel="1" x14ac:dyDescent="0.2">
      <c r="A213" s="640" t="s">
        <v>277</v>
      </c>
      <c r="B213" s="801"/>
      <c r="C213" s="410"/>
      <c r="D213" s="337">
        <v>76560</v>
      </c>
      <c r="E213" s="338"/>
      <c r="F213" s="338"/>
      <c r="G213" s="338"/>
      <c r="H213" s="339"/>
    </row>
    <row r="214" spans="1:8" s="16" customFormat="1" ht="37.5" customHeight="1" outlineLevel="1" x14ac:dyDescent="0.2">
      <c r="A214" s="640" t="s">
        <v>415</v>
      </c>
      <c r="B214" s="801"/>
      <c r="C214" s="410"/>
      <c r="D214" s="337">
        <v>78474</v>
      </c>
      <c r="E214" s="338"/>
      <c r="F214" s="338"/>
      <c r="G214" s="338"/>
      <c r="H214" s="339"/>
    </row>
    <row r="215" spans="1:8" s="16" customFormat="1" ht="37.5" customHeight="1" outlineLevel="1" x14ac:dyDescent="0.2">
      <c r="A215" s="640" t="s">
        <v>416</v>
      </c>
      <c r="B215" s="801"/>
      <c r="C215" s="410"/>
      <c r="D215" s="337">
        <v>80388</v>
      </c>
      <c r="E215" s="338"/>
      <c r="F215" s="338"/>
      <c r="G215" s="338"/>
      <c r="H215" s="339"/>
    </row>
    <row r="216" spans="1:8" s="16" customFormat="1" ht="37.5" customHeight="1" outlineLevel="1" x14ac:dyDescent="0.2">
      <c r="A216" s="640" t="s">
        <v>417</v>
      </c>
      <c r="B216" s="801"/>
      <c r="C216" s="410"/>
      <c r="D216" s="337">
        <v>82302</v>
      </c>
      <c r="E216" s="338"/>
      <c r="F216" s="338"/>
      <c r="G216" s="338"/>
      <c r="H216" s="339"/>
    </row>
    <row r="217" spans="1:8" s="16" customFormat="1" ht="37.5" customHeight="1" outlineLevel="1" x14ac:dyDescent="0.2">
      <c r="A217" s="640" t="s">
        <v>418</v>
      </c>
      <c r="B217" s="801"/>
      <c r="C217" s="410"/>
      <c r="D217" s="337">
        <v>84216</v>
      </c>
      <c r="E217" s="338"/>
      <c r="F217" s="338"/>
      <c r="G217" s="338"/>
      <c r="H217" s="339"/>
    </row>
    <row r="218" spans="1:8" s="16" customFormat="1" ht="37.5" customHeight="1" outlineLevel="1" x14ac:dyDescent="0.2">
      <c r="A218" s="640" t="s">
        <v>419</v>
      </c>
      <c r="B218" s="801"/>
      <c r="C218" s="410"/>
      <c r="D218" s="337">
        <v>86130</v>
      </c>
      <c r="E218" s="338"/>
      <c r="F218" s="338"/>
      <c r="G218" s="338"/>
      <c r="H218" s="339"/>
    </row>
    <row r="219" spans="1:8" s="16" customFormat="1" ht="37.5" customHeight="1" outlineLevel="1" x14ac:dyDescent="0.2">
      <c r="A219" s="640" t="s">
        <v>420</v>
      </c>
      <c r="B219" s="801"/>
      <c r="C219" s="410"/>
      <c r="D219" s="337">
        <v>88044</v>
      </c>
      <c r="E219" s="338"/>
      <c r="F219" s="338"/>
      <c r="G219" s="338"/>
      <c r="H219" s="339"/>
    </row>
    <row r="220" spans="1:8" s="16" customFormat="1" ht="37.5" customHeight="1" outlineLevel="1" x14ac:dyDescent="0.2">
      <c r="A220" s="640" t="s">
        <v>421</v>
      </c>
      <c r="B220" s="801"/>
      <c r="C220" s="410"/>
      <c r="D220" s="337">
        <v>89958</v>
      </c>
      <c r="E220" s="338"/>
      <c r="F220" s="338"/>
      <c r="G220" s="338"/>
      <c r="H220" s="339"/>
    </row>
    <row r="221" spans="1:8" s="16" customFormat="1" ht="37.5" customHeight="1" outlineLevel="1" x14ac:dyDescent="0.2">
      <c r="A221" s="640" t="s">
        <v>422</v>
      </c>
      <c r="B221" s="801"/>
      <c r="C221" s="410"/>
      <c r="D221" s="337">
        <v>91872</v>
      </c>
      <c r="E221" s="338"/>
      <c r="F221" s="338"/>
      <c r="G221" s="338"/>
      <c r="H221" s="339"/>
    </row>
    <row r="222" spans="1:8" s="16" customFormat="1" ht="37.5" customHeight="1" outlineLevel="1" x14ac:dyDescent="0.2">
      <c r="A222" s="640" t="s">
        <v>423</v>
      </c>
      <c r="B222" s="801"/>
      <c r="C222" s="410"/>
      <c r="D222" s="337">
        <v>93786</v>
      </c>
      <c r="E222" s="338"/>
      <c r="F222" s="338"/>
      <c r="G222" s="338"/>
      <c r="H222" s="339"/>
    </row>
    <row r="223" spans="1:8" s="16" customFormat="1" ht="37.5" customHeight="1" outlineLevel="1" x14ac:dyDescent="0.2">
      <c r="A223" s="640" t="s">
        <v>424</v>
      </c>
      <c r="B223" s="801"/>
      <c r="C223" s="410"/>
      <c r="D223" s="337">
        <v>95700</v>
      </c>
      <c r="E223" s="338"/>
      <c r="F223" s="338"/>
      <c r="G223" s="338"/>
      <c r="H223" s="339"/>
    </row>
    <row r="224" spans="1:8" s="16" customFormat="1" ht="37.5" customHeight="1" outlineLevel="1" x14ac:dyDescent="0.2">
      <c r="A224" s="640" t="s">
        <v>425</v>
      </c>
      <c r="B224" s="801"/>
      <c r="C224" s="410"/>
      <c r="D224" s="337">
        <v>97614</v>
      </c>
      <c r="E224" s="338"/>
      <c r="F224" s="338"/>
      <c r="G224" s="338"/>
      <c r="H224" s="339"/>
    </row>
    <row r="225" spans="1:8" s="16" customFormat="1" ht="37.5" customHeight="1" outlineLevel="1" x14ac:dyDescent="0.2">
      <c r="A225" s="640" t="s">
        <v>426</v>
      </c>
      <c r="B225" s="801"/>
      <c r="C225" s="410"/>
      <c r="D225" s="337">
        <v>99528</v>
      </c>
      <c r="E225" s="338"/>
      <c r="F225" s="338"/>
      <c r="G225" s="338"/>
      <c r="H225" s="339"/>
    </row>
    <row r="226" spans="1:8" s="16" customFormat="1" ht="37.5" customHeight="1" outlineLevel="1" x14ac:dyDescent="0.2">
      <c r="A226" s="640" t="s">
        <v>427</v>
      </c>
      <c r="B226" s="801"/>
      <c r="C226" s="410"/>
      <c r="D226" s="337">
        <v>101442</v>
      </c>
      <c r="E226" s="338"/>
      <c r="F226" s="338"/>
      <c r="G226" s="338"/>
      <c r="H226" s="339"/>
    </row>
    <row r="227" spans="1:8" s="16" customFormat="1" ht="37.5" customHeight="1" outlineLevel="1" x14ac:dyDescent="0.2">
      <c r="A227" s="640" t="s">
        <v>428</v>
      </c>
      <c r="B227" s="801"/>
      <c r="C227" s="410"/>
      <c r="D227" s="337">
        <v>103356</v>
      </c>
      <c r="E227" s="338"/>
      <c r="F227" s="338"/>
      <c r="G227" s="338"/>
      <c r="H227" s="339"/>
    </row>
    <row r="228" spans="1:8" s="16" customFormat="1" ht="37.5" customHeight="1" outlineLevel="1" x14ac:dyDescent="0.2">
      <c r="A228" s="640" t="s">
        <v>429</v>
      </c>
      <c r="B228" s="801"/>
      <c r="C228" s="410"/>
      <c r="D228" s="337">
        <v>105270</v>
      </c>
      <c r="E228" s="338"/>
      <c r="F228" s="338"/>
      <c r="G228" s="338"/>
      <c r="H228" s="339"/>
    </row>
    <row r="229" spans="1:8" s="16" customFormat="1" ht="37.5" customHeight="1" outlineLevel="1" x14ac:dyDescent="0.2">
      <c r="A229" s="640" t="s">
        <v>430</v>
      </c>
      <c r="B229" s="801"/>
      <c r="C229" s="410"/>
      <c r="D229" s="337">
        <v>107184</v>
      </c>
      <c r="E229" s="338"/>
      <c r="F229" s="338"/>
      <c r="G229" s="338"/>
      <c r="H229" s="339"/>
    </row>
    <row r="230" spans="1:8" s="16" customFormat="1" ht="37.5" customHeight="1" outlineLevel="1" x14ac:dyDescent="0.2">
      <c r="A230" s="640" t="s">
        <v>431</v>
      </c>
      <c r="B230" s="801"/>
      <c r="C230" s="410"/>
      <c r="D230" s="337">
        <v>109098</v>
      </c>
      <c r="E230" s="338"/>
      <c r="F230" s="338"/>
      <c r="G230" s="338"/>
      <c r="H230" s="339"/>
    </row>
    <row r="231" spans="1:8" s="16" customFormat="1" ht="37.5" customHeight="1" outlineLevel="1" x14ac:dyDescent="0.2">
      <c r="A231" s="640" t="s">
        <v>432</v>
      </c>
      <c r="B231" s="801"/>
      <c r="C231" s="410"/>
      <c r="D231" s="337">
        <v>111012</v>
      </c>
      <c r="E231" s="338"/>
      <c r="F231" s="338"/>
      <c r="G231" s="338"/>
      <c r="H231" s="339"/>
    </row>
    <row r="232" spans="1:8" s="16" customFormat="1" ht="37.5" customHeight="1" outlineLevel="1" x14ac:dyDescent="0.2">
      <c r="A232" s="640" t="s">
        <v>433</v>
      </c>
      <c r="B232" s="801"/>
      <c r="C232" s="410"/>
      <c r="D232" s="337">
        <v>112926</v>
      </c>
      <c r="E232" s="338"/>
      <c r="F232" s="338"/>
      <c r="G232" s="338"/>
      <c r="H232" s="339"/>
    </row>
    <row r="233" spans="1:8" s="16" customFormat="1" ht="37.5" customHeight="1" outlineLevel="1" x14ac:dyDescent="0.2">
      <c r="A233" s="640" t="s">
        <v>434</v>
      </c>
      <c r="B233" s="801"/>
      <c r="C233" s="410"/>
      <c r="D233" s="337">
        <v>114840</v>
      </c>
      <c r="E233" s="338"/>
      <c r="F233" s="338"/>
      <c r="G233" s="338"/>
      <c r="H233" s="339"/>
    </row>
    <row r="234" spans="1:8" s="16" customFormat="1" ht="37.5" customHeight="1" outlineLevel="1" x14ac:dyDescent="0.2">
      <c r="A234" s="640" t="s">
        <v>435</v>
      </c>
      <c r="B234" s="801"/>
      <c r="C234" s="410"/>
      <c r="D234" s="337">
        <v>116754</v>
      </c>
      <c r="E234" s="338"/>
      <c r="F234" s="338"/>
      <c r="G234" s="338"/>
      <c r="H234" s="339"/>
    </row>
    <row r="235" spans="1:8" s="16" customFormat="1" ht="37.5" customHeight="1" outlineLevel="1" x14ac:dyDescent="0.2">
      <c r="A235" s="640" t="s">
        <v>436</v>
      </c>
      <c r="B235" s="801"/>
      <c r="C235" s="410"/>
      <c r="D235" s="337">
        <v>118668</v>
      </c>
      <c r="E235" s="338"/>
      <c r="F235" s="338"/>
      <c r="G235" s="338"/>
      <c r="H235" s="339"/>
    </row>
    <row r="236" spans="1:8" s="16" customFormat="1" ht="37.5" customHeight="1" outlineLevel="1" x14ac:dyDescent="0.2">
      <c r="A236" s="640" t="s">
        <v>437</v>
      </c>
      <c r="B236" s="801"/>
      <c r="C236" s="410"/>
      <c r="D236" s="337">
        <v>120582</v>
      </c>
      <c r="E236" s="338"/>
      <c r="F236" s="338"/>
      <c r="G236" s="338"/>
      <c r="H236" s="339"/>
    </row>
    <row r="237" spans="1:8" s="16" customFormat="1" ht="37.5" customHeight="1" outlineLevel="1" x14ac:dyDescent="0.2">
      <c r="A237" s="640" t="s">
        <v>438</v>
      </c>
      <c r="B237" s="801"/>
      <c r="C237" s="410"/>
      <c r="D237" s="337">
        <v>122496</v>
      </c>
      <c r="E237" s="338"/>
      <c r="F237" s="338"/>
      <c r="G237" s="338"/>
      <c r="H237" s="339"/>
    </row>
    <row r="238" spans="1:8" s="16" customFormat="1" ht="37.5" customHeight="1" outlineLevel="1" x14ac:dyDescent="0.2">
      <c r="A238" s="640" t="s">
        <v>439</v>
      </c>
      <c r="B238" s="801"/>
      <c r="C238" s="410"/>
      <c r="D238" s="337">
        <v>124410</v>
      </c>
      <c r="E238" s="338"/>
      <c r="F238" s="338"/>
      <c r="G238" s="338"/>
      <c r="H238" s="339"/>
    </row>
    <row r="239" spans="1:8" s="16" customFormat="1" ht="37.5" customHeight="1" outlineLevel="1" x14ac:dyDescent="0.2">
      <c r="A239" s="640" t="s">
        <v>440</v>
      </c>
      <c r="B239" s="801"/>
      <c r="C239" s="410"/>
      <c r="D239" s="337">
        <v>126324</v>
      </c>
      <c r="E239" s="338"/>
      <c r="F239" s="338"/>
      <c r="G239" s="338"/>
      <c r="H239" s="339"/>
    </row>
    <row r="240" spans="1:8" s="16" customFormat="1" ht="37.5" customHeight="1" outlineLevel="1" x14ac:dyDescent="0.2">
      <c r="A240" s="640" t="s">
        <v>441</v>
      </c>
      <c r="B240" s="801"/>
      <c r="C240" s="410"/>
      <c r="D240" s="337">
        <v>128238</v>
      </c>
      <c r="E240" s="338"/>
      <c r="F240" s="338"/>
      <c r="G240" s="338"/>
      <c r="H240" s="339"/>
    </row>
    <row r="241" spans="1:8" s="16" customFormat="1" ht="37.5" customHeight="1" outlineLevel="1" x14ac:dyDescent="0.2">
      <c r="A241" s="640" t="s">
        <v>442</v>
      </c>
      <c r="B241" s="801"/>
      <c r="C241" s="410"/>
      <c r="D241" s="337">
        <v>130152</v>
      </c>
      <c r="E241" s="338"/>
      <c r="F241" s="338"/>
      <c r="G241" s="338"/>
      <c r="H241" s="339"/>
    </row>
    <row r="242" spans="1:8" s="16" customFormat="1" ht="37.5" customHeight="1" outlineLevel="1" x14ac:dyDescent="0.2">
      <c r="A242" s="640" t="s">
        <v>443</v>
      </c>
      <c r="B242" s="801"/>
      <c r="C242" s="410"/>
      <c r="D242" s="337">
        <v>132066</v>
      </c>
      <c r="E242" s="338"/>
      <c r="F242" s="338"/>
      <c r="G242" s="338"/>
      <c r="H242" s="339"/>
    </row>
    <row r="243" spans="1:8" s="16" customFormat="1" ht="37.5" customHeight="1" outlineLevel="1" x14ac:dyDescent="0.2">
      <c r="A243" s="640" t="s">
        <v>444</v>
      </c>
      <c r="B243" s="801"/>
      <c r="C243" s="410"/>
      <c r="D243" s="337">
        <v>133980</v>
      </c>
      <c r="E243" s="338"/>
      <c r="F243" s="338"/>
      <c r="G243" s="338"/>
      <c r="H243" s="339"/>
    </row>
    <row r="244" spans="1:8" s="16" customFormat="1" ht="37.5" customHeight="1" outlineLevel="1" x14ac:dyDescent="0.2">
      <c r="A244" s="640" t="s">
        <v>445</v>
      </c>
      <c r="B244" s="801"/>
      <c r="C244" s="410"/>
      <c r="D244" s="337">
        <v>135894</v>
      </c>
      <c r="E244" s="338"/>
      <c r="F244" s="338"/>
      <c r="G244" s="338"/>
      <c r="H244" s="339"/>
    </row>
    <row r="245" spans="1:8" s="16" customFormat="1" ht="37.5" customHeight="1" outlineLevel="1" x14ac:dyDescent="0.2">
      <c r="A245" s="640" t="s">
        <v>446</v>
      </c>
      <c r="B245" s="801"/>
      <c r="C245" s="410"/>
      <c r="D245" s="337">
        <v>137808</v>
      </c>
      <c r="E245" s="338"/>
      <c r="F245" s="338"/>
      <c r="G245" s="338"/>
      <c r="H245" s="339"/>
    </row>
    <row r="246" spans="1:8" s="16" customFormat="1" ht="37.5" customHeight="1" outlineLevel="1" x14ac:dyDescent="0.2">
      <c r="A246" s="640" t="s">
        <v>447</v>
      </c>
      <c r="B246" s="801"/>
      <c r="C246" s="410"/>
      <c r="D246" s="337">
        <v>139722</v>
      </c>
      <c r="E246" s="338"/>
      <c r="F246" s="338"/>
      <c r="G246" s="338"/>
      <c r="H246" s="339"/>
    </row>
    <row r="247" spans="1:8" s="16" customFormat="1" ht="37.5" customHeight="1" outlineLevel="1" x14ac:dyDescent="0.2">
      <c r="A247" s="640" t="s">
        <v>448</v>
      </c>
      <c r="B247" s="801"/>
      <c r="C247" s="410"/>
      <c r="D247" s="337">
        <v>141636</v>
      </c>
      <c r="E247" s="338"/>
      <c r="F247" s="338"/>
      <c r="G247" s="338"/>
      <c r="H247" s="339"/>
    </row>
    <row r="248" spans="1:8" s="16" customFormat="1" ht="37.5" customHeight="1" outlineLevel="1" x14ac:dyDescent="0.2">
      <c r="A248" s="640" t="s">
        <v>449</v>
      </c>
      <c r="B248" s="801"/>
      <c r="C248" s="410"/>
      <c r="D248" s="337">
        <v>143550</v>
      </c>
      <c r="E248" s="338"/>
      <c r="F248" s="338"/>
      <c r="G248" s="338"/>
      <c r="H248" s="339"/>
    </row>
    <row r="249" spans="1:8" s="16" customFormat="1" ht="37.5" customHeight="1" outlineLevel="1" x14ac:dyDescent="0.2">
      <c r="A249" s="640" t="s">
        <v>450</v>
      </c>
      <c r="B249" s="801"/>
      <c r="C249" s="410"/>
      <c r="D249" s="337">
        <v>145464</v>
      </c>
      <c r="E249" s="338"/>
      <c r="F249" s="338"/>
      <c r="G249" s="338"/>
      <c r="H249" s="339"/>
    </row>
    <row r="250" spans="1:8" s="16" customFormat="1" ht="37.5" customHeight="1" outlineLevel="1" x14ac:dyDescent="0.2">
      <c r="A250" s="640" t="s">
        <v>451</v>
      </c>
      <c r="B250" s="801"/>
      <c r="C250" s="410"/>
      <c r="D250" s="337">
        <v>147378</v>
      </c>
      <c r="E250" s="338"/>
      <c r="F250" s="338"/>
      <c r="G250" s="338"/>
      <c r="H250" s="339"/>
    </row>
    <row r="251" spans="1:8" s="16" customFormat="1" ht="37.5" customHeight="1" outlineLevel="1" x14ac:dyDescent="0.2">
      <c r="A251" s="640" t="s">
        <v>452</v>
      </c>
      <c r="B251" s="801"/>
      <c r="C251" s="410"/>
      <c r="D251" s="337">
        <v>149292</v>
      </c>
      <c r="E251" s="338"/>
      <c r="F251" s="338"/>
      <c r="G251" s="338"/>
      <c r="H251" s="339"/>
    </row>
    <row r="252" spans="1:8" s="16" customFormat="1" ht="37.5" customHeight="1" outlineLevel="1" x14ac:dyDescent="0.2">
      <c r="A252" s="640" t="s">
        <v>453</v>
      </c>
      <c r="B252" s="801"/>
      <c r="C252" s="410"/>
      <c r="D252" s="337">
        <v>151206</v>
      </c>
      <c r="E252" s="338"/>
      <c r="F252" s="338"/>
      <c r="G252" s="338"/>
      <c r="H252" s="339"/>
    </row>
    <row r="253" spans="1:8" s="16" customFormat="1" ht="37.5" customHeight="1" outlineLevel="1" x14ac:dyDescent="0.2">
      <c r="A253" s="640" t="s">
        <v>454</v>
      </c>
      <c r="B253" s="801"/>
      <c r="C253" s="410"/>
      <c r="D253" s="337">
        <v>153120</v>
      </c>
      <c r="E253" s="338"/>
      <c r="F253" s="338"/>
      <c r="G253" s="338"/>
      <c r="H253" s="339"/>
    </row>
    <row r="254" spans="1:8" s="16" customFormat="1" ht="37.5" customHeight="1" outlineLevel="1" x14ac:dyDescent="0.2">
      <c r="A254" s="640" t="s">
        <v>455</v>
      </c>
      <c r="B254" s="801"/>
      <c r="C254" s="410"/>
      <c r="D254" s="337">
        <v>155034</v>
      </c>
      <c r="E254" s="338"/>
      <c r="F254" s="338"/>
      <c r="G254" s="338"/>
      <c r="H254" s="339"/>
    </row>
    <row r="255" spans="1:8" s="16" customFormat="1" ht="37.5" customHeight="1" outlineLevel="1" x14ac:dyDescent="0.2">
      <c r="A255" s="640" t="s">
        <v>456</v>
      </c>
      <c r="B255" s="801"/>
      <c r="C255" s="410"/>
      <c r="D255" s="337">
        <v>156948</v>
      </c>
      <c r="E255" s="338"/>
      <c r="F255" s="338"/>
      <c r="G255" s="338"/>
      <c r="H255" s="339"/>
    </row>
    <row r="256" spans="1:8" s="16" customFormat="1" ht="37.5" customHeight="1" outlineLevel="1" x14ac:dyDescent="0.2">
      <c r="A256" s="640" t="s">
        <v>457</v>
      </c>
      <c r="B256" s="801"/>
      <c r="C256" s="410"/>
      <c r="D256" s="337">
        <v>158862</v>
      </c>
      <c r="E256" s="338"/>
      <c r="F256" s="338"/>
      <c r="G256" s="338"/>
      <c r="H256" s="339"/>
    </row>
    <row r="257" spans="1:8" s="16" customFormat="1" ht="37.5" customHeight="1" outlineLevel="1" x14ac:dyDescent="0.2">
      <c r="A257" s="640" t="s">
        <v>458</v>
      </c>
      <c r="B257" s="801"/>
      <c r="C257" s="410"/>
      <c r="D257" s="337">
        <v>160776</v>
      </c>
      <c r="E257" s="338"/>
      <c r="F257" s="338"/>
      <c r="G257" s="338"/>
      <c r="H257" s="339"/>
    </row>
    <row r="258" spans="1:8" s="16" customFormat="1" ht="37.5" customHeight="1" outlineLevel="1" x14ac:dyDescent="0.2">
      <c r="A258" s="640" t="s">
        <v>459</v>
      </c>
      <c r="B258" s="801"/>
      <c r="C258" s="410"/>
      <c r="D258" s="337">
        <v>162690</v>
      </c>
      <c r="E258" s="338"/>
      <c r="F258" s="338"/>
      <c r="G258" s="338"/>
      <c r="H258" s="339"/>
    </row>
    <row r="259" spans="1:8" s="16" customFormat="1" ht="37.5" customHeight="1" outlineLevel="1" x14ac:dyDescent="0.2">
      <c r="A259" s="640" t="s">
        <v>460</v>
      </c>
      <c r="B259" s="801"/>
      <c r="C259" s="410"/>
      <c r="D259" s="337">
        <v>164604</v>
      </c>
      <c r="E259" s="338"/>
      <c r="F259" s="338"/>
      <c r="G259" s="338"/>
      <c r="H259" s="339"/>
    </row>
    <row r="260" spans="1:8" s="16" customFormat="1" ht="37.5" customHeight="1" outlineLevel="1" x14ac:dyDescent="0.2">
      <c r="A260" s="640" t="s">
        <v>461</v>
      </c>
      <c r="B260" s="801"/>
      <c r="C260" s="410"/>
      <c r="D260" s="337">
        <v>166518</v>
      </c>
      <c r="E260" s="338"/>
      <c r="F260" s="338"/>
      <c r="G260" s="338"/>
      <c r="H260" s="339"/>
    </row>
    <row r="261" spans="1:8" s="16" customFormat="1" ht="37.5" customHeight="1" outlineLevel="1" x14ac:dyDescent="0.2">
      <c r="A261" s="640" t="s">
        <v>462</v>
      </c>
      <c r="B261" s="801"/>
      <c r="C261" s="410"/>
      <c r="D261" s="337">
        <v>168432</v>
      </c>
      <c r="E261" s="338"/>
      <c r="F261" s="338"/>
      <c r="G261" s="338"/>
      <c r="H261" s="339"/>
    </row>
    <row r="262" spans="1:8" s="16" customFormat="1" ht="37.5" customHeight="1" outlineLevel="1" x14ac:dyDescent="0.2">
      <c r="A262" s="640" t="s">
        <v>463</v>
      </c>
      <c r="B262" s="801"/>
      <c r="C262" s="410"/>
      <c r="D262" s="337">
        <v>170346</v>
      </c>
      <c r="E262" s="338"/>
      <c r="F262" s="338"/>
      <c r="G262" s="338"/>
      <c r="H262" s="339"/>
    </row>
    <row r="263" spans="1:8" s="16" customFormat="1" ht="37.5" customHeight="1" outlineLevel="1" x14ac:dyDescent="0.2">
      <c r="A263" s="640" t="s">
        <v>464</v>
      </c>
      <c r="B263" s="801"/>
      <c r="C263" s="410"/>
      <c r="D263" s="337">
        <v>172260</v>
      </c>
      <c r="E263" s="338"/>
      <c r="F263" s="338"/>
      <c r="G263" s="338"/>
      <c r="H263" s="339"/>
    </row>
    <row r="264" spans="1:8" s="16" customFormat="1" ht="37.5" customHeight="1" outlineLevel="1" x14ac:dyDescent="0.2">
      <c r="A264" s="640" t="s">
        <v>465</v>
      </c>
      <c r="B264" s="801"/>
      <c r="C264" s="410"/>
      <c r="D264" s="337">
        <v>174174</v>
      </c>
      <c r="E264" s="338"/>
      <c r="F264" s="338"/>
      <c r="G264" s="338"/>
      <c r="H264" s="339"/>
    </row>
    <row r="265" spans="1:8" s="16" customFormat="1" ht="37.5" customHeight="1" outlineLevel="1" x14ac:dyDescent="0.2">
      <c r="A265" s="640" t="s">
        <v>466</v>
      </c>
      <c r="B265" s="801"/>
      <c r="C265" s="410"/>
      <c r="D265" s="337">
        <v>176088</v>
      </c>
      <c r="E265" s="338"/>
      <c r="F265" s="338"/>
      <c r="G265" s="338"/>
      <c r="H265" s="339"/>
    </row>
    <row r="266" spans="1:8" s="16" customFormat="1" ht="37.5" customHeight="1" outlineLevel="1" x14ac:dyDescent="0.2">
      <c r="A266" s="640" t="s">
        <v>467</v>
      </c>
      <c r="B266" s="801"/>
      <c r="C266" s="410"/>
      <c r="D266" s="337">
        <v>178002</v>
      </c>
      <c r="E266" s="338"/>
      <c r="F266" s="338"/>
      <c r="G266" s="338"/>
      <c r="H266" s="339"/>
    </row>
    <row r="267" spans="1:8" s="16" customFormat="1" ht="37.5" customHeight="1" outlineLevel="1" x14ac:dyDescent="0.2">
      <c r="A267" s="640" t="s">
        <v>468</v>
      </c>
      <c r="B267" s="801"/>
      <c r="C267" s="410"/>
      <c r="D267" s="337">
        <v>179916</v>
      </c>
      <c r="E267" s="338"/>
      <c r="F267" s="338"/>
      <c r="G267" s="338"/>
      <c r="H267" s="339"/>
    </row>
    <row r="268" spans="1:8" s="16" customFormat="1" ht="37.5" customHeight="1" outlineLevel="1" x14ac:dyDescent="0.2">
      <c r="A268" s="640" t="s">
        <v>469</v>
      </c>
      <c r="B268" s="801"/>
      <c r="C268" s="410"/>
      <c r="D268" s="337">
        <v>181830</v>
      </c>
      <c r="E268" s="338"/>
      <c r="F268" s="338"/>
      <c r="G268" s="338"/>
      <c r="H268" s="339"/>
    </row>
    <row r="269" spans="1:8" s="16" customFormat="1" ht="37.5" customHeight="1" outlineLevel="1" x14ac:dyDescent="0.2">
      <c r="A269" s="640" t="s">
        <v>470</v>
      </c>
      <c r="B269" s="801"/>
      <c r="C269" s="410"/>
      <c r="D269" s="337">
        <v>183744</v>
      </c>
      <c r="E269" s="338"/>
      <c r="F269" s="338"/>
      <c r="G269" s="338"/>
      <c r="H269" s="339"/>
    </row>
    <row r="270" spans="1:8" s="16" customFormat="1" ht="37.5" customHeight="1" outlineLevel="1" x14ac:dyDescent="0.2">
      <c r="A270" s="640" t="s">
        <v>471</v>
      </c>
      <c r="B270" s="801"/>
      <c r="C270" s="410"/>
      <c r="D270" s="337">
        <v>185658</v>
      </c>
      <c r="E270" s="338"/>
      <c r="F270" s="338"/>
      <c r="G270" s="338"/>
      <c r="H270" s="339"/>
    </row>
    <row r="271" spans="1:8" s="16" customFormat="1" ht="37.5" customHeight="1" outlineLevel="1" x14ac:dyDescent="0.2">
      <c r="A271" s="640" t="s">
        <v>472</v>
      </c>
      <c r="B271" s="801"/>
      <c r="C271" s="410"/>
      <c r="D271" s="337">
        <v>187572</v>
      </c>
      <c r="E271" s="338"/>
      <c r="F271" s="338"/>
      <c r="G271" s="338"/>
      <c r="H271" s="339"/>
    </row>
    <row r="272" spans="1:8" s="16" customFormat="1" ht="37.5" customHeight="1" outlineLevel="1" x14ac:dyDescent="0.2">
      <c r="A272" s="640" t="s">
        <v>473</v>
      </c>
      <c r="B272" s="801"/>
      <c r="C272" s="410"/>
      <c r="D272" s="337">
        <v>189486</v>
      </c>
      <c r="E272" s="338"/>
      <c r="F272" s="338"/>
      <c r="G272" s="338"/>
      <c r="H272" s="339"/>
    </row>
    <row r="273" spans="1:8" s="16" customFormat="1" ht="37.5" customHeight="1" outlineLevel="1" thickBot="1" x14ac:dyDescent="0.25">
      <c r="A273" s="640" t="s">
        <v>474</v>
      </c>
      <c r="B273" s="801"/>
      <c r="C273" s="647"/>
      <c r="D273" s="353">
        <v>191400</v>
      </c>
      <c r="E273" s="354"/>
      <c r="F273" s="354"/>
      <c r="G273" s="354"/>
      <c r="H273" s="355"/>
    </row>
    <row r="274" spans="1:8" s="16" customFormat="1" ht="50.1" customHeight="1" thickBot="1" x14ac:dyDescent="0.25">
      <c r="A274" s="608" t="s">
        <v>59</v>
      </c>
      <c r="B274" s="609"/>
      <c r="C274" s="609"/>
      <c r="D274" s="757" t="str">
        <f>"от "&amp;MIN(D275:D281)&amp;" до "&amp;MAX(D275:D281)</f>
        <v>от 240 до 4062</v>
      </c>
      <c r="E274" s="758"/>
      <c r="F274" s="758"/>
      <c r="G274" s="758"/>
      <c r="H274" s="759"/>
    </row>
    <row r="275" spans="1:8" s="16" customFormat="1" ht="148.5" customHeight="1" x14ac:dyDescent="0.2">
      <c r="A275" s="198" t="s">
        <v>338</v>
      </c>
      <c r="B275" s="147" t="s">
        <v>194</v>
      </c>
      <c r="C275" s="1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5" s="361">
        <v>4062</v>
      </c>
      <c r="E275" s="361"/>
      <c r="F275" s="361"/>
      <c r="G275" s="361"/>
      <c r="H275" s="362"/>
    </row>
    <row r="276" spans="1:8" s="16" customFormat="1" ht="37.5" customHeight="1" x14ac:dyDescent="0.2">
      <c r="A276" s="607" t="s">
        <v>61</v>
      </c>
      <c r="B276" s="358"/>
      <c r="C276" s="61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76" s="338">
        <v>630</v>
      </c>
      <c r="E276" s="338"/>
      <c r="F276" s="338"/>
      <c r="G276" s="338"/>
      <c r="H276" s="339"/>
    </row>
    <row r="277" spans="1:8" s="16" customFormat="1" ht="37.5" customHeight="1" x14ac:dyDescent="0.2">
      <c r="A277" s="607" t="s">
        <v>63</v>
      </c>
      <c r="B277" s="358"/>
      <c r="C277" s="613"/>
      <c r="D277" s="338">
        <v>3390</v>
      </c>
      <c r="E277" s="338"/>
      <c r="F277" s="338"/>
      <c r="G277" s="338"/>
      <c r="H277" s="339"/>
    </row>
    <row r="278" spans="1:8" s="16" customFormat="1" ht="37.5" customHeight="1" x14ac:dyDescent="0.2">
      <c r="A278" s="607" t="s">
        <v>65</v>
      </c>
      <c r="B278" s="358"/>
      <c r="C278" s="613"/>
      <c r="D278" s="338">
        <v>240</v>
      </c>
      <c r="E278" s="338"/>
      <c r="F278" s="338"/>
      <c r="G278" s="338"/>
      <c r="H278" s="339"/>
    </row>
    <row r="279" spans="1:8" s="16" customFormat="1" ht="37.5" customHeight="1" x14ac:dyDescent="0.2">
      <c r="A279" s="607" t="s">
        <v>66</v>
      </c>
      <c r="B279" s="358"/>
      <c r="C279" s="613"/>
      <c r="D279" s="338">
        <v>240</v>
      </c>
      <c r="E279" s="338"/>
      <c r="F279" s="338"/>
      <c r="G279" s="338"/>
      <c r="H279" s="339"/>
    </row>
    <row r="280" spans="1:8" s="16" customFormat="1" ht="37.5" customHeight="1" x14ac:dyDescent="0.2">
      <c r="A280" s="607" t="s">
        <v>67</v>
      </c>
      <c r="B280" s="358"/>
      <c r="C280" s="613"/>
      <c r="D280" s="338">
        <v>480</v>
      </c>
      <c r="E280" s="338"/>
      <c r="F280" s="338"/>
      <c r="G280" s="338"/>
      <c r="H280" s="339"/>
    </row>
    <row r="281" spans="1:8" s="16" customFormat="1" ht="37.5" customHeight="1" x14ac:dyDescent="0.2">
      <c r="A281" s="607" t="s">
        <v>68</v>
      </c>
      <c r="B281" s="358"/>
      <c r="C281" s="613"/>
      <c r="D281" s="338">
        <v>720</v>
      </c>
      <c r="E281" s="338"/>
      <c r="F281" s="338"/>
      <c r="G281" s="338"/>
      <c r="H281" s="339"/>
    </row>
    <row r="282" spans="1:8" s="16" customFormat="1" ht="117.75" customHeight="1" thickBot="1" x14ac:dyDescent="0.25">
      <c r="A282" s="501" t="s">
        <v>71</v>
      </c>
      <c r="B282" s="502"/>
      <c r="C28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82" s="354">
        <v>30</v>
      </c>
      <c r="E282" s="354"/>
      <c r="F282" s="354"/>
      <c r="G282" s="354"/>
      <c r="H282" s="355"/>
    </row>
    <row r="283" spans="1:8" s="23" customFormat="1" ht="50.1" customHeight="1" thickBot="1" x14ac:dyDescent="0.25">
      <c r="A283" s="603" t="s">
        <v>72</v>
      </c>
      <c r="B283" s="604"/>
      <c r="C283" s="70"/>
      <c r="D283" s="605" t="str">
        <f>"от "&amp;MIN(D285:D285,D305:D320)&amp;" до "&amp;MAX(D285:D285,D305:D320)</f>
        <v>от 540 до 139290</v>
      </c>
      <c r="E283" s="605"/>
      <c r="F283" s="605"/>
      <c r="G283" s="605"/>
      <c r="H283" s="606"/>
    </row>
    <row r="284" spans="1:8" s="16" customFormat="1" ht="24.95" customHeight="1" thickBot="1" x14ac:dyDescent="0.25">
      <c r="A284" s="497"/>
      <c r="B284" s="498"/>
      <c r="C284" s="60"/>
      <c r="D284" s="499"/>
      <c r="E284" s="499"/>
      <c r="F284" s="499"/>
      <c r="G284" s="499"/>
      <c r="H284" s="500"/>
    </row>
    <row r="285" spans="1:8" s="23" customFormat="1" ht="54.75" customHeight="1" thickBot="1" x14ac:dyDescent="0.25">
      <c r="A285" s="374" t="s">
        <v>73</v>
      </c>
      <c r="B285" s="375"/>
      <c r="C285"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85" s="379">
        <v>17064</v>
      </c>
      <c r="E285" s="379"/>
      <c r="F285" s="379"/>
      <c r="G285" s="379"/>
      <c r="H285" s="380"/>
    </row>
    <row r="286" spans="1:8" s="23" customFormat="1" ht="54.75" customHeight="1" thickBot="1" x14ac:dyDescent="0.25">
      <c r="A286" s="381" t="s">
        <v>74</v>
      </c>
      <c r="B286" s="382"/>
      <c r="C286" s="377"/>
      <c r="D286" s="383" t="s">
        <v>75</v>
      </c>
      <c r="E286" s="384"/>
      <c r="F286" s="384"/>
      <c r="G286" s="384"/>
      <c r="H286" s="385"/>
    </row>
    <row r="287" spans="1:8" s="23" customFormat="1" ht="54.75" customHeight="1" x14ac:dyDescent="0.2">
      <c r="A287" s="363" t="s">
        <v>76</v>
      </c>
      <c r="B287" s="364"/>
      <c r="C287" s="377"/>
      <c r="D287" s="368">
        <f>D285/4</f>
        <v>4266</v>
      </c>
      <c r="E287" s="368"/>
      <c r="F287" s="368"/>
      <c r="G287" s="368"/>
      <c r="H287" s="369"/>
    </row>
    <row r="288" spans="1:8" s="23" customFormat="1" ht="54.75" customHeight="1" x14ac:dyDescent="0.2">
      <c r="A288" s="363" t="s">
        <v>77</v>
      </c>
      <c r="B288" s="364"/>
      <c r="C288" s="377"/>
      <c r="D288" s="368">
        <f>D285/5</f>
        <v>3412.8</v>
      </c>
      <c r="E288" s="368"/>
      <c r="F288" s="368"/>
      <c r="G288" s="368"/>
      <c r="H288" s="369"/>
    </row>
    <row r="289" spans="1:8" s="23" customFormat="1" ht="54.75" customHeight="1" x14ac:dyDescent="0.2">
      <c r="A289" s="363" t="s">
        <v>78</v>
      </c>
      <c r="B289" s="364"/>
      <c r="C289" s="377"/>
      <c r="D289" s="368">
        <f>D285/6</f>
        <v>2844</v>
      </c>
      <c r="E289" s="368"/>
      <c r="F289" s="368"/>
      <c r="G289" s="368"/>
      <c r="H289" s="369"/>
    </row>
    <row r="290" spans="1:8" s="23" customFormat="1" ht="54.75" customHeight="1" x14ac:dyDescent="0.2">
      <c r="A290" s="363" t="s">
        <v>79</v>
      </c>
      <c r="B290" s="364"/>
      <c r="C290" s="377"/>
      <c r="D290" s="368">
        <f>D285/7</f>
        <v>2437.7142857142858</v>
      </c>
      <c r="E290" s="368"/>
      <c r="F290" s="368"/>
      <c r="G290" s="368"/>
      <c r="H290" s="369"/>
    </row>
    <row r="291" spans="1:8" s="23" customFormat="1" ht="54.75" customHeight="1" x14ac:dyDescent="0.2">
      <c r="A291" s="363" t="s">
        <v>80</v>
      </c>
      <c r="B291" s="364"/>
      <c r="C291" s="377"/>
      <c r="D291" s="368">
        <f>D285/8</f>
        <v>2133</v>
      </c>
      <c r="E291" s="368"/>
      <c r="F291" s="368"/>
      <c r="G291" s="368"/>
      <c r="H291" s="369"/>
    </row>
    <row r="292" spans="1:8" s="23" customFormat="1" ht="54.75" customHeight="1" x14ac:dyDescent="0.2">
      <c r="A292" s="363" t="s">
        <v>81</v>
      </c>
      <c r="B292" s="364"/>
      <c r="C292" s="377"/>
      <c r="D292" s="368">
        <f>D285/9</f>
        <v>1896</v>
      </c>
      <c r="E292" s="368"/>
      <c r="F292" s="368"/>
      <c r="G292" s="368"/>
      <c r="H292" s="369"/>
    </row>
    <row r="293" spans="1:8" s="23" customFormat="1" ht="54.75" customHeight="1" x14ac:dyDescent="0.2">
      <c r="A293" s="363" t="s">
        <v>82</v>
      </c>
      <c r="B293" s="364"/>
      <c r="C293" s="377"/>
      <c r="D293" s="368">
        <f>D285/10</f>
        <v>1706.4</v>
      </c>
      <c r="E293" s="368"/>
      <c r="F293" s="368"/>
      <c r="G293" s="368"/>
      <c r="H293" s="369"/>
    </row>
    <row r="294" spans="1:8" s="23" customFormat="1" ht="54.75" customHeight="1" thickBot="1" x14ac:dyDescent="0.25">
      <c r="A294" s="374" t="s">
        <v>83</v>
      </c>
      <c r="B294" s="375"/>
      <c r="C294" s="377"/>
      <c r="D294" s="379">
        <v>21360</v>
      </c>
      <c r="E294" s="379"/>
      <c r="F294" s="379"/>
      <c r="G294" s="379"/>
      <c r="H294" s="380"/>
    </row>
    <row r="295" spans="1:8" s="23" customFormat="1" ht="54.75" customHeight="1" thickBot="1" x14ac:dyDescent="0.25">
      <c r="A295" s="381" t="s">
        <v>74</v>
      </c>
      <c r="B295" s="382"/>
      <c r="C295" s="377"/>
      <c r="D295" s="383" t="s">
        <v>75</v>
      </c>
      <c r="E295" s="384"/>
      <c r="F295" s="384"/>
      <c r="G295" s="384"/>
      <c r="H295" s="385"/>
    </row>
    <row r="296" spans="1:8" s="23" customFormat="1" ht="54.75" customHeight="1" x14ac:dyDescent="0.2">
      <c r="A296" s="363" t="s">
        <v>76</v>
      </c>
      <c r="B296" s="364"/>
      <c r="C296" s="377"/>
      <c r="D296" s="368">
        <v>5340</v>
      </c>
      <c r="E296" s="368"/>
      <c r="F296" s="368"/>
      <c r="G296" s="368"/>
      <c r="H296" s="369"/>
    </row>
    <row r="297" spans="1:8" s="23" customFormat="1" ht="54.75" customHeight="1" x14ac:dyDescent="0.2">
      <c r="A297" s="363" t="s">
        <v>77</v>
      </c>
      <c r="B297" s="364"/>
      <c r="C297" s="377"/>
      <c r="D297" s="368">
        <v>4272</v>
      </c>
      <c r="E297" s="368"/>
      <c r="F297" s="368"/>
      <c r="G297" s="368"/>
      <c r="H297" s="369"/>
    </row>
    <row r="298" spans="1:8" s="23" customFormat="1" ht="54.75" customHeight="1" x14ac:dyDescent="0.2">
      <c r="A298" s="363" t="s">
        <v>78</v>
      </c>
      <c r="B298" s="364"/>
      <c r="C298" s="377"/>
      <c r="D298" s="368">
        <v>3559.9999999999995</v>
      </c>
      <c r="E298" s="368"/>
      <c r="F298" s="368"/>
      <c r="G298" s="368"/>
      <c r="H298" s="369"/>
    </row>
    <row r="299" spans="1:8" s="23" customFormat="1" ht="54.75" customHeight="1" x14ac:dyDescent="0.2">
      <c r="A299" s="363" t="s">
        <v>79</v>
      </c>
      <c r="B299" s="364"/>
      <c r="C299" s="377"/>
      <c r="D299" s="368">
        <v>3051.4285714285711</v>
      </c>
      <c r="E299" s="368"/>
      <c r="F299" s="368"/>
      <c r="G299" s="368"/>
      <c r="H299" s="369"/>
    </row>
    <row r="300" spans="1:8" s="23" customFormat="1" ht="54.75" customHeight="1" x14ac:dyDescent="0.2">
      <c r="A300" s="363" t="s">
        <v>80</v>
      </c>
      <c r="B300" s="364"/>
      <c r="C300" s="377"/>
      <c r="D300" s="368">
        <v>2670</v>
      </c>
      <c r="E300" s="368"/>
      <c r="F300" s="368"/>
      <c r="G300" s="368"/>
      <c r="H300" s="369"/>
    </row>
    <row r="301" spans="1:8" s="23" customFormat="1" ht="54.75" customHeight="1" x14ac:dyDescent="0.2">
      <c r="A301" s="363" t="s">
        <v>81</v>
      </c>
      <c r="B301" s="364"/>
      <c r="C301" s="377"/>
      <c r="D301" s="368">
        <v>2373.3333333333335</v>
      </c>
      <c r="E301" s="368"/>
      <c r="F301" s="368"/>
      <c r="G301" s="368"/>
      <c r="H301" s="369"/>
    </row>
    <row r="302" spans="1:8" s="23" customFormat="1" ht="54.75" customHeight="1" thickBot="1" x14ac:dyDescent="0.25">
      <c r="A302" s="363" t="s">
        <v>82</v>
      </c>
      <c r="B302" s="364"/>
      <c r="C302" s="378"/>
      <c r="D302" s="368">
        <v>2136</v>
      </c>
      <c r="E302" s="368"/>
      <c r="F302" s="368"/>
      <c r="G302" s="368"/>
      <c r="H302" s="369"/>
    </row>
    <row r="303" spans="1:8" s="16" customFormat="1" ht="62.45" customHeight="1" thickBot="1" x14ac:dyDescent="0.25">
      <c r="A303" s="358" t="s">
        <v>84</v>
      </c>
      <c r="B303" s="359"/>
      <c r="C30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3" s="411">
        <v>30000</v>
      </c>
      <c r="E303" s="412"/>
      <c r="F303" s="412"/>
      <c r="G303" s="412"/>
      <c r="H303" s="413"/>
    </row>
    <row r="304" spans="1:8" s="16" customFormat="1" ht="24.95" customHeight="1" thickBot="1" x14ac:dyDescent="0.25">
      <c r="A304" s="497"/>
      <c r="B304" s="498"/>
      <c r="C304" s="60"/>
      <c r="D304" s="499"/>
      <c r="E304" s="499"/>
      <c r="F304" s="499"/>
      <c r="G304" s="499"/>
      <c r="H304" s="500"/>
    </row>
    <row r="305" spans="1:8" s="16" customFormat="1" ht="50.1" customHeight="1" x14ac:dyDescent="0.2">
      <c r="A305" s="659" t="s">
        <v>85</v>
      </c>
      <c r="B305" s="660"/>
      <c r="C305" s="189" t="str">
        <f>"Интернет-площадка 2gis.ru на основе Cправочника организаций "&amp;$C$2&amp;""</f>
        <v>Интернет-площадка 2gis.ru на основе Cправочника организаций "2ГИС.МОСКВА"</v>
      </c>
      <c r="D305" s="580">
        <v>31590</v>
      </c>
      <c r="E305" s="412"/>
      <c r="F305" s="412"/>
      <c r="G305" s="412"/>
      <c r="H305" s="413"/>
    </row>
    <row r="306" spans="1:8" s="16" customFormat="1" ht="50.1" customHeight="1" x14ac:dyDescent="0.2">
      <c r="A306" s="335" t="s">
        <v>651</v>
      </c>
      <c r="B306" s="336"/>
      <c r="C306" s="68" t="s">
        <v>95</v>
      </c>
      <c r="D306" s="368">
        <v>139290</v>
      </c>
      <c r="E306" s="368"/>
      <c r="F306" s="368"/>
      <c r="G306" s="368"/>
      <c r="H306" s="369"/>
    </row>
    <row r="307" spans="1:8" s="16" customFormat="1" ht="50.1" customHeight="1" x14ac:dyDescent="0.2">
      <c r="A307" s="335" t="s">
        <v>86</v>
      </c>
      <c r="B307" s="336"/>
      <c r="C307"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7" s="340">
        <v>12990</v>
      </c>
      <c r="E307" s="338"/>
      <c r="F307" s="338"/>
      <c r="G307" s="338"/>
      <c r="H307" s="339"/>
    </row>
    <row r="308" spans="1:8" s="16" customFormat="1" ht="50.1" customHeight="1" x14ac:dyDescent="0.2">
      <c r="A308" s="335" t="s">
        <v>87</v>
      </c>
      <c r="B308" s="336"/>
      <c r="C30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8" s="340">
        <v>99690</v>
      </c>
      <c r="E308" s="338"/>
      <c r="F308" s="338"/>
      <c r="G308" s="338"/>
      <c r="H308" s="339"/>
    </row>
    <row r="309" spans="1:8" s="16" customFormat="1" ht="50.1" customHeight="1" x14ac:dyDescent="0.2">
      <c r="A309" s="335" t="s">
        <v>88</v>
      </c>
      <c r="B309" s="336"/>
      <c r="C309" s="68" t="str">
        <f>"Интернет-площадка 2gis.ru на основе Cправочника организаций "&amp;$C$2&amp;""</f>
        <v>Интернет-площадка 2gis.ru на основе Cправочника организаций "2ГИС.МОСКВА"</v>
      </c>
      <c r="D309" s="340">
        <v>20190</v>
      </c>
      <c r="E309" s="338"/>
      <c r="F309" s="338"/>
      <c r="G309" s="338"/>
      <c r="H309" s="339"/>
    </row>
    <row r="310" spans="1:8" s="16" customFormat="1" ht="50.1" customHeight="1" x14ac:dyDescent="0.2">
      <c r="A310" s="335" t="s">
        <v>89</v>
      </c>
      <c r="B310" s="336"/>
      <c r="C310" s="68" t="str">
        <f>"Интернет-площадка 2gis.ru на основе Cправочника организаций "&amp;$C$2&amp;""</f>
        <v>Интернет-площадка 2gis.ru на основе Cправочника организаций "2ГИС.МОСКВА"</v>
      </c>
      <c r="D310" s="340">
        <v>24228</v>
      </c>
      <c r="E310" s="338"/>
      <c r="F310" s="338"/>
      <c r="G310" s="338"/>
      <c r="H310" s="339"/>
    </row>
    <row r="311" spans="1:8" s="16" customFormat="1" ht="50.1" customHeight="1" x14ac:dyDescent="0.2">
      <c r="A311" s="335" t="s">
        <v>90</v>
      </c>
      <c r="B311" s="336"/>
      <c r="C311"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1" s="340">
        <v>36690</v>
      </c>
      <c r="E311" s="338"/>
      <c r="F311" s="338"/>
      <c r="G311" s="338"/>
      <c r="H311" s="339"/>
    </row>
    <row r="312" spans="1:8" s="16" customFormat="1" ht="50.1" customHeight="1" x14ac:dyDescent="0.2">
      <c r="A312" s="335" t="s">
        <v>91</v>
      </c>
      <c r="B312" s="336"/>
      <c r="C31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2" s="340">
        <v>17790</v>
      </c>
      <c r="E312" s="338"/>
      <c r="F312" s="338"/>
      <c r="G312" s="338"/>
      <c r="H312" s="339"/>
    </row>
    <row r="313" spans="1:8" s="16" customFormat="1" ht="50.1" customHeight="1" x14ac:dyDescent="0.2">
      <c r="A313" s="335" t="s">
        <v>92</v>
      </c>
      <c r="B313" s="336"/>
      <c r="C313"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368">
        <v>128190</v>
      </c>
      <c r="E313" s="368"/>
      <c r="F313" s="368"/>
      <c r="G313" s="368"/>
      <c r="H313" s="369"/>
    </row>
    <row r="314" spans="1:8" s="16" customFormat="1" ht="50.1" customHeight="1" x14ac:dyDescent="0.2">
      <c r="A314" s="335" t="s">
        <v>93</v>
      </c>
      <c r="B314" s="336"/>
      <c r="C31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4" s="368">
        <v>60360</v>
      </c>
      <c r="E314" s="368"/>
      <c r="F314" s="368"/>
      <c r="G314" s="368"/>
      <c r="H314" s="369"/>
    </row>
    <row r="315" spans="1:8" s="16" customFormat="1" ht="50.1" customHeight="1" x14ac:dyDescent="0.2">
      <c r="A315" s="335" t="s">
        <v>94</v>
      </c>
      <c r="B315" s="336"/>
      <c r="C315" s="68" t="s">
        <v>95</v>
      </c>
      <c r="D315" s="368">
        <v>540</v>
      </c>
      <c r="E315" s="368"/>
      <c r="F315" s="368"/>
      <c r="G315" s="368"/>
      <c r="H315" s="369"/>
    </row>
    <row r="316" spans="1:8" s="16" customFormat="1" ht="67.5" customHeight="1" x14ac:dyDescent="0.2">
      <c r="A316" s="335" t="s">
        <v>96</v>
      </c>
      <c r="B316" s="336"/>
      <c r="C31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6" s="340">
        <v>25590</v>
      </c>
      <c r="E316" s="338"/>
      <c r="F316" s="338"/>
      <c r="G316" s="338"/>
      <c r="H316" s="339"/>
    </row>
    <row r="317" spans="1:8" s="16" customFormat="1" ht="67.5" customHeight="1" x14ac:dyDescent="0.2">
      <c r="A317" s="335" t="s">
        <v>97</v>
      </c>
      <c r="B317" s="336"/>
      <c r="C317" s="68" t="str">
        <f t="shared" ref="C317:C31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7" s="340">
        <v>21390</v>
      </c>
      <c r="E317" s="338"/>
      <c r="F317" s="338"/>
      <c r="G317" s="338"/>
      <c r="H317" s="339"/>
    </row>
    <row r="318" spans="1:8" s="16" customFormat="1" ht="67.5" customHeight="1" x14ac:dyDescent="0.2">
      <c r="A318" s="335" t="s">
        <v>98</v>
      </c>
      <c r="B318" s="336"/>
      <c r="C318"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8" s="340">
        <v>20004</v>
      </c>
      <c r="E318" s="338"/>
      <c r="F318" s="338"/>
      <c r="G318" s="338"/>
      <c r="H318" s="339"/>
    </row>
    <row r="319" spans="1:8" s="16" customFormat="1" ht="67.5" customHeight="1" x14ac:dyDescent="0.2">
      <c r="A319" s="335" t="s">
        <v>99</v>
      </c>
      <c r="B319" s="336"/>
      <c r="C319"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9" s="340">
        <v>16290</v>
      </c>
      <c r="E319" s="338"/>
      <c r="F319" s="338"/>
      <c r="G319" s="338"/>
      <c r="H319" s="339"/>
    </row>
    <row r="320" spans="1:8" s="16" customFormat="1" ht="50.1" customHeight="1" thickBot="1" x14ac:dyDescent="0.25">
      <c r="A320" s="335" t="s">
        <v>102</v>
      </c>
      <c r="B320" s="336"/>
      <c r="C32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0" s="340">
        <v>16290</v>
      </c>
      <c r="E320" s="338"/>
      <c r="F320" s="338"/>
      <c r="G320" s="338"/>
      <c r="H320" s="339"/>
    </row>
    <row r="321" spans="1:8" s="16" customFormat="1" ht="102" customHeight="1" thickBot="1" x14ac:dyDescent="0.25">
      <c r="A321" s="335" t="s">
        <v>16</v>
      </c>
      <c r="B321" s="336"/>
      <c r="C321"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1" s="340">
        <v>4062</v>
      </c>
      <c r="E321" s="338"/>
      <c r="F321" s="338"/>
      <c r="G321" s="338"/>
      <c r="H321" s="339"/>
    </row>
    <row r="322" spans="1:8" s="16" customFormat="1" ht="102" customHeight="1" thickBot="1" x14ac:dyDescent="0.25">
      <c r="A322" s="335" t="s">
        <v>103</v>
      </c>
      <c r="B322" s="336"/>
      <c r="C32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2" s="340">
        <v>250002</v>
      </c>
      <c r="E322" s="338"/>
      <c r="F322" s="338"/>
      <c r="G322" s="338"/>
      <c r="H322" s="339"/>
    </row>
    <row r="323" spans="1:8" s="16" customFormat="1" ht="126" customHeight="1" x14ac:dyDescent="0.2">
      <c r="A323" s="335" t="s">
        <v>104</v>
      </c>
      <c r="B323" s="336"/>
      <c r="C323"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3" s="340">
        <v>25050</v>
      </c>
      <c r="E323" s="338"/>
      <c r="F323" s="338"/>
      <c r="G323" s="338"/>
      <c r="H323" s="339"/>
    </row>
    <row r="324" spans="1:8" s="16" customFormat="1" ht="96" customHeight="1" x14ac:dyDescent="0.2">
      <c r="A324" s="356" t="s">
        <v>105</v>
      </c>
      <c r="B324" s="357"/>
      <c r="C32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4" s="340">
        <v>9570</v>
      </c>
      <c r="E324" s="338"/>
      <c r="F324" s="338"/>
      <c r="G324" s="338"/>
      <c r="H324" s="339"/>
    </row>
    <row r="325" spans="1:8" s="16" customFormat="1" ht="96" customHeight="1" x14ac:dyDescent="0.2">
      <c r="A325" s="356" t="s">
        <v>106</v>
      </c>
      <c r="B325" s="357"/>
      <c r="C32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5" s="340">
        <v>20840</v>
      </c>
      <c r="E325" s="338"/>
      <c r="F325" s="338"/>
      <c r="G325" s="338"/>
      <c r="H325" s="339"/>
    </row>
    <row r="326" spans="1:8" s="16" customFormat="1" ht="84" customHeight="1" x14ac:dyDescent="0.2">
      <c r="A326" s="335" t="s">
        <v>100</v>
      </c>
      <c r="B326" s="336" t="s">
        <v>100</v>
      </c>
      <c r="C32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6" s="340">
        <v>20004</v>
      </c>
      <c r="E326" s="338"/>
      <c r="F326" s="338"/>
      <c r="G326" s="338"/>
      <c r="H326" s="339"/>
    </row>
    <row r="327" spans="1:8" s="16" customFormat="1" ht="84" customHeight="1" x14ac:dyDescent="0.2">
      <c r="A327" s="335" t="s">
        <v>101</v>
      </c>
      <c r="B327" s="336" t="s">
        <v>101</v>
      </c>
      <c r="C3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7" s="340">
        <v>15000</v>
      </c>
      <c r="E327" s="338"/>
      <c r="F327" s="338"/>
      <c r="G327" s="338"/>
      <c r="H327" s="339"/>
    </row>
    <row r="328" spans="1:8" s="16" customFormat="1" ht="50.1" customHeight="1" x14ac:dyDescent="0.2">
      <c r="A328" s="335" t="s">
        <v>107</v>
      </c>
      <c r="B328" s="336"/>
      <c r="C328" s="68" t="str">
        <f>"Интернет-площадка 2gis.ru на основе Cправочника организаций "&amp;$C$2&amp;""</f>
        <v>Интернет-площадка 2gis.ru на основе Cправочника организаций "2ГИС.МОСКВА"</v>
      </c>
      <c r="D328" s="340">
        <v>189600</v>
      </c>
      <c r="E328" s="338"/>
      <c r="F328" s="338"/>
      <c r="G328" s="338"/>
      <c r="H328" s="339"/>
    </row>
    <row r="329" spans="1:8" s="16" customFormat="1" ht="50.1" customHeight="1" x14ac:dyDescent="0.2">
      <c r="A329" s="335" t="s">
        <v>652</v>
      </c>
      <c r="B329" s="336"/>
      <c r="C329" s="68" t="s">
        <v>95</v>
      </c>
      <c r="D329" s="340">
        <v>229920</v>
      </c>
      <c r="E329" s="338"/>
      <c r="F329" s="338"/>
      <c r="G329" s="338"/>
      <c r="H329" s="339"/>
    </row>
    <row r="330" spans="1:8" s="16" customFormat="1" ht="50.1" customHeight="1" x14ac:dyDescent="0.2">
      <c r="A330" s="335" t="s">
        <v>108</v>
      </c>
      <c r="B330" s="336"/>
      <c r="C33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0" s="340">
        <v>78000</v>
      </c>
      <c r="E330" s="338"/>
      <c r="F330" s="338"/>
      <c r="G330" s="338"/>
      <c r="H330" s="339"/>
    </row>
    <row r="331" spans="1:8" s="16" customFormat="1" ht="50.1" customHeight="1" x14ac:dyDescent="0.2">
      <c r="A331" s="335" t="s">
        <v>109</v>
      </c>
      <c r="B331" s="336"/>
      <c r="C331"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1" s="340">
        <v>598200</v>
      </c>
      <c r="E331" s="338"/>
      <c r="F331" s="338"/>
      <c r="G331" s="338"/>
      <c r="H331" s="339"/>
    </row>
    <row r="332" spans="1:8" s="16" customFormat="1" ht="50.1" customHeight="1" x14ac:dyDescent="0.2">
      <c r="A332" s="335" t="s">
        <v>110</v>
      </c>
      <c r="B332" s="336"/>
      <c r="C332" s="68" t="str">
        <f>"Интернет-площадка 2gis.ru на основе Cправочника организаций "&amp;$C$2&amp;""</f>
        <v>Интернет-площадка 2gis.ru на основе Cправочника организаций "2ГИС.МОСКВА"</v>
      </c>
      <c r="D332" s="340">
        <v>121200</v>
      </c>
      <c r="E332" s="338"/>
      <c r="F332" s="338"/>
      <c r="G332" s="338"/>
      <c r="H332" s="339"/>
    </row>
    <row r="333" spans="1:8" s="16" customFormat="1" ht="50.1" customHeight="1" x14ac:dyDescent="0.2">
      <c r="A333" s="335" t="s">
        <v>111</v>
      </c>
      <c r="B333" s="336"/>
      <c r="C333" s="68" t="str">
        <f>"Интернет-площадка 2gis.ru на основе Cправочника организаций "&amp;$C$2&amp;""</f>
        <v>Интернет-площадка 2gis.ru на основе Cправочника организаций "2ГИС.МОСКВА"</v>
      </c>
      <c r="D333" s="340">
        <v>145440</v>
      </c>
      <c r="E333" s="338"/>
      <c r="F333" s="338"/>
      <c r="G333" s="338"/>
      <c r="H333" s="339"/>
    </row>
    <row r="334" spans="1:8" s="16" customFormat="1" ht="50.1" customHeight="1" x14ac:dyDescent="0.2">
      <c r="A334" s="335" t="s">
        <v>112</v>
      </c>
      <c r="B334" s="336"/>
      <c r="C334"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4" s="340">
        <v>220200</v>
      </c>
      <c r="E334" s="338"/>
      <c r="F334" s="338"/>
      <c r="G334" s="338"/>
      <c r="H334" s="339"/>
    </row>
    <row r="335" spans="1:8" s="16" customFormat="1" ht="50.1" customHeight="1" x14ac:dyDescent="0.2">
      <c r="A335" s="335" t="s">
        <v>113</v>
      </c>
      <c r="B335" s="336"/>
      <c r="C335"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340">
        <v>106800</v>
      </c>
      <c r="E335" s="338"/>
      <c r="F335" s="338"/>
      <c r="G335" s="338"/>
      <c r="H335" s="339"/>
    </row>
    <row r="336" spans="1:8" s="16" customFormat="1" ht="50.1" customHeight="1" x14ac:dyDescent="0.2">
      <c r="A336" s="335" t="s">
        <v>114</v>
      </c>
      <c r="B336" s="336"/>
      <c r="C336"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6" s="340">
        <v>769200</v>
      </c>
      <c r="E336" s="338"/>
      <c r="F336" s="338"/>
      <c r="G336" s="338"/>
      <c r="H336" s="339"/>
    </row>
    <row r="337" spans="1:8" s="16" customFormat="1" ht="50.1" customHeight="1" x14ac:dyDescent="0.2">
      <c r="A337" s="335" t="s">
        <v>339</v>
      </c>
      <c r="B337" s="336"/>
      <c r="C337" s="68" t="s">
        <v>95</v>
      </c>
      <c r="D337" s="340">
        <v>3240</v>
      </c>
      <c r="E337" s="338"/>
      <c r="F337" s="338"/>
      <c r="G337" s="338"/>
      <c r="H337" s="339"/>
    </row>
    <row r="338" spans="1:8" s="16" customFormat="1" ht="49.5" customHeight="1" thickBot="1" x14ac:dyDescent="0.25">
      <c r="A338" s="335" t="s">
        <v>117</v>
      </c>
      <c r="B338" s="336"/>
      <c r="C33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8" s="340">
        <v>97800</v>
      </c>
      <c r="E338" s="338"/>
      <c r="F338" s="338"/>
      <c r="G338" s="338"/>
      <c r="H338" s="339"/>
    </row>
    <row r="339" spans="1:8" s="16" customFormat="1" ht="24.95" customHeight="1" thickBot="1" x14ac:dyDescent="0.25">
      <c r="A339" s="497"/>
      <c r="B339" s="498"/>
      <c r="C339" s="60"/>
      <c r="D339" s="499"/>
      <c r="E339" s="499"/>
      <c r="F339" s="499"/>
      <c r="G339" s="499"/>
      <c r="H339" s="500"/>
    </row>
    <row r="340" spans="1:8" s="23" customFormat="1" ht="50.1" customHeight="1" thickBot="1" x14ac:dyDescent="0.25">
      <c r="A340" s="341" t="s">
        <v>118</v>
      </c>
      <c r="B340" s="342"/>
      <c r="C340" s="21"/>
      <c r="D340" s="343"/>
      <c r="E340" s="343"/>
      <c r="F340" s="343"/>
      <c r="G340" s="343"/>
      <c r="H340" s="344"/>
    </row>
    <row r="341" spans="1:8" s="16" customFormat="1" ht="50.1" customHeight="1" x14ac:dyDescent="0.2">
      <c r="A341" s="335" t="s">
        <v>119</v>
      </c>
      <c r="B341" s="336"/>
      <c r="C34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41" s="360">
        <v>10008</v>
      </c>
      <c r="E341" s="361"/>
      <c r="F341" s="361"/>
      <c r="G341" s="361"/>
      <c r="H341" s="362"/>
    </row>
    <row r="342" spans="1:8" s="16" customFormat="1" ht="50.1" customHeight="1" x14ac:dyDescent="0.2">
      <c r="A342" s="335" t="s">
        <v>120</v>
      </c>
      <c r="B342" s="336"/>
      <c r="C342" s="346"/>
      <c r="D342" s="411">
        <v>10008</v>
      </c>
      <c r="E342" s="412"/>
      <c r="F342" s="412"/>
      <c r="G342" s="412"/>
      <c r="H342" s="413"/>
    </row>
    <row r="343" spans="1:8" s="16" customFormat="1" ht="50.1" customHeight="1" x14ac:dyDescent="0.2">
      <c r="A343" s="348" t="s">
        <v>121</v>
      </c>
      <c r="B343" s="349"/>
      <c r="C343" s="346"/>
      <c r="D343" s="496">
        <v>3000</v>
      </c>
      <c r="E343" s="368"/>
      <c r="F343" s="368"/>
      <c r="G343" s="368"/>
      <c r="H343" s="369"/>
    </row>
    <row r="344" spans="1:8" s="16" customFormat="1" ht="50.1" customHeight="1" x14ac:dyDescent="0.2">
      <c r="A344" s="348" t="s">
        <v>122</v>
      </c>
      <c r="B344" s="349"/>
      <c r="C344" s="346"/>
      <c r="D344" s="496">
        <v>300</v>
      </c>
      <c r="E344" s="368"/>
      <c r="F344" s="368"/>
      <c r="G344" s="368"/>
      <c r="H344" s="369"/>
    </row>
    <row r="345" spans="1:8" s="16" customFormat="1" ht="50.1" customHeight="1" thickBot="1" x14ac:dyDescent="0.25">
      <c r="A345" s="348" t="s">
        <v>123</v>
      </c>
      <c r="B345" s="349"/>
      <c r="C345" s="347"/>
      <c r="D345" s="450">
        <v>1050</v>
      </c>
      <c r="E345" s="451"/>
      <c r="F345" s="451"/>
      <c r="G345" s="451"/>
      <c r="H345" s="452"/>
    </row>
    <row r="346" spans="1:8" s="16" customFormat="1" ht="50.1" customHeight="1" thickBot="1" x14ac:dyDescent="0.25">
      <c r="A346" s="341" t="s">
        <v>124</v>
      </c>
      <c r="B346" s="342"/>
      <c r="C346" s="70"/>
      <c r="D346" s="343"/>
      <c r="E346" s="343"/>
      <c r="F346" s="343"/>
      <c r="G346" s="343"/>
      <c r="H346" s="344"/>
    </row>
    <row r="347" spans="1:8" s="16" customFormat="1" ht="50.1" customHeight="1" x14ac:dyDescent="0.2">
      <c r="A347" s="335" t="s">
        <v>125</v>
      </c>
      <c r="B347" s="336"/>
      <c r="C347" s="68" t="str">
        <f>"Интернет-площадка 2gis.ru на основе Cправочника организаций "&amp;$C$2&amp;""</f>
        <v>Интернет-площадка 2gis.ru на основе Cправочника организаций "2ГИС.МОСКВА"</v>
      </c>
      <c r="D347" s="368">
        <v>10290</v>
      </c>
      <c r="E347" s="368"/>
      <c r="F347" s="368"/>
      <c r="G347" s="368"/>
      <c r="H347" s="369"/>
    </row>
    <row r="348" spans="1:8" s="16" customFormat="1" ht="50.1" customHeight="1" x14ac:dyDescent="0.2">
      <c r="A348" s="335" t="s">
        <v>126</v>
      </c>
      <c r="B348" s="336"/>
      <c r="C34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48" s="368">
        <v>5190</v>
      </c>
      <c r="E348" s="368"/>
      <c r="F348" s="368"/>
      <c r="G348" s="368"/>
      <c r="H348" s="369"/>
    </row>
    <row r="349" spans="1:8" s="16" customFormat="1" ht="50.1" customHeight="1" x14ac:dyDescent="0.2">
      <c r="A349" s="335" t="s">
        <v>195</v>
      </c>
      <c r="B349" s="336"/>
      <c r="C349" s="68" t="str">
        <f>"Интернет-площадка 2gis.ru на основе Cправочника организаций "&amp;$C$2&amp;""</f>
        <v>Интернет-площадка 2gis.ru на основе Cправочника организаций "2ГИС.МОСКВА"</v>
      </c>
      <c r="D349" s="368">
        <v>61800</v>
      </c>
      <c r="E349" s="368"/>
      <c r="F349" s="368"/>
      <c r="G349" s="368"/>
      <c r="H349" s="369"/>
    </row>
    <row r="350" spans="1:8" s="16" customFormat="1" ht="50.1" customHeight="1" x14ac:dyDescent="0.2">
      <c r="A350" s="335" t="s">
        <v>128</v>
      </c>
      <c r="B350" s="336"/>
      <c r="C35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50" s="368">
        <v>31200</v>
      </c>
      <c r="E350" s="368"/>
      <c r="F350" s="368"/>
      <c r="G350" s="368"/>
      <c r="H350" s="369"/>
    </row>
    <row r="351" spans="1:8" s="16" customFormat="1" ht="126" customHeight="1" thickBot="1" x14ac:dyDescent="0.25">
      <c r="A351" s="335" t="s">
        <v>129</v>
      </c>
      <c r="B351" s="336"/>
      <c r="C3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1" s="340">
        <v>11130</v>
      </c>
      <c r="E351" s="338"/>
      <c r="F351" s="338"/>
      <c r="G351" s="338"/>
      <c r="H351" s="339"/>
    </row>
    <row r="352" spans="1:8" s="23" customFormat="1" ht="50.1" customHeight="1" thickBot="1" x14ac:dyDescent="0.25">
      <c r="A352" s="497"/>
      <c r="B352" s="498"/>
      <c r="C352" s="60"/>
      <c r="D352" s="499"/>
      <c r="E352" s="499"/>
      <c r="F352" s="499"/>
      <c r="G352" s="499"/>
      <c r="H352" s="500"/>
    </row>
    <row r="353" spans="1:8" s="16" customFormat="1" ht="21" x14ac:dyDescent="0.2">
      <c r="A353" s="71"/>
      <c r="B353" s="72"/>
      <c r="C353" s="73"/>
      <c r="D353" s="72"/>
      <c r="E353" s="72"/>
      <c r="F353" s="72"/>
      <c r="G353" s="72"/>
      <c r="H353" s="74"/>
    </row>
    <row r="354" spans="1:8" s="16" customFormat="1" ht="21" x14ac:dyDescent="0.2">
      <c r="A354" s="75"/>
      <c r="B354" s="76" t="s">
        <v>130</v>
      </c>
      <c r="C354" s="333" t="s">
        <v>214</v>
      </c>
      <c r="D354" s="333"/>
      <c r="E354" s="77"/>
      <c r="F354" s="77"/>
      <c r="G354" s="77"/>
      <c r="H354" s="77"/>
    </row>
    <row r="355" spans="1:8" s="16" customFormat="1" ht="21" x14ac:dyDescent="0.2">
      <c r="A355" s="75"/>
      <c r="B355" s="77"/>
      <c r="C355" s="327" t="s">
        <v>215</v>
      </c>
      <c r="D355" s="327"/>
      <c r="E355" s="77"/>
      <c r="F355" s="77"/>
      <c r="G355" s="77"/>
      <c r="H355" s="77"/>
    </row>
    <row r="356" spans="1:8" s="16" customFormat="1" ht="21" x14ac:dyDescent="0.2">
      <c r="A356" s="75"/>
      <c r="B356" s="77"/>
      <c r="C356" s="333" t="s">
        <v>216</v>
      </c>
      <c r="D356" s="327"/>
      <c r="E356" s="77"/>
      <c r="F356" s="77"/>
      <c r="G356" s="77"/>
      <c r="H356" s="77"/>
    </row>
    <row r="357" spans="1:8" s="23" customFormat="1" ht="23.25" x14ac:dyDescent="0.2">
      <c r="A357" s="71"/>
      <c r="B357" s="72"/>
      <c r="C357" s="327"/>
      <c r="D357" s="327"/>
      <c r="E357" s="77"/>
      <c r="F357" s="77"/>
      <c r="G357" s="77"/>
      <c r="H357" s="72"/>
    </row>
    <row r="358" spans="1:8" s="20" customFormat="1" ht="26.25" x14ac:dyDescent="0.2">
      <c r="A358" s="324" t="str">
        <f>Абакан_юр!A171</f>
        <v>По соглашению сторон в качестве валюты платежа могут выступать украинские гривны, в этом случае курс следующий: 1 руб. = 0,5104 гривен</v>
      </c>
      <c r="B358" s="324"/>
      <c r="C358" s="324"/>
      <c r="D358" s="79"/>
      <c r="E358" s="79"/>
      <c r="F358" s="80"/>
      <c r="G358" s="328"/>
      <c r="H358" s="328"/>
    </row>
    <row r="359" spans="1:8" s="16" customFormat="1" ht="26.25" x14ac:dyDescent="0.2">
      <c r="A359" s="324" t="str">
        <f>Абакан_юр!A172</f>
        <v>По соглашению сторон в качестве валюты платежа могут выступать дирхамы ОАЭ, в этом случае курс следующий: 1 руб. = 0,0434 дирхам</v>
      </c>
      <c r="B359" s="324"/>
      <c r="C359" s="324"/>
      <c r="D359" s="79"/>
      <c r="E359" s="79"/>
      <c r="F359" s="80"/>
      <c r="G359" s="82"/>
      <c r="H359" s="82"/>
    </row>
    <row r="360" spans="1:8" ht="33" customHeight="1" x14ac:dyDescent="0.2">
      <c r="A360" s="324" t="str">
        <f>Абакан_юр!A173</f>
        <v>По соглашению сторон в качестве валюты платежа могут выступать доллары США, в этом случае курс следующий: 1 руб. = 0,0126 доллара</v>
      </c>
      <c r="B360" s="324"/>
      <c r="C360" s="324"/>
      <c r="D360" s="79"/>
      <c r="E360" s="79"/>
      <c r="F360" s="80"/>
      <c r="G360" s="82"/>
      <c r="H360" s="82"/>
    </row>
    <row r="361" spans="1:8" s="77" customFormat="1" ht="24.95" customHeight="1" x14ac:dyDescent="0.2">
      <c r="A361" s="324" t="str">
        <f>Абакан_юр!A174</f>
        <v>По соглашению сторон в качестве валюты платежа могут выступать евро, в этом случае курс следующий: 1 руб. = 0,0117 евро</v>
      </c>
      <c r="B361" s="324"/>
      <c r="C361" s="324"/>
      <c r="D361" s="79"/>
      <c r="E361" s="80"/>
      <c r="F361" s="80"/>
      <c r="G361" s="82"/>
      <c r="H361" s="82"/>
    </row>
    <row r="362" spans="1:8" s="77" customFormat="1" ht="24.95" customHeight="1" x14ac:dyDescent="0.2">
      <c r="A362" s="324" t="str">
        <f>Абакан_юр!A175</f>
        <v>По соглашению сторон в качестве валюты платежа могут выступать чешские кроны, в этом случае курс следующий: 1 руб. = 0,2914 крона</v>
      </c>
      <c r="B362" s="324"/>
      <c r="C362" s="324"/>
      <c r="D362" s="79"/>
      <c r="E362" s="80"/>
      <c r="F362" s="80"/>
      <c r="G362" s="82"/>
      <c r="H362" s="82"/>
    </row>
    <row r="363" spans="1:8" s="77" customFormat="1" ht="24.95" customHeight="1" x14ac:dyDescent="0.2">
      <c r="A363" s="324" t="str">
        <f>Абакан_юр!A176</f>
        <v>По соглашению сторон в качестве валюты платежа могут выступать киргизские сомы, в этом случае курс следующий: 1 руб. = 1,0988 сом</v>
      </c>
      <c r="B363" s="324"/>
      <c r="C363" s="324"/>
      <c r="D363" s="79"/>
      <c r="E363" s="79"/>
      <c r="F363" s="80"/>
      <c r="G363" s="82"/>
      <c r="H363" s="82"/>
    </row>
    <row r="364" spans="1:8" s="72" customFormat="1" ht="42" customHeight="1" x14ac:dyDescent="0.2">
      <c r="A364" s="324" t="str">
        <f>Абакан_юр!A177</f>
        <v>По соглашению сторон в качестве валюты платежа могут выступать казахстанские тенге, в этом случае курс следующий: 1 руб. = 5,7644 тенге</v>
      </c>
      <c r="B364" s="324"/>
      <c r="C364" s="324"/>
      <c r="D364" s="79"/>
      <c r="E364" s="79"/>
      <c r="F364" s="80"/>
      <c r="G364" s="82"/>
      <c r="H364" s="82"/>
    </row>
    <row r="365" spans="1:8" s="81" customFormat="1" ht="24.95" customHeight="1" x14ac:dyDescent="0.2">
      <c r="A365" s="83"/>
      <c r="B365" s="83"/>
      <c r="C365" s="84"/>
      <c r="D365" s="85"/>
      <c r="E365" s="85"/>
      <c r="F365" s="86"/>
      <c r="G365" s="87"/>
      <c r="H365" s="87"/>
    </row>
    <row r="366" spans="1:8" s="81" customFormat="1" ht="24.95" customHeight="1" x14ac:dyDescent="0.2">
      <c r="A366" s="325" t="s">
        <v>141</v>
      </c>
      <c r="B366" s="325"/>
      <c r="C366" s="325"/>
      <c r="D366" s="325"/>
      <c r="E366" s="325"/>
      <c r="F366" s="325"/>
      <c r="G366" s="325"/>
      <c r="H366" s="325"/>
    </row>
    <row r="367" spans="1:8" s="81" customFormat="1" ht="24.95" customHeight="1" x14ac:dyDescent="0.2">
      <c r="A367" s="325" t="s">
        <v>142</v>
      </c>
      <c r="B367" s="325"/>
      <c r="C367" s="325"/>
      <c r="D367" s="325"/>
      <c r="E367" s="325"/>
      <c r="F367" s="325"/>
      <c r="G367" s="325"/>
      <c r="H367" s="325"/>
    </row>
    <row r="368" spans="1:8" s="81" customFormat="1" ht="24.95" customHeight="1" x14ac:dyDescent="0.2">
      <c r="A368" s="324" t="s">
        <v>478</v>
      </c>
      <c r="B368" s="324"/>
      <c r="C368" s="324"/>
      <c r="D368" s="324"/>
      <c r="E368" s="324"/>
      <c r="F368" s="324"/>
      <c r="G368" s="324"/>
      <c r="H368" s="324"/>
    </row>
    <row r="369" spans="1:8" s="81" customFormat="1" ht="24.95" customHeight="1" thickBot="1" x14ac:dyDescent="0.25">
      <c r="A369" s="326" t="s">
        <v>143</v>
      </c>
      <c r="B369" s="326"/>
      <c r="C369" s="326"/>
      <c r="D369" s="326"/>
      <c r="E369" s="326"/>
      <c r="F369" s="89"/>
      <c r="H369" s="90"/>
    </row>
    <row r="370" spans="1:8" s="81" customFormat="1" ht="24.95" customHeight="1" thickBot="1" x14ac:dyDescent="0.25">
      <c r="A370" s="312" t="s">
        <v>144</v>
      </c>
      <c r="B370" s="313"/>
      <c r="C370" s="313"/>
      <c r="D370" s="313"/>
      <c r="E370" s="314"/>
      <c r="F370" s="91"/>
      <c r="G370" s="72"/>
      <c r="H370" s="92"/>
    </row>
    <row r="371" spans="1:8" s="81" customFormat="1" ht="24.95" customHeight="1" thickBot="1" x14ac:dyDescent="0.25">
      <c r="A371" s="517" t="s">
        <v>145</v>
      </c>
      <c r="B371" s="518"/>
      <c r="C371" s="93" t="s">
        <v>146</v>
      </c>
      <c r="D371" s="600" t="s">
        <v>147</v>
      </c>
      <c r="E371" s="601"/>
      <c r="F371" s="94"/>
      <c r="G371" s="94"/>
      <c r="H371" s="94"/>
    </row>
    <row r="372" spans="1:8" s="88" customFormat="1" ht="12" customHeight="1" x14ac:dyDescent="0.2">
      <c r="A372" s="318" t="s">
        <v>203</v>
      </c>
      <c r="B372" s="319"/>
      <c r="C372" s="792" t="s">
        <v>204</v>
      </c>
      <c r="D372" s="619">
        <v>1500</v>
      </c>
      <c r="E372" s="321"/>
      <c r="F372" s="94"/>
      <c r="G372" s="94"/>
      <c r="H372" s="94"/>
    </row>
    <row r="373" spans="1:8" ht="24.95" customHeight="1" x14ac:dyDescent="0.2">
      <c r="A373" s="790" t="s">
        <v>205</v>
      </c>
      <c r="B373" s="791"/>
      <c r="C373" s="793"/>
      <c r="D373" s="794">
        <v>1380</v>
      </c>
      <c r="E373" s="678"/>
      <c r="F373" s="94"/>
      <c r="G373" s="94"/>
      <c r="H373" s="94"/>
    </row>
    <row r="374" spans="1:8" ht="24.95" customHeight="1" x14ac:dyDescent="0.2">
      <c r="A374" s="790" t="s">
        <v>206</v>
      </c>
      <c r="B374" s="791"/>
      <c r="C374" s="793"/>
      <c r="D374" s="794">
        <v>1290</v>
      </c>
      <c r="E374" s="678"/>
      <c r="F374" s="94"/>
      <c r="G374" s="94"/>
      <c r="H374" s="94"/>
    </row>
    <row r="375" spans="1:8" s="72" customFormat="1" ht="38.25" customHeight="1" x14ac:dyDescent="0.2">
      <c r="A375" s="790" t="s">
        <v>207</v>
      </c>
      <c r="B375" s="791"/>
      <c r="C375" s="677"/>
      <c r="D375" s="794">
        <v>1170</v>
      </c>
      <c r="E375" s="678"/>
      <c r="F375" s="94"/>
      <c r="G375" s="94"/>
      <c r="H375" s="94"/>
    </row>
    <row r="376" spans="1:8" s="90" customFormat="1" ht="50.1" customHeight="1" x14ac:dyDescent="0.2">
      <c r="A376" s="322" t="s">
        <v>148</v>
      </c>
      <c r="B376" s="323"/>
      <c r="C376" s="96" t="s">
        <v>149</v>
      </c>
      <c r="D376" s="310" t="s">
        <v>150</v>
      </c>
      <c r="E376" s="311"/>
      <c r="F376" s="94"/>
      <c r="G376" s="94"/>
      <c r="H376" s="94"/>
    </row>
    <row r="377" spans="1:8" s="92" customFormat="1" ht="50.1" customHeight="1" x14ac:dyDescent="0.2">
      <c r="A377" s="322" t="s">
        <v>151</v>
      </c>
      <c r="B377" s="323"/>
      <c r="C377" s="96" t="s">
        <v>152</v>
      </c>
      <c r="D377" s="310" t="s">
        <v>153</v>
      </c>
      <c r="E377" s="311"/>
      <c r="F377" s="94"/>
      <c r="G377" s="94"/>
      <c r="H377" s="94"/>
    </row>
    <row r="378" spans="1:8" ht="91.5" customHeight="1" x14ac:dyDescent="0.2">
      <c r="A378" s="322" t="s">
        <v>154</v>
      </c>
      <c r="B378" s="323"/>
      <c r="C378" s="96" t="s">
        <v>155</v>
      </c>
      <c r="D378" s="310" t="s">
        <v>153</v>
      </c>
      <c r="E378" s="311"/>
      <c r="F378" s="94"/>
      <c r="G378" s="94"/>
      <c r="H378" s="94"/>
    </row>
    <row r="379" spans="1:8" ht="50.1" customHeight="1" thickBot="1" x14ac:dyDescent="0.25">
      <c r="A379" s="474" t="s">
        <v>157</v>
      </c>
      <c r="B379" s="475"/>
      <c r="C379" s="230" t="s">
        <v>158</v>
      </c>
      <c r="D379" s="476" t="s">
        <v>153</v>
      </c>
      <c r="E379" s="477"/>
      <c r="F379" s="91"/>
      <c r="G379" s="91"/>
      <c r="H379" s="91"/>
    </row>
    <row r="380" spans="1:8" ht="50.1" customHeight="1" thickBot="1" x14ac:dyDescent="0.25">
      <c r="A380" s="474" t="s">
        <v>159</v>
      </c>
      <c r="B380" s="475"/>
      <c r="C380" s="111" t="s">
        <v>160</v>
      </c>
      <c r="D380" s="476" t="s">
        <v>153</v>
      </c>
      <c r="E380" s="477"/>
      <c r="F380" s="86"/>
      <c r="G380" s="87"/>
      <c r="H380" s="87"/>
    </row>
    <row r="381" spans="1:8" ht="50.1" customHeight="1" x14ac:dyDescent="0.2">
      <c r="A381" s="307" t="s">
        <v>161</v>
      </c>
      <c r="B381" s="307"/>
      <c r="C381" s="307"/>
      <c r="D381" s="307"/>
      <c r="E381" s="307"/>
      <c r="F381" s="307"/>
      <c r="G381" s="307"/>
      <c r="H381" s="307"/>
    </row>
    <row r="382" spans="1:8" ht="50.1" customHeight="1" x14ac:dyDescent="0.2">
      <c r="A382" s="307" t="s">
        <v>162</v>
      </c>
      <c r="B382" s="307"/>
      <c r="C382" s="307"/>
      <c r="D382" s="307"/>
      <c r="E382" s="307"/>
      <c r="F382" s="307"/>
      <c r="G382" s="307"/>
      <c r="H382" s="307"/>
    </row>
    <row r="383" spans="1:8" ht="99.95" customHeight="1" x14ac:dyDescent="0.2">
      <c r="A383"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83" s="472"/>
      <c r="C383" s="472"/>
      <c r="D383" s="472"/>
      <c r="E383" s="472"/>
      <c r="F383" s="472"/>
      <c r="G383" s="472"/>
      <c r="H383" s="472"/>
    </row>
    <row r="384" spans="1:8" ht="75" customHeight="1" x14ac:dyDescent="0.2">
      <c r="A384" s="325" t="s">
        <v>164</v>
      </c>
      <c r="B384" s="325"/>
      <c r="C384" s="325"/>
      <c r="D384" s="325"/>
      <c r="E384" s="325"/>
      <c r="F384" s="325"/>
      <c r="G384" s="325"/>
      <c r="H384" s="325"/>
    </row>
    <row r="385" spans="1:8" ht="122.25" customHeight="1" x14ac:dyDescent="0.2">
      <c r="A385" s="307" t="s">
        <v>165</v>
      </c>
      <c r="B385" s="307"/>
      <c r="C385" s="307"/>
      <c r="D385" s="307"/>
      <c r="E385" s="307"/>
      <c r="F385" s="307"/>
      <c r="G385" s="307"/>
      <c r="H385" s="307"/>
    </row>
    <row r="386" spans="1:8" s="72" customFormat="1" ht="102.75" customHeight="1" x14ac:dyDescent="0.2">
      <c r="A386" s="71"/>
      <c r="C386" s="73"/>
      <c r="H386" s="74"/>
    </row>
    <row r="387" spans="1:8" s="72" customFormat="1" ht="125.25" customHeight="1" x14ac:dyDescent="0.2">
      <c r="A387" s="618" t="s">
        <v>281</v>
      </c>
      <c r="B387" s="618"/>
      <c r="C387" s="618"/>
      <c r="D387" s="618"/>
      <c r="E387" s="618"/>
      <c r="F387" s="618"/>
      <c r="G387" s="618"/>
      <c r="H387" s="618"/>
    </row>
    <row r="388" spans="1:8" ht="25.5" x14ac:dyDescent="0.35">
      <c r="A388" s="616" t="s">
        <v>282</v>
      </c>
      <c r="B388" s="617"/>
      <c r="C388" s="158" t="s">
        <v>283</v>
      </c>
      <c r="D388" s="72"/>
      <c r="E388" s="72"/>
      <c r="F388" s="72"/>
      <c r="G388" s="72"/>
    </row>
    <row r="389" spans="1:8" ht="25.5" x14ac:dyDescent="0.35">
      <c r="A389" s="614" t="s">
        <v>284</v>
      </c>
      <c r="B389" s="615"/>
      <c r="C389" s="159">
        <v>1</v>
      </c>
      <c r="D389" s="72"/>
      <c r="E389" s="72"/>
      <c r="F389" s="72"/>
      <c r="G389" s="72"/>
    </row>
    <row r="390" spans="1:8" ht="25.5" x14ac:dyDescent="0.35">
      <c r="A390" s="614">
        <v>2</v>
      </c>
      <c r="B390" s="615"/>
      <c r="C390" s="159">
        <v>1.1000000000000001</v>
      </c>
      <c r="D390" s="72"/>
      <c r="E390" s="72"/>
      <c r="F390" s="72"/>
      <c r="G390" s="72"/>
    </row>
    <row r="391" spans="1:8" ht="25.5" x14ac:dyDescent="0.35">
      <c r="A391" s="614">
        <v>3</v>
      </c>
      <c r="B391" s="615"/>
      <c r="C391" s="159">
        <v>1.2</v>
      </c>
      <c r="D391" s="72"/>
      <c r="E391" s="72"/>
      <c r="F391" s="72"/>
      <c r="G391" s="72"/>
    </row>
    <row r="392" spans="1:8" ht="25.5" x14ac:dyDescent="0.35">
      <c r="A392" s="614" t="s">
        <v>285</v>
      </c>
      <c r="B392" s="615"/>
      <c r="C392" s="159">
        <v>1.25</v>
      </c>
      <c r="D392" s="72"/>
      <c r="E392" s="72"/>
      <c r="F392" s="72"/>
      <c r="G392" s="72"/>
    </row>
    <row r="393" spans="1:8" ht="25.5" x14ac:dyDescent="0.35">
      <c r="A393" s="614" t="s">
        <v>286</v>
      </c>
      <c r="B393" s="615"/>
      <c r="C393" s="159">
        <v>1.3</v>
      </c>
      <c r="D393" s="72"/>
      <c r="E393" s="72"/>
      <c r="F393" s="72"/>
      <c r="G393" s="72"/>
    </row>
    <row r="394" spans="1:8" ht="25.5" x14ac:dyDescent="0.35">
      <c r="A394" s="614" t="s">
        <v>287</v>
      </c>
      <c r="B394" s="615"/>
      <c r="C394" s="159">
        <v>1.35</v>
      </c>
      <c r="D394" s="72"/>
      <c r="E394" s="72"/>
      <c r="F394" s="72"/>
      <c r="G394" s="72"/>
    </row>
    <row r="395" spans="1:8" ht="25.5" x14ac:dyDescent="0.35">
      <c r="A395" s="614" t="s">
        <v>288</v>
      </c>
      <c r="B395" s="615"/>
      <c r="C395" s="159">
        <v>1.4</v>
      </c>
      <c r="D395" s="72"/>
      <c r="E395" s="72"/>
      <c r="F395" s="72"/>
      <c r="G395" s="72"/>
    </row>
    <row r="396" spans="1:8" ht="25.5" x14ac:dyDescent="0.35">
      <c r="A396" s="614" t="s">
        <v>289</v>
      </c>
      <c r="B396" s="615"/>
      <c r="C396" s="159">
        <v>1.45</v>
      </c>
      <c r="D396" s="72"/>
      <c r="E396" s="72"/>
      <c r="F396" s="72"/>
      <c r="G396" s="72"/>
    </row>
    <row r="397" spans="1:8" ht="25.5" x14ac:dyDescent="0.35">
      <c r="A397" s="614" t="s">
        <v>290</v>
      </c>
      <c r="B397" s="615"/>
      <c r="C397" s="159">
        <v>1.5</v>
      </c>
      <c r="D397" s="72"/>
      <c r="E397" s="72"/>
      <c r="F397" s="72"/>
      <c r="G397" s="72"/>
    </row>
    <row r="398" spans="1:8" ht="25.5" x14ac:dyDescent="0.35">
      <c r="A398" s="614" t="s">
        <v>291</v>
      </c>
      <c r="B398" s="615"/>
      <c r="C398" s="159">
        <v>2</v>
      </c>
      <c r="D398" s="72"/>
      <c r="E398" s="72"/>
      <c r="F398" s="72"/>
      <c r="G398" s="72"/>
    </row>
    <row r="399" spans="1:8" ht="23.25" x14ac:dyDescent="0.2">
      <c r="A399" s="307" t="s">
        <v>292</v>
      </c>
      <c r="B399" s="307"/>
      <c r="C399" s="307"/>
      <c r="D399" s="307"/>
      <c r="E399" s="307"/>
      <c r="F399" s="307"/>
      <c r="G399" s="307"/>
      <c r="H399" s="307"/>
    </row>
    <row r="400" spans="1:8" x14ac:dyDescent="0.2">
      <c r="A400" s="71"/>
      <c r="B400" s="72"/>
      <c r="D400" s="72"/>
      <c r="E400" s="72"/>
      <c r="F400" s="72"/>
      <c r="G400" s="72"/>
    </row>
    <row r="401" spans="1:8" x14ac:dyDescent="0.2">
      <c r="A401" s="71"/>
      <c r="B401" s="72"/>
      <c r="D401" s="72"/>
      <c r="E401" s="72"/>
      <c r="F401" s="72"/>
      <c r="G401" s="72"/>
    </row>
    <row r="402" spans="1:8" s="97" customFormat="1" ht="114.75" customHeight="1" x14ac:dyDescent="0.2">
      <c r="A402" s="325" t="s">
        <v>479</v>
      </c>
      <c r="B402" s="325"/>
      <c r="C402" s="325"/>
      <c r="D402" s="325"/>
      <c r="E402" s="325"/>
      <c r="F402" s="325"/>
      <c r="G402" s="325"/>
      <c r="H402" s="325"/>
    </row>
    <row r="409" spans="1:8" s="97" customFormat="1" ht="114.75" customHeight="1" x14ac:dyDescent="0.2">
      <c r="A409" s="303"/>
      <c r="B409" s="74"/>
      <c r="C409" s="73"/>
      <c r="D409" s="74"/>
      <c r="E409" s="74"/>
      <c r="F409" s="74"/>
      <c r="G409" s="74"/>
      <c r="H409" s="74"/>
    </row>
  </sheetData>
  <mergeCells count="723">
    <mergeCell ref="D1:F1"/>
    <mergeCell ref="G2:H2"/>
    <mergeCell ref="D4:H4"/>
    <mergeCell ref="A5:B5"/>
    <mergeCell ref="D6:H6"/>
    <mergeCell ref="A8:A11"/>
    <mergeCell ref="B8:B9"/>
    <mergeCell ref="C8:C9"/>
    <mergeCell ref="D8:D11"/>
    <mergeCell ref="E8:E11"/>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22:H22"/>
    <mergeCell ref="A23:A26"/>
    <mergeCell ref="B23:B24"/>
    <mergeCell ref="C23:C24"/>
    <mergeCell ref="D23:D26"/>
    <mergeCell ref="E23:E26"/>
    <mergeCell ref="F23:F26"/>
    <mergeCell ref="G23:G26"/>
    <mergeCell ref="H23:H26"/>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A54:B54"/>
    <mergeCell ref="D54:H54"/>
    <mergeCell ref="A55:C55"/>
    <mergeCell ref="D55:H55"/>
    <mergeCell ref="A56:B56"/>
    <mergeCell ref="C56:C155"/>
    <mergeCell ref="D56:H56"/>
    <mergeCell ref="A57:B57"/>
    <mergeCell ref="D57:H57"/>
    <mergeCell ref="A58:B58"/>
    <mergeCell ref="A62:B62"/>
    <mergeCell ref="D62:H62"/>
    <mergeCell ref="A63:B63"/>
    <mergeCell ref="D63:H63"/>
    <mergeCell ref="A64:B64"/>
    <mergeCell ref="D64:H64"/>
    <mergeCell ref="D58:H58"/>
    <mergeCell ref="A59:B59"/>
    <mergeCell ref="D59:H59"/>
    <mergeCell ref="A60:B60"/>
    <mergeCell ref="D60:H60"/>
    <mergeCell ref="A61:B61"/>
    <mergeCell ref="D61:H61"/>
    <mergeCell ref="A68:B68"/>
    <mergeCell ref="D68:H68"/>
    <mergeCell ref="A69:B69"/>
    <mergeCell ref="D69:H69"/>
    <mergeCell ref="A70:B70"/>
    <mergeCell ref="D70:H70"/>
    <mergeCell ref="A65:B65"/>
    <mergeCell ref="D65:H65"/>
    <mergeCell ref="A66:B66"/>
    <mergeCell ref="D66:H66"/>
    <mergeCell ref="A67:B67"/>
    <mergeCell ref="D67:H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6:B86"/>
    <mergeCell ref="D86:H86"/>
    <mergeCell ref="A87:B87"/>
    <mergeCell ref="D87:H87"/>
    <mergeCell ref="A88:B88"/>
    <mergeCell ref="D88:H88"/>
    <mergeCell ref="A83:B83"/>
    <mergeCell ref="D83:H83"/>
    <mergeCell ref="A84:B84"/>
    <mergeCell ref="D84:H84"/>
    <mergeCell ref="A85:B85"/>
    <mergeCell ref="D85:H85"/>
    <mergeCell ref="A92:B92"/>
    <mergeCell ref="D92:H92"/>
    <mergeCell ref="A93:B93"/>
    <mergeCell ref="D93:H93"/>
    <mergeCell ref="A94:B94"/>
    <mergeCell ref="D94:H94"/>
    <mergeCell ref="A89:B89"/>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5:B155"/>
    <mergeCell ref="D155:H155"/>
    <mergeCell ref="D156:H156"/>
    <mergeCell ref="A158:A161"/>
    <mergeCell ref="B158:B159"/>
    <mergeCell ref="C158:C159"/>
    <mergeCell ref="D158:D161"/>
    <mergeCell ref="E158:E161"/>
    <mergeCell ref="F158:F161"/>
    <mergeCell ref="G158:G161"/>
    <mergeCell ref="D168:H168"/>
    <mergeCell ref="A169:A171"/>
    <mergeCell ref="B169:B170"/>
    <mergeCell ref="C169:C170"/>
    <mergeCell ref="D169:H171"/>
    <mergeCell ref="D172:H172"/>
    <mergeCell ref="H158:H161"/>
    <mergeCell ref="D162:H162"/>
    <mergeCell ref="A163:A167"/>
    <mergeCell ref="B163:B164"/>
    <mergeCell ref="C163:C164"/>
    <mergeCell ref="D163:D167"/>
    <mergeCell ref="E163:E167"/>
    <mergeCell ref="F163:F167"/>
    <mergeCell ref="G163:G167"/>
    <mergeCell ref="H163:H167"/>
    <mergeCell ref="A173:C173"/>
    <mergeCell ref="D173:H173"/>
    <mergeCell ref="A174:B174"/>
    <mergeCell ref="C174:C273"/>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9:B199"/>
    <mergeCell ref="D199:H199"/>
    <mergeCell ref="A200:B200"/>
    <mergeCell ref="D200:H200"/>
    <mergeCell ref="A201:B201"/>
    <mergeCell ref="D201:H201"/>
    <mergeCell ref="A196:B196"/>
    <mergeCell ref="D196:H196"/>
    <mergeCell ref="A197:B197"/>
    <mergeCell ref="D197:H197"/>
    <mergeCell ref="A198:B198"/>
    <mergeCell ref="D198:H198"/>
    <mergeCell ref="A205:B205"/>
    <mergeCell ref="D205:H205"/>
    <mergeCell ref="A206:B206"/>
    <mergeCell ref="D206:H206"/>
    <mergeCell ref="A207:B207"/>
    <mergeCell ref="D207:H207"/>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65:B265"/>
    <mergeCell ref="D265:H265"/>
    <mergeCell ref="A266:B266"/>
    <mergeCell ref="D266:H266"/>
    <mergeCell ref="A267:B267"/>
    <mergeCell ref="D267:H267"/>
    <mergeCell ref="A262:B262"/>
    <mergeCell ref="D262:H262"/>
    <mergeCell ref="A263:B263"/>
    <mergeCell ref="D263:H263"/>
    <mergeCell ref="A264:B264"/>
    <mergeCell ref="D264:H264"/>
    <mergeCell ref="A271:B271"/>
    <mergeCell ref="D271:H271"/>
    <mergeCell ref="A272:B272"/>
    <mergeCell ref="D272:H272"/>
    <mergeCell ref="A273:B273"/>
    <mergeCell ref="D273:H273"/>
    <mergeCell ref="A268:B268"/>
    <mergeCell ref="D268:H268"/>
    <mergeCell ref="A269:B269"/>
    <mergeCell ref="D269:H269"/>
    <mergeCell ref="A270:B270"/>
    <mergeCell ref="D270:H270"/>
    <mergeCell ref="A274:C274"/>
    <mergeCell ref="D274:H274"/>
    <mergeCell ref="D275:H275"/>
    <mergeCell ref="A276:B276"/>
    <mergeCell ref="C276:C281"/>
    <mergeCell ref="D276:H276"/>
    <mergeCell ref="A277:B277"/>
    <mergeCell ref="D277:H277"/>
    <mergeCell ref="A278:B278"/>
    <mergeCell ref="D278:H278"/>
    <mergeCell ref="A282:B282"/>
    <mergeCell ref="D282:H282"/>
    <mergeCell ref="A283:B283"/>
    <mergeCell ref="D283:H283"/>
    <mergeCell ref="A284:B284"/>
    <mergeCell ref="D284:H284"/>
    <mergeCell ref="A279:B279"/>
    <mergeCell ref="D279:H279"/>
    <mergeCell ref="A280:B280"/>
    <mergeCell ref="D280:H280"/>
    <mergeCell ref="A281:B281"/>
    <mergeCell ref="D281:H281"/>
    <mergeCell ref="D289:H289"/>
    <mergeCell ref="A290:B290"/>
    <mergeCell ref="D290:H290"/>
    <mergeCell ref="A291:B291"/>
    <mergeCell ref="D291:H291"/>
    <mergeCell ref="A292:B292"/>
    <mergeCell ref="D292:H292"/>
    <mergeCell ref="A285:B285"/>
    <mergeCell ref="C285:C302"/>
    <mergeCell ref="D285:H285"/>
    <mergeCell ref="A286:B286"/>
    <mergeCell ref="D286:H286"/>
    <mergeCell ref="A287:B287"/>
    <mergeCell ref="D287:H287"/>
    <mergeCell ref="A288:B288"/>
    <mergeCell ref="D288:H288"/>
    <mergeCell ref="A289:B289"/>
    <mergeCell ref="A296:B296"/>
    <mergeCell ref="D296:H296"/>
    <mergeCell ref="A297:B297"/>
    <mergeCell ref="D297:H297"/>
    <mergeCell ref="A298:B298"/>
    <mergeCell ref="D298:H298"/>
    <mergeCell ref="A293:B293"/>
    <mergeCell ref="D293:H293"/>
    <mergeCell ref="A294:B294"/>
    <mergeCell ref="D294:H294"/>
    <mergeCell ref="A295:B295"/>
    <mergeCell ref="D295:H295"/>
    <mergeCell ref="A302:B302"/>
    <mergeCell ref="D302:H302"/>
    <mergeCell ref="A303:B303"/>
    <mergeCell ref="D303:H303"/>
    <mergeCell ref="A304:B304"/>
    <mergeCell ref="D304:H304"/>
    <mergeCell ref="A299:B299"/>
    <mergeCell ref="D299:H299"/>
    <mergeCell ref="A300:B300"/>
    <mergeCell ref="D300:H300"/>
    <mergeCell ref="A301:B301"/>
    <mergeCell ref="D301:H301"/>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32:B332"/>
    <mergeCell ref="D332:H332"/>
    <mergeCell ref="A333:B333"/>
    <mergeCell ref="D333:H333"/>
    <mergeCell ref="A334:B334"/>
    <mergeCell ref="D334:H334"/>
    <mergeCell ref="A329:B329"/>
    <mergeCell ref="D329:H329"/>
    <mergeCell ref="A330:B330"/>
    <mergeCell ref="D330:H330"/>
    <mergeCell ref="A331:B331"/>
    <mergeCell ref="D331:H331"/>
    <mergeCell ref="A338:B338"/>
    <mergeCell ref="D338:H338"/>
    <mergeCell ref="A339:B339"/>
    <mergeCell ref="D339:H339"/>
    <mergeCell ref="A340:B340"/>
    <mergeCell ref="D340:H340"/>
    <mergeCell ref="A335:B335"/>
    <mergeCell ref="D335:H335"/>
    <mergeCell ref="A336:B336"/>
    <mergeCell ref="D336:H336"/>
    <mergeCell ref="A337:B337"/>
    <mergeCell ref="D337:H337"/>
    <mergeCell ref="D345:H345"/>
    <mergeCell ref="A346:B346"/>
    <mergeCell ref="D346:H346"/>
    <mergeCell ref="A347:B347"/>
    <mergeCell ref="D347:H347"/>
    <mergeCell ref="A348:B348"/>
    <mergeCell ref="D348:H348"/>
    <mergeCell ref="A341:B341"/>
    <mergeCell ref="C341:C345"/>
    <mergeCell ref="D341:H341"/>
    <mergeCell ref="A342:B342"/>
    <mergeCell ref="D342:H342"/>
    <mergeCell ref="A343:B343"/>
    <mergeCell ref="D343:H343"/>
    <mergeCell ref="A344:B344"/>
    <mergeCell ref="D344:H344"/>
    <mergeCell ref="A345:B345"/>
    <mergeCell ref="A352:B352"/>
    <mergeCell ref="D352:H352"/>
    <mergeCell ref="C354:D354"/>
    <mergeCell ref="C355:D355"/>
    <mergeCell ref="C356:D356"/>
    <mergeCell ref="C357:D357"/>
    <mergeCell ref="A349:B349"/>
    <mergeCell ref="D349:H349"/>
    <mergeCell ref="A350:B350"/>
    <mergeCell ref="D350:H350"/>
    <mergeCell ref="A351:B351"/>
    <mergeCell ref="D351:H351"/>
    <mergeCell ref="A363:C363"/>
    <mergeCell ref="A364:C364"/>
    <mergeCell ref="A366:H366"/>
    <mergeCell ref="A367:H367"/>
    <mergeCell ref="A368:H368"/>
    <mergeCell ref="A369:E369"/>
    <mergeCell ref="A358:C358"/>
    <mergeCell ref="G358:H358"/>
    <mergeCell ref="A359:C359"/>
    <mergeCell ref="A360:C360"/>
    <mergeCell ref="A361:C361"/>
    <mergeCell ref="A362:C362"/>
    <mergeCell ref="A375:B375"/>
    <mergeCell ref="D375:E375"/>
    <mergeCell ref="A376:B376"/>
    <mergeCell ref="D376:E376"/>
    <mergeCell ref="A377:B377"/>
    <mergeCell ref="D377:E377"/>
    <mergeCell ref="A370:E370"/>
    <mergeCell ref="A371:B371"/>
    <mergeCell ref="D371:E371"/>
    <mergeCell ref="A372:B372"/>
    <mergeCell ref="C372:C375"/>
    <mergeCell ref="D372:E372"/>
    <mergeCell ref="A373:B373"/>
    <mergeCell ref="D373:E373"/>
    <mergeCell ref="A374:B374"/>
    <mergeCell ref="D374:E374"/>
    <mergeCell ref="A381:H381"/>
    <mergeCell ref="A382:H382"/>
    <mergeCell ref="A383:H383"/>
    <mergeCell ref="A384:H384"/>
    <mergeCell ref="A385:H385"/>
    <mergeCell ref="A387:H387"/>
    <mergeCell ref="A378:B378"/>
    <mergeCell ref="D378:E378"/>
    <mergeCell ref="A379:B379"/>
    <mergeCell ref="D379:E379"/>
    <mergeCell ref="A380:B380"/>
    <mergeCell ref="D380:E380"/>
    <mergeCell ref="A402:E402"/>
    <mergeCell ref="F402:H402"/>
    <mergeCell ref="A394:B394"/>
    <mergeCell ref="A395:B395"/>
    <mergeCell ref="A396:B396"/>
    <mergeCell ref="A397:B397"/>
    <mergeCell ref="A398:B398"/>
    <mergeCell ref="A399:H399"/>
    <mergeCell ref="A388:B388"/>
    <mergeCell ref="A389:B389"/>
    <mergeCell ref="A390:B390"/>
    <mergeCell ref="A391:B391"/>
    <mergeCell ref="A392:B392"/>
    <mergeCell ref="A393:B393"/>
  </mergeCells>
  <hyperlinks>
    <hyperlink ref="C357"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5"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60">
        <f>F7*1.2</f>
        <v>10440</v>
      </c>
      <c r="E7" s="361">
        <f>F7*1.1</f>
        <v>9570</v>
      </c>
      <c r="F7" s="361">
        <v>8700</v>
      </c>
      <c r="G7" s="361">
        <f>F7*0.75</f>
        <v>6525</v>
      </c>
      <c r="H7" s="362">
        <f>F7*0.5</f>
        <v>4350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436">
        <f>F12*1.2</f>
        <v>10576.8</v>
      </c>
      <c r="E12" s="361">
        <f>F12*1.1</f>
        <v>9695.4000000000015</v>
      </c>
      <c r="F12" s="361">
        <v>8814</v>
      </c>
      <c r="G12" s="361">
        <f>F12*0.75</f>
        <v>6610.5</v>
      </c>
      <c r="H12" s="362">
        <f>F12*0.5</f>
        <v>4407</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1500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"2ГИС.БРАТСК"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506">
        <v>330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60">
        <f>F27*1.2</f>
        <v>14616</v>
      </c>
      <c r="E27" s="361">
        <f>F27*1.1</f>
        <v>13398.000000000002</v>
      </c>
      <c r="F27" s="361">
        <v>12180</v>
      </c>
      <c r="G27" s="361">
        <f>F27*0.75</f>
        <v>9135</v>
      </c>
      <c r="H27" s="362">
        <f>F27*0.5</f>
        <v>6090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436">
        <f>F32*1.2</f>
        <v>14817.599999999999</v>
      </c>
      <c r="E32" s="361">
        <f>F32*1.1</f>
        <v>13582.800000000001</v>
      </c>
      <c r="F32" s="361">
        <v>12348</v>
      </c>
      <c r="G32" s="361">
        <f>F32*0.75</f>
        <v>9261</v>
      </c>
      <c r="H32" s="362">
        <f>F32*0.5</f>
        <v>6174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2160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"2ГИС.БРАТСК"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424">
        <v>468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515">
        <f>F48*1.2</f>
        <v>504</v>
      </c>
      <c r="E48" s="515">
        <f>F48*1.1</f>
        <v>462.00000000000006</v>
      </c>
      <c r="F48" s="515">
        <v>420</v>
      </c>
      <c r="G48" s="515">
        <f>F48*0.75</f>
        <v>315</v>
      </c>
      <c r="H48" s="515">
        <f>F48*0.5</f>
        <v>210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458">
        <v>840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60">
        <f>F55*1.2</f>
        <v>13060.8</v>
      </c>
      <c r="E55" s="361">
        <f>F55*1.1</f>
        <v>11972.400000000001</v>
      </c>
      <c r="F55" s="361">
        <v>10884</v>
      </c>
      <c r="G55" s="361">
        <f>F55*0.75</f>
        <v>8163</v>
      </c>
      <c r="H55" s="362">
        <f>F55*0.5</f>
        <v>5442</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436">
        <f>F61*1.2</f>
        <v>15019.199999999999</v>
      </c>
      <c r="E61" s="361">
        <f>F61*1.1</f>
        <v>13767.6</v>
      </c>
      <c r="F61" s="361">
        <v>12516</v>
      </c>
      <c r="G61" s="361">
        <f>F61*0.75</f>
        <v>9387</v>
      </c>
      <c r="H61" s="362">
        <f>F61*0.5</f>
        <v>6258</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506">
        <v>204</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1260 до 25200</v>
      </c>
      <c r="E71" s="399"/>
      <c r="F71" s="399"/>
      <c r="G71" s="399"/>
      <c r="H71" s="400"/>
    </row>
    <row r="72" spans="1:8" ht="37.5" customHeight="1" outlineLevel="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411">
        <v>1260</v>
      </c>
      <c r="E72" s="412"/>
      <c r="F72" s="412"/>
      <c r="G72" s="412"/>
      <c r="H72" s="413"/>
    </row>
    <row r="73" spans="1:8" ht="37.5" customHeight="1" outlineLevel="1" x14ac:dyDescent="0.2">
      <c r="A73" s="396" t="s">
        <v>40</v>
      </c>
      <c r="B73" s="397"/>
      <c r="C73" s="410"/>
      <c r="D73" s="337">
        <v>2520</v>
      </c>
      <c r="E73" s="338"/>
      <c r="F73" s="338"/>
      <c r="G73" s="338"/>
      <c r="H73" s="339"/>
    </row>
    <row r="74" spans="1:8" ht="37.5" customHeight="1" outlineLevel="1" x14ac:dyDescent="0.2">
      <c r="A74" s="396" t="s">
        <v>41</v>
      </c>
      <c r="B74" s="397"/>
      <c r="C74" s="410"/>
      <c r="D74" s="337">
        <v>3780</v>
      </c>
      <c r="E74" s="338"/>
      <c r="F74" s="338"/>
      <c r="G74" s="338"/>
      <c r="H74" s="339"/>
    </row>
    <row r="75" spans="1:8" ht="37.5" customHeight="1" outlineLevel="1" x14ac:dyDescent="0.2">
      <c r="A75" s="396" t="s">
        <v>42</v>
      </c>
      <c r="B75" s="397"/>
      <c r="C75" s="410"/>
      <c r="D75" s="337">
        <v>5040</v>
      </c>
      <c r="E75" s="338"/>
      <c r="F75" s="338"/>
      <c r="G75" s="338"/>
      <c r="H75" s="339"/>
    </row>
    <row r="76" spans="1:8" ht="37.5" customHeight="1" outlineLevel="1" x14ac:dyDescent="0.2">
      <c r="A76" s="396" t="s">
        <v>43</v>
      </c>
      <c r="B76" s="397"/>
      <c r="C76" s="410"/>
      <c r="D76" s="337">
        <v>6300</v>
      </c>
      <c r="E76" s="338"/>
      <c r="F76" s="338"/>
      <c r="G76" s="338"/>
      <c r="H76" s="339"/>
    </row>
    <row r="77" spans="1:8" ht="37.5" customHeight="1" outlineLevel="1" x14ac:dyDescent="0.2">
      <c r="A77" s="396" t="s">
        <v>44</v>
      </c>
      <c r="B77" s="397"/>
      <c r="C77" s="410"/>
      <c r="D77" s="337">
        <v>7560</v>
      </c>
      <c r="E77" s="338"/>
      <c r="F77" s="338"/>
      <c r="G77" s="338"/>
      <c r="H77" s="339"/>
    </row>
    <row r="78" spans="1:8" ht="37.5" customHeight="1" outlineLevel="1" x14ac:dyDescent="0.2">
      <c r="A78" s="396" t="s">
        <v>45</v>
      </c>
      <c r="B78" s="397"/>
      <c r="C78" s="410"/>
      <c r="D78" s="337">
        <v>8820</v>
      </c>
      <c r="E78" s="338"/>
      <c r="F78" s="338"/>
      <c r="G78" s="338"/>
      <c r="H78" s="339"/>
    </row>
    <row r="79" spans="1:8" ht="37.5" customHeight="1" outlineLevel="1" x14ac:dyDescent="0.2">
      <c r="A79" s="396" t="s">
        <v>46</v>
      </c>
      <c r="B79" s="397"/>
      <c r="C79" s="410"/>
      <c r="D79" s="337">
        <v>10080</v>
      </c>
      <c r="E79" s="338"/>
      <c r="F79" s="338"/>
      <c r="G79" s="338"/>
      <c r="H79" s="339"/>
    </row>
    <row r="80" spans="1:8" ht="37.5" customHeight="1" outlineLevel="1" x14ac:dyDescent="0.2">
      <c r="A80" s="396" t="s">
        <v>47</v>
      </c>
      <c r="B80" s="397"/>
      <c r="C80" s="410"/>
      <c r="D80" s="337">
        <v>11340</v>
      </c>
      <c r="E80" s="338"/>
      <c r="F80" s="338"/>
      <c r="G80" s="338"/>
      <c r="H80" s="339"/>
    </row>
    <row r="81" spans="1:8" ht="37.5" customHeight="1" outlineLevel="1" x14ac:dyDescent="0.2">
      <c r="A81" s="396" t="s">
        <v>48</v>
      </c>
      <c r="B81" s="397"/>
      <c r="C81" s="410"/>
      <c r="D81" s="337">
        <v>12600</v>
      </c>
      <c r="E81" s="338"/>
      <c r="F81" s="338"/>
      <c r="G81" s="338"/>
      <c r="H81" s="339"/>
    </row>
    <row r="82" spans="1:8" ht="37.5" customHeight="1" outlineLevel="1" x14ac:dyDescent="0.2">
      <c r="A82" s="396" t="s">
        <v>49</v>
      </c>
      <c r="B82" s="397"/>
      <c r="C82" s="410"/>
      <c r="D82" s="337">
        <v>13860</v>
      </c>
      <c r="E82" s="338"/>
      <c r="F82" s="338"/>
      <c r="G82" s="338"/>
      <c r="H82" s="339"/>
    </row>
    <row r="83" spans="1:8" ht="37.5" customHeight="1" outlineLevel="1" x14ac:dyDescent="0.2">
      <c r="A83" s="396" t="s">
        <v>50</v>
      </c>
      <c r="B83" s="397"/>
      <c r="C83" s="410"/>
      <c r="D83" s="337">
        <v>15120</v>
      </c>
      <c r="E83" s="338"/>
      <c r="F83" s="338"/>
      <c r="G83" s="338"/>
      <c r="H83" s="339"/>
    </row>
    <row r="84" spans="1:8" ht="37.5" customHeight="1" outlineLevel="1" x14ac:dyDescent="0.2">
      <c r="A84" s="396" t="s">
        <v>51</v>
      </c>
      <c r="B84" s="397"/>
      <c r="C84" s="410"/>
      <c r="D84" s="337">
        <v>16380</v>
      </c>
      <c r="E84" s="338"/>
      <c r="F84" s="338"/>
      <c r="G84" s="338"/>
      <c r="H84" s="339"/>
    </row>
    <row r="85" spans="1:8" ht="37.5" customHeight="1" outlineLevel="1" x14ac:dyDescent="0.2">
      <c r="A85" s="396" t="s">
        <v>52</v>
      </c>
      <c r="B85" s="397"/>
      <c r="C85" s="410"/>
      <c r="D85" s="337">
        <v>17640</v>
      </c>
      <c r="E85" s="338"/>
      <c r="F85" s="338"/>
      <c r="G85" s="338"/>
      <c r="H85" s="339"/>
    </row>
    <row r="86" spans="1:8" ht="37.5" customHeight="1" outlineLevel="1" x14ac:dyDescent="0.2">
      <c r="A86" s="396" t="s">
        <v>53</v>
      </c>
      <c r="B86" s="397"/>
      <c r="C86" s="410"/>
      <c r="D86" s="337">
        <v>18900</v>
      </c>
      <c r="E86" s="338"/>
      <c r="F86" s="338"/>
      <c r="G86" s="338"/>
      <c r="H86" s="339"/>
    </row>
    <row r="87" spans="1:8" ht="37.5" customHeight="1" outlineLevel="1" x14ac:dyDescent="0.2">
      <c r="A87" s="396" t="s">
        <v>54</v>
      </c>
      <c r="B87" s="397"/>
      <c r="C87" s="410"/>
      <c r="D87" s="337">
        <v>20160</v>
      </c>
      <c r="E87" s="338"/>
      <c r="F87" s="338"/>
      <c r="G87" s="338"/>
      <c r="H87" s="339"/>
    </row>
    <row r="88" spans="1:8" ht="37.5" customHeight="1" outlineLevel="1" x14ac:dyDescent="0.2">
      <c r="A88" s="396" t="s">
        <v>55</v>
      </c>
      <c r="B88" s="397"/>
      <c r="C88" s="410"/>
      <c r="D88" s="337">
        <v>21420</v>
      </c>
      <c r="E88" s="338"/>
      <c r="F88" s="338"/>
      <c r="G88" s="338"/>
      <c r="H88" s="339"/>
    </row>
    <row r="89" spans="1:8" ht="37.5" customHeight="1" outlineLevel="1" x14ac:dyDescent="0.2">
      <c r="A89" s="396" t="s">
        <v>56</v>
      </c>
      <c r="B89" s="397"/>
      <c r="C89" s="410"/>
      <c r="D89" s="337">
        <v>22680</v>
      </c>
      <c r="E89" s="338"/>
      <c r="F89" s="338"/>
      <c r="G89" s="338"/>
      <c r="H89" s="339"/>
    </row>
    <row r="90" spans="1:8" ht="37.5" customHeight="1" outlineLevel="1" x14ac:dyDescent="0.2">
      <c r="A90" s="396" t="s">
        <v>57</v>
      </c>
      <c r="B90" s="397"/>
      <c r="C90" s="410"/>
      <c r="D90" s="337">
        <v>23940</v>
      </c>
      <c r="E90" s="338"/>
      <c r="F90" s="338"/>
      <c r="G90" s="338"/>
      <c r="H90" s="339"/>
    </row>
    <row r="91" spans="1:8" ht="37.5" customHeight="1" outlineLevel="1" thickBot="1" x14ac:dyDescent="0.25">
      <c r="A91" s="396" t="s">
        <v>58</v>
      </c>
      <c r="B91" s="397"/>
      <c r="C91" s="410"/>
      <c r="D91" s="337">
        <v>25200</v>
      </c>
      <c r="E91" s="338"/>
      <c r="F91" s="338"/>
      <c r="G91" s="338"/>
      <c r="H91" s="339"/>
    </row>
    <row r="92" spans="1:8" ht="50.1" customHeight="1" thickBot="1" x14ac:dyDescent="0.25">
      <c r="A92" s="386" t="s">
        <v>59</v>
      </c>
      <c r="B92" s="387"/>
      <c r="C92" s="387"/>
      <c r="D92" s="398" t="str">
        <f>"от "&amp;MIN(D93:D102)&amp;" до "&amp;MAX(D93:D102)</f>
        <v>от 90 до 5400</v>
      </c>
      <c r="E92" s="399"/>
      <c r="F92" s="399"/>
      <c r="G92" s="399"/>
      <c r="H92" s="400"/>
    </row>
    <row r="93" spans="1:8" s="16" customFormat="1" ht="159" customHeight="1" x14ac:dyDescent="0.2">
      <c r="A93" s="62" t="s">
        <v>60</v>
      </c>
      <c r="B93" s="63" t="s">
        <v>13</v>
      </c>
      <c r="C93" s="162"/>
      <c r="D93" s="401">
        <v>768</v>
      </c>
      <c r="E93" s="401"/>
      <c r="F93" s="401"/>
      <c r="G93" s="401"/>
      <c r="H93" s="402"/>
    </row>
    <row r="94" spans="1:8" ht="37.5" customHeight="1" x14ac:dyDescent="0.2">
      <c r="A94" s="356"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368">
        <v>90</v>
      </c>
      <c r="E94" s="368"/>
      <c r="F94" s="368"/>
      <c r="G94" s="368"/>
      <c r="H94" s="369"/>
    </row>
    <row r="95" spans="1:8" ht="37.5" customHeight="1" x14ac:dyDescent="0.2">
      <c r="A95" s="356" t="s">
        <v>62</v>
      </c>
      <c r="B95" s="395"/>
      <c r="C95" s="404"/>
      <c r="D95" s="368">
        <v>2400</v>
      </c>
      <c r="E95" s="368"/>
      <c r="F95" s="368"/>
      <c r="G95" s="368"/>
      <c r="H95" s="369"/>
    </row>
    <row r="96" spans="1:8" ht="37.5" customHeight="1" x14ac:dyDescent="0.2">
      <c r="A96" s="356" t="s">
        <v>63</v>
      </c>
      <c r="B96" s="395"/>
      <c r="C96" s="404"/>
      <c r="D96" s="368">
        <v>978</v>
      </c>
      <c r="E96" s="368"/>
      <c r="F96" s="368"/>
      <c r="G96" s="368"/>
      <c r="H96" s="369"/>
    </row>
    <row r="97" spans="1:8" ht="37.5" customHeight="1" x14ac:dyDescent="0.2">
      <c r="A97" s="335" t="s">
        <v>64</v>
      </c>
      <c r="B97" s="336"/>
      <c r="C97" s="404"/>
      <c r="D97" s="368">
        <v>1320</v>
      </c>
      <c r="E97" s="368"/>
      <c r="F97" s="368"/>
      <c r="G97" s="368"/>
      <c r="H97" s="369"/>
    </row>
    <row r="98" spans="1:8" ht="37.5" customHeight="1" x14ac:dyDescent="0.2">
      <c r="A98" s="356" t="s">
        <v>65</v>
      </c>
      <c r="B98" s="395"/>
      <c r="C98" s="404"/>
      <c r="D98" s="368">
        <v>420</v>
      </c>
      <c r="E98" s="368"/>
      <c r="F98" s="368"/>
      <c r="G98" s="368"/>
      <c r="H98" s="369"/>
    </row>
    <row r="99" spans="1:8" ht="37.5" customHeight="1" x14ac:dyDescent="0.2">
      <c r="A99" s="356" t="s">
        <v>66</v>
      </c>
      <c r="B99" s="395"/>
      <c r="C99" s="404"/>
      <c r="D99" s="368">
        <v>420</v>
      </c>
      <c r="E99" s="368"/>
      <c r="F99" s="368"/>
      <c r="G99" s="368"/>
      <c r="H99" s="369"/>
    </row>
    <row r="100" spans="1:8" ht="37.5" customHeight="1" x14ac:dyDescent="0.2">
      <c r="A100" s="356" t="s">
        <v>67</v>
      </c>
      <c r="B100" s="395"/>
      <c r="C100" s="404"/>
      <c r="D100" s="368">
        <v>840</v>
      </c>
      <c r="E100" s="368"/>
      <c r="F100" s="368"/>
      <c r="G100" s="368"/>
      <c r="H100" s="369"/>
    </row>
    <row r="101" spans="1:8" ht="37.5" customHeight="1" x14ac:dyDescent="0.2">
      <c r="A101" s="356" t="s">
        <v>68</v>
      </c>
      <c r="B101" s="395"/>
      <c r="C101" s="404"/>
      <c r="D101" s="368">
        <v>1260</v>
      </c>
      <c r="E101" s="368"/>
      <c r="F101" s="368"/>
      <c r="G101" s="368"/>
      <c r="H101" s="369"/>
    </row>
    <row r="102" spans="1:8" ht="37.5" customHeight="1" thickBot="1" x14ac:dyDescent="0.25">
      <c r="A102" s="406" t="s">
        <v>69</v>
      </c>
      <c r="B102" s="407"/>
      <c r="C102" s="405"/>
      <c r="D102" s="393">
        <v>5400</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65.2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379">
        <v>4500</v>
      </c>
      <c r="E106" s="379"/>
      <c r="F106" s="379"/>
      <c r="G106" s="379"/>
      <c r="H106" s="380"/>
    </row>
    <row r="107" spans="1:8" ht="65.25" customHeight="1" thickBot="1" x14ac:dyDescent="0.25">
      <c r="A107" s="381" t="s">
        <v>74</v>
      </c>
      <c r="B107" s="382"/>
      <c r="C107" s="377"/>
      <c r="D107" s="383" t="s">
        <v>75</v>
      </c>
      <c r="E107" s="384"/>
      <c r="F107" s="384"/>
      <c r="G107" s="384"/>
      <c r="H107" s="385"/>
    </row>
    <row r="108" spans="1:8" ht="65.25" customHeight="1" x14ac:dyDescent="0.2">
      <c r="A108" s="363" t="s">
        <v>76</v>
      </c>
      <c r="B108" s="364"/>
      <c r="C108" s="377"/>
      <c r="D108" s="368">
        <f>D106/4</f>
        <v>1125</v>
      </c>
      <c r="E108" s="368"/>
      <c r="F108" s="368"/>
      <c r="G108" s="368"/>
      <c r="H108" s="369"/>
    </row>
    <row r="109" spans="1:8" ht="65.25" customHeight="1" x14ac:dyDescent="0.2">
      <c r="A109" s="363" t="s">
        <v>77</v>
      </c>
      <c r="B109" s="364"/>
      <c r="C109" s="377"/>
      <c r="D109" s="368">
        <f>D106/5</f>
        <v>900</v>
      </c>
      <c r="E109" s="368"/>
      <c r="F109" s="368"/>
      <c r="G109" s="368"/>
      <c r="H109" s="369"/>
    </row>
    <row r="110" spans="1:8" ht="65.25" customHeight="1" x14ac:dyDescent="0.2">
      <c r="A110" s="363" t="s">
        <v>78</v>
      </c>
      <c r="B110" s="364"/>
      <c r="C110" s="377"/>
      <c r="D110" s="368">
        <f>D106/6</f>
        <v>750</v>
      </c>
      <c r="E110" s="368"/>
      <c r="F110" s="368"/>
      <c r="G110" s="368"/>
      <c r="H110" s="369"/>
    </row>
    <row r="111" spans="1:8" ht="65.25" customHeight="1" x14ac:dyDescent="0.2">
      <c r="A111" s="363" t="s">
        <v>79</v>
      </c>
      <c r="B111" s="364"/>
      <c r="C111" s="377"/>
      <c r="D111" s="368">
        <f>D106/7</f>
        <v>642.85714285714289</v>
      </c>
      <c r="E111" s="368"/>
      <c r="F111" s="368"/>
      <c r="G111" s="368"/>
      <c r="H111" s="369"/>
    </row>
    <row r="112" spans="1:8" ht="65.25" customHeight="1" x14ac:dyDescent="0.2">
      <c r="A112" s="363" t="s">
        <v>80</v>
      </c>
      <c r="B112" s="364"/>
      <c r="C112" s="377"/>
      <c r="D112" s="368">
        <f>D106/8</f>
        <v>562.5</v>
      </c>
      <c r="E112" s="368"/>
      <c r="F112" s="368"/>
      <c r="G112" s="368"/>
      <c r="H112" s="369"/>
    </row>
    <row r="113" spans="1:8" ht="65.25" customHeight="1" x14ac:dyDescent="0.2">
      <c r="A113" s="363" t="s">
        <v>81</v>
      </c>
      <c r="B113" s="364"/>
      <c r="C113" s="377"/>
      <c r="D113" s="368">
        <f>D106/9</f>
        <v>500</v>
      </c>
      <c r="E113" s="368"/>
      <c r="F113" s="368"/>
      <c r="G113" s="368"/>
      <c r="H113" s="369"/>
    </row>
    <row r="114" spans="1:8" ht="65.25" customHeight="1" x14ac:dyDescent="0.2">
      <c r="A114" s="363" t="s">
        <v>82</v>
      </c>
      <c r="B114" s="364"/>
      <c r="C114" s="377"/>
      <c r="D114" s="368">
        <f>D106/10</f>
        <v>450</v>
      </c>
      <c r="E114" s="368"/>
      <c r="F114" s="368"/>
      <c r="G114" s="368"/>
      <c r="H114" s="369"/>
    </row>
    <row r="115" spans="1:8" ht="65.25" customHeight="1" thickBot="1" x14ac:dyDescent="0.25">
      <c r="A115" s="374" t="s">
        <v>83</v>
      </c>
      <c r="B115" s="375"/>
      <c r="C115" s="377"/>
      <c r="D115" s="379">
        <v>6768</v>
      </c>
      <c r="E115" s="379"/>
      <c r="F115" s="379"/>
      <c r="G115" s="379"/>
      <c r="H115" s="380"/>
    </row>
    <row r="116" spans="1:8" ht="65.25" customHeight="1" thickBot="1" x14ac:dyDescent="0.25">
      <c r="A116" s="381" t="s">
        <v>74</v>
      </c>
      <c r="B116" s="382"/>
      <c r="C116" s="377"/>
      <c r="D116" s="383" t="s">
        <v>75</v>
      </c>
      <c r="E116" s="384"/>
      <c r="F116" s="384"/>
      <c r="G116" s="384"/>
      <c r="H116" s="385"/>
    </row>
    <row r="117" spans="1:8" ht="65.25" customHeight="1" x14ac:dyDescent="0.2">
      <c r="A117" s="363" t="s">
        <v>76</v>
      </c>
      <c r="B117" s="364"/>
      <c r="C117" s="377"/>
      <c r="D117" s="368">
        <v>1692</v>
      </c>
      <c r="E117" s="368"/>
      <c r="F117" s="368"/>
      <c r="G117" s="368"/>
      <c r="H117" s="369"/>
    </row>
    <row r="118" spans="1:8" ht="65.25" customHeight="1" x14ac:dyDescent="0.2">
      <c r="A118" s="363" t="s">
        <v>77</v>
      </c>
      <c r="B118" s="364"/>
      <c r="C118" s="377"/>
      <c r="D118" s="368">
        <v>1353.6</v>
      </c>
      <c r="E118" s="368"/>
      <c r="F118" s="368"/>
      <c r="G118" s="368"/>
      <c r="H118" s="369"/>
    </row>
    <row r="119" spans="1:8" ht="65.25" customHeight="1" x14ac:dyDescent="0.2">
      <c r="A119" s="363" t="s">
        <v>78</v>
      </c>
      <c r="B119" s="364"/>
      <c r="C119" s="377"/>
      <c r="D119" s="368">
        <v>1128</v>
      </c>
      <c r="E119" s="368"/>
      <c r="F119" s="368"/>
      <c r="G119" s="368"/>
      <c r="H119" s="369"/>
    </row>
    <row r="120" spans="1:8" ht="65.25" customHeight="1" x14ac:dyDescent="0.2">
      <c r="A120" s="363" t="s">
        <v>79</v>
      </c>
      <c r="B120" s="364"/>
      <c r="C120" s="377"/>
      <c r="D120" s="368">
        <v>966.85714285714278</v>
      </c>
      <c r="E120" s="368"/>
      <c r="F120" s="368"/>
      <c r="G120" s="368"/>
      <c r="H120" s="369"/>
    </row>
    <row r="121" spans="1:8" ht="65.25" customHeight="1" x14ac:dyDescent="0.2">
      <c r="A121" s="363" t="s">
        <v>80</v>
      </c>
      <c r="B121" s="364"/>
      <c r="C121" s="377"/>
      <c r="D121" s="368">
        <v>846</v>
      </c>
      <c r="E121" s="368"/>
      <c r="F121" s="368"/>
      <c r="G121" s="368"/>
      <c r="H121" s="369"/>
    </row>
    <row r="122" spans="1:8" ht="65.25" customHeight="1" x14ac:dyDescent="0.2">
      <c r="A122" s="363" t="s">
        <v>81</v>
      </c>
      <c r="B122" s="364"/>
      <c r="C122" s="377"/>
      <c r="D122" s="368">
        <v>751.99999999999989</v>
      </c>
      <c r="E122" s="368"/>
      <c r="F122" s="368"/>
      <c r="G122" s="368"/>
      <c r="H122" s="369"/>
    </row>
    <row r="123" spans="1:8" ht="65.25" customHeight="1" thickBot="1" x14ac:dyDescent="0.25">
      <c r="A123" s="363" t="s">
        <v>82</v>
      </c>
      <c r="B123" s="364"/>
      <c r="C123" s="378"/>
      <c r="D123" s="368">
        <v>676.8</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353">
        <v>8004</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66" t="str">
        <f>"Интернет-площадка 2gis.ru на основе Cправочника организаций "&amp;$C$2&amp;""</f>
        <v>Интернет-площадка 2gis.ru на основе Cправочника организаций "2ГИС.БРАТСК"</v>
      </c>
      <c r="D126" s="360">
        <v>3000</v>
      </c>
      <c r="E126" s="361"/>
      <c r="F126" s="361"/>
      <c r="G126" s="361"/>
      <c r="H126" s="362"/>
    </row>
    <row r="127" spans="1:8" ht="50.1" customHeight="1" x14ac:dyDescent="0.2">
      <c r="A127" s="335" t="s">
        <v>86</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367">
        <v>2526</v>
      </c>
      <c r="E127" s="351"/>
      <c r="F127" s="351"/>
      <c r="G127" s="351"/>
      <c r="H127" s="352"/>
    </row>
    <row r="128" spans="1:8" ht="50.1" customHeight="1" x14ac:dyDescent="0.2">
      <c r="A128" s="335" t="s">
        <v>87</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37">
        <v>6297</v>
      </c>
      <c r="E128" s="338"/>
      <c r="F128" s="338"/>
      <c r="G128" s="338"/>
      <c r="H128" s="339"/>
    </row>
    <row r="129" spans="1:8" ht="50.1" customHeight="1" x14ac:dyDescent="0.2">
      <c r="A129" s="335" t="s">
        <v>88</v>
      </c>
      <c r="B129" s="336"/>
      <c r="C129" s="67" t="str">
        <f>"Интернет-площадка 2gis.ru на основе Cправочника организаций "&amp;$C$2&amp;""</f>
        <v>Интернет-площадка 2gis.ru на основе Cправочника организаций "2ГИС.БРАТСК"</v>
      </c>
      <c r="D129" s="337">
        <v>5976</v>
      </c>
      <c r="E129" s="338"/>
      <c r="F129" s="338"/>
      <c r="G129" s="338"/>
      <c r="H129" s="339"/>
    </row>
    <row r="130" spans="1:8" ht="50.1" customHeight="1" x14ac:dyDescent="0.2">
      <c r="A130" s="335" t="s">
        <v>89</v>
      </c>
      <c r="B130" s="336"/>
      <c r="C130" s="67" t="str">
        <f>"Интернет-площадка 2gis.ru на основе Cправочника организаций "&amp;$C$2&amp;""</f>
        <v>Интернет-площадка 2gis.ru на основе Cправочника организаций "2ГИС.БРАТСК"</v>
      </c>
      <c r="D130" s="337">
        <v>7171.2</v>
      </c>
      <c r="E130" s="338"/>
      <c r="F130" s="338"/>
      <c r="G130" s="338"/>
      <c r="H130" s="339"/>
    </row>
    <row r="131" spans="1:8" ht="50.1" customHeight="1" x14ac:dyDescent="0.2">
      <c r="A131" s="335" t="s">
        <v>90</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37">
        <v>2922</v>
      </c>
      <c r="E131" s="338"/>
      <c r="F131" s="338"/>
      <c r="G131" s="338"/>
      <c r="H131" s="339"/>
    </row>
    <row r="132" spans="1:8" ht="50.1" customHeight="1" x14ac:dyDescent="0.2">
      <c r="A132" s="335" t="s">
        <v>91</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37">
        <v>3120</v>
      </c>
      <c r="E132" s="338"/>
      <c r="F132" s="338"/>
      <c r="G132" s="338"/>
      <c r="H132" s="339"/>
    </row>
    <row r="133" spans="1:8" ht="50.1" customHeight="1" x14ac:dyDescent="0.2">
      <c r="A133" s="335" t="s">
        <v>92</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37">
        <v>7590.0000000000009</v>
      </c>
      <c r="E133" s="338"/>
      <c r="F133" s="338"/>
      <c r="G133" s="338"/>
      <c r="H133" s="339"/>
    </row>
    <row r="134" spans="1:8" ht="50.1" customHeight="1" x14ac:dyDescent="0.2">
      <c r="A134" s="335" t="s">
        <v>93</v>
      </c>
      <c r="B134" s="336"/>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37">
        <v>6402</v>
      </c>
      <c r="E134" s="338"/>
      <c r="F134" s="338"/>
      <c r="G134" s="338"/>
      <c r="H134" s="339"/>
    </row>
    <row r="135" spans="1:8" ht="50.1" customHeight="1" x14ac:dyDescent="0.2">
      <c r="A135" s="335" t="s">
        <v>94</v>
      </c>
      <c r="B135" s="336"/>
      <c r="C135" s="67" t="s">
        <v>95</v>
      </c>
      <c r="D135" s="337">
        <v>504</v>
      </c>
      <c r="E135" s="338"/>
      <c r="F135" s="338"/>
      <c r="G135" s="338"/>
      <c r="H135" s="339"/>
    </row>
    <row r="136" spans="1:8" ht="72" customHeight="1" x14ac:dyDescent="0.2">
      <c r="A136" s="335" t="s">
        <v>96</v>
      </c>
      <c r="B136" s="336"/>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37">
        <v>2280</v>
      </c>
      <c r="E136" s="338"/>
      <c r="F136" s="338"/>
      <c r="G136" s="338"/>
      <c r="H136" s="339"/>
    </row>
    <row r="137" spans="1:8" ht="72" customHeight="1" x14ac:dyDescent="0.2">
      <c r="A137" s="335" t="s">
        <v>97</v>
      </c>
      <c r="B137" s="336"/>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37">
        <v>1824</v>
      </c>
      <c r="E137" s="338"/>
      <c r="F137" s="338"/>
      <c r="G137" s="338"/>
      <c r="H137" s="339"/>
    </row>
    <row r="138" spans="1:8" ht="72" customHeight="1" x14ac:dyDescent="0.2">
      <c r="A138" s="335" t="s">
        <v>98</v>
      </c>
      <c r="B138" s="336"/>
      <c r="C138"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37">
        <v>1560</v>
      </c>
      <c r="E138" s="338"/>
      <c r="F138" s="338"/>
      <c r="G138" s="338"/>
      <c r="H138" s="339"/>
    </row>
    <row r="139" spans="1:8" ht="72" customHeight="1" x14ac:dyDescent="0.2">
      <c r="A139" s="335" t="s">
        <v>99</v>
      </c>
      <c r="B139" s="336"/>
      <c r="C139"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37">
        <v>912</v>
      </c>
      <c r="E139" s="338"/>
      <c r="F139" s="338"/>
      <c r="G139" s="338"/>
      <c r="H139" s="339"/>
    </row>
    <row r="140" spans="1:8" ht="72" customHeight="1" x14ac:dyDescent="0.2">
      <c r="A140" s="335" t="s">
        <v>100</v>
      </c>
      <c r="B140" s="336"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37">
        <v>8880</v>
      </c>
      <c r="E140" s="338"/>
      <c r="F140" s="338"/>
      <c r="G140" s="338"/>
      <c r="H140" s="339"/>
    </row>
    <row r="141" spans="1:8" ht="72" customHeight="1" x14ac:dyDescent="0.2">
      <c r="A141" s="335" t="s">
        <v>101</v>
      </c>
      <c r="B141" s="336"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37">
        <v>3000</v>
      </c>
      <c r="E141" s="338"/>
      <c r="F141" s="338"/>
      <c r="G141" s="338"/>
      <c r="H141" s="339"/>
    </row>
    <row r="142" spans="1:8" ht="50.1" customHeight="1" x14ac:dyDescent="0.2">
      <c r="A142" s="335" t="s">
        <v>102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37">
        <v>1320</v>
      </c>
      <c r="E142" s="338"/>
      <c r="F142" s="338"/>
      <c r="G142" s="338"/>
      <c r="H142" s="339"/>
    </row>
    <row r="143" spans="1:8" s="16" customFormat="1" ht="102" customHeight="1" x14ac:dyDescent="0.2">
      <c r="A143" s="335" t="s">
        <v>16</v>
      </c>
      <c r="B143" s="336"/>
      <c r="C14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37">
        <v>1008</v>
      </c>
      <c r="E143" s="338"/>
      <c r="F143" s="338"/>
      <c r="G143" s="338"/>
      <c r="H143" s="339"/>
    </row>
    <row r="144" spans="1:8" s="16" customFormat="1" ht="102" customHeight="1" x14ac:dyDescent="0.2">
      <c r="A144" s="335" t="s">
        <v>103</v>
      </c>
      <c r="B144" s="336"/>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4" s="337">
        <v>50010</v>
      </c>
      <c r="E144" s="338"/>
      <c r="F144" s="338"/>
      <c r="G144" s="338"/>
      <c r="H144" s="339"/>
    </row>
    <row r="145" spans="1:8" s="16" customFormat="1" ht="126" customHeight="1" x14ac:dyDescent="0.2">
      <c r="A145" s="335" t="s">
        <v>104</v>
      </c>
      <c r="B145" s="336"/>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5" s="337">
        <v>6000</v>
      </c>
      <c r="E145" s="338"/>
      <c r="F145" s="338"/>
      <c r="G145" s="338"/>
      <c r="H145" s="339"/>
    </row>
    <row r="146" spans="1:8" s="16" customFormat="1" ht="96" customHeight="1" x14ac:dyDescent="0.2">
      <c r="A146" s="335" t="s">
        <v>105</v>
      </c>
      <c r="B146" s="336"/>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37">
        <v>4005</v>
      </c>
      <c r="E146" s="338"/>
      <c r="F146" s="338"/>
      <c r="G146" s="338"/>
      <c r="H146" s="339"/>
    </row>
    <row r="147" spans="1:8" s="16" customFormat="1" ht="96" customHeight="1" x14ac:dyDescent="0.2">
      <c r="A147" s="356" t="s">
        <v>106</v>
      </c>
      <c r="B147" s="357"/>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7" s="337">
        <v>3000</v>
      </c>
      <c r="E147" s="338"/>
      <c r="F147" s="338"/>
      <c r="G147" s="338"/>
      <c r="H147" s="339"/>
    </row>
    <row r="148" spans="1:8" ht="50.1" customHeight="1" x14ac:dyDescent="0.2">
      <c r="A148" s="335" t="s">
        <v>107</v>
      </c>
      <c r="B148" s="336"/>
      <c r="C148" s="67" t="str">
        <f>"Интернет-площадка 2gis.ru на основе Cправочника организаций "&amp;$C$2&amp;""</f>
        <v>Интернет-площадка 2gis.ru на основе Cправочника организаций "2ГИС.БРАТСК"</v>
      </c>
      <c r="D148" s="337">
        <v>4200</v>
      </c>
      <c r="E148" s="338"/>
      <c r="F148" s="338"/>
      <c r="G148" s="338"/>
      <c r="H148" s="339"/>
    </row>
    <row r="149" spans="1:8" ht="50.1" customHeight="1" x14ac:dyDescent="0.2">
      <c r="A149" s="335" t="s">
        <v>108</v>
      </c>
      <c r="B149" s="336"/>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37">
        <v>3600</v>
      </c>
      <c r="E149" s="338"/>
      <c r="F149" s="338"/>
      <c r="G149" s="338"/>
      <c r="H149" s="339"/>
    </row>
    <row r="150" spans="1:8" ht="50.1" customHeight="1" x14ac:dyDescent="0.2">
      <c r="A150" s="335" t="s">
        <v>109</v>
      </c>
      <c r="B150" s="336"/>
      <c r="C150" s="67" t="str">
        <f t="shared" si="1"/>
        <v>Электронный справочник на основе Справочника организаций "2ГИС.БРАТСК" (версия для ПК)</v>
      </c>
      <c r="D150" s="337">
        <v>8880</v>
      </c>
      <c r="E150" s="338"/>
      <c r="F150" s="338"/>
      <c r="G150" s="338"/>
      <c r="H150" s="339"/>
    </row>
    <row r="151" spans="1:8" ht="50.1" customHeight="1" x14ac:dyDescent="0.2">
      <c r="A151" s="335" t="s">
        <v>110</v>
      </c>
      <c r="B151" s="336"/>
      <c r="C151" s="67" t="str">
        <f>"Интернет-площадка 2gis.ru на основе Cправочника организаций "&amp;$C$2&amp;""</f>
        <v>Интернет-площадка 2gis.ru на основе Cправочника организаций "2ГИС.БРАТСК"</v>
      </c>
      <c r="D151" s="337">
        <v>8400</v>
      </c>
      <c r="E151" s="338"/>
      <c r="F151" s="338"/>
      <c r="G151" s="338"/>
      <c r="H151" s="339"/>
    </row>
    <row r="152" spans="1:8" ht="50.1" customHeight="1" x14ac:dyDescent="0.2">
      <c r="A152" s="335" t="s">
        <v>111</v>
      </c>
      <c r="B152" s="336"/>
      <c r="C152" s="67" t="str">
        <f>"Интернет-площадка 2gis.ru на основе Cправочника организаций "&amp;$C$2&amp;""</f>
        <v>Интернет-площадка 2gis.ru на основе Cправочника организаций "2ГИС.БРАТСК"</v>
      </c>
      <c r="D152" s="337">
        <v>10080</v>
      </c>
      <c r="E152" s="338"/>
      <c r="F152" s="338"/>
      <c r="G152" s="338"/>
      <c r="H152" s="339"/>
    </row>
    <row r="153" spans="1:8" ht="50.1" customHeight="1" x14ac:dyDescent="0.2">
      <c r="A153" s="335" t="s">
        <v>112</v>
      </c>
      <c r="B153" s="336"/>
      <c r="C153" s="67" t="str">
        <f t="shared" si="1"/>
        <v>Электронный справочник на основе Справочника организаций "2ГИС.БРАТСК" (версия для ПК)</v>
      </c>
      <c r="D153" s="337">
        <v>4200</v>
      </c>
      <c r="E153" s="338"/>
      <c r="F153" s="338"/>
      <c r="G153" s="338"/>
      <c r="H153" s="339"/>
    </row>
    <row r="154" spans="1:8" ht="50.1" customHeight="1" x14ac:dyDescent="0.2">
      <c r="A154" s="335" t="s">
        <v>113</v>
      </c>
      <c r="B154" s="336"/>
      <c r="C154" s="67" t="str">
        <f t="shared" si="1"/>
        <v>Электронный справочник на основе Справочника организаций "2ГИС.БРАТСК" (версия для ПК)</v>
      </c>
      <c r="D154" s="337">
        <v>4440</v>
      </c>
      <c r="E154" s="338"/>
      <c r="F154" s="338"/>
      <c r="G154" s="338"/>
      <c r="H154" s="339"/>
    </row>
    <row r="155" spans="1:8" ht="50.1" customHeight="1" x14ac:dyDescent="0.2">
      <c r="A155" s="335" t="s">
        <v>114</v>
      </c>
      <c r="B155" s="336"/>
      <c r="C155" s="67" t="str">
        <f t="shared" si="1"/>
        <v>Электронный справочник на основе Справочника организаций "2ГИС.БРАТСК" (версия для ПК)</v>
      </c>
      <c r="D155" s="337">
        <v>10680</v>
      </c>
      <c r="E155" s="338"/>
      <c r="F155" s="338"/>
      <c r="G155" s="338"/>
      <c r="H155" s="339"/>
    </row>
    <row r="156" spans="1:8" ht="50.1" customHeight="1" x14ac:dyDescent="0.2">
      <c r="A156" s="335" t="s">
        <v>115</v>
      </c>
      <c r="B156" s="336"/>
      <c r="C156" s="67" t="s">
        <v>95</v>
      </c>
      <c r="D156" s="337">
        <v>720</v>
      </c>
      <c r="E156" s="338"/>
      <c r="F156" s="338"/>
      <c r="G156" s="338"/>
      <c r="H156" s="339"/>
    </row>
    <row r="157" spans="1:8" ht="73.5" customHeight="1" x14ac:dyDescent="0.2">
      <c r="A157" s="335" t="s">
        <v>116</v>
      </c>
      <c r="B157" s="336"/>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37">
        <v>12480</v>
      </c>
      <c r="E157" s="338"/>
      <c r="F157" s="338"/>
      <c r="G157" s="338"/>
      <c r="H157" s="339"/>
    </row>
    <row r="158" spans="1:8" ht="50.1" customHeight="1" thickBot="1" x14ac:dyDescent="0.25">
      <c r="A158" s="335" t="s">
        <v>117</v>
      </c>
      <c r="B158" s="336"/>
      <c r="C158" s="67" t="str">
        <f t="shared" si="1"/>
        <v>Электронный справочник на основе Справочника организаций "2ГИС.БРАТСК" (версия для ПК)</v>
      </c>
      <c r="D158" s="353">
        <v>1920</v>
      </c>
      <c r="E158" s="354"/>
      <c r="F158" s="354"/>
      <c r="G158" s="354"/>
      <c r="H158" s="355"/>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37">
        <v>2004</v>
      </c>
      <c r="E160" s="338"/>
      <c r="F160" s="338"/>
      <c r="G160" s="338"/>
      <c r="H160" s="339"/>
    </row>
    <row r="161" spans="1:8" s="16" customFormat="1" ht="50.1" customHeight="1" x14ac:dyDescent="0.2">
      <c r="A161" s="335" t="s">
        <v>120</v>
      </c>
      <c r="B161" s="336"/>
      <c r="C161" s="346"/>
      <c r="D161" s="337">
        <v>2004</v>
      </c>
      <c r="E161" s="338"/>
      <c r="F161" s="338"/>
      <c r="G161" s="338"/>
      <c r="H161" s="339"/>
    </row>
    <row r="162" spans="1:8" s="16" customFormat="1" ht="50.1" customHeight="1" x14ac:dyDescent="0.2">
      <c r="A162" s="348" t="s">
        <v>121</v>
      </c>
      <c r="B162" s="349"/>
      <c r="C162" s="346"/>
      <c r="D162" s="496">
        <v>3000</v>
      </c>
      <c r="E162" s="368"/>
      <c r="F162" s="368"/>
      <c r="G162" s="368"/>
      <c r="H162" s="368"/>
    </row>
    <row r="163" spans="1:8" s="16" customFormat="1" ht="50.1" customHeight="1" x14ac:dyDescent="0.2">
      <c r="A163" s="348" t="s">
        <v>122</v>
      </c>
      <c r="B163" s="349"/>
      <c r="C163" s="346"/>
      <c r="D163" s="496">
        <v>300</v>
      </c>
      <c r="E163" s="368"/>
      <c r="F163" s="368"/>
      <c r="G163" s="368"/>
      <c r="H163" s="368"/>
    </row>
    <row r="164" spans="1:8" s="16" customFormat="1" ht="50.1" customHeight="1" thickBot="1" x14ac:dyDescent="0.25">
      <c r="A164" s="348" t="s">
        <v>123</v>
      </c>
      <c r="B164" s="349"/>
      <c r="C164" s="347"/>
      <c r="D164" s="450">
        <v>1050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7" t="str">
        <f>"Интернет-площадка 2gis.ru на основе Cправочника организаций "&amp;$C$2&amp;""</f>
        <v>Интернет-площадка 2gis.ru на основе Cправочника организаций "2ГИС.БРАТСК"</v>
      </c>
      <c r="D166" s="337">
        <v>660</v>
      </c>
      <c r="E166" s="338"/>
      <c r="F166" s="338"/>
      <c r="G166" s="338"/>
      <c r="H166" s="339"/>
    </row>
    <row r="167" spans="1:8" ht="50.1" customHeight="1" x14ac:dyDescent="0.2">
      <c r="A167" s="335" t="s">
        <v>126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7" s="337">
        <v>660</v>
      </c>
      <c r="E167" s="338"/>
      <c r="F167" s="338"/>
      <c r="G167" s="338"/>
      <c r="H167" s="339"/>
    </row>
    <row r="168" spans="1:8" ht="50.1" customHeight="1" x14ac:dyDescent="0.2">
      <c r="A168" s="335" t="s">
        <v>195</v>
      </c>
      <c r="B168" s="336"/>
      <c r="C168" s="67" t="str">
        <f>"Интернет-площадка 2gis.ru на основе Cправочника организаций "&amp;$C$2&amp;""</f>
        <v>Интернет-площадка 2gis.ru на основе Cправочника организаций "2ГИС.БРАТСК"</v>
      </c>
      <c r="D168" s="337">
        <v>960</v>
      </c>
      <c r="E168" s="338"/>
      <c r="F168" s="338"/>
      <c r="G168" s="338"/>
      <c r="H168" s="339"/>
    </row>
    <row r="169" spans="1:8" ht="50.1" customHeight="1" x14ac:dyDescent="0.2">
      <c r="A169" s="335" t="s">
        <v>128</v>
      </c>
      <c r="B169" s="336"/>
      <c r="C169"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9" s="337">
        <v>960</v>
      </c>
      <c r="E169" s="338"/>
      <c r="F169" s="338"/>
      <c r="G169" s="338"/>
      <c r="H169" s="339"/>
    </row>
    <row r="170" spans="1:8" s="16" customFormat="1" ht="126" customHeight="1" thickBot="1" x14ac:dyDescent="0.25">
      <c r="A170" s="335" t="s">
        <v>129</v>
      </c>
      <c r="B170" s="336"/>
      <c r="C170" s="149" t="str">
        <f>C166</f>
        <v>Интернет-площадка 2gis.ru на основе Cправочника организаций "2ГИС.БРАТСК"</v>
      </c>
      <c r="D170" s="495">
        <v>6714</v>
      </c>
      <c r="E170" s="393"/>
      <c r="F170" s="393"/>
      <c r="G170" s="393"/>
      <c r="H170" s="394"/>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6"/>
      <c r="B172" s="486"/>
      <c r="C172" s="602"/>
      <c r="D172" s="486"/>
      <c r="E172" s="486"/>
      <c r="F172" s="486"/>
      <c r="G172" s="486"/>
      <c r="H172" s="487"/>
    </row>
    <row r="173" spans="1:8" s="16" customFormat="1" ht="185.25" customHeight="1" x14ac:dyDescent="0.2">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3" s="360">
        <v>11520</v>
      </c>
      <c r="E173" s="361"/>
      <c r="F173" s="361"/>
      <c r="G173" s="361"/>
      <c r="H173" s="362"/>
    </row>
    <row r="174" spans="1:8" s="16" customFormat="1" ht="83.25" customHeight="1" thickBot="1" x14ac:dyDescent="0.25">
      <c r="A174" s="335" t="s">
        <v>198</v>
      </c>
      <c r="B174" s="336"/>
      <c r="C174" s="347"/>
      <c r="D174" s="337">
        <v>11520</v>
      </c>
      <c r="E174" s="338"/>
      <c r="F174" s="338"/>
      <c r="G174" s="338"/>
      <c r="H174" s="339"/>
    </row>
    <row r="175" spans="1:8" ht="21.75" thickBot="1" x14ac:dyDescent="0.25">
      <c r="A175" s="497"/>
      <c r="B175" s="498"/>
      <c r="C175" s="60"/>
      <c r="D175" s="499"/>
      <c r="E175" s="499"/>
      <c r="F175" s="499"/>
      <c r="G175" s="499"/>
      <c r="H175" s="500"/>
    </row>
    <row r="177" spans="1:8" ht="21" x14ac:dyDescent="0.2">
      <c r="A177" s="75"/>
      <c r="B177" s="76" t="s">
        <v>130</v>
      </c>
      <c r="C177" s="333" t="s">
        <v>309</v>
      </c>
      <c r="D177" s="333"/>
      <c r="E177" s="77"/>
      <c r="F177" s="77"/>
      <c r="G177" s="77"/>
      <c r="H177" s="77"/>
    </row>
    <row r="178" spans="1:8" ht="21" x14ac:dyDescent="0.2">
      <c r="A178" s="75"/>
      <c r="B178" s="77"/>
      <c r="C178" s="327" t="s">
        <v>310</v>
      </c>
      <c r="D178" s="327"/>
      <c r="E178" s="77"/>
      <c r="F178" s="77"/>
      <c r="G178" s="77"/>
      <c r="H178" s="77"/>
    </row>
    <row r="179" spans="1:8" ht="21" x14ac:dyDescent="0.2">
      <c r="A179" s="75"/>
      <c r="B179" s="77"/>
      <c r="C179" s="327" t="s">
        <v>311</v>
      </c>
      <c r="D179" s="327"/>
      <c r="E179" s="77"/>
      <c r="F179" s="77"/>
      <c r="G179" s="77"/>
      <c r="H179" s="77"/>
    </row>
    <row r="180" spans="1:8" ht="21" x14ac:dyDescent="0.2">
      <c r="C180" s="327"/>
      <c r="D180" s="327"/>
      <c r="E180" s="77"/>
      <c r="F180" s="77"/>
      <c r="G180" s="77"/>
      <c r="H180" s="72"/>
    </row>
    <row r="181" spans="1:8" ht="26.25" customHeight="1"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ht="26.25" customHeight="1"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ht="26.25" customHeight="1"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ht="26.25" customHeight="1"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ht="26.25" customHeight="1"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ht="26.25" customHeight="1"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ht="26.25" customHeight="1"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ht="26.25" x14ac:dyDescent="0.2">
      <c r="A188" s="83"/>
      <c r="B188" s="83"/>
      <c r="C188" s="84"/>
      <c r="D188" s="85"/>
      <c r="E188" s="85"/>
      <c r="F188" s="86"/>
      <c r="G188" s="87"/>
      <c r="H188" s="87"/>
    </row>
    <row r="189" spans="1:8" ht="21" x14ac:dyDescent="0.2">
      <c r="A189" s="325" t="s">
        <v>312</v>
      </c>
      <c r="B189" s="325"/>
      <c r="C189" s="325"/>
      <c r="D189" s="325"/>
      <c r="E189" s="325"/>
      <c r="F189" s="325"/>
      <c r="G189" s="325"/>
      <c r="H189" s="325"/>
    </row>
    <row r="190" spans="1:8" ht="21" x14ac:dyDescent="0.2">
      <c r="A190" s="325" t="s">
        <v>313</v>
      </c>
      <c r="B190" s="325"/>
      <c r="C190" s="325"/>
      <c r="D190" s="325"/>
      <c r="E190" s="325"/>
      <c r="F190" s="325"/>
      <c r="G190" s="325"/>
      <c r="H190" s="325"/>
    </row>
    <row r="191" spans="1:8" ht="26.25" x14ac:dyDescent="0.2">
      <c r="A191" s="83"/>
      <c r="B191" s="83"/>
      <c r="C191" s="84"/>
      <c r="D191" s="85"/>
      <c r="E191" s="85"/>
      <c r="F191" s="86"/>
      <c r="G191" s="87"/>
      <c r="H191" s="87"/>
    </row>
    <row r="192" spans="1:8" ht="55.5" customHeight="1" thickBot="1" x14ac:dyDescent="0.25">
      <c r="A192" s="326" t="s">
        <v>143</v>
      </c>
      <c r="B192" s="326"/>
      <c r="C192" s="326"/>
      <c r="D192" s="326"/>
      <c r="E192" s="326"/>
      <c r="F192" s="89"/>
      <c r="G192" s="81"/>
      <c r="H192" s="90"/>
    </row>
    <row r="193" spans="1:8" ht="50.1" customHeight="1" thickBot="1" x14ac:dyDescent="0.25">
      <c r="A193" s="312" t="s">
        <v>144</v>
      </c>
      <c r="B193" s="313"/>
      <c r="C193" s="313"/>
      <c r="D193" s="313"/>
      <c r="E193" s="314"/>
      <c r="F193" s="91"/>
      <c r="H193" s="92"/>
    </row>
    <row r="194" spans="1:8" ht="93.75" customHeight="1" thickBot="1" x14ac:dyDescent="0.25">
      <c r="A194" s="315" t="s">
        <v>145</v>
      </c>
      <c r="B194" s="316"/>
      <c r="C194" s="93" t="s">
        <v>146</v>
      </c>
      <c r="D194" s="316" t="s">
        <v>147</v>
      </c>
      <c r="E194" s="317"/>
      <c r="F194" s="94"/>
      <c r="G194" s="94"/>
      <c r="H194" s="94"/>
    </row>
    <row r="195" spans="1:8" ht="99" customHeight="1" x14ac:dyDescent="0.2">
      <c r="A195" s="318" t="s">
        <v>148</v>
      </c>
      <c r="B195" s="319"/>
      <c r="C195" s="95" t="s">
        <v>149</v>
      </c>
      <c r="D195" s="320" t="s">
        <v>150</v>
      </c>
      <c r="E195" s="321"/>
      <c r="F195" s="94"/>
      <c r="G195" s="94"/>
      <c r="H195" s="94"/>
    </row>
    <row r="196" spans="1:8" ht="81" customHeight="1" x14ac:dyDescent="0.2">
      <c r="A196" s="322" t="s">
        <v>151</v>
      </c>
      <c r="B196" s="323"/>
      <c r="C196" s="96" t="s">
        <v>152</v>
      </c>
      <c r="D196" s="310" t="s">
        <v>153</v>
      </c>
      <c r="E196" s="311"/>
      <c r="F196" s="94"/>
      <c r="G196" s="94"/>
      <c r="H196" s="94"/>
    </row>
    <row r="197" spans="1:8" ht="140.25" customHeight="1" x14ac:dyDescent="0.2">
      <c r="A197" s="322" t="s">
        <v>154</v>
      </c>
      <c r="B197" s="323"/>
      <c r="C197" s="96" t="s">
        <v>155</v>
      </c>
      <c r="D197" s="310" t="s">
        <v>153</v>
      </c>
      <c r="E197" s="311"/>
      <c r="F197" s="94"/>
      <c r="G197" s="94"/>
      <c r="H197" s="94"/>
    </row>
    <row r="198" spans="1:8" s="72" customFormat="1" ht="125.25" customHeight="1" x14ac:dyDescent="0.2">
      <c r="A198" s="322" t="s">
        <v>157</v>
      </c>
      <c r="B198" s="323"/>
      <c r="C198" s="110" t="s">
        <v>158</v>
      </c>
      <c r="D198" s="323" t="s">
        <v>153</v>
      </c>
      <c r="E198" s="473"/>
      <c r="F198" s="91"/>
      <c r="G198" s="91"/>
      <c r="H198" s="91"/>
    </row>
    <row r="199" spans="1:8" s="88" customFormat="1" ht="222.75" customHeight="1" x14ac:dyDescent="0.2">
      <c r="A199" s="625" t="s">
        <v>159</v>
      </c>
      <c r="B199" s="626"/>
      <c r="C199" s="96" t="s">
        <v>160</v>
      </c>
      <c r="D199" s="627" t="s">
        <v>153</v>
      </c>
      <c r="E199" s="628"/>
      <c r="F199" s="86"/>
      <c r="G199" s="87"/>
      <c r="H199" s="87"/>
    </row>
    <row r="200" spans="1:8" ht="24.95" customHeight="1" x14ac:dyDescent="0.2">
      <c r="A200" s="307" t="s">
        <v>314</v>
      </c>
      <c r="B200" s="307"/>
      <c r="C200" s="307"/>
      <c r="D200" s="307"/>
      <c r="E200" s="307"/>
      <c r="F200" s="307"/>
      <c r="G200" s="307"/>
      <c r="H200" s="307"/>
    </row>
    <row r="201" spans="1:8" ht="24.95" customHeight="1" x14ac:dyDescent="0.2">
      <c r="A201" s="307" t="s">
        <v>315</v>
      </c>
      <c r="B201" s="307"/>
      <c r="C201" s="307"/>
      <c r="D201" s="307"/>
      <c r="E201" s="307"/>
      <c r="F201" s="307"/>
      <c r="G201" s="307"/>
      <c r="H201" s="307"/>
    </row>
    <row r="202" spans="1:8" ht="188.25" customHeight="1" x14ac:dyDescent="0.2">
      <c r="A202"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5"/>
      <c r="C202" s="325"/>
      <c r="D202" s="325"/>
      <c r="E202" s="325"/>
      <c r="F202" s="325"/>
      <c r="G202" s="325"/>
      <c r="H202" s="325"/>
    </row>
    <row r="203" spans="1:8" ht="73.5" customHeight="1" x14ac:dyDescent="0.2">
      <c r="A203" s="325" t="s">
        <v>164</v>
      </c>
      <c r="B203" s="325"/>
      <c r="C203" s="325"/>
      <c r="D203" s="325"/>
      <c r="E203" s="325"/>
      <c r="F203" s="325"/>
      <c r="G203" s="325"/>
      <c r="H203" s="325"/>
    </row>
    <row r="204" spans="1:8" ht="24.95" customHeight="1" x14ac:dyDescent="0.2">
      <c r="A204" s="307" t="s">
        <v>165</v>
      </c>
      <c r="B204" s="307"/>
      <c r="C204" s="307"/>
      <c r="D204" s="307"/>
      <c r="E204" s="307"/>
      <c r="F204" s="307"/>
      <c r="G204" s="307"/>
      <c r="H204" s="307"/>
    </row>
    <row r="205" spans="1:8" s="97" customFormat="1" ht="114.75" customHeight="1" x14ac:dyDescent="0.2">
      <c r="A205" s="325" t="s">
        <v>166</v>
      </c>
      <c r="B205" s="325"/>
      <c r="C205" s="325"/>
      <c r="D205" s="325"/>
      <c r="E205" s="325"/>
      <c r="F205" s="325"/>
      <c r="G205" s="325"/>
      <c r="H205" s="325"/>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5"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ht="35.2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60">
        <f>F7*1.2</f>
        <v>8460</v>
      </c>
      <c r="E7" s="361">
        <f>F7*1.1</f>
        <v>7755.0000000000009</v>
      </c>
      <c r="F7" s="361">
        <v>7050</v>
      </c>
      <c r="G7" s="361">
        <f>F7*0.75</f>
        <v>5287.5</v>
      </c>
      <c r="H7" s="362">
        <f>F7*0.5</f>
        <v>3525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436">
        <f>F12*1.2</f>
        <v>9583.1999999999989</v>
      </c>
      <c r="E12" s="361">
        <f>F12*1.1</f>
        <v>8784.6</v>
      </c>
      <c r="F12" s="361">
        <v>7986</v>
      </c>
      <c r="G12" s="361">
        <f>F12*0.75</f>
        <v>5989.5</v>
      </c>
      <c r="H12" s="362">
        <f>F12*0.5</f>
        <v>3993</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1872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"2ГИС.БРЯНСК"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506">
        <v>259.2</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60">
        <f>F27*1.2</f>
        <v>11851.199999999999</v>
      </c>
      <c r="E27" s="361">
        <f>F27*1.1</f>
        <v>10863.6</v>
      </c>
      <c r="F27" s="361">
        <v>9876</v>
      </c>
      <c r="G27" s="361">
        <f>F27*0.75</f>
        <v>7407</v>
      </c>
      <c r="H27" s="362">
        <f>F27*0.5</f>
        <v>4938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436">
        <f>F32*1.2</f>
        <v>13420.8</v>
      </c>
      <c r="E32" s="361">
        <f>F32*1.1</f>
        <v>12302.400000000001</v>
      </c>
      <c r="F32" s="361">
        <v>11184</v>
      </c>
      <c r="G32" s="361">
        <f>F32*0.75</f>
        <v>8388</v>
      </c>
      <c r="H32" s="362">
        <f>F32*0.5</f>
        <v>5592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2640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"2ГИС.БРЯНСК"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458">
        <v>372</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459"/>
      <c r="E46" s="426"/>
      <c r="F46" s="426"/>
      <c r="G46" s="426"/>
      <c r="H46" s="427"/>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60">
        <f>F48*1.2</f>
        <v>10152</v>
      </c>
      <c r="E48" s="361">
        <f>F48*1.1</f>
        <v>9306</v>
      </c>
      <c r="F48" s="361">
        <v>8460</v>
      </c>
      <c r="G48" s="361">
        <f>F48*0.75</f>
        <v>6345</v>
      </c>
      <c r="H48" s="362">
        <f>F48*0.5</f>
        <v>4230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436">
        <f>F54*1.2</f>
        <v>11505.6</v>
      </c>
      <c r="E54" s="361">
        <f>F54*1.1</f>
        <v>10546.800000000001</v>
      </c>
      <c r="F54" s="361">
        <v>9588</v>
      </c>
      <c r="G54" s="361">
        <f>F54*0.75</f>
        <v>7191</v>
      </c>
      <c r="H54" s="362">
        <f>F54*0.5</f>
        <v>4794</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506">
        <v>259.2</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510 до 10200</v>
      </c>
      <c r="E64" s="399"/>
      <c r="F64" s="399"/>
      <c r="G64" s="399"/>
      <c r="H64" s="400"/>
    </row>
    <row r="65" spans="1:8" ht="37.5" customHeight="1" outlineLevel="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580">
        <v>510</v>
      </c>
      <c r="E65" s="412"/>
      <c r="F65" s="412"/>
      <c r="G65" s="412"/>
      <c r="H65" s="413"/>
    </row>
    <row r="66" spans="1:8" ht="37.5" customHeight="1" outlineLevel="1" x14ac:dyDescent="0.2">
      <c r="A66" s="396" t="s">
        <v>40</v>
      </c>
      <c r="B66" s="565"/>
      <c r="C66" s="578"/>
      <c r="D66" s="340">
        <v>1020</v>
      </c>
      <c r="E66" s="338"/>
      <c r="F66" s="338"/>
      <c r="G66" s="338"/>
      <c r="H66" s="339"/>
    </row>
    <row r="67" spans="1:8" ht="37.5" customHeight="1" outlineLevel="1" x14ac:dyDescent="0.2">
      <c r="A67" s="396" t="s">
        <v>41</v>
      </c>
      <c r="B67" s="565"/>
      <c r="C67" s="578"/>
      <c r="D67" s="340">
        <v>1530</v>
      </c>
      <c r="E67" s="338"/>
      <c r="F67" s="338"/>
      <c r="G67" s="338"/>
      <c r="H67" s="339"/>
    </row>
    <row r="68" spans="1:8" ht="37.5" customHeight="1" outlineLevel="1" x14ac:dyDescent="0.2">
      <c r="A68" s="396" t="s">
        <v>42</v>
      </c>
      <c r="B68" s="565"/>
      <c r="C68" s="578"/>
      <c r="D68" s="340">
        <v>2040</v>
      </c>
      <c r="E68" s="338"/>
      <c r="F68" s="338"/>
      <c r="G68" s="338"/>
      <c r="H68" s="339"/>
    </row>
    <row r="69" spans="1:8" ht="37.5" customHeight="1" outlineLevel="1" x14ac:dyDescent="0.2">
      <c r="A69" s="396" t="s">
        <v>43</v>
      </c>
      <c r="B69" s="565"/>
      <c r="C69" s="578"/>
      <c r="D69" s="340">
        <v>2550</v>
      </c>
      <c r="E69" s="338"/>
      <c r="F69" s="338"/>
      <c r="G69" s="338"/>
      <c r="H69" s="339"/>
    </row>
    <row r="70" spans="1:8" ht="37.5" customHeight="1" outlineLevel="1" x14ac:dyDescent="0.2">
      <c r="A70" s="396" t="s">
        <v>44</v>
      </c>
      <c r="B70" s="565"/>
      <c r="C70" s="578"/>
      <c r="D70" s="340">
        <v>3060</v>
      </c>
      <c r="E70" s="338"/>
      <c r="F70" s="338"/>
      <c r="G70" s="338"/>
      <c r="H70" s="339"/>
    </row>
    <row r="71" spans="1:8" ht="37.5" customHeight="1" outlineLevel="1" x14ac:dyDescent="0.2">
      <c r="A71" s="396" t="s">
        <v>45</v>
      </c>
      <c r="B71" s="565"/>
      <c r="C71" s="578"/>
      <c r="D71" s="340">
        <v>3570</v>
      </c>
      <c r="E71" s="338"/>
      <c r="F71" s="338"/>
      <c r="G71" s="338"/>
      <c r="H71" s="339"/>
    </row>
    <row r="72" spans="1:8" ht="37.5" customHeight="1" outlineLevel="1" x14ac:dyDescent="0.2">
      <c r="A72" s="396" t="s">
        <v>46</v>
      </c>
      <c r="B72" s="565"/>
      <c r="C72" s="578"/>
      <c r="D72" s="340">
        <v>4080</v>
      </c>
      <c r="E72" s="338"/>
      <c r="F72" s="338"/>
      <c r="G72" s="338"/>
      <c r="H72" s="339"/>
    </row>
    <row r="73" spans="1:8" ht="37.5" customHeight="1" outlineLevel="1" x14ac:dyDescent="0.2">
      <c r="A73" s="396" t="s">
        <v>47</v>
      </c>
      <c r="B73" s="565"/>
      <c r="C73" s="578"/>
      <c r="D73" s="340">
        <v>4590</v>
      </c>
      <c r="E73" s="338"/>
      <c r="F73" s="338"/>
      <c r="G73" s="338"/>
      <c r="H73" s="339"/>
    </row>
    <row r="74" spans="1:8" ht="37.5" customHeight="1" outlineLevel="1" x14ac:dyDescent="0.2">
      <c r="A74" s="396" t="s">
        <v>48</v>
      </c>
      <c r="B74" s="565"/>
      <c r="C74" s="578"/>
      <c r="D74" s="340">
        <v>5100</v>
      </c>
      <c r="E74" s="338"/>
      <c r="F74" s="338"/>
      <c r="G74" s="338"/>
      <c r="H74" s="339"/>
    </row>
    <row r="75" spans="1:8" ht="37.5" customHeight="1" outlineLevel="1" x14ac:dyDescent="0.2">
      <c r="A75" s="396" t="s">
        <v>49</v>
      </c>
      <c r="B75" s="565"/>
      <c r="C75" s="578"/>
      <c r="D75" s="340">
        <v>5610</v>
      </c>
      <c r="E75" s="338"/>
      <c r="F75" s="338"/>
      <c r="G75" s="338"/>
      <c r="H75" s="339"/>
    </row>
    <row r="76" spans="1:8" ht="37.5" customHeight="1" outlineLevel="1" x14ac:dyDescent="0.2">
      <c r="A76" s="396" t="s">
        <v>50</v>
      </c>
      <c r="B76" s="565"/>
      <c r="C76" s="578"/>
      <c r="D76" s="340">
        <v>6120</v>
      </c>
      <c r="E76" s="338"/>
      <c r="F76" s="338"/>
      <c r="G76" s="338"/>
      <c r="H76" s="339"/>
    </row>
    <row r="77" spans="1:8" ht="37.5" customHeight="1" outlineLevel="1" x14ac:dyDescent="0.2">
      <c r="A77" s="396" t="s">
        <v>51</v>
      </c>
      <c r="B77" s="565"/>
      <c r="C77" s="578"/>
      <c r="D77" s="340">
        <v>6630</v>
      </c>
      <c r="E77" s="338"/>
      <c r="F77" s="338"/>
      <c r="G77" s="338"/>
      <c r="H77" s="339"/>
    </row>
    <row r="78" spans="1:8" ht="37.5" customHeight="1" outlineLevel="1" x14ac:dyDescent="0.2">
      <c r="A78" s="396" t="s">
        <v>52</v>
      </c>
      <c r="B78" s="565"/>
      <c r="C78" s="578"/>
      <c r="D78" s="340">
        <v>7140</v>
      </c>
      <c r="E78" s="338"/>
      <c r="F78" s="338"/>
      <c r="G78" s="338"/>
      <c r="H78" s="339"/>
    </row>
    <row r="79" spans="1:8" ht="37.5" customHeight="1" outlineLevel="1" x14ac:dyDescent="0.2">
      <c r="A79" s="396" t="s">
        <v>53</v>
      </c>
      <c r="B79" s="565"/>
      <c r="C79" s="578"/>
      <c r="D79" s="340">
        <v>7650</v>
      </c>
      <c r="E79" s="338"/>
      <c r="F79" s="338"/>
      <c r="G79" s="338"/>
      <c r="H79" s="339"/>
    </row>
    <row r="80" spans="1:8" ht="37.5" customHeight="1" outlineLevel="1" x14ac:dyDescent="0.2">
      <c r="A80" s="396" t="s">
        <v>54</v>
      </c>
      <c r="B80" s="565"/>
      <c r="C80" s="578"/>
      <c r="D80" s="340">
        <v>8160</v>
      </c>
      <c r="E80" s="338"/>
      <c r="F80" s="338"/>
      <c r="G80" s="338"/>
      <c r="H80" s="339"/>
    </row>
    <row r="81" spans="1:8" ht="37.5" customHeight="1" outlineLevel="1" x14ac:dyDescent="0.2">
      <c r="A81" s="396" t="s">
        <v>55</v>
      </c>
      <c r="B81" s="565"/>
      <c r="C81" s="578"/>
      <c r="D81" s="340">
        <v>8670</v>
      </c>
      <c r="E81" s="338"/>
      <c r="F81" s="338"/>
      <c r="G81" s="338"/>
      <c r="H81" s="339"/>
    </row>
    <row r="82" spans="1:8" ht="37.5" customHeight="1" outlineLevel="1" x14ac:dyDescent="0.2">
      <c r="A82" s="396" t="s">
        <v>56</v>
      </c>
      <c r="B82" s="565"/>
      <c r="C82" s="578"/>
      <c r="D82" s="340">
        <v>9180</v>
      </c>
      <c r="E82" s="338"/>
      <c r="F82" s="338"/>
      <c r="G82" s="338"/>
      <c r="H82" s="339"/>
    </row>
    <row r="83" spans="1:8" ht="37.5" customHeight="1" outlineLevel="1" x14ac:dyDescent="0.2">
      <c r="A83" s="396" t="s">
        <v>57</v>
      </c>
      <c r="B83" s="565"/>
      <c r="C83" s="578"/>
      <c r="D83" s="340">
        <v>9690</v>
      </c>
      <c r="E83" s="338"/>
      <c r="F83" s="338"/>
      <c r="G83" s="338"/>
      <c r="H83" s="339"/>
    </row>
    <row r="84" spans="1:8" ht="37.5" customHeight="1" outlineLevel="1" x14ac:dyDescent="0.2">
      <c r="A84" s="396" t="s">
        <v>58</v>
      </c>
      <c r="B84" s="565"/>
      <c r="C84" s="578"/>
      <c r="D84" s="340">
        <v>10200</v>
      </c>
      <c r="E84" s="338"/>
      <c r="F84" s="338"/>
      <c r="G84" s="338"/>
      <c r="H84" s="339"/>
    </row>
    <row r="85" spans="1:8" ht="37.5" customHeight="1" outlineLevel="1" x14ac:dyDescent="0.2">
      <c r="A85" s="396" t="s">
        <v>178</v>
      </c>
      <c r="B85" s="565"/>
      <c r="C85" s="578"/>
      <c r="D85" s="340">
        <v>10710</v>
      </c>
      <c r="E85" s="338"/>
      <c r="F85" s="338"/>
      <c r="G85" s="338"/>
      <c r="H85" s="339"/>
    </row>
    <row r="86" spans="1:8" ht="37.5" customHeight="1" outlineLevel="1" x14ac:dyDescent="0.2">
      <c r="A86" s="396" t="s">
        <v>179</v>
      </c>
      <c r="B86" s="565"/>
      <c r="C86" s="578"/>
      <c r="D86" s="340">
        <v>11220</v>
      </c>
      <c r="E86" s="338"/>
      <c r="F86" s="338"/>
      <c r="G86" s="338"/>
      <c r="H86" s="339"/>
    </row>
    <row r="87" spans="1:8" ht="37.5" customHeight="1" outlineLevel="1" x14ac:dyDescent="0.2">
      <c r="A87" s="396" t="s">
        <v>180</v>
      </c>
      <c r="B87" s="565"/>
      <c r="C87" s="578"/>
      <c r="D87" s="340">
        <v>11730</v>
      </c>
      <c r="E87" s="338"/>
      <c r="F87" s="338"/>
      <c r="G87" s="338"/>
      <c r="H87" s="339"/>
    </row>
    <row r="88" spans="1:8" ht="37.5" customHeight="1" outlineLevel="1" x14ac:dyDescent="0.2">
      <c r="A88" s="396" t="s">
        <v>181</v>
      </c>
      <c r="B88" s="565"/>
      <c r="C88" s="578"/>
      <c r="D88" s="340">
        <v>12240</v>
      </c>
      <c r="E88" s="338"/>
      <c r="F88" s="338"/>
      <c r="G88" s="338"/>
      <c r="H88" s="339"/>
    </row>
    <row r="89" spans="1:8" ht="37.5" customHeight="1" outlineLevel="1" x14ac:dyDescent="0.2">
      <c r="A89" s="396" t="s">
        <v>182</v>
      </c>
      <c r="B89" s="565"/>
      <c r="C89" s="578"/>
      <c r="D89" s="340">
        <v>12750</v>
      </c>
      <c r="E89" s="338"/>
      <c r="F89" s="338"/>
      <c r="G89" s="338"/>
      <c r="H89" s="339"/>
    </row>
    <row r="90" spans="1:8" ht="37.5" customHeight="1" outlineLevel="1" x14ac:dyDescent="0.2">
      <c r="A90" s="396" t="s">
        <v>183</v>
      </c>
      <c r="B90" s="397"/>
      <c r="C90" s="578"/>
      <c r="D90" s="340">
        <v>13260</v>
      </c>
      <c r="E90" s="338"/>
      <c r="F90" s="338"/>
      <c r="G90" s="338"/>
      <c r="H90" s="339"/>
    </row>
    <row r="91" spans="1:8" ht="37.5" customHeight="1" outlineLevel="1" x14ac:dyDescent="0.2">
      <c r="A91" s="396" t="s">
        <v>184</v>
      </c>
      <c r="B91" s="397"/>
      <c r="C91" s="578"/>
      <c r="D91" s="340">
        <v>13770</v>
      </c>
      <c r="E91" s="338"/>
      <c r="F91" s="338"/>
      <c r="G91" s="338"/>
      <c r="H91" s="339"/>
    </row>
    <row r="92" spans="1:8" ht="37.5" customHeight="1" outlineLevel="1" x14ac:dyDescent="0.2">
      <c r="A92" s="396" t="s">
        <v>185</v>
      </c>
      <c r="B92" s="397"/>
      <c r="C92" s="578"/>
      <c r="D92" s="340">
        <v>14280</v>
      </c>
      <c r="E92" s="338"/>
      <c r="F92" s="338"/>
      <c r="G92" s="338"/>
      <c r="H92" s="339"/>
    </row>
    <row r="93" spans="1:8" ht="37.5" customHeight="1" outlineLevel="1" x14ac:dyDescent="0.2">
      <c r="A93" s="396" t="s">
        <v>186</v>
      </c>
      <c r="B93" s="397"/>
      <c r="C93" s="578"/>
      <c r="D93" s="340">
        <v>14790</v>
      </c>
      <c r="E93" s="338"/>
      <c r="F93" s="338"/>
      <c r="G93" s="338"/>
      <c r="H93" s="339"/>
    </row>
    <row r="94" spans="1:8" ht="37.5" customHeight="1" outlineLevel="1" x14ac:dyDescent="0.2">
      <c r="A94" s="396" t="s">
        <v>187</v>
      </c>
      <c r="B94" s="397"/>
      <c r="C94" s="578"/>
      <c r="D94" s="340">
        <v>15300</v>
      </c>
      <c r="E94" s="338"/>
      <c r="F94" s="338"/>
      <c r="G94" s="338"/>
      <c r="H94" s="339"/>
    </row>
    <row r="95" spans="1:8" ht="37.5" customHeight="1" outlineLevel="1" x14ac:dyDescent="0.2">
      <c r="A95" s="396" t="s">
        <v>188</v>
      </c>
      <c r="B95" s="397"/>
      <c r="C95" s="578"/>
      <c r="D95" s="340">
        <v>15810</v>
      </c>
      <c r="E95" s="338"/>
      <c r="F95" s="338"/>
      <c r="G95" s="338"/>
      <c r="H95" s="339"/>
    </row>
    <row r="96" spans="1:8" ht="37.5" customHeight="1" outlineLevel="1" x14ac:dyDescent="0.2">
      <c r="A96" s="396" t="s">
        <v>189</v>
      </c>
      <c r="B96" s="397"/>
      <c r="C96" s="578"/>
      <c r="D96" s="340">
        <v>16320</v>
      </c>
      <c r="E96" s="338"/>
      <c r="F96" s="338"/>
      <c r="G96" s="338"/>
      <c r="H96" s="339"/>
    </row>
    <row r="97" spans="1:8" ht="37.5" customHeight="1" outlineLevel="1" x14ac:dyDescent="0.2">
      <c r="A97" s="396" t="s">
        <v>190</v>
      </c>
      <c r="B97" s="397"/>
      <c r="C97" s="578"/>
      <c r="D97" s="340">
        <v>16830</v>
      </c>
      <c r="E97" s="338"/>
      <c r="F97" s="338"/>
      <c r="G97" s="338"/>
      <c r="H97" s="339"/>
    </row>
    <row r="98" spans="1:8" ht="37.5" customHeight="1" outlineLevel="1" x14ac:dyDescent="0.2">
      <c r="A98" s="396" t="s">
        <v>191</v>
      </c>
      <c r="B98" s="397"/>
      <c r="C98" s="578"/>
      <c r="D98" s="340">
        <v>17340</v>
      </c>
      <c r="E98" s="338"/>
      <c r="F98" s="338"/>
      <c r="G98" s="338"/>
      <c r="H98" s="339"/>
    </row>
    <row r="99" spans="1:8" ht="37.5" customHeight="1" outlineLevel="1" x14ac:dyDescent="0.2">
      <c r="A99" s="396" t="s">
        <v>192</v>
      </c>
      <c r="B99" s="397"/>
      <c r="C99" s="578"/>
      <c r="D99" s="340">
        <v>17850</v>
      </c>
      <c r="E99" s="338"/>
      <c r="F99" s="338"/>
      <c r="G99" s="338"/>
      <c r="H99" s="339"/>
    </row>
    <row r="100" spans="1:8" ht="37.5" customHeight="1" outlineLevel="1" x14ac:dyDescent="0.2">
      <c r="A100" s="396" t="s">
        <v>229</v>
      </c>
      <c r="B100" s="397"/>
      <c r="C100" s="578"/>
      <c r="D100" s="340">
        <v>18360</v>
      </c>
      <c r="E100" s="338"/>
      <c r="F100" s="338"/>
      <c r="G100" s="338"/>
      <c r="H100" s="339"/>
    </row>
    <row r="101" spans="1:8" ht="37.5" customHeight="1" outlineLevel="1" x14ac:dyDescent="0.2">
      <c r="A101" s="396" t="s">
        <v>230</v>
      </c>
      <c r="B101" s="397"/>
      <c r="C101" s="578"/>
      <c r="D101" s="340">
        <v>18870</v>
      </c>
      <c r="E101" s="338"/>
      <c r="F101" s="338"/>
      <c r="G101" s="338"/>
      <c r="H101" s="339"/>
    </row>
    <row r="102" spans="1:8" ht="37.5" customHeight="1" outlineLevel="1" x14ac:dyDescent="0.2">
      <c r="A102" s="396" t="s">
        <v>231</v>
      </c>
      <c r="B102" s="397"/>
      <c r="C102" s="578"/>
      <c r="D102" s="340">
        <v>19380</v>
      </c>
      <c r="E102" s="338"/>
      <c r="F102" s="338"/>
      <c r="G102" s="338"/>
      <c r="H102" s="339"/>
    </row>
    <row r="103" spans="1:8" ht="37.5" customHeight="1" outlineLevel="1" x14ac:dyDescent="0.2">
      <c r="A103" s="396" t="s">
        <v>232</v>
      </c>
      <c r="B103" s="397"/>
      <c r="C103" s="578"/>
      <c r="D103" s="340">
        <v>19890</v>
      </c>
      <c r="E103" s="338"/>
      <c r="F103" s="338"/>
      <c r="G103" s="338"/>
      <c r="H103" s="339"/>
    </row>
    <row r="104" spans="1:8" ht="37.5" customHeight="1" outlineLevel="1" thickBot="1" x14ac:dyDescent="0.25">
      <c r="A104" s="396" t="s">
        <v>233</v>
      </c>
      <c r="B104" s="397"/>
      <c r="C104" s="579"/>
      <c r="D104" s="340">
        <v>20400</v>
      </c>
      <c r="E104" s="338"/>
      <c r="F104" s="338"/>
      <c r="G104" s="338"/>
      <c r="H104" s="339"/>
    </row>
    <row r="105" spans="1:8" ht="50.1" customHeight="1" thickBot="1" x14ac:dyDescent="0.25">
      <c r="A105" s="386" t="s">
        <v>59</v>
      </c>
      <c r="B105" s="387"/>
      <c r="C105" s="387"/>
      <c r="D105" s="398" t="str">
        <f>"от "&amp;MIN(D106:D115)&amp;" до "&amp;MAX(D106:D115)</f>
        <v>от 348 до 9684</v>
      </c>
      <c r="E105" s="399"/>
      <c r="F105" s="399"/>
      <c r="G105" s="399"/>
      <c r="H105" s="400"/>
    </row>
    <row r="106" spans="1:8" s="16" customFormat="1" ht="159" customHeight="1" x14ac:dyDescent="0.2">
      <c r="A106" s="62" t="s">
        <v>60</v>
      </c>
      <c r="B106" s="63" t="s">
        <v>13</v>
      </c>
      <c r="C106" s="162"/>
      <c r="D106" s="368">
        <v>930</v>
      </c>
      <c r="E106" s="368"/>
      <c r="F106" s="368"/>
      <c r="G106" s="368"/>
      <c r="H106" s="369"/>
    </row>
    <row r="107" spans="1:8" ht="37.5" customHeight="1" x14ac:dyDescent="0.2">
      <c r="A107" s="356" t="s">
        <v>61</v>
      </c>
      <c r="B107" s="395"/>
      <c r="C107" s="40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368">
        <v>348</v>
      </c>
      <c r="E107" s="368"/>
      <c r="F107" s="368"/>
      <c r="G107" s="368"/>
      <c r="H107" s="369"/>
    </row>
    <row r="108" spans="1:8" ht="37.5" customHeight="1" x14ac:dyDescent="0.2">
      <c r="A108" s="356" t="s">
        <v>62</v>
      </c>
      <c r="B108" s="395"/>
      <c r="C108" s="404"/>
      <c r="D108" s="368">
        <v>9684</v>
      </c>
      <c r="E108" s="368"/>
      <c r="F108" s="368"/>
      <c r="G108" s="368"/>
      <c r="H108" s="369"/>
    </row>
    <row r="109" spans="1:8" ht="37.5" customHeight="1" x14ac:dyDescent="0.2">
      <c r="A109" s="356" t="s">
        <v>63</v>
      </c>
      <c r="B109" s="395"/>
      <c r="C109" s="404"/>
      <c r="D109" s="368">
        <v>1950</v>
      </c>
      <c r="E109" s="368"/>
      <c r="F109" s="368"/>
      <c r="G109" s="368"/>
      <c r="H109" s="369"/>
    </row>
    <row r="110" spans="1:8" ht="37.5" customHeight="1" x14ac:dyDescent="0.2">
      <c r="A110" s="335" t="s">
        <v>64</v>
      </c>
      <c r="B110" s="336"/>
      <c r="C110" s="404"/>
      <c r="D110" s="368">
        <v>5790</v>
      </c>
      <c r="E110" s="368"/>
      <c r="F110" s="368"/>
      <c r="G110" s="368"/>
      <c r="H110" s="369"/>
    </row>
    <row r="111" spans="1:8" ht="37.5" customHeight="1" x14ac:dyDescent="0.2">
      <c r="A111" s="356" t="s">
        <v>65</v>
      </c>
      <c r="B111" s="395"/>
      <c r="C111" s="404"/>
      <c r="D111" s="368">
        <v>432</v>
      </c>
      <c r="E111" s="368"/>
      <c r="F111" s="368"/>
      <c r="G111" s="368"/>
      <c r="H111" s="369"/>
    </row>
    <row r="112" spans="1:8" ht="37.5" customHeight="1" x14ac:dyDescent="0.2">
      <c r="A112" s="356" t="s">
        <v>66</v>
      </c>
      <c r="B112" s="395"/>
      <c r="C112" s="404"/>
      <c r="D112" s="368">
        <v>432</v>
      </c>
      <c r="E112" s="368"/>
      <c r="F112" s="368"/>
      <c r="G112" s="368"/>
      <c r="H112" s="369"/>
    </row>
    <row r="113" spans="1:8" ht="37.5" customHeight="1" x14ac:dyDescent="0.2">
      <c r="A113" s="356" t="s">
        <v>67</v>
      </c>
      <c r="B113" s="395"/>
      <c r="C113" s="404"/>
      <c r="D113" s="368">
        <v>864</v>
      </c>
      <c r="E113" s="368"/>
      <c r="F113" s="368"/>
      <c r="G113" s="368"/>
      <c r="H113" s="369"/>
    </row>
    <row r="114" spans="1:8" ht="37.5" customHeight="1" x14ac:dyDescent="0.2">
      <c r="A114" s="356" t="s">
        <v>68</v>
      </c>
      <c r="B114" s="395"/>
      <c r="C114" s="404"/>
      <c r="D114" s="368">
        <v>1296</v>
      </c>
      <c r="E114" s="368"/>
      <c r="F114" s="368"/>
      <c r="G114" s="368"/>
      <c r="H114" s="369"/>
    </row>
    <row r="115" spans="1:8" ht="37.5" customHeight="1" thickBot="1" x14ac:dyDescent="0.25">
      <c r="A115" s="406" t="s">
        <v>69</v>
      </c>
      <c r="B115" s="407"/>
      <c r="C115" s="405"/>
      <c r="D115" s="393">
        <v>6798</v>
      </c>
      <c r="E115" s="393"/>
      <c r="F115" s="393"/>
      <c r="G115" s="393"/>
      <c r="H115" s="394"/>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354">
        <v>30</v>
      </c>
      <c r="E116" s="354"/>
      <c r="F116" s="354"/>
      <c r="G116" s="354"/>
      <c r="H116" s="355"/>
    </row>
    <row r="117" spans="1:8" ht="50.1" customHeight="1" thickBot="1" x14ac:dyDescent="0.25">
      <c r="A117" s="341" t="s">
        <v>72</v>
      </c>
      <c r="B117" s="342"/>
      <c r="C117" s="21"/>
      <c r="D117" s="343" t="e">
        <f>"от "&amp;MIN(D119,D139:H140,#REF!,D141:H155)&amp;" до "&amp;MAX(D119,D139:H140,#REF!,D141:H155)</f>
        <v>#REF!</v>
      </c>
      <c r="E117" s="343"/>
      <c r="F117" s="343"/>
      <c r="G117" s="343"/>
      <c r="H117" s="344"/>
    </row>
    <row r="118" spans="1:8" ht="21.75" thickBot="1" x14ac:dyDescent="0.25">
      <c r="A118" s="497"/>
      <c r="B118" s="498"/>
      <c r="C118" s="60"/>
      <c r="D118" s="499"/>
      <c r="E118" s="499"/>
      <c r="F118" s="499"/>
      <c r="G118" s="499"/>
      <c r="H118" s="500"/>
    </row>
    <row r="119" spans="1:8" ht="50.1" customHeight="1" thickBot="1" x14ac:dyDescent="0.25">
      <c r="A119" s="374" t="s">
        <v>73</v>
      </c>
      <c r="B119" s="375"/>
      <c r="C11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379">
        <v>5100</v>
      </c>
      <c r="E119" s="379"/>
      <c r="F119" s="379"/>
      <c r="G119" s="379"/>
      <c r="H119" s="380"/>
    </row>
    <row r="120" spans="1:8" ht="50.1" customHeight="1" thickBot="1" x14ac:dyDescent="0.25">
      <c r="A120" s="381" t="s">
        <v>74</v>
      </c>
      <c r="B120" s="382"/>
      <c r="C120" s="377"/>
      <c r="D120" s="383" t="s">
        <v>75</v>
      </c>
      <c r="E120" s="384"/>
      <c r="F120" s="384"/>
      <c r="G120" s="384"/>
      <c r="H120" s="385"/>
    </row>
    <row r="121" spans="1:8" ht="50.1" customHeight="1" x14ac:dyDescent="0.2">
      <c r="A121" s="363" t="s">
        <v>76</v>
      </c>
      <c r="B121" s="364"/>
      <c r="C121" s="377"/>
      <c r="D121" s="368">
        <f>D119/4</f>
        <v>1275</v>
      </c>
      <c r="E121" s="368"/>
      <c r="F121" s="368"/>
      <c r="G121" s="368"/>
      <c r="H121" s="369"/>
    </row>
    <row r="122" spans="1:8" ht="50.1" customHeight="1" x14ac:dyDescent="0.2">
      <c r="A122" s="363" t="s">
        <v>77</v>
      </c>
      <c r="B122" s="364"/>
      <c r="C122" s="377"/>
      <c r="D122" s="368">
        <f>D119/5</f>
        <v>1020</v>
      </c>
      <c r="E122" s="368"/>
      <c r="F122" s="368"/>
      <c r="G122" s="368"/>
      <c r="H122" s="369"/>
    </row>
    <row r="123" spans="1:8" ht="50.1" customHeight="1" x14ac:dyDescent="0.2">
      <c r="A123" s="363" t="s">
        <v>78</v>
      </c>
      <c r="B123" s="364"/>
      <c r="C123" s="377"/>
      <c r="D123" s="368">
        <f>D119/6</f>
        <v>850</v>
      </c>
      <c r="E123" s="368"/>
      <c r="F123" s="368"/>
      <c r="G123" s="368"/>
      <c r="H123" s="369"/>
    </row>
    <row r="124" spans="1:8" ht="50.1" customHeight="1" x14ac:dyDescent="0.2">
      <c r="A124" s="363" t="s">
        <v>79</v>
      </c>
      <c r="B124" s="364"/>
      <c r="C124" s="377"/>
      <c r="D124" s="368">
        <f>D119/7</f>
        <v>728.57142857142856</v>
      </c>
      <c r="E124" s="368"/>
      <c r="F124" s="368"/>
      <c r="G124" s="368"/>
      <c r="H124" s="369"/>
    </row>
    <row r="125" spans="1:8" ht="50.1" customHeight="1" x14ac:dyDescent="0.2">
      <c r="A125" s="363" t="s">
        <v>80</v>
      </c>
      <c r="B125" s="364"/>
      <c r="C125" s="377"/>
      <c r="D125" s="368">
        <f>D119/8</f>
        <v>637.5</v>
      </c>
      <c r="E125" s="368"/>
      <c r="F125" s="368"/>
      <c r="G125" s="368"/>
      <c r="H125" s="369"/>
    </row>
    <row r="126" spans="1:8" ht="50.1" customHeight="1" x14ac:dyDescent="0.2">
      <c r="A126" s="363" t="s">
        <v>81</v>
      </c>
      <c r="B126" s="364"/>
      <c r="C126" s="377"/>
      <c r="D126" s="368">
        <f>D119/9</f>
        <v>566.66666666666663</v>
      </c>
      <c r="E126" s="368"/>
      <c r="F126" s="368"/>
      <c r="G126" s="368"/>
      <c r="H126" s="369"/>
    </row>
    <row r="127" spans="1:8" ht="50.1" customHeight="1" x14ac:dyDescent="0.2">
      <c r="A127" s="363" t="s">
        <v>82</v>
      </c>
      <c r="B127" s="364"/>
      <c r="C127" s="377"/>
      <c r="D127" s="368">
        <f>D119/10</f>
        <v>510</v>
      </c>
      <c r="E127" s="368"/>
      <c r="F127" s="368"/>
      <c r="G127" s="368"/>
      <c r="H127" s="369"/>
    </row>
    <row r="128" spans="1:8" ht="50.1" customHeight="1" thickBot="1" x14ac:dyDescent="0.25">
      <c r="A128" s="374" t="s">
        <v>83</v>
      </c>
      <c r="B128" s="375"/>
      <c r="C128" s="377"/>
      <c r="D128" s="379">
        <v>7656</v>
      </c>
      <c r="E128" s="379"/>
      <c r="F128" s="379"/>
      <c r="G128" s="379"/>
      <c r="H128" s="380"/>
    </row>
    <row r="129" spans="1:8" ht="50.1" customHeight="1" thickBot="1" x14ac:dyDescent="0.25">
      <c r="A129" s="381" t="s">
        <v>74</v>
      </c>
      <c r="B129" s="382"/>
      <c r="C129" s="377"/>
      <c r="D129" s="383" t="s">
        <v>75</v>
      </c>
      <c r="E129" s="384"/>
      <c r="F129" s="384"/>
      <c r="G129" s="384"/>
      <c r="H129" s="385"/>
    </row>
    <row r="130" spans="1:8" ht="50.1" customHeight="1" x14ac:dyDescent="0.2">
      <c r="A130" s="363" t="s">
        <v>76</v>
      </c>
      <c r="B130" s="364"/>
      <c r="C130" s="377"/>
      <c r="D130" s="368">
        <v>1914</v>
      </c>
      <c r="E130" s="368"/>
      <c r="F130" s="368"/>
      <c r="G130" s="368"/>
      <c r="H130" s="369"/>
    </row>
    <row r="131" spans="1:8" ht="50.1" customHeight="1" x14ac:dyDescent="0.2">
      <c r="A131" s="363" t="s">
        <v>77</v>
      </c>
      <c r="B131" s="364"/>
      <c r="C131" s="377"/>
      <c r="D131" s="368">
        <v>1531.2</v>
      </c>
      <c r="E131" s="368"/>
      <c r="F131" s="368"/>
      <c r="G131" s="368"/>
      <c r="H131" s="369"/>
    </row>
    <row r="132" spans="1:8" ht="50.1" customHeight="1" x14ac:dyDescent="0.2">
      <c r="A132" s="363" t="s">
        <v>78</v>
      </c>
      <c r="B132" s="364"/>
      <c r="C132" s="377"/>
      <c r="D132" s="368">
        <v>1275.9999999999998</v>
      </c>
      <c r="E132" s="368"/>
      <c r="F132" s="368"/>
      <c r="G132" s="368"/>
      <c r="H132" s="369"/>
    </row>
    <row r="133" spans="1:8" ht="50.1" customHeight="1" x14ac:dyDescent="0.2">
      <c r="A133" s="363" t="s">
        <v>79</v>
      </c>
      <c r="B133" s="364"/>
      <c r="C133" s="377"/>
      <c r="D133" s="368">
        <v>1093.7142857142858</v>
      </c>
      <c r="E133" s="368"/>
      <c r="F133" s="368"/>
      <c r="G133" s="368"/>
      <c r="H133" s="369"/>
    </row>
    <row r="134" spans="1:8" ht="50.1" customHeight="1" x14ac:dyDescent="0.2">
      <c r="A134" s="363" t="s">
        <v>80</v>
      </c>
      <c r="B134" s="364"/>
      <c r="C134" s="377"/>
      <c r="D134" s="368">
        <v>957</v>
      </c>
      <c r="E134" s="368"/>
      <c r="F134" s="368"/>
      <c r="G134" s="368"/>
      <c r="H134" s="369"/>
    </row>
    <row r="135" spans="1:8" ht="50.1" customHeight="1" x14ac:dyDescent="0.2">
      <c r="A135" s="363" t="s">
        <v>81</v>
      </c>
      <c r="B135" s="364"/>
      <c r="C135" s="377"/>
      <c r="D135" s="368">
        <v>850.66666666666663</v>
      </c>
      <c r="E135" s="368"/>
      <c r="F135" s="368"/>
      <c r="G135" s="368"/>
      <c r="H135" s="369"/>
    </row>
    <row r="136" spans="1:8" ht="50.1" customHeight="1" thickBot="1" x14ac:dyDescent="0.25">
      <c r="A136" s="363" t="s">
        <v>82</v>
      </c>
      <c r="B136" s="364"/>
      <c r="C136" s="378"/>
      <c r="D136" s="368">
        <v>765.6</v>
      </c>
      <c r="E136" s="368"/>
      <c r="F136" s="368"/>
      <c r="G136" s="368"/>
      <c r="H136" s="369"/>
    </row>
    <row r="137" spans="1:8" s="16" customFormat="1" ht="62.45" customHeight="1" thickBot="1" x14ac:dyDescent="0.25">
      <c r="A137" s="358" t="s">
        <v>84</v>
      </c>
      <c r="B137" s="359"/>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353">
        <v>12012</v>
      </c>
      <c r="E137" s="354"/>
      <c r="F137" s="354"/>
      <c r="G137" s="354"/>
      <c r="H137" s="355"/>
    </row>
    <row r="138" spans="1:8" ht="21.75" thickBot="1" x14ac:dyDescent="0.25">
      <c r="A138" s="497"/>
      <c r="B138" s="498"/>
      <c r="C138" s="56"/>
      <c r="D138" s="499"/>
      <c r="E138" s="499"/>
      <c r="F138" s="499"/>
      <c r="G138" s="499"/>
      <c r="H138" s="500"/>
    </row>
    <row r="139" spans="1:8" ht="50.1" customHeight="1" x14ac:dyDescent="0.2">
      <c r="A139" s="335" t="s">
        <v>85</v>
      </c>
      <c r="B139" s="336"/>
      <c r="C139" s="66" t="str">
        <f>"Интернет-площадка 2gis.ru на основе Cправочника организаций "&amp;$C$2&amp;""</f>
        <v>Интернет-площадка 2gis.ru на основе Cправочника организаций "2ГИС.БРЯНСК"</v>
      </c>
      <c r="D139" s="360">
        <v>3654</v>
      </c>
      <c r="E139" s="361"/>
      <c r="F139" s="361"/>
      <c r="G139" s="361"/>
      <c r="H139" s="362"/>
    </row>
    <row r="140" spans="1:8" ht="50.1" customHeight="1" x14ac:dyDescent="0.2">
      <c r="A140" s="335" t="s">
        <v>86</v>
      </c>
      <c r="B140" s="336"/>
      <c r="C14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367">
        <v>6462</v>
      </c>
      <c r="E140" s="351"/>
      <c r="F140" s="351"/>
      <c r="G140" s="351"/>
      <c r="H140" s="352"/>
    </row>
    <row r="141" spans="1:8" ht="50.1" customHeight="1" x14ac:dyDescent="0.2">
      <c r="A141" s="335" t="s">
        <v>87</v>
      </c>
      <c r="B141" s="336"/>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37">
        <v>4248</v>
      </c>
      <c r="E141" s="338"/>
      <c r="F141" s="338"/>
      <c r="G141" s="338"/>
      <c r="H141" s="339"/>
    </row>
    <row r="142" spans="1:8" ht="50.1" customHeight="1" x14ac:dyDescent="0.2">
      <c r="A142" s="335" t="s">
        <v>88</v>
      </c>
      <c r="B142" s="336"/>
      <c r="C142" s="67" t="str">
        <f>"Интернет-площадка 2gis.ru на основе Cправочника организаций "&amp;$C$2&amp;""</f>
        <v>Интернет-площадка 2gis.ru на основе Cправочника организаций "2ГИС.БРЯНСК"</v>
      </c>
      <c r="D142" s="337">
        <v>7398</v>
      </c>
      <c r="E142" s="338"/>
      <c r="F142" s="338"/>
      <c r="G142" s="338"/>
      <c r="H142" s="339"/>
    </row>
    <row r="143" spans="1:8" ht="50.1" customHeight="1" x14ac:dyDescent="0.2">
      <c r="A143" s="335" t="s">
        <v>89</v>
      </c>
      <c r="B143" s="336"/>
      <c r="C143" s="67" t="str">
        <f>"Интернет-площадка 2gis.ru на основе Cправочника организаций "&amp;$C$2&amp;""</f>
        <v>Интернет-площадка 2gis.ru на основе Cправочника организаций "2ГИС.БРЯНСК"</v>
      </c>
      <c r="D143" s="337">
        <v>8877.6</v>
      </c>
      <c r="E143" s="338"/>
      <c r="F143" s="338"/>
      <c r="G143" s="338"/>
      <c r="H143" s="339"/>
    </row>
    <row r="144" spans="1:8" ht="50.1" customHeight="1" x14ac:dyDescent="0.2">
      <c r="A144" s="335" t="s">
        <v>90</v>
      </c>
      <c r="B144" s="336"/>
      <c r="C144"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37">
        <v>5964</v>
      </c>
      <c r="E144" s="338"/>
      <c r="F144" s="338"/>
      <c r="G144" s="338"/>
      <c r="H144" s="339"/>
    </row>
    <row r="145" spans="1:8" ht="50.1" customHeight="1" x14ac:dyDescent="0.2">
      <c r="A145" s="335" t="s">
        <v>91</v>
      </c>
      <c r="B145" s="336"/>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37">
        <v>8670</v>
      </c>
      <c r="E145" s="338"/>
      <c r="F145" s="338"/>
      <c r="G145" s="338"/>
      <c r="H145" s="339"/>
    </row>
    <row r="146" spans="1:8" ht="50.1" customHeight="1" x14ac:dyDescent="0.2">
      <c r="A146" s="335" t="s">
        <v>92</v>
      </c>
      <c r="B146" s="336"/>
      <c r="C146"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37">
        <v>6030</v>
      </c>
      <c r="E146" s="338"/>
      <c r="F146" s="338"/>
      <c r="G146" s="338"/>
      <c r="H146" s="339"/>
    </row>
    <row r="147" spans="1:8" ht="50.1" customHeight="1" x14ac:dyDescent="0.2">
      <c r="A147" s="335" t="s">
        <v>93</v>
      </c>
      <c r="B147" s="336"/>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37">
        <v>2160</v>
      </c>
      <c r="E147" s="338"/>
      <c r="F147" s="338"/>
      <c r="G147" s="338"/>
      <c r="H147" s="339"/>
    </row>
    <row r="148" spans="1:8" ht="50.1" customHeight="1" x14ac:dyDescent="0.2">
      <c r="A148" s="335" t="s">
        <v>94</v>
      </c>
      <c r="B148" s="336"/>
      <c r="C148" s="67" t="s">
        <v>95</v>
      </c>
      <c r="D148" s="337">
        <v>858</v>
      </c>
      <c r="E148" s="338"/>
      <c r="F148" s="338"/>
      <c r="G148" s="338"/>
      <c r="H148" s="339"/>
    </row>
    <row r="149" spans="1:8" ht="70.5" customHeight="1" x14ac:dyDescent="0.2">
      <c r="A149" s="335" t="s">
        <v>96</v>
      </c>
      <c r="B149" s="336"/>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37">
        <v>3060</v>
      </c>
      <c r="E149" s="338"/>
      <c r="F149" s="338"/>
      <c r="G149" s="338"/>
      <c r="H149" s="339"/>
    </row>
    <row r="150" spans="1:8" ht="70.5" customHeight="1" x14ac:dyDescent="0.2">
      <c r="A150" s="335" t="s">
        <v>97</v>
      </c>
      <c r="B150" s="336"/>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37">
        <v>2040</v>
      </c>
      <c r="E150" s="338"/>
      <c r="F150" s="338"/>
      <c r="G150" s="338"/>
      <c r="H150" s="339"/>
    </row>
    <row r="151" spans="1:8" ht="70.5" customHeight="1" x14ac:dyDescent="0.2">
      <c r="A151" s="335" t="s">
        <v>98</v>
      </c>
      <c r="B151" s="336"/>
      <c r="C151"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37">
        <v>2040</v>
      </c>
      <c r="E151" s="338"/>
      <c r="F151" s="338"/>
      <c r="G151" s="338"/>
      <c r="H151" s="339"/>
    </row>
    <row r="152" spans="1:8" ht="70.5" customHeight="1" x14ac:dyDescent="0.2">
      <c r="A152" s="335" t="s">
        <v>99</v>
      </c>
      <c r="B152" s="336"/>
      <c r="C152"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37">
        <v>1020</v>
      </c>
      <c r="E152" s="338"/>
      <c r="F152" s="338"/>
      <c r="G152" s="338"/>
      <c r="H152" s="339"/>
    </row>
    <row r="153" spans="1:8" ht="70.5" customHeight="1" x14ac:dyDescent="0.2">
      <c r="A153" s="335" t="s">
        <v>100</v>
      </c>
      <c r="B153" s="336" t="s">
        <v>100</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37">
        <v>8748</v>
      </c>
      <c r="E153" s="338"/>
      <c r="F153" s="338"/>
      <c r="G153" s="338"/>
      <c r="H153" s="339"/>
    </row>
    <row r="154" spans="1:8" ht="70.5" customHeight="1" x14ac:dyDescent="0.2">
      <c r="A154" s="335" t="s">
        <v>101</v>
      </c>
      <c r="B154" s="336" t="s">
        <v>101</v>
      </c>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37">
        <v>2004</v>
      </c>
      <c r="E154" s="338"/>
      <c r="F154" s="338"/>
      <c r="G154" s="338"/>
      <c r="H154" s="339"/>
    </row>
    <row r="155" spans="1:8" ht="50.1" customHeight="1" x14ac:dyDescent="0.2">
      <c r="A155" s="335" t="s">
        <v>102</v>
      </c>
      <c r="B155" s="336"/>
      <c r="C155"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37">
        <v>5184</v>
      </c>
      <c r="E155" s="338"/>
      <c r="F155" s="338"/>
      <c r="G155" s="338"/>
      <c r="H155" s="339"/>
    </row>
    <row r="156" spans="1:8" s="16" customFormat="1" ht="102" customHeight="1" x14ac:dyDescent="0.2">
      <c r="A156" s="335" t="s">
        <v>16</v>
      </c>
      <c r="B156" s="336"/>
      <c r="C15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37">
        <v>930</v>
      </c>
      <c r="E156" s="338"/>
      <c r="F156" s="338"/>
      <c r="G156" s="338"/>
      <c r="H156" s="339"/>
    </row>
    <row r="157" spans="1:8" s="16" customFormat="1" ht="102" customHeight="1" x14ac:dyDescent="0.2">
      <c r="A157" s="335" t="s">
        <v>103</v>
      </c>
      <c r="B157" s="336"/>
      <c r="C15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7" s="337">
        <v>50010</v>
      </c>
      <c r="E157" s="338"/>
      <c r="F157" s="338"/>
      <c r="G157" s="338"/>
      <c r="H157" s="339"/>
    </row>
    <row r="158" spans="1:8" s="16" customFormat="1" ht="126" customHeight="1" x14ac:dyDescent="0.2">
      <c r="A158" s="335" t="s">
        <v>104</v>
      </c>
      <c r="B158" s="336"/>
      <c r="C1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8" s="337">
        <v>5532</v>
      </c>
      <c r="E158" s="338"/>
      <c r="F158" s="338"/>
      <c r="G158" s="338"/>
      <c r="H158" s="339"/>
    </row>
    <row r="159" spans="1:8" s="16" customFormat="1" ht="96" customHeight="1" x14ac:dyDescent="0.2">
      <c r="A159" s="335" t="s">
        <v>105</v>
      </c>
      <c r="B159" s="336"/>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37">
        <v>4320</v>
      </c>
      <c r="E159" s="338"/>
      <c r="F159" s="338"/>
      <c r="G159" s="338"/>
      <c r="H159" s="339"/>
    </row>
    <row r="160" spans="1:8" s="16" customFormat="1" ht="96" customHeight="1" x14ac:dyDescent="0.2">
      <c r="A160" s="356" t="s">
        <v>106</v>
      </c>
      <c r="B160" s="357"/>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0" s="337">
        <v>3600</v>
      </c>
      <c r="E160" s="338"/>
      <c r="F160" s="338"/>
      <c r="G160" s="338"/>
      <c r="H160" s="339"/>
    </row>
    <row r="161" spans="1:8" ht="50.1" customHeight="1" x14ac:dyDescent="0.2">
      <c r="A161" s="335" t="s">
        <v>107</v>
      </c>
      <c r="B161" s="336"/>
      <c r="C161" s="67" t="str">
        <f>"Интернет-площадка 2gis.ru на основе Cправочника организаций "&amp;$C$2&amp;""</f>
        <v>Интернет-площадка 2gis.ru на основе Cправочника организаций "2ГИС.БРЯНСК"</v>
      </c>
      <c r="D161" s="337">
        <v>5160</v>
      </c>
      <c r="E161" s="338"/>
      <c r="F161" s="338"/>
      <c r="G161" s="338"/>
      <c r="H161" s="339"/>
    </row>
    <row r="162" spans="1:8" ht="50.1" customHeight="1" x14ac:dyDescent="0.2">
      <c r="A162" s="335" t="s">
        <v>108</v>
      </c>
      <c r="B162" s="336"/>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37">
        <v>9120</v>
      </c>
      <c r="E162" s="338"/>
      <c r="F162" s="338"/>
      <c r="G162" s="338"/>
      <c r="H162" s="339"/>
    </row>
    <row r="163" spans="1:8" ht="50.1" customHeight="1" x14ac:dyDescent="0.2">
      <c r="A163" s="335" t="s">
        <v>109</v>
      </c>
      <c r="B163" s="336"/>
      <c r="C163" s="67" t="str">
        <f t="shared" si="1"/>
        <v>Электронный справочник на основе Справочника организаций "2ГИС.БРЯНСК" (версия для ПК)</v>
      </c>
      <c r="D163" s="337">
        <v>6000</v>
      </c>
      <c r="E163" s="338"/>
      <c r="F163" s="338"/>
      <c r="G163" s="338"/>
      <c r="H163" s="339"/>
    </row>
    <row r="164" spans="1:8" ht="50.1" customHeight="1" x14ac:dyDescent="0.2">
      <c r="A164" s="335" t="s">
        <v>110</v>
      </c>
      <c r="B164" s="336"/>
      <c r="C164" s="67" t="str">
        <f>"Интернет-площадка 2gis.ru на основе Cправочника организаций "&amp;$C$2&amp;""</f>
        <v>Интернет-площадка 2gis.ru на основе Cправочника организаций "2ГИС.БРЯНСК"</v>
      </c>
      <c r="D164" s="337">
        <v>10440</v>
      </c>
      <c r="E164" s="338"/>
      <c r="F164" s="338"/>
      <c r="G164" s="338"/>
      <c r="H164" s="339"/>
    </row>
    <row r="165" spans="1:8" ht="50.1" customHeight="1" x14ac:dyDescent="0.2">
      <c r="A165" s="335" t="s">
        <v>111</v>
      </c>
      <c r="B165" s="336"/>
      <c r="C165" s="67" t="str">
        <f>"Интернет-площадка 2gis.ru на основе Cправочника организаций "&amp;$C$2&amp;""</f>
        <v>Интернет-площадка 2gis.ru на основе Cправочника организаций "2ГИС.БРЯНСК"</v>
      </c>
      <c r="D165" s="337">
        <v>12528</v>
      </c>
      <c r="E165" s="338"/>
      <c r="F165" s="338"/>
      <c r="G165" s="338"/>
      <c r="H165" s="339"/>
    </row>
    <row r="166" spans="1:8" ht="50.1" customHeight="1" x14ac:dyDescent="0.2">
      <c r="A166" s="335" t="s">
        <v>112</v>
      </c>
      <c r="B166" s="336"/>
      <c r="C166" s="67" t="str">
        <f t="shared" si="1"/>
        <v>Электронный справочник на основе Справочника организаций "2ГИС.БРЯНСК" (версия для ПК)</v>
      </c>
      <c r="D166" s="337">
        <v>8400</v>
      </c>
      <c r="E166" s="338"/>
      <c r="F166" s="338"/>
      <c r="G166" s="338"/>
      <c r="H166" s="339"/>
    </row>
    <row r="167" spans="1:8" ht="50.1" customHeight="1" x14ac:dyDescent="0.2">
      <c r="A167" s="335" t="s">
        <v>113</v>
      </c>
      <c r="B167" s="336"/>
      <c r="C167" s="67" t="str">
        <f t="shared" si="1"/>
        <v>Электронный справочник на основе Справочника организаций "2ГИС.БРЯНСК" (версия для ПК)</v>
      </c>
      <c r="D167" s="337">
        <v>12240</v>
      </c>
      <c r="E167" s="338"/>
      <c r="F167" s="338"/>
      <c r="G167" s="338"/>
      <c r="H167" s="339"/>
    </row>
    <row r="168" spans="1:8" ht="50.1" customHeight="1" x14ac:dyDescent="0.2">
      <c r="A168" s="335" t="s">
        <v>114</v>
      </c>
      <c r="B168" s="336"/>
      <c r="C168" s="67" t="str">
        <f t="shared" si="1"/>
        <v>Электронный справочник на основе Справочника организаций "2ГИС.БРЯНСК" (версия для ПК)</v>
      </c>
      <c r="D168" s="337">
        <v>8520</v>
      </c>
      <c r="E168" s="338"/>
      <c r="F168" s="338"/>
      <c r="G168" s="338"/>
      <c r="H168" s="339"/>
    </row>
    <row r="169" spans="1:8" ht="50.1" customHeight="1" x14ac:dyDescent="0.2">
      <c r="A169" s="335" t="s">
        <v>115</v>
      </c>
      <c r="B169" s="336"/>
      <c r="C169" s="67" t="s">
        <v>95</v>
      </c>
      <c r="D169" s="337">
        <v>1320</v>
      </c>
      <c r="E169" s="338"/>
      <c r="F169" s="338"/>
      <c r="G169" s="338"/>
      <c r="H169" s="339"/>
    </row>
    <row r="170" spans="1:8" ht="64.5" customHeight="1" x14ac:dyDescent="0.2">
      <c r="A170" s="335" t="s">
        <v>116</v>
      </c>
      <c r="B170" s="336"/>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37">
        <v>12360</v>
      </c>
      <c r="E170" s="338"/>
      <c r="F170" s="338"/>
      <c r="G170" s="338"/>
      <c r="H170" s="339"/>
    </row>
    <row r="171" spans="1:8" ht="50.1" customHeight="1" thickBot="1" x14ac:dyDescent="0.25">
      <c r="A171" s="335" t="s">
        <v>117</v>
      </c>
      <c r="B171" s="336"/>
      <c r="C171" s="67" t="str">
        <f t="shared" si="1"/>
        <v>Электронный справочник на основе Справочника организаций "2ГИС.БРЯНСК" (версия для ПК)</v>
      </c>
      <c r="D171" s="353">
        <v>7320</v>
      </c>
      <c r="E171" s="354"/>
      <c r="F171" s="354"/>
      <c r="G171" s="354"/>
      <c r="H171" s="355"/>
    </row>
    <row r="172" spans="1:8" s="23" customFormat="1" ht="50.1" customHeight="1" thickBot="1" x14ac:dyDescent="0.25">
      <c r="A172" s="341" t="s">
        <v>118</v>
      </c>
      <c r="B172" s="342"/>
      <c r="C172" s="21"/>
      <c r="D172" s="343"/>
      <c r="E172" s="343"/>
      <c r="F172" s="343"/>
      <c r="G172" s="343"/>
      <c r="H172" s="344"/>
    </row>
    <row r="173" spans="1:8" s="16" customFormat="1" ht="50.1" customHeight="1" x14ac:dyDescent="0.2">
      <c r="A173" s="335" t="s">
        <v>119</v>
      </c>
      <c r="B173" s="336"/>
      <c r="C17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37">
        <v>2400</v>
      </c>
      <c r="E173" s="338"/>
      <c r="F173" s="338"/>
      <c r="G173" s="338"/>
      <c r="H173" s="339"/>
    </row>
    <row r="174" spans="1:8" s="16" customFormat="1" ht="50.1" customHeight="1" x14ac:dyDescent="0.2">
      <c r="A174" s="335" t="s">
        <v>120</v>
      </c>
      <c r="B174" s="336"/>
      <c r="C174" s="346"/>
      <c r="D174" s="337">
        <v>2400</v>
      </c>
      <c r="E174" s="338"/>
      <c r="F174" s="338"/>
      <c r="G174" s="338"/>
      <c r="H174" s="339"/>
    </row>
    <row r="175" spans="1:8" s="16" customFormat="1" ht="50.1" customHeight="1" x14ac:dyDescent="0.2">
      <c r="A175" s="348" t="s">
        <v>121</v>
      </c>
      <c r="B175" s="349"/>
      <c r="C175" s="346"/>
      <c r="D175" s="496">
        <v>1800</v>
      </c>
      <c r="E175" s="368"/>
      <c r="F175" s="368"/>
      <c r="G175" s="368"/>
      <c r="H175" s="368"/>
    </row>
    <row r="176" spans="1:8" s="16" customFormat="1" ht="50.1" customHeight="1" x14ac:dyDescent="0.2">
      <c r="A176" s="348" t="s">
        <v>122</v>
      </c>
      <c r="B176" s="349"/>
      <c r="C176" s="346"/>
      <c r="D176" s="496">
        <v>180</v>
      </c>
      <c r="E176" s="368"/>
      <c r="F176" s="368"/>
      <c r="G176" s="368"/>
      <c r="H176" s="368"/>
    </row>
    <row r="177" spans="1:8" s="16" customFormat="1" ht="50.1" customHeight="1" thickBot="1" x14ac:dyDescent="0.25">
      <c r="A177" s="348" t="s">
        <v>123</v>
      </c>
      <c r="B177" s="349"/>
      <c r="C177" s="347"/>
      <c r="D177" s="450">
        <v>612</v>
      </c>
      <c r="E177" s="451"/>
      <c r="F177" s="451"/>
      <c r="G177" s="451"/>
      <c r="H177" s="451"/>
    </row>
    <row r="178" spans="1:8" s="16" customFormat="1" ht="50.1" customHeight="1" thickBot="1" x14ac:dyDescent="0.25">
      <c r="A178" s="341" t="s">
        <v>124</v>
      </c>
      <c r="B178" s="342"/>
      <c r="C178" s="21"/>
      <c r="D178" s="343"/>
      <c r="E178" s="343"/>
      <c r="F178" s="343"/>
      <c r="G178" s="343"/>
      <c r="H178" s="344"/>
    </row>
    <row r="179" spans="1:8" ht="50.1" customHeight="1" x14ac:dyDescent="0.2">
      <c r="A179" s="335" t="s">
        <v>125</v>
      </c>
      <c r="B179" s="336"/>
      <c r="C179" s="67" t="str">
        <f>"Интернет-площадка 2gis.ru на основе Cправочника организаций "&amp;$C$2&amp;""</f>
        <v>Интернет-площадка 2gis.ru на основе Cправочника организаций "2ГИС.БРЯНСК"</v>
      </c>
      <c r="D179" s="337">
        <v>2766</v>
      </c>
      <c r="E179" s="338"/>
      <c r="F179" s="338"/>
      <c r="G179" s="338"/>
      <c r="H179" s="339"/>
    </row>
    <row r="180" spans="1:8" ht="50.1" customHeight="1" x14ac:dyDescent="0.2">
      <c r="A180" s="335" t="s">
        <v>126</v>
      </c>
      <c r="B180" s="336"/>
      <c r="C18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0" s="337">
        <v>5184</v>
      </c>
      <c r="E180" s="338"/>
      <c r="F180" s="338"/>
      <c r="G180" s="338"/>
      <c r="H180" s="339"/>
    </row>
    <row r="181" spans="1:8" ht="50.1" customHeight="1" x14ac:dyDescent="0.2">
      <c r="A181" s="335" t="s">
        <v>195</v>
      </c>
      <c r="B181" s="336"/>
      <c r="C181" s="67" t="str">
        <f>"Интернет-площадка 2gis.ru на основе Cправочника организаций "&amp;$C$2&amp;""</f>
        <v>Интернет-площадка 2gis.ru на основе Cправочника организаций "2ГИС.БРЯНСК"</v>
      </c>
      <c r="D181" s="337">
        <v>3960</v>
      </c>
      <c r="E181" s="338"/>
      <c r="F181" s="338"/>
      <c r="G181" s="338"/>
      <c r="H181" s="339"/>
    </row>
    <row r="182" spans="1:8" ht="50.1" customHeight="1" x14ac:dyDescent="0.2">
      <c r="A182" s="335" t="s">
        <v>128</v>
      </c>
      <c r="B182" s="336"/>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2" s="337">
        <v>7320</v>
      </c>
      <c r="E182" s="338"/>
      <c r="F182" s="338"/>
      <c r="G182" s="338"/>
      <c r="H182" s="339"/>
    </row>
    <row r="183" spans="1:8" s="16" customFormat="1" ht="126" customHeight="1" thickBot="1" x14ac:dyDescent="0.25">
      <c r="A183" s="335" t="s">
        <v>129</v>
      </c>
      <c r="B183" s="336"/>
      <c r="C183" s="160" t="str">
        <f>C179</f>
        <v>Интернет-площадка 2gis.ru на основе Cправочника организаций "2ГИС.БРЯНСК"</v>
      </c>
      <c r="D183" s="337">
        <v>4164</v>
      </c>
      <c r="E183" s="338"/>
      <c r="F183" s="338"/>
      <c r="G183" s="338"/>
      <c r="H183" s="339"/>
    </row>
    <row r="184" spans="1:8" ht="49.5" customHeight="1" thickBot="1" x14ac:dyDescent="0.25">
      <c r="A184" s="341" t="s">
        <v>196</v>
      </c>
      <c r="B184" s="342"/>
      <c r="C184" s="21"/>
      <c r="D184" s="343"/>
      <c r="E184" s="343"/>
      <c r="F184" s="343"/>
      <c r="G184" s="343"/>
      <c r="H184" s="344"/>
    </row>
    <row r="185" spans="1:8" s="20" customFormat="1" ht="30" customHeight="1" thickBot="1" x14ac:dyDescent="0.25">
      <c r="A185" s="486"/>
      <c r="B185" s="486"/>
      <c r="C185" s="602"/>
      <c r="D185" s="486"/>
      <c r="E185" s="486"/>
      <c r="F185" s="486"/>
      <c r="G185" s="486"/>
      <c r="H185" s="487"/>
    </row>
    <row r="186" spans="1:8" s="16" customFormat="1" ht="185.25" customHeight="1" x14ac:dyDescent="0.2">
      <c r="A186" s="335" t="s">
        <v>197</v>
      </c>
      <c r="B186" s="336"/>
      <c r="C18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6" s="360">
        <v>7200</v>
      </c>
      <c r="E186" s="361"/>
      <c r="F186" s="361"/>
      <c r="G186" s="361"/>
      <c r="H186" s="362"/>
    </row>
    <row r="187" spans="1:8" s="16" customFormat="1" ht="83.25" customHeight="1" thickBot="1" x14ac:dyDescent="0.25">
      <c r="A187" s="335" t="s">
        <v>198</v>
      </c>
      <c r="B187" s="336"/>
      <c r="C187" s="346"/>
      <c r="D187" s="337">
        <v>7200</v>
      </c>
      <c r="E187" s="338"/>
      <c r="F187" s="338"/>
      <c r="G187" s="338"/>
      <c r="H187" s="339"/>
    </row>
    <row r="188" spans="1:8" ht="13.5" thickBot="1" x14ac:dyDescent="0.25">
      <c r="A188" s="168"/>
      <c r="B188" s="169"/>
      <c r="C188" s="170"/>
      <c r="D188" s="169"/>
      <c r="E188" s="169"/>
      <c r="F188" s="169"/>
      <c r="G188" s="169"/>
      <c r="H188" s="171"/>
    </row>
    <row r="189" spans="1:8" ht="21" x14ac:dyDescent="0.2">
      <c r="A189" s="75"/>
      <c r="B189" s="76" t="s">
        <v>130</v>
      </c>
      <c r="C189" s="333" t="s">
        <v>317</v>
      </c>
      <c r="D189" s="333"/>
      <c r="E189" s="77"/>
      <c r="F189" s="77"/>
      <c r="G189" s="77"/>
      <c r="H189" s="77"/>
    </row>
    <row r="190" spans="1:8" ht="21" x14ac:dyDescent="0.2">
      <c r="A190" s="75"/>
      <c r="B190" s="77"/>
      <c r="C190" s="327" t="s">
        <v>318</v>
      </c>
      <c r="D190" s="327"/>
      <c r="E190" s="77"/>
      <c r="F190" s="77"/>
      <c r="G190" s="77"/>
      <c r="H190" s="77"/>
    </row>
    <row r="191" spans="1:8" ht="21" x14ac:dyDescent="0.2">
      <c r="A191" s="75"/>
      <c r="B191" s="77"/>
      <c r="C191" s="327" t="s">
        <v>319</v>
      </c>
      <c r="D191" s="327"/>
      <c r="E191" s="77"/>
      <c r="F191" s="77"/>
      <c r="G191" s="77"/>
      <c r="H191" s="77"/>
    </row>
    <row r="192" spans="1:8" ht="21" x14ac:dyDescent="0.2">
      <c r="C192" s="327"/>
      <c r="D192" s="327"/>
      <c r="E192" s="77"/>
      <c r="F192" s="77"/>
      <c r="G192" s="77"/>
      <c r="H192" s="72"/>
    </row>
    <row r="193" spans="1:8" ht="26.25" customHeight="1" x14ac:dyDescent="0.2">
      <c r="A193" s="324" t="str">
        <f>Абакан_юр!A171</f>
        <v>По соглашению сторон в качестве валюты платежа могут выступать украинские гривны, в этом случае курс следующий: 1 руб. = 0,5104 гривен</v>
      </c>
      <c r="B193" s="324"/>
      <c r="C193" s="324"/>
      <c r="D193" s="79"/>
      <c r="E193" s="79"/>
      <c r="F193" s="80"/>
      <c r="G193" s="328"/>
      <c r="H193" s="328"/>
    </row>
    <row r="194" spans="1:8" ht="26.25" customHeight="1" x14ac:dyDescent="0.2">
      <c r="A194" s="324" t="str">
        <f>Абакан_юр!A172</f>
        <v>По соглашению сторон в качестве валюты платежа могут выступать дирхамы ОАЭ, в этом случае курс следующий: 1 руб. = 0,0434 дирхам</v>
      </c>
      <c r="B194" s="324"/>
      <c r="C194" s="324"/>
      <c r="D194" s="79"/>
      <c r="E194" s="79"/>
      <c r="F194" s="80"/>
      <c r="G194" s="82"/>
      <c r="H194" s="82"/>
    </row>
    <row r="195" spans="1:8" ht="26.25" customHeight="1" x14ac:dyDescent="0.2">
      <c r="A195" s="324" t="str">
        <f>Абакан_юр!A173</f>
        <v>По соглашению сторон в качестве валюты платежа могут выступать доллары США, в этом случае курс следующий: 1 руб. = 0,0126 доллара</v>
      </c>
      <c r="B195" s="324"/>
      <c r="C195" s="324"/>
      <c r="D195" s="79"/>
      <c r="E195" s="79"/>
      <c r="F195" s="80"/>
      <c r="G195" s="82"/>
      <c r="H195" s="82"/>
    </row>
    <row r="196" spans="1:8" ht="26.25" customHeight="1" x14ac:dyDescent="0.2">
      <c r="A196" s="324" t="str">
        <f>Абакан_юр!A174</f>
        <v>По соглашению сторон в качестве валюты платежа могут выступать евро, в этом случае курс следующий: 1 руб. = 0,0117 евро</v>
      </c>
      <c r="B196" s="324"/>
      <c r="C196" s="324"/>
      <c r="D196" s="79"/>
      <c r="E196" s="80"/>
      <c r="F196" s="80"/>
      <c r="G196" s="82"/>
      <c r="H196" s="82"/>
    </row>
    <row r="197" spans="1:8" ht="26.25" customHeight="1" x14ac:dyDescent="0.2">
      <c r="A197" s="324" t="str">
        <f>Абакан_юр!A175</f>
        <v>По соглашению сторон в качестве валюты платежа могут выступать чешские кроны, в этом случае курс следующий: 1 руб. = 0,2914 крона</v>
      </c>
      <c r="B197" s="324"/>
      <c r="C197" s="324"/>
      <c r="D197" s="79"/>
      <c r="E197" s="80"/>
      <c r="F197" s="80"/>
      <c r="G197" s="82"/>
      <c r="H197" s="82"/>
    </row>
    <row r="198" spans="1:8" ht="26.25" customHeight="1" x14ac:dyDescent="0.2">
      <c r="A198" s="324" t="str">
        <f>Абакан_юр!A176</f>
        <v>По соглашению сторон в качестве валюты платежа могут выступать киргизские сомы, в этом случае курс следующий: 1 руб. = 1,0988 сом</v>
      </c>
      <c r="B198" s="324"/>
      <c r="C198" s="324"/>
      <c r="D198" s="79"/>
      <c r="E198" s="79"/>
      <c r="F198" s="80"/>
      <c r="G198" s="82"/>
      <c r="H198" s="82"/>
    </row>
    <row r="199" spans="1:8" ht="26.25" customHeight="1" x14ac:dyDescent="0.2">
      <c r="A199"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9" s="324"/>
      <c r="C199" s="324"/>
      <c r="D199" s="79"/>
      <c r="E199" s="79"/>
      <c r="F199" s="80"/>
      <c r="G199" s="82"/>
      <c r="H199" s="82"/>
    </row>
    <row r="200" spans="1:8" ht="26.25" x14ac:dyDescent="0.2">
      <c r="A200" s="83"/>
      <c r="B200" s="83"/>
      <c r="C200" s="84"/>
      <c r="D200" s="85"/>
      <c r="E200" s="85"/>
      <c r="F200" s="86"/>
      <c r="G200" s="87"/>
      <c r="H200" s="87"/>
    </row>
    <row r="201" spans="1:8" ht="21" x14ac:dyDescent="0.2">
      <c r="A201" s="325" t="s">
        <v>141</v>
      </c>
      <c r="B201" s="325"/>
      <c r="C201" s="325"/>
      <c r="D201" s="325"/>
      <c r="E201" s="325"/>
      <c r="F201" s="325"/>
      <c r="G201" s="325"/>
      <c r="H201" s="325"/>
    </row>
    <row r="202" spans="1:8" ht="21" x14ac:dyDescent="0.2">
      <c r="A202" s="325" t="s">
        <v>142</v>
      </c>
      <c r="B202" s="325"/>
      <c r="C202" s="325"/>
      <c r="D202" s="325"/>
      <c r="E202" s="325"/>
      <c r="F202" s="325"/>
      <c r="G202" s="325"/>
      <c r="H202" s="325"/>
    </row>
    <row r="203" spans="1:8" ht="26.25" x14ac:dyDescent="0.2">
      <c r="A203" s="83"/>
      <c r="B203" s="83"/>
      <c r="C203" s="84"/>
      <c r="D203" s="85"/>
      <c r="E203" s="85"/>
      <c r="F203" s="86"/>
      <c r="G203" s="87"/>
      <c r="H203" s="87"/>
    </row>
    <row r="204" spans="1:8" ht="22.5" customHeight="1" thickBot="1" x14ac:dyDescent="0.25">
      <c r="A204" s="326" t="s">
        <v>143</v>
      </c>
      <c r="B204" s="326"/>
      <c r="C204" s="326"/>
      <c r="D204" s="326"/>
      <c r="E204" s="326"/>
      <c r="F204" s="89"/>
      <c r="G204" s="81"/>
      <c r="H204" s="90"/>
    </row>
    <row r="205" spans="1:8" ht="50.1" customHeight="1" thickBot="1" x14ac:dyDescent="0.25">
      <c r="A205" s="312" t="s">
        <v>144</v>
      </c>
      <c r="B205" s="313"/>
      <c r="C205" s="313"/>
      <c r="D205" s="313"/>
      <c r="E205" s="314"/>
      <c r="F205" s="91"/>
      <c r="H205" s="92"/>
    </row>
    <row r="206" spans="1:8" ht="78" customHeight="1" thickBot="1" x14ac:dyDescent="0.25">
      <c r="A206" s="315" t="s">
        <v>145</v>
      </c>
      <c r="B206" s="316"/>
      <c r="C206" s="93" t="s">
        <v>146</v>
      </c>
      <c r="D206" s="316" t="s">
        <v>147</v>
      </c>
      <c r="E206" s="317"/>
      <c r="F206" s="94"/>
      <c r="G206" s="94"/>
      <c r="H206" s="94"/>
    </row>
    <row r="207" spans="1:8" ht="89.25" customHeight="1" x14ac:dyDescent="0.2">
      <c r="A207" s="318" t="s">
        <v>148</v>
      </c>
      <c r="B207" s="319"/>
      <c r="C207" s="95" t="s">
        <v>149</v>
      </c>
      <c r="D207" s="320" t="s">
        <v>150</v>
      </c>
      <c r="E207" s="321"/>
      <c r="F207" s="94"/>
      <c r="G207" s="94"/>
      <c r="H207" s="94"/>
    </row>
    <row r="208" spans="1:8" ht="81" customHeight="1" x14ac:dyDescent="0.2">
      <c r="A208" s="322" t="s">
        <v>151</v>
      </c>
      <c r="B208" s="323"/>
      <c r="C208" s="96" t="s">
        <v>152</v>
      </c>
      <c r="D208" s="310" t="s">
        <v>153</v>
      </c>
      <c r="E208" s="311"/>
      <c r="F208" s="94"/>
      <c r="G208" s="94"/>
      <c r="H208" s="94"/>
    </row>
    <row r="209" spans="1:8" ht="106.5" customHeight="1" thickBot="1" x14ac:dyDescent="0.25">
      <c r="A209" s="474" t="s">
        <v>154</v>
      </c>
      <c r="B209" s="475"/>
      <c r="C209" s="111" t="s">
        <v>155</v>
      </c>
      <c r="D209" s="476" t="s">
        <v>153</v>
      </c>
      <c r="E209" s="477"/>
      <c r="F209" s="94"/>
      <c r="G209" s="94"/>
      <c r="H209" s="94"/>
    </row>
    <row r="210" spans="1:8" s="72" customFormat="1" ht="125.25" customHeight="1" x14ac:dyDescent="0.2">
      <c r="A210" s="322" t="s">
        <v>157</v>
      </c>
      <c r="B210" s="323"/>
      <c r="C210" s="110" t="s">
        <v>158</v>
      </c>
      <c r="D210" s="323" t="s">
        <v>153</v>
      </c>
      <c r="E210" s="473"/>
      <c r="F210" s="91"/>
      <c r="G210" s="91"/>
      <c r="H210" s="91"/>
    </row>
    <row r="211" spans="1:8" s="88" customFormat="1" ht="222.75" customHeight="1" x14ac:dyDescent="0.2">
      <c r="A211" s="625" t="s">
        <v>159</v>
      </c>
      <c r="B211" s="626"/>
      <c r="C211" s="96" t="s">
        <v>160</v>
      </c>
      <c r="D211" s="627" t="s">
        <v>153</v>
      </c>
      <c r="E211" s="628"/>
      <c r="F211" s="86"/>
      <c r="G211" s="87"/>
      <c r="H211" s="87"/>
    </row>
    <row r="212" spans="1:8" ht="24.95" customHeight="1" x14ac:dyDescent="0.2">
      <c r="A212" s="307" t="s">
        <v>161</v>
      </c>
      <c r="B212" s="307"/>
      <c r="C212" s="307"/>
      <c r="D212" s="307"/>
      <c r="E212" s="307"/>
      <c r="F212" s="307"/>
      <c r="G212" s="307"/>
      <c r="H212" s="307"/>
    </row>
    <row r="213" spans="1:8" ht="24.95" customHeight="1" x14ac:dyDescent="0.2">
      <c r="A213" s="307" t="s">
        <v>162</v>
      </c>
      <c r="B213" s="307"/>
      <c r="C213" s="307"/>
      <c r="D213" s="307"/>
      <c r="E213" s="307"/>
      <c r="F213" s="307"/>
      <c r="G213" s="307"/>
      <c r="H213" s="307"/>
    </row>
    <row r="214" spans="1:8" ht="189.75" customHeight="1" x14ac:dyDescent="0.2">
      <c r="A214"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5"/>
      <c r="C214" s="325"/>
      <c r="D214" s="325"/>
      <c r="E214" s="325"/>
      <c r="F214" s="325"/>
      <c r="G214" s="325"/>
      <c r="H214" s="325"/>
    </row>
    <row r="215" spans="1:8" ht="64.5" customHeight="1" x14ac:dyDescent="0.2">
      <c r="A215" s="325" t="s">
        <v>164</v>
      </c>
      <c r="B215" s="325"/>
      <c r="C215" s="325"/>
      <c r="D215" s="325"/>
      <c r="E215" s="325"/>
      <c r="F215" s="325"/>
      <c r="G215" s="325"/>
      <c r="H215" s="325"/>
    </row>
    <row r="216" spans="1:8" ht="24.95" customHeight="1" x14ac:dyDescent="0.2">
      <c r="A216" s="307" t="s">
        <v>165</v>
      </c>
      <c r="B216" s="307"/>
      <c r="C216" s="307"/>
      <c r="D216" s="307"/>
      <c r="E216" s="307"/>
      <c r="F216" s="307"/>
      <c r="G216" s="307"/>
      <c r="H216" s="307"/>
    </row>
    <row r="217" spans="1:8" ht="6" customHeight="1" x14ac:dyDescent="0.2"/>
    <row r="218" spans="1:8" s="97" customFormat="1" ht="114.75" customHeight="1" x14ac:dyDescent="0.2">
      <c r="A218" s="325" t="s">
        <v>166</v>
      </c>
      <c r="B218" s="325"/>
      <c r="C218" s="325"/>
      <c r="D218" s="325"/>
      <c r="E218" s="325"/>
      <c r="F218" s="325"/>
      <c r="G218" s="325"/>
      <c r="H218" s="325"/>
    </row>
  </sheetData>
  <sheetProtection selectLockedCells="1" selectUnlockedCells="1"/>
  <mergeCells count="36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C189:D189"/>
    <mergeCell ref="A183:B183"/>
    <mergeCell ref="D183:H183"/>
    <mergeCell ref="A184:B184"/>
    <mergeCell ref="D184:H184"/>
    <mergeCell ref="A185:C185"/>
    <mergeCell ref="D185:H185"/>
    <mergeCell ref="A195:C195"/>
    <mergeCell ref="A196:C196"/>
    <mergeCell ref="A197:C197"/>
    <mergeCell ref="A198:C198"/>
    <mergeCell ref="A199:C199"/>
    <mergeCell ref="A201:H201"/>
    <mergeCell ref="C190:D190"/>
    <mergeCell ref="C191:D191"/>
    <mergeCell ref="C192:D192"/>
    <mergeCell ref="A193:C193"/>
    <mergeCell ref="G193:H193"/>
    <mergeCell ref="A194:C194"/>
    <mergeCell ref="A208:B208"/>
    <mergeCell ref="D208:E208"/>
    <mergeCell ref="A209:B209"/>
    <mergeCell ref="D209:E209"/>
    <mergeCell ref="A210:B210"/>
    <mergeCell ref="D210:E210"/>
    <mergeCell ref="A202:H202"/>
    <mergeCell ref="A204:E204"/>
    <mergeCell ref="A205:E205"/>
    <mergeCell ref="A206:B206"/>
    <mergeCell ref="D206:E206"/>
    <mergeCell ref="A207:B207"/>
    <mergeCell ref="D207:E207"/>
    <mergeCell ref="A216:H216"/>
    <mergeCell ref="A218:E218"/>
    <mergeCell ref="F218:H218"/>
    <mergeCell ref="A211:B211"/>
    <mergeCell ref="D211:E211"/>
    <mergeCell ref="A212:H212"/>
    <mergeCell ref="A213:H213"/>
    <mergeCell ref="A214:H214"/>
    <mergeCell ref="A215:H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50" zoomScaleNormal="60" zoomScaleSheetLayoutView="50" workbookViewId="0">
      <pane ySplit="4" topLeftCell="A16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60">
        <f>F7*1.2</f>
        <v>5328</v>
      </c>
      <c r="E7" s="361">
        <f>F7*1.1</f>
        <v>4884</v>
      </c>
      <c r="F7" s="361">
        <v>4440</v>
      </c>
      <c r="G7" s="361">
        <f>F7*0.75</f>
        <v>3330</v>
      </c>
      <c r="H7" s="362">
        <f>F7*0.5</f>
        <v>2220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436">
        <f>F12*1.2</f>
        <v>6336</v>
      </c>
      <c r="E12" s="361">
        <f>F12*1.1</f>
        <v>5808.0000000000009</v>
      </c>
      <c r="F12" s="361">
        <v>5280</v>
      </c>
      <c r="G12" s="361">
        <f>F12*0.75</f>
        <v>3960</v>
      </c>
      <c r="H12" s="362">
        <f>F12*0.5</f>
        <v>2640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1062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"2ГИС.ВЕЛИКИЙ НОВГОРОД"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506">
        <v>126</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60">
        <f>F27*1.2</f>
        <v>7459.2</v>
      </c>
      <c r="E27" s="361">
        <f>F27*1.1</f>
        <v>6837.6</v>
      </c>
      <c r="F27" s="361">
        <v>6216</v>
      </c>
      <c r="G27" s="361">
        <f>F27*0.75</f>
        <v>4662</v>
      </c>
      <c r="H27" s="362">
        <f>F27*0.5</f>
        <v>3108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436">
        <f>F32*1.2</f>
        <v>8870.4</v>
      </c>
      <c r="E32" s="361">
        <f>F32*1.1</f>
        <v>8131.2000000000007</v>
      </c>
      <c r="F32" s="361">
        <v>7392</v>
      </c>
      <c r="G32" s="361">
        <f>F32*0.75</f>
        <v>5544</v>
      </c>
      <c r="H32" s="362">
        <f>F32*0.5</f>
        <v>3696</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"2ГИС.ВЕЛИКИЙ НОВГОРОД"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444">
        <v>180</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60">
        <f>F48*1.2</f>
        <v>6393.5999999999995</v>
      </c>
      <c r="E48" s="361">
        <f>F48*1.1</f>
        <v>5860.8</v>
      </c>
      <c r="F48" s="361">
        <v>5328</v>
      </c>
      <c r="G48" s="361">
        <f>F48*0.75</f>
        <v>3996</v>
      </c>
      <c r="H48" s="362">
        <f>F48*0.5</f>
        <v>2664</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436">
        <f>F54*1.2</f>
        <v>7603.2</v>
      </c>
      <c r="E54" s="361">
        <f>F54*1.1</f>
        <v>6969.6</v>
      </c>
      <c r="F54" s="361">
        <v>6336</v>
      </c>
      <c r="G54" s="361">
        <f>F54*0.75</f>
        <v>4752</v>
      </c>
      <c r="H54" s="362">
        <f>F54*0.5</f>
        <v>3168</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506">
        <v>126</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312 до 6240</v>
      </c>
      <c r="E64" s="399"/>
      <c r="F64" s="399"/>
      <c r="G64" s="399"/>
      <c r="H64" s="400"/>
    </row>
    <row r="65" spans="1:8" ht="37.5" customHeight="1" outlineLevel="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580">
        <v>312</v>
      </c>
      <c r="E65" s="412"/>
      <c r="F65" s="412"/>
      <c r="G65" s="412"/>
      <c r="H65" s="413"/>
    </row>
    <row r="66" spans="1:8" ht="37.5" customHeight="1" outlineLevel="1" x14ac:dyDescent="0.2">
      <c r="A66" s="396" t="s">
        <v>40</v>
      </c>
      <c r="B66" s="565"/>
      <c r="C66" s="578"/>
      <c r="D66" s="340">
        <v>624</v>
      </c>
      <c r="E66" s="338"/>
      <c r="F66" s="338"/>
      <c r="G66" s="338"/>
      <c r="H66" s="339"/>
    </row>
    <row r="67" spans="1:8" ht="37.5" customHeight="1" outlineLevel="1" x14ac:dyDescent="0.2">
      <c r="A67" s="396" t="s">
        <v>41</v>
      </c>
      <c r="B67" s="565"/>
      <c r="C67" s="578"/>
      <c r="D67" s="340">
        <v>936</v>
      </c>
      <c r="E67" s="338"/>
      <c r="F67" s="338"/>
      <c r="G67" s="338"/>
      <c r="H67" s="339"/>
    </row>
    <row r="68" spans="1:8" ht="37.5" customHeight="1" outlineLevel="1" x14ac:dyDescent="0.2">
      <c r="A68" s="396" t="s">
        <v>42</v>
      </c>
      <c r="B68" s="565"/>
      <c r="C68" s="578"/>
      <c r="D68" s="340">
        <v>1248</v>
      </c>
      <c r="E68" s="338"/>
      <c r="F68" s="338"/>
      <c r="G68" s="338"/>
      <c r="H68" s="339"/>
    </row>
    <row r="69" spans="1:8" ht="37.5" customHeight="1" outlineLevel="1" x14ac:dyDescent="0.2">
      <c r="A69" s="396" t="s">
        <v>43</v>
      </c>
      <c r="B69" s="565"/>
      <c r="C69" s="578"/>
      <c r="D69" s="340">
        <v>1560</v>
      </c>
      <c r="E69" s="338"/>
      <c r="F69" s="338"/>
      <c r="G69" s="338"/>
      <c r="H69" s="339"/>
    </row>
    <row r="70" spans="1:8" ht="37.5" customHeight="1" outlineLevel="1" x14ac:dyDescent="0.2">
      <c r="A70" s="396" t="s">
        <v>44</v>
      </c>
      <c r="B70" s="565"/>
      <c r="C70" s="578"/>
      <c r="D70" s="340">
        <v>1872</v>
      </c>
      <c r="E70" s="338"/>
      <c r="F70" s="338"/>
      <c r="G70" s="338"/>
      <c r="H70" s="339"/>
    </row>
    <row r="71" spans="1:8" ht="37.5" customHeight="1" outlineLevel="1" x14ac:dyDescent="0.2">
      <c r="A71" s="396" t="s">
        <v>45</v>
      </c>
      <c r="B71" s="565"/>
      <c r="C71" s="578"/>
      <c r="D71" s="340">
        <v>2184</v>
      </c>
      <c r="E71" s="338"/>
      <c r="F71" s="338"/>
      <c r="G71" s="338"/>
      <c r="H71" s="339"/>
    </row>
    <row r="72" spans="1:8" ht="37.5" customHeight="1" outlineLevel="1" x14ac:dyDescent="0.2">
      <c r="A72" s="396" t="s">
        <v>46</v>
      </c>
      <c r="B72" s="565"/>
      <c r="C72" s="578"/>
      <c r="D72" s="340">
        <v>2496</v>
      </c>
      <c r="E72" s="338"/>
      <c r="F72" s="338"/>
      <c r="G72" s="338"/>
      <c r="H72" s="339"/>
    </row>
    <row r="73" spans="1:8" ht="37.5" customHeight="1" outlineLevel="1" x14ac:dyDescent="0.2">
      <c r="A73" s="396" t="s">
        <v>47</v>
      </c>
      <c r="B73" s="565"/>
      <c r="C73" s="578"/>
      <c r="D73" s="340">
        <v>2808</v>
      </c>
      <c r="E73" s="338"/>
      <c r="F73" s="338"/>
      <c r="G73" s="338"/>
      <c r="H73" s="339"/>
    </row>
    <row r="74" spans="1:8" ht="37.5" customHeight="1" outlineLevel="1" x14ac:dyDescent="0.2">
      <c r="A74" s="396" t="s">
        <v>48</v>
      </c>
      <c r="B74" s="565"/>
      <c r="C74" s="578"/>
      <c r="D74" s="340">
        <v>3120</v>
      </c>
      <c r="E74" s="338"/>
      <c r="F74" s="338"/>
      <c r="G74" s="338"/>
      <c r="H74" s="339"/>
    </row>
    <row r="75" spans="1:8" ht="37.5" customHeight="1" outlineLevel="1" x14ac:dyDescent="0.2">
      <c r="A75" s="396" t="s">
        <v>49</v>
      </c>
      <c r="B75" s="565"/>
      <c r="C75" s="578"/>
      <c r="D75" s="340">
        <v>3432</v>
      </c>
      <c r="E75" s="338"/>
      <c r="F75" s="338"/>
      <c r="G75" s="338"/>
      <c r="H75" s="339"/>
    </row>
    <row r="76" spans="1:8" ht="37.5" customHeight="1" outlineLevel="1" x14ac:dyDescent="0.2">
      <c r="A76" s="396" t="s">
        <v>50</v>
      </c>
      <c r="B76" s="565"/>
      <c r="C76" s="578"/>
      <c r="D76" s="340">
        <v>3744</v>
      </c>
      <c r="E76" s="338"/>
      <c r="F76" s="338"/>
      <c r="G76" s="338"/>
      <c r="H76" s="339"/>
    </row>
    <row r="77" spans="1:8" ht="37.5" customHeight="1" outlineLevel="1" x14ac:dyDescent="0.2">
      <c r="A77" s="396" t="s">
        <v>51</v>
      </c>
      <c r="B77" s="565"/>
      <c r="C77" s="578"/>
      <c r="D77" s="340">
        <v>4056</v>
      </c>
      <c r="E77" s="338"/>
      <c r="F77" s="338"/>
      <c r="G77" s="338"/>
      <c r="H77" s="339"/>
    </row>
    <row r="78" spans="1:8" ht="37.5" customHeight="1" outlineLevel="1" x14ac:dyDescent="0.2">
      <c r="A78" s="396" t="s">
        <v>52</v>
      </c>
      <c r="B78" s="565"/>
      <c r="C78" s="578"/>
      <c r="D78" s="340">
        <v>4368</v>
      </c>
      <c r="E78" s="338"/>
      <c r="F78" s="338"/>
      <c r="G78" s="338"/>
      <c r="H78" s="339"/>
    </row>
    <row r="79" spans="1:8" ht="37.5" customHeight="1" outlineLevel="1" x14ac:dyDescent="0.2">
      <c r="A79" s="396" t="s">
        <v>53</v>
      </c>
      <c r="B79" s="565"/>
      <c r="C79" s="578"/>
      <c r="D79" s="340">
        <v>4680</v>
      </c>
      <c r="E79" s="338"/>
      <c r="F79" s="338"/>
      <c r="G79" s="338"/>
      <c r="H79" s="339"/>
    </row>
    <row r="80" spans="1:8" ht="37.5" customHeight="1" outlineLevel="1" x14ac:dyDescent="0.2">
      <c r="A80" s="396" t="s">
        <v>54</v>
      </c>
      <c r="B80" s="565"/>
      <c r="C80" s="578"/>
      <c r="D80" s="340">
        <v>4992</v>
      </c>
      <c r="E80" s="338"/>
      <c r="F80" s="338"/>
      <c r="G80" s="338"/>
      <c r="H80" s="339"/>
    </row>
    <row r="81" spans="1:8" ht="37.5" customHeight="1" outlineLevel="1" x14ac:dyDescent="0.2">
      <c r="A81" s="396" t="s">
        <v>55</v>
      </c>
      <c r="B81" s="565"/>
      <c r="C81" s="578"/>
      <c r="D81" s="340">
        <v>5304</v>
      </c>
      <c r="E81" s="338"/>
      <c r="F81" s="338"/>
      <c r="G81" s="338"/>
      <c r="H81" s="339"/>
    </row>
    <row r="82" spans="1:8" ht="37.5" customHeight="1" outlineLevel="1" x14ac:dyDescent="0.2">
      <c r="A82" s="396" t="s">
        <v>56</v>
      </c>
      <c r="B82" s="565"/>
      <c r="C82" s="578"/>
      <c r="D82" s="340">
        <v>5616</v>
      </c>
      <c r="E82" s="338"/>
      <c r="F82" s="338"/>
      <c r="G82" s="338"/>
      <c r="H82" s="339"/>
    </row>
    <row r="83" spans="1:8" ht="37.5" customHeight="1" outlineLevel="1" x14ac:dyDescent="0.2">
      <c r="A83" s="396" t="s">
        <v>57</v>
      </c>
      <c r="B83" s="565"/>
      <c r="C83" s="578"/>
      <c r="D83" s="340">
        <v>5928</v>
      </c>
      <c r="E83" s="338"/>
      <c r="F83" s="338"/>
      <c r="G83" s="338"/>
      <c r="H83" s="339"/>
    </row>
    <row r="84" spans="1:8" ht="37.5" customHeight="1" outlineLevel="1" x14ac:dyDescent="0.2">
      <c r="A84" s="396" t="s">
        <v>58</v>
      </c>
      <c r="B84" s="565"/>
      <c r="C84" s="578"/>
      <c r="D84" s="340">
        <v>6240</v>
      </c>
      <c r="E84" s="338"/>
      <c r="F84" s="338"/>
      <c r="G84" s="338"/>
      <c r="H84" s="339"/>
    </row>
    <row r="85" spans="1:8" ht="37.5" customHeight="1" outlineLevel="1" x14ac:dyDescent="0.2">
      <c r="A85" s="396" t="s">
        <v>178</v>
      </c>
      <c r="B85" s="565"/>
      <c r="C85" s="578"/>
      <c r="D85" s="340">
        <v>6552</v>
      </c>
      <c r="E85" s="338"/>
      <c r="F85" s="338"/>
      <c r="G85" s="338"/>
      <c r="H85" s="339"/>
    </row>
    <row r="86" spans="1:8" ht="37.5" customHeight="1" outlineLevel="1" x14ac:dyDescent="0.2">
      <c r="A86" s="396" t="s">
        <v>179</v>
      </c>
      <c r="B86" s="565"/>
      <c r="C86" s="578"/>
      <c r="D86" s="340">
        <v>6864</v>
      </c>
      <c r="E86" s="338"/>
      <c r="F86" s="338"/>
      <c r="G86" s="338"/>
      <c r="H86" s="339"/>
    </row>
    <row r="87" spans="1:8" ht="37.5" customHeight="1" outlineLevel="1" x14ac:dyDescent="0.2">
      <c r="A87" s="396" t="s">
        <v>180</v>
      </c>
      <c r="B87" s="565"/>
      <c r="C87" s="578"/>
      <c r="D87" s="340">
        <v>7176</v>
      </c>
      <c r="E87" s="338"/>
      <c r="F87" s="338"/>
      <c r="G87" s="338"/>
      <c r="H87" s="339"/>
    </row>
    <row r="88" spans="1:8" ht="37.5" customHeight="1" outlineLevel="1" thickBot="1" x14ac:dyDescent="0.25">
      <c r="A88" s="396" t="s">
        <v>181</v>
      </c>
      <c r="B88" s="565"/>
      <c r="C88" s="578"/>
      <c r="D88" s="340">
        <v>7488</v>
      </c>
      <c r="E88" s="338"/>
      <c r="F88" s="338"/>
      <c r="G88" s="338"/>
      <c r="H88" s="339"/>
    </row>
    <row r="89" spans="1:8" ht="50.1" customHeight="1" thickBot="1" x14ac:dyDescent="0.25">
      <c r="A89" s="386" t="s">
        <v>59</v>
      </c>
      <c r="B89" s="387"/>
      <c r="C89" s="387"/>
      <c r="D89" s="398" t="str">
        <f>"от "&amp;MIN(D90:D99)&amp;" до "&amp;MAX(D90:D99)</f>
        <v>от 240 до 3954</v>
      </c>
      <c r="E89" s="399"/>
      <c r="F89" s="399"/>
      <c r="G89" s="399"/>
      <c r="H89" s="400"/>
    </row>
    <row r="90" spans="1:8" s="16" customFormat="1" ht="159" customHeight="1" x14ac:dyDescent="0.2">
      <c r="A90" s="62" t="s">
        <v>60</v>
      </c>
      <c r="B90" s="63" t="s">
        <v>13</v>
      </c>
      <c r="C90" s="1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0" s="401">
        <v>840</v>
      </c>
      <c r="E90" s="401"/>
      <c r="F90" s="401"/>
      <c r="G90" s="401"/>
      <c r="H90" s="402"/>
    </row>
    <row r="91" spans="1:8" ht="37.5" customHeight="1" x14ac:dyDescent="0.2">
      <c r="A91" s="356" t="s">
        <v>61</v>
      </c>
      <c r="B91" s="395"/>
      <c r="C91" s="40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91" s="368">
        <v>354</v>
      </c>
      <c r="E91" s="368"/>
      <c r="F91" s="368"/>
      <c r="G91" s="368"/>
      <c r="H91" s="369"/>
    </row>
    <row r="92" spans="1:8" ht="37.5" customHeight="1" x14ac:dyDescent="0.2">
      <c r="A92" s="356" t="s">
        <v>62</v>
      </c>
      <c r="B92" s="395"/>
      <c r="C92" s="404"/>
      <c r="D92" s="368">
        <v>2364</v>
      </c>
      <c r="E92" s="368"/>
      <c r="F92" s="368"/>
      <c r="G92" s="368"/>
      <c r="H92" s="369"/>
    </row>
    <row r="93" spans="1:8" ht="37.5" customHeight="1" x14ac:dyDescent="0.2">
      <c r="A93" s="356" t="s">
        <v>63</v>
      </c>
      <c r="B93" s="395"/>
      <c r="C93" s="404"/>
      <c r="D93" s="368">
        <v>888</v>
      </c>
      <c r="E93" s="368"/>
      <c r="F93" s="368"/>
      <c r="G93" s="368"/>
      <c r="H93" s="369"/>
    </row>
    <row r="94" spans="1:8" ht="37.5" customHeight="1" x14ac:dyDescent="0.2">
      <c r="A94" s="335" t="s">
        <v>64</v>
      </c>
      <c r="B94" s="336"/>
      <c r="C94" s="404"/>
      <c r="D94" s="368">
        <v>1122</v>
      </c>
      <c r="E94" s="368"/>
      <c r="F94" s="368"/>
      <c r="G94" s="368"/>
      <c r="H94" s="369"/>
    </row>
    <row r="95" spans="1:8" ht="37.5" customHeight="1" x14ac:dyDescent="0.2">
      <c r="A95" s="356" t="s">
        <v>65</v>
      </c>
      <c r="B95" s="395"/>
      <c r="C95" s="404"/>
      <c r="D95" s="368">
        <v>240</v>
      </c>
      <c r="E95" s="368"/>
      <c r="F95" s="368"/>
      <c r="G95" s="368"/>
      <c r="H95" s="369"/>
    </row>
    <row r="96" spans="1:8" ht="37.5" customHeight="1" x14ac:dyDescent="0.2">
      <c r="A96" s="356" t="s">
        <v>66</v>
      </c>
      <c r="B96" s="395"/>
      <c r="C96" s="404"/>
      <c r="D96" s="368">
        <v>240</v>
      </c>
      <c r="E96" s="368"/>
      <c r="F96" s="368"/>
      <c r="G96" s="368"/>
      <c r="H96" s="369"/>
    </row>
    <row r="97" spans="1:8" ht="37.5" customHeight="1" x14ac:dyDescent="0.2">
      <c r="A97" s="356" t="s">
        <v>67</v>
      </c>
      <c r="B97" s="395"/>
      <c r="C97" s="404"/>
      <c r="D97" s="368">
        <v>480</v>
      </c>
      <c r="E97" s="368"/>
      <c r="F97" s="368"/>
      <c r="G97" s="368"/>
      <c r="H97" s="369"/>
    </row>
    <row r="98" spans="1:8" ht="37.5" customHeight="1" x14ac:dyDescent="0.2">
      <c r="A98" s="356" t="s">
        <v>68</v>
      </c>
      <c r="B98" s="395"/>
      <c r="C98" s="404"/>
      <c r="D98" s="368">
        <v>720</v>
      </c>
      <c r="E98" s="368"/>
      <c r="F98" s="368"/>
      <c r="G98" s="368"/>
      <c r="H98" s="369"/>
    </row>
    <row r="99" spans="1:8" ht="37.5" customHeight="1" thickBot="1" x14ac:dyDescent="0.25">
      <c r="A99" s="406" t="s">
        <v>69</v>
      </c>
      <c r="B99" s="407"/>
      <c r="C99" s="405"/>
      <c r="D99" s="393">
        <v>3954</v>
      </c>
      <c r="E99" s="393"/>
      <c r="F99" s="393"/>
      <c r="G99" s="393"/>
      <c r="H99" s="394"/>
    </row>
    <row r="100" spans="1:8" s="16" customFormat="1" ht="117.75" customHeight="1" thickBot="1" x14ac:dyDescent="0.25">
      <c r="A100" s="501" t="s">
        <v>71</v>
      </c>
      <c r="B100" s="502"/>
      <c r="C100"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00" s="354">
        <v>30</v>
      </c>
      <c r="E100" s="354"/>
      <c r="F100" s="354"/>
      <c r="G100" s="354"/>
      <c r="H100" s="355"/>
    </row>
    <row r="101" spans="1:8" ht="50.1" customHeight="1" thickBot="1" x14ac:dyDescent="0.25">
      <c r="A101" s="341" t="s">
        <v>72</v>
      </c>
      <c r="B101" s="342"/>
      <c r="C101" s="21"/>
      <c r="D101" s="343" t="e">
        <f>"от "&amp;MIN(D103,D123:H124,#REF!,D125:H139)&amp;" до "&amp;MAX(D103,D123:H124,#REF!,D125:H139)</f>
        <v>#REF!</v>
      </c>
      <c r="E101" s="343"/>
      <c r="F101" s="343"/>
      <c r="G101" s="343"/>
      <c r="H101" s="344"/>
    </row>
    <row r="102" spans="1:8" ht="21.75" thickBot="1" x14ac:dyDescent="0.25">
      <c r="A102" s="497"/>
      <c r="B102" s="498"/>
      <c r="C102" s="60"/>
      <c r="D102" s="499"/>
      <c r="E102" s="499"/>
      <c r="F102" s="499"/>
      <c r="G102" s="499"/>
      <c r="H102" s="500"/>
    </row>
    <row r="103" spans="1:8" ht="69" customHeight="1" thickBot="1" x14ac:dyDescent="0.25">
      <c r="A103" s="374" t="s">
        <v>73</v>
      </c>
      <c r="B103" s="375"/>
      <c r="C103"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3" s="379">
        <v>2520</v>
      </c>
      <c r="E103" s="379"/>
      <c r="F103" s="379"/>
      <c r="G103" s="379"/>
      <c r="H103" s="380"/>
    </row>
    <row r="104" spans="1:8" ht="69" customHeight="1" thickBot="1" x14ac:dyDescent="0.25">
      <c r="A104" s="381" t="s">
        <v>74</v>
      </c>
      <c r="B104" s="382"/>
      <c r="C104" s="377"/>
      <c r="D104" s="383" t="s">
        <v>75</v>
      </c>
      <c r="E104" s="384"/>
      <c r="F104" s="384"/>
      <c r="G104" s="384"/>
      <c r="H104" s="385"/>
    </row>
    <row r="105" spans="1:8" ht="69" customHeight="1" x14ac:dyDescent="0.2">
      <c r="A105" s="363" t="s">
        <v>76</v>
      </c>
      <c r="B105" s="364"/>
      <c r="C105" s="377"/>
      <c r="D105" s="368">
        <f>D103/4</f>
        <v>630</v>
      </c>
      <c r="E105" s="368"/>
      <c r="F105" s="368"/>
      <c r="G105" s="368"/>
      <c r="H105" s="369"/>
    </row>
    <row r="106" spans="1:8" ht="69" customHeight="1" x14ac:dyDescent="0.2">
      <c r="A106" s="363" t="s">
        <v>77</v>
      </c>
      <c r="B106" s="364"/>
      <c r="C106" s="377"/>
      <c r="D106" s="368">
        <f>D103/5</f>
        <v>504</v>
      </c>
      <c r="E106" s="368"/>
      <c r="F106" s="368"/>
      <c r="G106" s="368"/>
      <c r="H106" s="369"/>
    </row>
    <row r="107" spans="1:8" ht="69" customHeight="1" x14ac:dyDescent="0.2">
      <c r="A107" s="363" t="s">
        <v>78</v>
      </c>
      <c r="B107" s="364"/>
      <c r="C107" s="377"/>
      <c r="D107" s="368">
        <f>D103/6</f>
        <v>420</v>
      </c>
      <c r="E107" s="368"/>
      <c r="F107" s="368"/>
      <c r="G107" s="368"/>
      <c r="H107" s="369"/>
    </row>
    <row r="108" spans="1:8" ht="69" customHeight="1" x14ac:dyDescent="0.2">
      <c r="A108" s="363" t="s">
        <v>79</v>
      </c>
      <c r="B108" s="364"/>
      <c r="C108" s="377"/>
      <c r="D108" s="368">
        <f>D103/7</f>
        <v>360</v>
      </c>
      <c r="E108" s="368"/>
      <c r="F108" s="368"/>
      <c r="G108" s="368"/>
      <c r="H108" s="369"/>
    </row>
    <row r="109" spans="1:8" ht="69" customHeight="1" x14ac:dyDescent="0.2">
      <c r="A109" s="363" t="s">
        <v>80</v>
      </c>
      <c r="B109" s="364"/>
      <c r="C109" s="377"/>
      <c r="D109" s="368">
        <f>D103/8</f>
        <v>315</v>
      </c>
      <c r="E109" s="368"/>
      <c r="F109" s="368"/>
      <c r="G109" s="368"/>
      <c r="H109" s="369"/>
    </row>
    <row r="110" spans="1:8" ht="69" customHeight="1" x14ac:dyDescent="0.2">
      <c r="A110" s="363" t="s">
        <v>81</v>
      </c>
      <c r="B110" s="364"/>
      <c r="C110" s="377"/>
      <c r="D110" s="368">
        <f>D103/9</f>
        <v>280</v>
      </c>
      <c r="E110" s="368"/>
      <c r="F110" s="368"/>
      <c r="G110" s="368"/>
      <c r="H110" s="369"/>
    </row>
    <row r="111" spans="1:8" ht="69" customHeight="1" x14ac:dyDescent="0.2">
      <c r="A111" s="363" t="s">
        <v>82</v>
      </c>
      <c r="B111" s="364"/>
      <c r="C111" s="377"/>
      <c r="D111" s="368">
        <f>D103/10</f>
        <v>252</v>
      </c>
      <c r="E111" s="368"/>
      <c r="F111" s="368"/>
      <c r="G111" s="368"/>
      <c r="H111" s="369"/>
    </row>
    <row r="112" spans="1:8" ht="69" customHeight="1" thickBot="1" x14ac:dyDescent="0.25">
      <c r="A112" s="374" t="s">
        <v>83</v>
      </c>
      <c r="B112" s="375"/>
      <c r="C112" s="377"/>
      <c r="D112" s="379">
        <v>3792</v>
      </c>
      <c r="E112" s="379"/>
      <c r="F112" s="379"/>
      <c r="G112" s="379"/>
      <c r="H112" s="380"/>
    </row>
    <row r="113" spans="1:8" ht="69" customHeight="1" thickBot="1" x14ac:dyDescent="0.25">
      <c r="A113" s="381" t="s">
        <v>74</v>
      </c>
      <c r="B113" s="382"/>
      <c r="C113" s="377"/>
      <c r="D113" s="383" t="s">
        <v>75</v>
      </c>
      <c r="E113" s="384"/>
      <c r="F113" s="384"/>
      <c r="G113" s="384"/>
      <c r="H113" s="385"/>
    </row>
    <row r="114" spans="1:8" ht="69" customHeight="1" x14ac:dyDescent="0.2">
      <c r="A114" s="363" t="s">
        <v>76</v>
      </c>
      <c r="B114" s="364"/>
      <c r="C114" s="377"/>
      <c r="D114" s="368">
        <v>948</v>
      </c>
      <c r="E114" s="368"/>
      <c r="F114" s="368"/>
      <c r="G114" s="368"/>
      <c r="H114" s="369"/>
    </row>
    <row r="115" spans="1:8" ht="69" customHeight="1" x14ac:dyDescent="0.2">
      <c r="A115" s="363" t="s">
        <v>77</v>
      </c>
      <c r="B115" s="364"/>
      <c r="C115" s="377"/>
      <c r="D115" s="368">
        <v>758.4</v>
      </c>
      <c r="E115" s="368"/>
      <c r="F115" s="368"/>
      <c r="G115" s="368"/>
      <c r="H115" s="369"/>
    </row>
    <row r="116" spans="1:8" ht="69" customHeight="1" x14ac:dyDescent="0.2">
      <c r="A116" s="363" t="s">
        <v>78</v>
      </c>
      <c r="B116" s="364"/>
      <c r="C116" s="377"/>
      <c r="D116" s="368">
        <v>631.99999999999989</v>
      </c>
      <c r="E116" s="368"/>
      <c r="F116" s="368"/>
      <c r="G116" s="368"/>
      <c r="H116" s="369"/>
    </row>
    <row r="117" spans="1:8" ht="69" customHeight="1" x14ac:dyDescent="0.2">
      <c r="A117" s="363" t="s">
        <v>79</v>
      </c>
      <c r="B117" s="364"/>
      <c r="C117" s="377"/>
      <c r="D117" s="368">
        <v>541.71428571428567</v>
      </c>
      <c r="E117" s="368"/>
      <c r="F117" s="368"/>
      <c r="G117" s="368"/>
      <c r="H117" s="369"/>
    </row>
    <row r="118" spans="1:8" ht="69" customHeight="1" x14ac:dyDescent="0.2">
      <c r="A118" s="363" t="s">
        <v>80</v>
      </c>
      <c r="B118" s="364"/>
      <c r="C118" s="377"/>
      <c r="D118" s="368">
        <v>474</v>
      </c>
      <c r="E118" s="368"/>
      <c r="F118" s="368"/>
      <c r="G118" s="368"/>
      <c r="H118" s="369"/>
    </row>
    <row r="119" spans="1:8" ht="69" customHeight="1" x14ac:dyDescent="0.2">
      <c r="A119" s="363" t="s">
        <v>81</v>
      </c>
      <c r="B119" s="364"/>
      <c r="C119" s="377"/>
      <c r="D119" s="368">
        <v>421.33333333333331</v>
      </c>
      <c r="E119" s="368"/>
      <c r="F119" s="368"/>
      <c r="G119" s="368"/>
      <c r="H119" s="369"/>
    </row>
    <row r="120" spans="1:8" ht="69" customHeight="1" thickBot="1" x14ac:dyDescent="0.25">
      <c r="A120" s="363" t="s">
        <v>82</v>
      </c>
      <c r="B120" s="364"/>
      <c r="C120" s="378"/>
      <c r="D120" s="368">
        <v>379.2</v>
      </c>
      <c r="E120" s="368"/>
      <c r="F120" s="368"/>
      <c r="G120" s="368"/>
      <c r="H120" s="369"/>
    </row>
    <row r="121" spans="1:8" s="16" customFormat="1" ht="62.45" customHeight="1" thickBot="1" x14ac:dyDescent="0.25">
      <c r="A121" s="358" t="s">
        <v>84</v>
      </c>
      <c r="B121" s="359"/>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1" s="353">
        <v>5004</v>
      </c>
      <c r="E121" s="354"/>
      <c r="F121" s="354"/>
      <c r="G121" s="354"/>
      <c r="H121" s="355"/>
    </row>
    <row r="122" spans="1:8" ht="21.75" thickBot="1" x14ac:dyDescent="0.25">
      <c r="A122" s="497"/>
      <c r="B122" s="498"/>
      <c r="C122" s="56"/>
      <c r="D122" s="499"/>
      <c r="E122" s="499"/>
      <c r="F122" s="499"/>
      <c r="G122" s="499"/>
      <c r="H122" s="500"/>
    </row>
    <row r="123" spans="1:8" ht="50.1" customHeight="1" x14ac:dyDescent="0.2">
      <c r="A123" s="335" t="s">
        <v>85</v>
      </c>
      <c r="B123" s="336"/>
      <c r="C123" s="66" t="str">
        <f>"Интернет-площадка 2gis.ru на основе Cправочника организаций "&amp;$C$2&amp;""</f>
        <v>Интернет-площадка 2gis.ru на основе Cправочника организаций "2ГИС.ВЕЛИКИЙ НОВГОРОД"</v>
      </c>
      <c r="D123" s="360">
        <v>1950</v>
      </c>
      <c r="E123" s="361"/>
      <c r="F123" s="361"/>
      <c r="G123" s="361"/>
      <c r="H123" s="362"/>
    </row>
    <row r="124" spans="1:8" ht="50.1" customHeight="1" x14ac:dyDescent="0.2">
      <c r="A124" s="335" t="s">
        <v>86</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367">
        <v>300</v>
      </c>
      <c r="E124" s="351"/>
      <c r="F124" s="351"/>
      <c r="G124" s="351"/>
      <c r="H124" s="352"/>
    </row>
    <row r="125" spans="1:8" ht="50.1" customHeight="1" x14ac:dyDescent="0.2">
      <c r="A125" s="335" t="s">
        <v>87</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37">
        <v>3012</v>
      </c>
      <c r="E125" s="338"/>
      <c r="F125" s="338"/>
      <c r="G125" s="338"/>
      <c r="H125" s="339"/>
    </row>
    <row r="126" spans="1:8" ht="50.1" customHeight="1" x14ac:dyDescent="0.2">
      <c r="A126" s="335" t="s">
        <v>88</v>
      </c>
      <c r="B126" s="336"/>
      <c r="C126" s="67" t="str">
        <f>"Интернет-площадка 2gis.ru на основе Cправочника организаций "&amp;$C$2&amp;""</f>
        <v>Интернет-площадка 2gis.ru на основе Cправочника организаций "2ГИС.ВЕЛИКИЙ НОВГОРОД"</v>
      </c>
      <c r="D126" s="337">
        <v>3660</v>
      </c>
      <c r="E126" s="338"/>
      <c r="F126" s="338"/>
      <c r="G126" s="338"/>
      <c r="H126" s="339"/>
    </row>
    <row r="127" spans="1:8" ht="50.1" customHeight="1" x14ac:dyDescent="0.2">
      <c r="A127" s="335" t="s">
        <v>89</v>
      </c>
      <c r="B127" s="336"/>
      <c r="C127" s="67" t="str">
        <f>"Интернет-площадка 2gis.ru на основе Cправочника организаций "&amp;$C$2&amp;""</f>
        <v>Интернет-площадка 2gis.ru на основе Cправочника организаций "2ГИС.ВЕЛИКИЙ НОВГОРОД"</v>
      </c>
      <c r="D127" s="337">
        <v>4392</v>
      </c>
      <c r="E127" s="338"/>
      <c r="F127" s="338"/>
      <c r="G127" s="338"/>
      <c r="H127" s="339"/>
    </row>
    <row r="128" spans="1:8" ht="50.1" customHeight="1" x14ac:dyDescent="0.2">
      <c r="A128" s="335" t="s">
        <v>90</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8" s="337">
        <v>474</v>
      </c>
      <c r="E128" s="338"/>
      <c r="F128" s="338"/>
      <c r="G128" s="338"/>
      <c r="H128" s="339"/>
    </row>
    <row r="129" spans="1:8" ht="50.1" customHeight="1" x14ac:dyDescent="0.2">
      <c r="A129" s="335" t="s">
        <v>91</v>
      </c>
      <c r="B129" s="336"/>
      <c r="C129"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9" s="337">
        <v>474</v>
      </c>
      <c r="E129" s="338"/>
      <c r="F129" s="338"/>
      <c r="G129" s="338"/>
      <c r="H129" s="339"/>
    </row>
    <row r="130" spans="1:8" ht="50.1" customHeight="1" x14ac:dyDescent="0.2">
      <c r="A130" s="335" t="s">
        <v>92</v>
      </c>
      <c r="B130" s="336"/>
      <c r="C130"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37">
        <v>3306</v>
      </c>
      <c r="E130" s="338"/>
      <c r="F130" s="338"/>
      <c r="G130" s="338"/>
      <c r="H130" s="339"/>
    </row>
    <row r="131" spans="1:8" ht="50.1" customHeight="1" x14ac:dyDescent="0.2">
      <c r="A131" s="335" t="s">
        <v>93</v>
      </c>
      <c r="B131" s="336"/>
      <c r="C13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1" s="337">
        <v>2010</v>
      </c>
      <c r="E131" s="338"/>
      <c r="F131" s="338"/>
      <c r="G131" s="338"/>
      <c r="H131" s="339"/>
    </row>
    <row r="132" spans="1:8" ht="50.1" customHeight="1" x14ac:dyDescent="0.2">
      <c r="A132" s="335" t="s">
        <v>94</v>
      </c>
      <c r="B132" s="336"/>
      <c r="C132" s="67" t="s">
        <v>95</v>
      </c>
      <c r="D132" s="337">
        <v>504</v>
      </c>
      <c r="E132" s="338"/>
      <c r="F132" s="338"/>
      <c r="G132" s="338"/>
      <c r="H132" s="339"/>
    </row>
    <row r="133" spans="1:8" ht="64.5" customHeight="1" x14ac:dyDescent="0.2">
      <c r="A133" s="335" t="s">
        <v>96</v>
      </c>
      <c r="B133" s="336"/>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37">
        <v>1950</v>
      </c>
      <c r="E133" s="338"/>
      <c r="F133" s="338"/>
      <c r="G133" s="338"/>
      <c r="H133" s="339"/>
    </row>
    <row r="134" spans="1:8" ht="64.5" customHeight="1" x14ac:dyDescent="0.2">
      <c r="A134" s="335" t="s">
        <v>97</v>
      </c>
      <c r="B134" s="336"/>
      <c r="C134" s="67"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4" s="337">
        <v>1560</v>
      </c>
      <c r="E134" s="338"/>
      <c r="F134" s="338"/>
      <c r="G134" s="338"/>
      <c r="H134" s="339"/>
    </row>
    <row r="135" spans="1:8" ht="64.5" customHeight="1" x14ac:dyDescent="0.2">
      <c r="A135" s="335" t="s">
        <v>98</v>
      </c>
      <c r="B135" s="336"/>
      <c r="C135"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5" s="337">
        <v>1326</v>
      </c>
      <c r="E135" s="338"/>
      <c r="F135" s="338"/>
      <c r="G135" s="338"/>
      <c r="H135" s="339"/>
    </row>
    <row r="136" spans="1:8" ht="64.5" customHeight="1" x14ac:dyDescent="0.2">
      <c r="A136" s="335" t="s">
        <v>99</v>
      </c>
      <c r="B136" s="336"/>
      <c r="C136"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6" s="337">
        <v>780</v>
      </c>
      <c r="E136" s="338"/>
      <c r="F136" s="338"/>
      <c r="G136" s="338"/>
      <c r="H136" s="339"/>
    </row>
    <row r="137" spans="1:8" ht="64.5" customHeight="1" x14ac:dyDescent="0.2">
      <c r="A137" s="335" t="s">
        <v>100</v>
      </c>
      <c r="B137" s="336" t="s">
        <v>100</v>
      </c>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7" s="337">
        <v>4482</v>
      </c>
      <c r="E137" s="338"/>
      <c r="F137" s="338"/>
      <c r="G137" s="338"/>
      <c r="H137" s="339"/>
    </row>
    <row r="138" spans="1:8" ht="64.5" customHeight="1" x14ac:dyDescent="0.2">
      <c r="A138" s="335" t="s">
        <v>101</v>
      </c>
      <c r="B138" s="336" t="s">
        <v>101</v>
      </c>
      <c r="C13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37">
        <v>2004</v>
      </c>
      <c r="E138" s="338"/>
      <c r="F138" s="338"/>
      <c r="G138" s="338"/>
      <c r="H138" s="339"/>
    </row>
    <row r="139" spans="1:8" ht="50.1" customHeight="1" x14ac:dyDescent="0.2">
      <c r="A139" s="335" t="s">
        <v>102</v>
      </c>
      <c r="B139" s="336"/>
      <c r="C139"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9" s="337">
        <v>2010</v>
      </c>
      <c r="E139" s="338"/>
      <c r="F139" s="338"/>
      <c r="G139" s="338"/>
      <c r="H139" s="339"/>
    </row>
    <row r="140" spans="1:8" s="16" customFormat="1" ht="102" customHeight="1" x14ac:dyDescent="0.2">
      <c r="A140" s="335" t="s">
        <v>16</v>
      </c>
      <c r="B140" s="336"/>
      <c r="C140"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0" s="337">
        <v>840</v>
      </c>
      <c r="E140" s="338"/>
      <c r="F140" s="338"/>
      <c r="G140" s="338"/>
      <c r="H140" s="339"/>
    </row>
    <row r="141" spans="1:8" s="16" customFormat="1" ht="102" customHeight="1" x14ac:dyDescent="0.2">
      <c r="A141" s="335" t="s">
        <v>103</v>
      </c>
      <c r="B141" s="336"/>
      <c r="C14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37">
        <v>50010</v>
      </c>
      <c r="E141" s="338"/>
      <c r="F141" s="338"/>
      <c r="G141" s="338"/>
      <c r="H141" s="339"/>
    </row>
    <row r="142" spans="1:8" s="16" customFormat="1" ht="126" customHeight="1" x14ac:dyDescent="0.2">
      <c r="A142" s="335" t="s">
        <v>104</v>
      </c>
      <c r="B142" s="336"/>
      <c r="C14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2" s="337">
        <v>1005</v>
      </c>
      <c r="E142" s="338"/>
      <c r="F142" s="338"/>
      <c r="G142" s="338"/>
      <c r="H142" s="339"/>
    </row>
    <row r="143" spans="1:8" s="16" customFormat="1" ht="96" customHeight="1" x14ac:dyDescent="0.2">
      <c r="A143" s="335" t="s">
        <v>105</v>
      </c>
      <c r="B143" s="336"/>
      <c r="C14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3" s="337">
        <v>1500</v>
      </c>
      <c r="E143" s="338"/>
      <c r="F143" s="338"/>
      <c r="G143" s="338"/>
      <c r="H143" s="339"/>
    </row>
    <row r="144" spans="1:8" s="16" customFormat="1" ht="96" customHeight="1" x14ac:dyDescent="0.2">
      <c r="A144" s="356" t="s">
        <v>106</v>
      </c>
      <c r="B144" s="357"/>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4" s="337">
        <v>2004</v>
      </c>
      <c r="E144" s="338"/>
      <c r="F144" s="338"/>
      <c r="G144" s="338"/>
      <c r="H144" s="339"/>
    </row>
    <row r="145" spans="1:8" ht="50.1" customHeight="1" x14ac:dyDescent="0.2">
      <c r="A145" s="335" t="s">
        <v>107</v>
      </c>
      <c r="B145" s="336"/>
      <c r="C145" s="67" t="str">
        <f>"Интернет-площадка 2gis.ru на основе Cправочника организаций "&amp;$C$2&amp;""</f>
        <v>Интернет-площадка 2gis.ru на основе Cправочника организаций "2ГИС.ВЕЛИКИЙ НОВГОРОД"</v>
      </c>
      <c r="D145" s="337">
        <v>2760</v>
      </c>
      <c r="E145" s="338"/>
      <c r="F145" s="338"/>
      <c r="G145" s="338"/>
      <c r="H145" s="339"/>
    </row>
    <row r="146" spans="1:8" ht="50.1" customHeight="1" x14ac:dyDescent="0.2">
      <c r="A146" s="335" t="s">
        <v>108</v>
      </c>
      <c r="B146" s="336"/>
      <c r="C146" s="67" t="str">
        <f t="shared" ref="C146:C155"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6" s="337">
        <v>480</v>
      </c>
      <c r="E146" s="338"/>
      <c r="F146" s="338"/>
      <c r="G146" s="338"/>
      <c r="H146" s="339"/>
    </row>
    <row r="147" spans="1:8" ht="50.1" customHeight="1" x14ac:dyDescent="0.2">
      <c r="A147" s="335" t="s">
        <v>109</v>
      </c>
      <c r="B147" s="336"/>
      <c r="C147" s="67" t="str">
        <f t="shared" si="1"/>
        <v>Электронный справочник на основе Справочника организаций "2ГИС.ВЕЛИКИЙ НОВГОРОД" (версия для ПК)</v>
      </c>
      <c r="D147" s="337">
        <v>4320</v>
      </c>
      <c r="E147" s="338"/>
      <c r="F147" s="338"/>
      <c r="G147" s="338"/>
      <c r="H147" s="339"/>
    </row>
    <row r="148" spans="1:8" ht="50.1" customHeight="1" x14ac:dyDescent="0.2">
      <c r="A148" s="335" t="s">
        <v>110</v>
      </c>
      <c r="B148" s="336"/>
      <c r="C148" s="67" t="str">
        <f>"Интернет-площадка 2gis.ru на основе Cправочника организаций "&amp;$C$2&amp;""</f>
        <v>Интернет-площадка 2gis.ru на основе Cправочника организаций "2ГИС.ВЕЛИКИЙ НОВГОРОД"</v>
      </c>
      <c r="D148" s="337">
        <v>5160</v>
      </c>
      <c r="E148" s="338"/>
      <c r="F148" s="338"/>
      <c r="G148" s="338"/>
      <c r="H148" s="339"/>
    </row>
    <row r="149" spans="1:8" ht="50.1" customHeight="1" x14ac:dyDescent="0.2">
      <c r="A149" s="335" t="s">
        <v>111</v>
      </c>
      <c r="B149" s="336"/>
      <c r="C149" s="67" t="str">
        <f>"Интернет-площадка 2gis.ru на основе Cправочника организаций "&amp;$C$2&amp;""</f>
        <v>Интернет-площадка 2gis.ru на основе Cправочника организаций "2ГИС.ВЕЛИКИЙ НОВГОРОД"</v>
      </c>
      <c r="D149" s="337">
        <v>6192</v>
      </c>
      <c r="E149" s="338"/>
      <c r="F149" s="338"/>
      <c r="G149" s="338"/>
      <c r="H149" s="339"/>
    </row>
    <row r="150" spans="1:8" ht="50.1" customHeight="1" x14ac:dyDescent="0.2">
      <c r="A150" s="335" t="s">
        <v>112</v>
      </c>
      <c r="B150" s="336"/>
      <c r="C150" s="67" t="str">
        <f t="shared" si="1"/>
        <v>Электронный справочник на основе Справочника организаций "2ГИС.ВЕЛИКИЙ НОВГОРОД" (версия для ПК)</v>
      </c>
      <c r="D150" s="337">
        <v>720</v>
      </c>
      <c r="E150" s="338"/>
      <c r="F150" s="338"/>
      <c r="G150" s="338"/>
      <c r="H150" s="339"/>
    </row>
    <row r="151" spans="1:8" ht="50.1" customHeight="1" x14ac:dyDescent="0.2">
      <c r="A151" s="335" t="s">
        <v>113</v>
      </c>
      <c r="B151" s="336"/>
      <c r="C151" s="67" t="str">
        <f t="shared" si="1"/>
        <v>Электронный справочник на основе Справочника организаций "2ГИС.ВЕЛИКИЙ НОВГОРОД" (версия для ПК)</v>
      </c>
      <c r="D151" s="337">
        <v>720</v>
      </c>
      <c r="E151" s="338"/>
      <c r="F151" s="338"/>
      <c r="G151" s="338"/>
      <c r="H151" s="339"/>
    </row>
    <row r="152" spans="1:8" ht="50.1" customHeight="1" x14ac:dyDescent="0.2">
      <c r="A152" s="335" t="s">
        <v>114</v>
      </c>
      <c r="B152" s="336"/>
      <c r="C152" s="67" t="str">
        <f t="shared" si="1"/>
        <v>Электронный справочник на основе Справочника организаций "2ГИС.ВЕЛИКИЙ НОВГОРОД" (версия для ПК)</v>
      </c>
      <c r="D152" s="337">
        <v>4680</v>
      </c>
      <c r="E152" s="338"/>
      <c r="F152" s="338"/>
      <c r="G152" s="338"/>
      <c r="H152" s="339"/>
    </row>
    <row r="153" spans="1:8" ht="50.1" customHeight="1" x14ac:dyDescent="0.2">
      <c r="A153" s="335" t="s">
        <v>115</v>
      </c>
      <c r="B153" s="336"/>
      <c r="C153" s="67" t="s">
        <v>95</v>
      </c>
      <c r="D153" s="337">
        <v>720</v>
      </c>
      <c r="E153" s="338"/>
      <c r="F153" s="338"/>
      <c r="G153" s="338"/>
      <c r="H153" s="339"/>
    </row>
    <row r="154" spans="1:8" ht="68.25" customHeight="1" x14ac:dyDescent="0.2">
      <c r="A154" s="335" t="s">
        <v>116</v>
      </c>
      <c r="B154" s="336"/>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4" s="337">
        <v>6360</v>
      </c>
      <c r="E154" s="338"/>
      <c r="F154" s="338"/>
      <c r="G154" s="338"/>
      <c r="H154" s="339"/>
    </row>
    <row r="155" spans="1:8" ht="50.1" customHeight="1" thickBot="1" x14ac:dyDescent="0.25">
      <c r="A155" s="335" t="s">
        <v>117</v>
      </c>
      <c r="B155" s="336"/>
      <c r="C155" s="67" t="str">
        <f t="shared" si="1"/>
        <v>Электронный справочник на основе Справочника организаций "2ГИС.ВЕЛИКИЙ НОВГОРОД" (версия для ПК)</v>
      </c>
      <c r="D155" s="353">
        <v>2880</v>
      </c>
      <c r="E155" s="354"/>
      <c r="F155" s="354"/>
      <c r="G155" s="354"/>
      <c r="H155" s="355"/>
    </row>
    <row r="156" spans="1:8" s="23" customFormat="1" ht="50.1" customHeight="1" thickBot="1" x14ac:dyDescent="0.25">
      <c r="A156" s="341" t="s">
        <v>118</v>
      </c>
      <c r="B156" s="342"/>
      <c r="C156" s="21"/>
      <c r="D156" s="343"/>
      <c r="E156" s="343"/>
      <c r="F156" s="343"/>
      <c r="G156" s="343"/>
      <c r="H156" s="344"/>
    </row>
    <row r="157" spans="1:8" s="16" customFormat="1" ht="50.1" customHeight="1" x14ac:dyDescent="0.2">
      <c r="A157" s="335" t="s">
        <v>119</v>
      </c>
      <c r="B157" s="336"/>
      <c r="C157" s="345"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7" s="337">
        <v>2004</v>
      </c>
      <c r="E157" s="338"/>
      <c r="F157" s="338"/>
      <c r="G157" s="338"/>
      <c r="H157" s="339"/>
    </row>
    <row r="158" spans="1:8" s="16" customFormat="1" ht="50.1" customHeight="1" x14ac:dyDescent="0.2">
      <c r="A158" s="335" t="s">
        <v>120</v>
      </c>
      <c r="B158" s="336"/>
      <c r="C158" s="346"/>
      <c r="D158" s="337">
        <v>2004</v>
      </c>
      <c r="E158" s="338"/>
      <c r="F158" s="338"/>
      <c r="G158" s="338"/>
      <c r="H158" s="339"/>
    </row>
    <row r="159" spans="1:8" s="16" customFormat="1" ht="50.1" customHeight="1" x14ac:dyDescent="0.2">
      <c r="A159" s="348" t="s">
        <v>121</v>
      </c>
      <c r="B159" s="349"/>
      <c r="C159" s="346"/>
      <c r="D159" s="496">
        <v>1500</v>
      </c>
      <c r="E159" s="368"/>
      <c r="F159" s="368"/>
      <c r="G159" s="368"/>
      <c r="H159" s="368"/>
    </row>
    <row r="160" spans="1:8" s="16" customFormat="1" ht="50.1" customHeight="1" x14ac:dyDescent="0.2">
      <c r="A160" s="348" t="s">
        <v>122</v>
      </c>
      <c r="B160" s="349"/>
      <c r="C160" s="346"/>
      <c r="D160" s="496">
        <v>150</v>
      </c>
      <c r="E160" s="368"/>
      <c r="F160" s="368"/>
      <c r="G160" s="368"/>
      <c r="H160" s="368"/>
    </row>
    <row r="161" spans="1:8" s="16" customFormat="1" ht="50.1" customHeight="1" thickBot="1" x14ac:dyDescent="0.25">
      <c r="A161" s="348" t="s">
        <v>123</v>
      </c>
      <c r="B161" s="349"/>
      <c r="C161" s="347"/>
      <c r="D161" s="450">
        <v>510</v>
      </c>
      <c r="E161" s="451"/>
      <c r="F161" s="451"/>
      <c r="G161" s="451"/>
      <c r="H161" s="451"/>
    </row>
    <row r="162" spans="1:8" s="16" customFormat="1" ht="50.1" customHeight="1" thickBot="1" x14ac:dyDescent="0.25">
      <c r="A162" s="341" t="s">
        <v>124</v>
      </c>
      <c r="B162" s="342"/>
      <c r="C162" s="21"/>
      <c r="D162" s="343"/>
      <c r="E162" s="343"/>
      <c r="F162" s="343"/>
      <c r="G162" s="343"/>
      <c r="H162" s="344"/>
    </row>
    <row r="163" spans="1:8" ht="50.1" customHeight="1" x14ac:dyDescent="0.2">
      <c r="A163" s="335" t="s">
        <v>125</v>
      </c>
      <c r="B163" s="336"/>
      <c r="C163" s="67" t="str">
        <f>"Интернет-площадка 2gis.ru на основе Cправочника организаций "&amp;$C$2&amp;""</f>
        <v>Интернет-площадка 2gis.ru на основе Cправочника организаций "2ГИС.ВЕЛИКИЙ НОВГОРОД"</v>
      </c>
      <c r="D163" s="337">
        <v>750</v>
      </c>
      <c r="E163" s="338"/>
      <c r="F163" s="338"/>
      <c r="G163" s="338"/>
      <c r="H163" s="339"/>
    </row>
    <row r="164" spans="1:8" ht="50.1" customHeight="1" x14ac:dyDescent="0.2">
      <c r="A164" s="335" t="s">
        <v>126</v>
      </c>
      <c r="B164" s="336"/>
      <c r="C164"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4" s="337">
        <v>1476</v>
      </c>
      <c r="E164" s="338"/>
      <c r="F164" s="338"/>
      <c r="G164" s="338"/>
      <c r="H164" s="339"/>
    </row>
    <row r="165" spans="1:8" ht="50.1" customHeight="1" x14ac:dyDescent="0.2">
      <c r="A165" s="335" t="s">
        <v>195</v>
      </c>
      <c r="B165" s="336"/>
      <c r="C165" s="67" t="str">
        <f>"Интернет-площадка 2gis.ru на основе Cправочника организаций "&amp;$C$2&amp;""</f>
        <v>Интернет-площадка 2gis.ru на основе Cправочника организаций "2ГИС.ВЕЛИКИЙ НОВГОРОД"</v>
      </c>
      <c r="D165" s="337">
        <v>1080</v>
      </c>
      <c r="E165" s="338"/>
      <c r="F165" s="338"/>
      <c r="G165" s="338"/>
      <c r="H165" s="339"/>
    </row>
    <row r="166" spans="1:8" ht="50.1" customHeight="1" x14ac:dyDescent="0.2">
      <c r="A166" s="335" t="s">
        <v>128</v>
      </c>
      <c r="B166" s="336"/>
      <c r="C166"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6" s="337">
        <v>2160</v>
      </c>
      <c r="E166" s="338"/>
      <c r="F166" s="338"/>
      <c r="G166" s="338"/>
      <c r="H166" s="339"/>
    </row>
    <row r="167" spans="1:8" s="16" customFormat="1" ht="126" customHeight="1" thickBot="1" x14ac:dyDescent="0.25">
      <c r="A167" s="335" t="s">
        <v>129</v>
      </c>
      <c r="B167" s="336"/>
      <c r="C167" s="160" t="str">
        <f>C163</f>
        <v>Интернет-площадка 2gis.ru на основе Cправочника организаций "2ГИС.ВЕЛИКИЙ НОВГОРОД"</v>
      </c>
      <c r="D167" s="337">
        <v>1842</v>
      </c>
      <c r="E167" s="338"/>
      <c r="F167" s="338"/>
      <c r="G167" s="338"/>
      <c r="H167" s="339"/>
    </row>
    <row r="168" spans="1:8" ht="50.1" customHeight="1" thickBot="1" x14ac:dyDescent="0.25">
      <c r="A168" s="341" t="s">
        <v>196</v>
      </c>
      <c r="B168" s="342"/>
      <c r="C168" s="21"/>
      <c r="D168" s="343"/>
      <c r="E168" s="343"/>
      <c r="F168" s="343"/>
      <c r="G168" s="343"/>
      <c r="H168" s="344"/>
    </row>
    <row r="169" spans="1:8" s="20" customFormat="1" ht="30" customHeight="1" thickBot="1" x14ac:dyDescent="0.25">
      <c r="A169" s="486"/>
      <c r="B169" s="486"/>
      <c r="C169" s="602"/>
      <c r="D169" s="486"/>
      <c r="E169" s="486"/>
      <c r="F169" s="486"/>
      <c r="G169" s="486"/>
      <c r="H169" s="487"/>
    </row>
    <row r="170" spans="1:8" s="16" customFormat="1" ht="185.25" customHeight="1" x14ac:dyDescent="0.2">
      <c r="A170" s="335" t="s">
        <v>197</v>
      </c>
      <c r="B170" s="336"/>
      <c r="C170"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70" s="360">
        <v>3180</v>
      </c>
      <c r="E170" s="361"/>
      <c r="F170" s="361"/>
      <c r="G170" s="361"/>
      <c r="H170" s="362"/>
    </row>
    <row r="171" spans="1:8" s="16" customFormat="1" ht="83.25" customHeight="1" thickBot="1" x14ac:dyDescent="0.25">
      <c r="A171" s="335" t="s">
        <v>198</v>
      </c>
      <c r="B171" s="336"/>
      <c r="C171" s="346"/>
      <c r="D171" s="337">
        <v>3180</v>
      </c>
      <c r="E171" s="338"/>
      <c r="F171" s="338"/>
      <c r="G171" s="338"/>
      <c r="H171" s="339"/>
    </row>
    <row r="172" spans="1:8" ht="21.75" thickBot="1" x14ac:dyDescent="0.25">
      <c r="A172" s="497"/>
      <c r="B172" s="498"/>
      <c r="C172" s="56"/>
      <c r="D172" s="499"/>
      <c r="E172" s="499"/>
      <c r="F172" s="499"/>
      <c r="G172" s="499"/>
      <c r="H172" s="500"/>
    </row>
    <row r="174" spans="1:8" ht="21" x14ac:dyDescent="0.2">
      <c r="A174" s="75"/>
      <c r="B174" s="76" t="s">
        <v>130</v>
      </c>
      <c r="C174" s="333" t="s">
        <v>321</v>
      </c>
      <c r="D174" s="333"/>
      <c r="E174" s="77"/>
      <c r="F174" s="77"/>
      <c r="G174" s="77"/>
      <c r="H174" s="77"/>
    </row>
    <row r="175" spans="1:8" ht="21" x14ac:dyDescent="0.2">
      <c r="A175" s="75"/>
      <c r="B175" s="77"/>
      <c r="C175" s="327" t="s">
        <v>322</v>
      </c>
      <c r="D175" s="327"/>
      <c r="E175" s="77"/>
      <c r="F175" s="77"/>
      <c r="G175" s="77"/>
      <c r="H175" s="77"/>
    </row>
    <row r="176" spans="1:8" ht="21" x14ac:dyDescent="0.2">
      <c r="A176" s="75"/>
      <c r="B176" s="77"/>
      <c r="C176" s="327" t="s">
        <v>323</v>
      </c>
      <c r="D176" s="327"/>
      <c r="E176" s="77"/>
      <c r="F176" s="77"/>
      <c r="G176" s="77"/>
      <c r="H176" s="77"/>
    </row>
    <row r="177" spans="1:8" ht="21" x14ac:dyDescent="0.2">
      <c r="C177" s="327"/>
      <c r="D177" s="327"/>
      <c r="E177" s="77"/>
      <c r="F177" s="77"/>
      <c r="G177" s="77"/>
      <c r="H177" s="72"/>
    </row>
    <row r="178" spans="1:8" ht="26.25" customHeight="1" x14ac:dyDescent="0.2">
      <c r="A178" s="324" t="str">
        <f>Абакан_юр!A171</f>
        <v>По соглашению сторон в качестве валюты платежа могут выступать украинские гривны, в этом случае курс следующий: 1 руб. = 0,5104 гривен</v>
      </c>
      <c r="B178" s="324"/>
      <c r="C178" s="324"/>
      <c r="D178" s="79"/>
      <c r="E178" s="79"/>
      <c r="F178" s="80"/>
      <c r="G178" s="328"/>
      <c r="H178" s="328"/>
    </row>
    <row r="179" spans="1:8" ht="26.25" customHeight="1" x14ac:dyDescent="0.2">
      <c r="A179" s="324" t="str">
        <f>Абакан_юр!A172</f>
        <v>По соглашению сторон в качестве валюты платежа могут выступать дирхамы ОАЭ, в этом случае курс следующий: 1 руб. = 0,0434 дирхам</v>
      </c>
      <c r="B179" s="324"/>
      <c r="C179" s="324"/>
      <c r="D179" s="79"/>
      <c r="E179" s="79"/>
      <c r="F179" s="80"/>
      <c r="G179" s="82"/>
      <c r="H179" s="82"/>
    </row>
    <row r="180" spans="1:8" ht="26.25" customHeight="1" x14ac:dyDescent="0.2">
      <c r="A180" s="324" t="str">
        <f>Абакан_юр!A173</f>
        <v>По соглашению сторон в качестве валюты платежа могут выступать доллары США, в этом случае курс следующий: 1 руб. = 0,0126 доллара</v>
      </c>
      <c r="B180" s="324"/>
      <c r="C180" s="324"/>
      <c r="D180" s="79"/>
      <c r="E180" s="79"/>
      <c r="F180" s="80"/>
      <c r="G180" s="82"/>
      <c r="H180" s="82"/>
    </row>
    <row r="181" spans="1:8" ht="26.25" customHeight="1" x14ac:dyDescent="0.2">
      <c r="A181" s="324" t="str">
        <f>Абакан_юр!A174</f>
        <v>По соглашению сторон в качестве валюты платежа могут выступать евро, в этом случае курс следующий: 1 руб. = 0,0117 евро</v>
      </c>
      <c r="B181" s="324"/>
      <c r="C181" s="324"/>
      <c r="D181" s="79"/>
      <c r="E181" s="80"/>
      <c r="F181" s="80"/>
      <c r="G181" s="82"/>
      <c r="H181" s="82"/>
    </row>
    <row r="182" spans="1:8" ht="26.25" customHeight="1" x14ac:dyDescent="0.2">
      <c r="A182" s="324" t="str">
        <f>Абакан_юр!A175</f>
        <v>По соглашению сторон в качестве валюты платежа могут выступать чешские кроны, в этом случае курс следующий: 1 руб. = 0,2914 крона</v>
      </c>
      <c r="B182" s="324"/>
      <c r="C182" s="324"/>
      <c r="D182" s="79"/>
      <c r="E182" s="80"/>
      <c r="F182" s="80"/>
      <c r="G182" s="82"/>
      <c r="H182" s="82"/>
    </row>
    <row r="183" spans="1:8" ht="26.25" customHeight="1" x14ac:dyDescent="0.2">
      <c r="A183" s="324" t="str">
        <f>Абакан_юр!A176</f>
        <v>По соглашению сторон в качестве валюты платежа могут выступать киргизские сомы, в этом случае курс следующий: 1 руб. = 1,0988 сом</v>
      </c>
      <c r="B183" s="324"/>
      <c r="C183" s="324"/>
      <c r="D183" s="79"/>
      <c r="E183" s="79"/>
      <c r="F183" s="80"/>
      <c r="G183" s="82"/>
      <c r="H183" s="82"/>
    </row>
    <row r="184" spans="1:8" ht="26.25" customHeight="1" x14ac:dyDescent="0.2">
      <c r="A184"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4" s="324"/>
      <c r="C184" s="324"/>
      <c r="D184" s="79"/>
      <c r="E184" s="79"/>
      <c r="F184" s="80"/>
      <c r="G184" s="82"/>
      <c r="H184" s="82"/>
    </row>
    <row r="185" spans="1:8" ht="26.25" x14ac:dyDescent="0.2">
      <c r="A185" s="83"/>
      <c r="B185" s="83"/>
      <c r="C185" s="84"/>
      <c r="D185" s="85"/>
      <c r="E185" s="85"/>
      <c r="F185" s="86"/>
      <c r="G185" s="87"/>
      <c r="H185" s="87"/>
    </row>
    <row r="186" spans="1:8" ht="21" x14ac:dyDescent="0.2">
      <c r="A186" s="325" t="s">
        <v>141</v>
      </c>
      <c r="B186" s="325"/>
      <c r="C186" s="325"/>
      <c r="D186" s="325"/>
      <c r="E186" s="325"/>
      <c r="F186" s="325"/>
      <c r="G186" s="325"/>
      <c r="H186" s="325"/>
    </row>
    <row r="187" spans="1:8" ht="21" x14ac:dyDescent="0.2">
      <c r="A187" s="325" t="s">
        <v>142</v>
      </c>
      <c r="B187" s="325"/>
      <c r="C187" s="325"/>
      <c r="D187" s="325"/>
      <c r="E187" s="325"/>
      <c r="F187" s="325"/>
      <c r="G187" s="325"/>
      <c r="H187" s="325"/>
    </row>
    <row r="188" spans="1:8" ht="26.25" x14ac:dyDescent="0.2">
      <c r="A188" s="83"/>
      <c r="B188" s="83"/>
      <c r="C188" s="84"/>
      <c r="D188" s="85"/>
      <c r="E188" s="85"/>
      <c r="F188" s="86"/>
      <c r="G188" s="87"/>
      <c r="H188" s="87"/>
    </row>
    <row r="189" spans="1:8" ht="39" customHeight="1" thickBot="1" x14ac:dyDescent="0.25">
      <c r="A189" s="326" t="s">
        <v>143</v>
      </c>
      <c r="B189" s="326"/>
      <c r="C189" s="326"/>
      <c r="D189" s="326"/>
      <c r="E189" s="326"/>
      <c r="F189" s="89"/>
      <c r="G189" s="81"/>
      <c r="H189" s="90"/>
    </row>
    <row r="190" spans="1:8" ht="50.1" customHeight="1" thickBot="1" x14ac:dyDescent="0.25">
      <c r="A190" s="312" t="s">
        <v>144</v>
      </c>
      <c r="B190" s="313"/>
      <c r="C190" s="313"/>
      <c r="D190" s="313"/>
      <c r="E190" s="314"/>
      <c r="F190" s="91"/>
      <c r="H190" s="92"/>
    </row>
    <row r="191" spans="1:8" ht="87" customHeight="1" thickBot="1" x14ac:dyDescent="0.25">
      <c r="A191" s="315" t="s">
        <v>145</v>
      </c>
      <c r="B191" s="316"/>
      <c r="C191" s="93" t="s">
        <v>146</v>
      </c>
      <c r="D191" s="316" t="s">
        <v>147</v>
      </c>
      <c r="E191" s="317"/>
      <c r="F191" s="94"/>
      <c r="G191" s="94"/>
      <c r="H191" s="94"/>
    </row>
    <row r="192" spans="1:8" ht="93.75" customHeight="1" x14ac:dyDescent="0.2">
      <c r="A192" s="318" t="s">
        <v>148</v>
      </c>
      <c r="B192" s="319"/>
      <c r="C192" s="95" t="s">
        <v>149</v>
      </c>
      <c r="D192" s="320" t="s">
        <v>150</v>
      </c>
      <c r="E192" s="321"/>
      <c r="F192" s="94"/>
      <c r="G192" s="94"/>
      <c r="H192" s="94"/>
    </row>
    <row r="193" spans="1:8" ht="83.25" customHeight="1" x14ac:dyDescent="0.2">
      <c r="A193" s="322" t="s">
        <v>151</v>
      </c>
      <c r="B193" s="323"/>
      <c r="C193" s="96" t="s">
        <v>152</v>
      </c>
      <c r="D193" s="310" t="s">
        <v>153</v>
      </c>
      <c r="E193" s="311"/>
      <c r="F193" s="94"/>
      <c r="G193" s="94"/>
      <c r="H193" s="94"/>
    </row>
    <row r="194" spans="1:8" ht="135" customHeight="1" thickBot="1" x14ac:dyDescent="0.25">
      <c r="A194" s="474" t="s">
        <v>154</v>
      </c>
      <c r="B194" s="475"/>
      <c r="C194" s="111" t="s">
        <v>155</v>
      </c>
      <c r="D194" s="476" t="s">
        <v>153</v>
      </c>
      <c r="E194" s="477"/>
      <c r="F194" s="94"/>
      <c r="G194" s="94"/>
      <c r="H194" s="94"/>
    </row>
    <row r="195" spans="1:8" s="72" customFormat="1" ht="125.25" customHeight="1" x14ac:dyDescent="0.2">
      <c r="A195" s="322" t="s">
        <v>157</v>
      </c>
      <c r="B195" s="323"/>
      <c r="C195" s="110" t="s">
        <v>158</v>
      </c>
      <c r="D195" s="323" t="s">
        <v>153</v>
      </c>
      <c r="E195" s="473"/>
      <c r="F195" s="91"/>
      <c r="G195" s="91"/>
      <c r="H195" s="91"/>
    </row>
    <row r="196" spans="1:8" s="88" customFormat="1" ht="222.75" customHeight="1" thickBot="1" x14ac:dyDescent="0.25">
      <c r="A196" s="596" t="s">
        <v>159</v>
      </c>
      <c r="B196" s="597"/>
      <c r="C196" s="111" t="s">
        <v>160</v>
      </c>
      <c r="D196" s="598" t="s">
        <v>153</v>
      </c>
      <c r="E196" s="599"/>
      <c r="F196" s="86"/>
      <c r="G196" s="87"/>
      <c r="H196" s="87"/>
    </row>
    <row r="197" spans="1:8" ht="24.95" customHeight="1" x14ac:dyDescent="0.2">
      <c r="A197" s="307" t="s">
        <v>161</v>
      </c>
      <c r="B197" s="307"/>
      <c r="C197" s="307"/>
      <c r="D197" s="307"/>
      <c r="E197" s="307"/>
      <c r="F197" s="307"/>
      <c r="G197" s="307"/>
      <c r="H197" s="307"/>
    </row>
    <row r="198" spans="1:8" ht="24.95" customHeight="1" x14ac:dyDescent="0.2">
      <c r="A198" s="307" t="s">
        <v>162</v>
      </c>
      <c r="B198" s="307"/>
      <c r="C198" s="307"/>
      <c r="D198" s="307"/>
      <c r="E198" s="307"/>
      <c r="F198" s="307"/>
      <c r="G198" s="307"/>
      <c r="H198" s="307"/>
    </row>
    <row r="199" spans="1:8" ht="189" customHeight="1" x14ac:dyDescent="0.2">
      <c r="A199"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5"/>
      <c r="C199" s="325"/>
      <c r="D199" s="325"/>
      <c r="E199" s="325"/>
      <c r="F199" s="325"/>
      <c r="G199" s="325"/>
      <c r="H199" s="325"/>
    </row>
    <row r="200" spans="1:8" ht="77.25" customHeight="1" x14ac:dyDescent="0.2">
      <c r="A200" s="325" t="s">
        <v>164</v>
      </c>
      <c r="B200" s="325"/>
      <c r="C200" s="325"/>
      <c r="D200" s="325"/>
      <c r="E200" s="325"/>
      <c r="F200" s="325"/>
      <c r="G200" s="325"/>
      <c r="H200" s="325"/>
    </row>
    <row r="201" spans="1:8" ht="24.95" customHeight="1" x14ac:dyDescent="0.2">
      <c r="A201" s="307" t="s">
        <v>165</v>
      </c>
      <c r="B201" s="307"/>
      <c r="C201" s="307"/>
      <c r="D201" s="307"/>
      <c r="E201" s="307"/>
      <c r="F201" s="307"/>
      <c r="G201" s="307"/>
      <c r="H201" s="307"/>
    </row>
    <row r="203" spans="1:8" s="97" customFormat="1" ht="114.75" customHeight="1" x14ac:dyDescent="0.2">
      <c r="A203" s="325" t="s">
        <v>166</v>
      </c>
      <c r="B203" s="325"/>
      <c r="C203" s="325"/>
      <c r="D203" s="325"/>
      <c r="E203" s="325"/>
      <c r="F203" s="325"/>
      <c r="G203" s="325"/>
      <c r="H203" s="325"/>
    </row>
  </sheetData>
  <sheetProtection selectLockedCells="1" selectUnlockedCells="1"/>
  <mergeCells count="33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8"/>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C89"/>
    <mergeCell ref="D89:H89"/>
    <mergeCell ref="A84:B84"/>
    <mergeCell ref="D84:H84"/>
    <mergeCell ref="A85:B85"/>
    <mergeCell ref="D85:H85"/>
    <mergeCell ref="A86:B86"/>
    <mergeCell ref="D86:H86"/>
    <mergeCell ref="D90:H90"/>
    <mergeCell ref="A91:B91"/>
    <mergeCell ref="C91:C99"/>
    <mergeCell ref="D91:H91"/>
    <mergeCell ref="A92:B92"/>
    <mergeCell ref="D92:H92"/>
    <mergeCell ref="A93:B93"/>
    <mergeCell ref="D93:H93"/>
    <mergeCell ref="A94:B94"/>
    <mergeCell ref="D94:H94"/>
    <mergeCell ref="A98:B98"/>
    <mergeCell ref="D98:H98"/>
    <mergeCell ref="A99:B99"/>
    <mergeCell ref="D99:H99"/>
    <mergeCell ref="A100:B100"/>
    <mergeCell ref="D100:H100"/>
    <mergeCell ref="A95:B95"/>
    <mergeCell ref="D95:H95"/>
    <mergeCell ref="A96:B96"/>
    <mergeCell ref="D96:H96"/>
    <mergeCell ref="A97:B97"/>
    <mergeCell ref="D97:H97"/>
    <mergeCell ref="D105:H105"/>
    <mergeCell ref="A106:B106"/>
    <mergeCell ref="D106:H106"/>
    <mergeCell ref="A107:B107"/>
    <mergeCell ref="D107:H107"/>
    <mergeCell ref="A108:B108"/>
    <mergeCell ref="D108:H108"/>
    <mergeCell ref="A101:B101"/>
    <mergeCell ref="D101:H101"/>
    <mergeCell ref="A102:B102"/>
    <mergeCell ref="D102:H102"/>
    <mergeCell ref="A103:B103"/>
    <mergeCell ref="C103:C120"/>
    <mergeCell ref="D103:H103"/>
    <mergeCell ref="A104:B104"/>
    <mergeCell ref="D104:H104"/>
    <mergeCell ref="A105:B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57:B157"/>
    <mergeCell ref="C157:C161"/>
    <mergeCell ref="D157:H157"/>
    <mergeCell ref="A158:B158"/>
    <mergeCell ref="D158:H158"/>
    <mergeCell ref="A159:B159"/>
    <mergeCell ref="D159:H159"/>
    <mergeCell ref="A160:B160"/>
    <mergeCell ref="D160:H160"/>
    <mergeCell ref="A161:B161"/>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68:B168"/>
    <mergeCell ref="D168:H168"/>
    <mergeCell ref="A169:C169"/>
    <mergeCell ref="D169:H169"/>
    <mergeCell ref="A170:B170"/>
    <mergeCell ref="C170:C171"/>
    <mergeCell ref="D170:H170"/>
    <mergeCell ref="A171:B171"/>
    <mergeCell ref="D171:H171"/>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97:H197"/>
    <mergeCell ref="A198:H198"/>
    <mergeCell ref="A199:H199"/>
    <mergeCell ref="A200:H200"/>
    <mergeCell ref="A201:H201"/>
    <mergeCell ref="A203:E203"/>
    <mergeCell ref="F203:H203"/>
    <mergeCell ref="A194:B194"/>
    <mergeCell ref="D194:E194"/>
    <mergeCell ref="A195:B195"/>
    <mergeCell ref="D195:E195"/>
    <mergeCell ref="A196:B196"/>
    <mergeCell ref="D196:E19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6"/>
  <sheetViews>
    <sheetView view="pageBreakPreview" zoomScale="40" zoomScaleNormal="60" zoomScaleSheetLayoutView="40" workbookViewId="0">
      <pane ySplit="4" topLeftCell="A162"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60">
        <f>F7*1.2</f>
        <v>11880</v>
      </c>
      <c r="E7" s="361">
        <f>F7*1.1</f>
        <v>10890</v>
      </c>
      <c r="F7" s="361">
        <v>9900</v>
      </c>
      <c r="G7" s="361">
        <f>F7*0.75</f>
        <v>7425</v>
      </c>
      <c r="H7" s="362">
        <f>F7*0.5</f>
        <v>4950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436">
        <f>F12*1.2</f>
        <v>13507.199999999999</v>
      </c>
      <c r="E12" s="361">
        <f>F12*1.1</f>
        <v>12381.6</v>
      </c>
      <c r="F12" s="361">
        <v>11256</v>
      </c>
      <c r="G12" s="361">
        <f>F12*0.75</f>
        <v>8442</v>
      </c>
      <c r="H12" s="362">
        <f>F12*0.5</f>
        <v>5628</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1260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"2ГИС.ВЛАДИВОСТОК"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506">
        <v>240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60">
        <f>F27*1.2</f>
        <v>16632</v>
      </c>
      <c r="E27" s="361">
        <f>F27*1.1</f>
        <v>15246.000000000002</v>
      </c>
      <c r="F27" s="361">
        <v>13860</v>
      </c>
      <c r="G27" s="361">
        <f>F27*0.75</f>
        <v>10395</v>
      </c>
      <c r="H27" s="362">
        <f>F27*0.5</f>
        <v>6930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436">
        <f>F32*1.2</f>
        <v>18921.599999999999</v>
      </c>
      <c r="E32" s="361">
        <f>F32*1.1</f>
        <v>17344.800000000003</v>
      </c>
      <c r="F32" s="361">
        <v>15768</v>
      </c>
      <c r="G32" s="361">
        <f>F32*0.75</f>
        <v>11826</v>
      </c>
      <c r="H32" s="362">
        <f>F32*0.5</f>
        <v>7884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1800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"2ГИС.ВЛАДИВОСТОК"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444">
        <v>336</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450"/>
      <c r="E46" s="451"/>
      <c r="F46" s="451"/>
      <c r="G46" s="451"/>
      <c r="H46" s="452"/>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515">
        <f>F48*1.2</f>
        <v>6336</v>
      </c>
      <c r="E48" s="515">
        <f>F48*1.1</f>
        <v>5808.0000000000009</v>
      </c>
      <c r="F48" s="515">
        <v>5280</v>
      </c>
      <c r="G48" s="515">
        <f>F48*0.75</f>
        <v>3960</v>
      </c>
      <c r="H48" s="515">
        <f>F48*0.5</f>
        <v>2640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458">
        <v>240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60">
        <f>F55*1.2</f>
        <v>14256</v>
      </c>
      <c r="E55" s="361">
        <f>F55*1.1</f>
        <v>13068.000000000002</v>
      </c>
      <c r="F55" s="361">
        <v>11880</v>
      </c>
      <c r="G55" s="361">
        <f>F55*0.75</f>
        <v>8910</v>
      </c>
      <c r="H55" s="362">
        <f>F55*0.5</f>
        <v>5940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436">
        <f>F61*1.2</f>
        <v>16214.4</v>
      </c>
      <c r="E61" s="361">
        <f>F61*1.1</f>
        <v>14863.2</v>
      </c>
      <c r="F61" s="361">
        <v>13512</v>
      </c>
      <c r="G61" s="361">
        <f>F61*0.75</f>
        <v>10134</v>
      </c>
      <c r="H61" s="362">
        <f>F61*0.5</f>
        <v>6756</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506">
        <v>240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1440 до 28800</v>
      </c>
      <c r="E71" s="399"/>
      <c r="F71" s="399"/>
      <c r="G71" s="399"/>
      <c r="H71" s="400"/>
    </row>
    <row r="72" spans="1:8" ht="37.5" customHeight="1" outlineLevel="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411">
        <v>1440</v>
      </c>
      <c r="E72" s="412"/>
      <c r="F72" s="412"/>
      <c r="G72" s="412"/>
      <c r="H72" s="413"/>
    </row>
    <row r="73" spans="1:8" ht="37.5" customHeight="1" outlineLevel="1" x14ac:dyDescent="0.2">
      <c r="A73" s="396" t="s">
        <v>40</v>
      </c>
      <c r="B73" s="397"/>
      <c r="C73" s="410"/>
      <c r="D73" s="337">
        <v>2880</v>
      </c>
      <c r="E73" s="338"/>
      <c r="F73" s="338"/>
      <c r="G73" s="338"/>
      <c r="H73" s="339"/>
    </row>
    <row r="74" spans="1:8" ht="37.5" customHeight="1" outlineLevel="1" x14ac:dyDescent="0.2">
      <c r="A74" s="396" t="s">
        <v>41</v>
      </c>
      <c r="B74" s="397"/>
      <c r="C74" s="410"/>
      <c r="D74" s="337">
        <v>4320</v>
      </c>
      <c r="E74" s="338"/>
      <c r="F74" s="338"/>
      <c r="G74" s="338"/>
      <c r="H74" s="339"/>
    </row>
    <row r="75" spans="1:8" ht="37.5" customHeight="1" outlineLevel="1" x14ac:dyDescent="0.2">
      <c r="A75" s="396" t="s">
        <v>42</v>
      </c>
      <c r="B75" s="397"/>
      <c r="C75" s="410"/>
      <c r="D75" s="337">
        <v>5760</v>
      </c>
      <c r="E75" s="338"/>
      <c r="F75" s="338"/>
      <c r="G75" s="338"/>
      <c r="H75" s="339"/>
    </row>
    <row r="76" spans="1:8" ht="37.5" customHeight="1" outlineLevel="1" x14ac:dyDescent="0.2">
      <c r="A76" s="396" t="s">
        <v>43</v>
      </c>
      <c r="B76" s="397"/>
      <c r="C76" s="410"/>
      <c r="D76" s="337">
        <v>7200</v>
      </c>
      <c r="E76" s="338"/>
      <c r="F76" s="338"/>
      <c r="G76" s="338"/>
      <c r="H76" s="339"/>
    </row>
    <row r="77" spans="1:8" ht="37.5" customHeight="1" outlineLevel="1" x14ac:dyDescent="0.2">
      <c r="A77" s="396" t="s">
        <v>44</v>
      </c>
      <c r="B77" s="397"/>
      <c r="C77" s="410"/>
      <c r="D77" s="337">
        <v>8640</v>
      </c>
      <c r="E77" s="338"/>
      <c r="F77" s="338"/>
      <c r="G77" s="338"/>
      <c r="H77" s="339"/>
    </row>
    <row r="78" spans="1:8" ht="37.5" customHeight="1" outlineLevel="1" x14ac:dyDescent="0.2">
      <c r="A78" s="396" t="s">
        <v>45</v>
      </c>
      <c r="B78" s="397"/>
      <c r="C78" s="410"/>
      <c r="D78" s="337">
        <v>10080</v>
      </c>
      <c r="E78" s="338"/>
      <c r="F78" s="338"/>
      <c r="G78" s="338"/>
      <c r="H78" s="339"/>
    </row>
    <row r="79" spans="1:8" ht="37.5" customHeight="1" outlineLevel="1" x14ac:dyDescent="0.2">
      <c r="A79" s="396" t="s">
        <v>46</v>
      </c>
      <c r="B79" s="397"/>
      <c r="C79" s="410"/>
      <c r="D79" s="337">
        <v>11520</v>
      </c>
      <c r="E79" s="338"/>
      <c r="F79" s="338"/>
      <c r="G79" s="338"/>
      <c r="H79" s="339"/>
    </row>
    <row r="80" spans="1:8" ht="37.5" customHeight="1" outlineLevel="1" x14ac:dyDescent="0.2">
      <c r="A80" s="396" t="s">
        <v>47</v>
      </c>
      <c r="B80" s="397"/>
      <c r="C80" s="410"/>
      <c r="D80" s="337">
        <v>12960</v>
      </c>
      <c r="E80" s="338"/>
      <c r="F80" s="338"/>
      <c r="G80" s="338"/>
      <c r="H80" s="339"/>
    </row>
    <row r="81" spans="1:8" ht="37.5" customHeight="1" outlineLevel="1" x14ac:dyDescent="0.2">
      <c r="A81" s="396" t="s">
        <v>48</v>
      </c>
      <c r="B81" s="397"/>
      <c r="C81" s="410"/>
      <c r="D81" s="337">
        <v>14400</v>
      </c>
      <c r="E81" s="338"/>
      <c r="F81" s="338"/>
      <c r="G81" s="338"/>
      <c r="H81" s="339"/>
    </row>
    <row r="82" spans="1:8" ht="37.5" customHeight="1" outlineLevel="1" x14ac:dyDescent="0.2">
      <c r="A82" s="396" t="s">
        <v>49</v>
      </c>
      <c r="B82" s="397"/>
      <c r="C82" s="410"/>
      <c r="D82" s="337">
        <v>15840</v>
      </c>
      <c r="E82" s="338"/>
      <c r="F82" s="338"/>
      <c r="G82" s="338"/>
      <c r="H82" s="339"/>
    </row>
    <row r="83" spans="1:8" ht="37.5" customHeight="1" outlineLevel="1" x14ac:dyDescent="0.2">
      <c r="A83" s="396" t="s">
        <v>50</v>
      </c>
      <c r="B83" s="397"/>
      <c r="C83" s="410"/>
      <c r="D83" s="337">
        <v>17280</v>
      </c>
      <c r="E83" s="338"/>
      <c r="F83" s="338"/>
      <c r="G83" s="338"/>
      <c r="H83" s="339"/>
    </row>
    <row r="84" spans="1:8" ht="37.5" customHeight="1" outlineLevel="1" x14ac:dyDescent="0.2">
      <c r="A84" s="396" t="s">
        <v>51</v>
      </c>
      <c r="B84" s="397"/>
      <c r="C84" s="410"/>
      <c r="D84" s="337">
        <v>18720</v>
      </c>
      <c r="E84" s="338"/>
      <c r="F84" s="338"/>
      <c r="G84" s="338"/>
      <c r="H84" s="339"/>
    </row>
    <row r="85" spans="1:8" ht="37.5" customHeight="1" outlineLevel="1" x14ac:dyDescent="0.2">
      <c r="A85" s="396" t="s">
        <v>52</v>
      </c>
      <c r="B85" s="397"/>
      <c r="C85" s="410"/>
      <c r="D85" s="337">
        <v>20160</v>
      </c>
      <c r="E85" s="338"/>
      <c r="F85" s="338"/>
      <c r="G85" s="338"/>
      <c r="H85" s="339"/>
    </row>
    <row r="86" spans="1:8" ht="37.5" customHeight="1" outlineLevel="1" x14ac:dyDescent="0.2">
      <c r="A86" s="396" t="s">
        <v>53</v>
      </c>
      <c r="B86" s="397"/>
      <c r="C86" s="410"/>
      <c r="D86" s="337">
        <v>21600</v>
      </c>
      <c r="E86" s="338"/>
      <c r="F86" s="338"/>
      <c r="G86" s="338"/>
      <c r="H86" s="339"/>
    </row>
    <row r="87" spans="1:8" ht="37.5" customHeight="1" outlineLevel="1" x14ac:dyDescent="0.2">
      <c r="A87" s="396" t="s">
        <v>54</v>
      </c>
      <c r="B87" s="397"/>
      <c r="C87" s="410"/>
      <c r="D87" s="337">
        <v>23040</v>
      </c>
      <c r="E87" s="338"/>
      <c r="F87" s="338"/>
      <c r="G87" s="338"/>
      <c r="H87" s="339"/>
    </row>
    <row r="88" spans="1:8" ht="37.5" customHeight="1" outlineLevel="1" x14ac:dyDescent="0.2">
      <c r="A88" s="396" t="s">
        <v>55</v>
      </c>
      <c r="B88" s="397"/>
      <c r="C88" s="410"/>
      <c r="D88" s="337">
        <v>24480</v>
      </c>
      <c r="E88" s="338"/>
      <c r="F88" s="338"/>
      <c r="G88" s="338"/>
      <c r="H88" s="339"/>
    </row>
    <row r="89" spans="1:8" ht="37.5" customHeight="1" outlineLevel="1" x14ac:dyDescent="0.2">
      <c r="A89" s="396" t="s">
        <v>56</v>
      </c>
      <c r="B89" s="397"/>
      <c r="C89" s="410"/>
      <c r="D89" s="337">
        <v>25920</v>
      </c>
      <c r="E89" s="338"/>
      <c r="F89" s="338"/>
      <c r="G89" s="338"/>
      <c r="H89" s="339"/>
    </row>
    <row r="90" spans="1:8" ht="37.5" customHeight="1" outlineLevel="1" x14ac:dyDescent="0.2">
      <c r="A90" s="396" t="s">
        <v>57</v>
      </c>
      <c r="B90" s="397"/>
      <c r="C90" s="410"/>
      <c r="D90" s="337">
        <v>27360</v>
      </c>
      <c r="E90" s="338"/>
      <c r="F90" s="338"/>
      <c r="G90" s="338"/>
      <c r="H90" s="339"/>
    </row>
    <row r="91" spans="1:8" ht="37.5" customHeight="1" outlineLevel="1" thickBot="1" x14ac:dyDescent="0.25">
      <c r="A91" s="396" t="s">
        <v>58</v>
      </c>
      <c r="B91" s="397"/>
      <c r="C91" s="410"/>
      <c r="D91" s="337">
        <v>28800</v>
      </c>
      <c r="E91" s="338"/>
      <c r="F91" s="338"/>
      <c r="G91" s="338"/>
      <c r="H91" s="339"/>
    </row>
    <row r="92" spans="1:8" ht="50.1" customHeight="1" thickBot="1" x14ac:dyDescent="0.25">
      <c r="A92" s="386" t="s">
        <v>59</v>
      </c>
      <c r="B92" s="387"/>
      <c r="C92" s="387"/>
      <c r="D92" s="398" t="str">
        <f>"от "&amp;MIN(D93:D102)&amp;" до "&amp;MAX(D93:D102)</f>
        <v>от 60 до 4800</v>
      </c>
      <c r="E92" s="399"/>
      <c r="F92" s="399"/>
      <c r="G92" s="399"/>
      <c r="H92" s="400"/>
    </row>
    <row r="93" spans="1:8" s="16" customFormat="1" ht="159" customHeight="1" x14ac:dyDescent="0.2">
      <c r="A93" s="62" t="s">
        <v>60</v>
      </c>
      <c r="B93" s="63" t="s">
        <v>13</v>
      </c>
      <c r="C93" s="107"/>
      <c r="D93" s="401">
        <v>1380</v>
      </c>
      <c r="E93" s="401"/>
      <c r="F93" s="401"/>
      <c r="G93" s="401"/>
      <c r="H93" s="402"/>
    </row>
    <row r="94" spans="1:8" ht="37.5" customHeight="1" x14ac:dyDescent="0.2">
      <c r="A94" s="356"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4" s="368">
        <v>60</v>
      </c>
      <c r="E94" s="368"/>
      <c r="F94" s="368"/>
      <c r="G94" s="368"/>
      <c r="H94" s="369"/>
    </row>
    <row r="95" spans="1:8" ht="37.5" customHeight="1" x14ac:dyDescent="0.2">
      <c r="A95" s="356" t="s">
        <v>62</v>
      </c>
      <c r="B95" s="395"/>
      <c r="C95" s="404"/>
      <c r="D95" s="368">
        <v>4800</v>
      </c>
      <c r="E95" s="368"/>
      <c r="F95" s="368"/>
      <c r="G95" s="368"/>
      <c r="H95" s="369"/>
    </row>
    <row r="96" spans="1:8" ht="37.5" customHeight="1" x14ac:dyDescent="0.2">
      <c r="A96" s="356" t="s">
        <v>63</v>
      </c>
      <c r="B96" s="395"/>
      <c r="C96" s="404"/>
      <c r="D96" s="368">
        <v>1560</v>
      </c>
      <c r="E96" s="368"/>
      <c r="F96" s="368"/>
      <c r="G96" s="368"/>
      <c r="H96" s="369"/>
    </row>
    <row r="97" spans="1:8" ht="37.5" customHeight="1" x14ac:dyDescent="0.2">
      <c r="A97" s="335" t="s">
        <v>64</v>
      </c>
      <c r="B97" s="336"/>
      <c r="C97" s="404"/>
      <c r="D97" s="368">
        <v>4560</v>
      </c>
      <c r="E97" s="368"/>
      <c r="F97" s="368"/>
      <c r="G97" s="368"/>
      <c r="H97" s="369"/>
    </row>
    <row r="98" spans="1:8" ht="37.5" customHeight="1" x14ac:dyDescent="0.2">
      <c r="A98" s="356" t="s">
        <v>65</v>
      </c>
      <c r="B98" s="395"/>
      <c r="C98" s="404"/>
      <c r="D98" s="368">
        <v>240</v>
      </c>
      <c r="E98" s="368"/>
      <c r="F98" s="368"/>
      <c r="G98" s="368"/>
      <c r="H98" s="369"/>
    </row>
    <row r="99" spans="1:8" ht="37.5" customHeight="1" x14ac:dyDescent="0.2">
      <c r="A99" s="356" t="s">
        <v>66</v>
      </c>
      <c r="B99" s="395"/>
      <c r="C99" s="404"/>
      <c r="D99" s="368">
        <v>240</v>
      </c>
      <c r="E99" s="368"/>
      <c r="F99" s="368"/>
      <c r="G99" s="368"/>
      <c r="H99" s="369"/>
    </row>
    <row r="100" spans="1:8" ht="37.5" customHeight="1" x14ac:dyDescent="0.2">
      <c r="A100" s="356" t="s">
        <v>67</v>
      </c>
      <c r="B100" s="395"/>
      <c r="C100" s="404"/>
      <c r="D100" s="368">
        <v>480</v>
      </c>
      <c r="E100" s="368"/>
      <c r="F100" s="368"/>
      <c r="G100" s="368"/>
      <c r="H100" s="369"/>
    </row>
    <row r="101" spans="1:8" ht="37.5" customHeight="1" x14ac:dyDescent="0.2">
      <c r="A101" s="356" t="s">
        <v>68</v>
      </c>
      <c r="B101" s="395"/>
      <c r="C101" s="404"/>
      <c r="D101" s="368">
        <v>720</v>
      </c>
      <c r="E101" s="368"/>
      <c r="F101" s="368"/>
      <c r="G101" s="368"/>
      <c r="H101" s="369"/>
    </row>
    <row r="102" spans="1:8" ht="37.5" customHeight="1" thickBot="1" x14ac:dyDescent="0.25">
      <c r="A102" s="406" t="s">
        <v>69</v>
      </c>
      <c r="B102" s="407"/>
      <c r="C102" s="405"/>
      <c r="D102" s="393">
        <v>4200</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53.2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6" s="379">
        <v>5760</v>
      </c>
      <c r="E106" s="379"/>
      <c r="F106" s="379"/>
      <c r="G106" s="379"/>
      <c r="H106" s="380"/>
    </row>
    <row r="107" spans="1:8" ht="53.25" customHeight="1" thickBot="1" x14ac:dyDescent="0.25">
      <c r="A107" s="381" t="s">
        <v>74</v>
      </c>
      <c r="B107" s="382"/>
      <c r="C107" s="377"/>
      <c r="D107" s="383" t="s">
        <v>75</v>
      </c>
      <c r="E107" s="384"/>
      <c r="F107" s="384"/>
      <c r="G107" s="384"/>
      <c r="H107" s="385"/>
    </row>
    <row r="108" spans="1:8" ht="53.25" customHeight="1" x14ac:dyDescent="0.2">
      <c r="A108" s="363" t="s">
        <v>76</v>
      </c>
      <c r="B108" s="364"/>
      <c r="C108" s="377"/>
      <c r="D108" s="368">
        <f>D106/4</f>
        <v>1440</v>
      </c>
      <c r="E108" s="368"/>
      <c r="F108" s="368"/>
      <c r="G108" s="368"/>
      <c r="H108" s="369"/>
    </row>
    <row r="109" spans="1:8" ht="53.25" customHeight="1" x14ac:dyDescent="0.2">
      <c r="A109" s="363" t="s">
        <v>77</v>
      </c>
      <c r="B109" s="364"/>
      <c r="C109" s="377"/>
      <c r="D109" s="368">
        <f>D106/5</f>
        <v>1152</v>
      </c>
      <c r="E109" s="368"/>
      <c r="F109" s="368"/>
      <c r="G109" s="368"/>
      <c r="H109" s="369"/>
    </row>
    <row r="110" spans="1:8" ht="53.25" customHeight="1" x14ac:dyDescent="0.2">
      <c r="A110" s="363" t="s">
        <v>78</v>
      </c>
      <c r="B110" s="364"/>
      <c r="C110" s="377"/>
      <c r="D110" s="368">
        <f>D106/6</f>
        <v>960</v>
      </c>
      <c r="E110" s="368"/>
      <c r="F110" s="368"/>
      <c r="G110" s="368"/>
      <c r="H110" s="369"/>
    </row>
    <row r="111" spans="1:8" ht="53.25" customHeight="1" x14ac:dyDescent="0.2">
      <c r="A111" s="363" t="s">
        <v>79</v>
      </c>
      <c r="B111" s="364"/>
      <c r="C111" s="377"/>
      <c r="D111" s="368">
        <f>D106/7</f>
        <v>822.85714285714289</v>
      </c>
      <c r="E111" s="368"/>
      <c r="F111" s="368"/>
      <c r="G111" s="368"/>
      <c r="H111" s="369"/>
    </row>
    <row r="112" spans="1:8" ht="53.25" customHeight="1" x14ac:dyDescent="0.2">
      <c r="A112" s="363" t="s">
        <v>80</v>
      </c>
      <c r="B112" s="364"/>
      <c r="C112" s="377"/>
      <c r="D112" s="368">
        <f>D106/8</f>
        <v>720</v>
      </c>
      <c r="E112" s="368"/>
      <c r="F112" s="368"/>
      <c r="G112" s="368"/>
      <c r="H112" s="369"/>
    </row>
    <row r="113" spans="1:8" ht="53.25" customHeight="1" x14ac:dyDescent="0.2">
      <c r="A113" s="363" t="s">
        <v>81</v>
      </c>
      <c r="B113" s="364"/>
      <c r="C113" s="377"/>
      <c r="D113" s="368">
        <f>D106/9</f>
        <v>640</v>
      </c>
      <c r="E113" s="368"/>
      <c r="F113" s="368"/>
      <c r="G113" s="368"/>
      <c r="H113" s="369"/>
    </row>
    <row r="114" spans="1:8" ht="53.25" customHeight="1" x14ac:dyDescent="0.2">
      <c r="A114" s="363" t="s">
        <v>82</v>
      </c>
      <c r="B114" s="364"/>
      <c r="C114" s="377"/>
      <c r="D114" s="368">
        <f>D106/10</f>
        <v>576</v>
      </c>
      <c r="E114" s="368"/>
      <c r="F114" s="368"/>
      <c r="G114" s="368"/>
      <c r="H114" s="369"/>
    </row>
    <row r="115" spans="1:8" ht="53.25" customHeight="1" thickBot="1" x14ac:dyDescent="0.25">
      <c r="A115" s="374" t="s">
        <v>83</v>
      </c>
      <c r="B115" s="375"/>
      <c r="C115" s="377"/>
      <c r="D115" s="379">
        <v>14016</v>
      </c>
      <c r="E115" s="379"/>
      <c r="F115" s="379"/>
      <c r="G115" s="379"/>
      <c r="H115" s="380"/>
    </row>
    <row r="116" spans="1:8" ht="53.25" customHeight="1" thickBot="1" x14ac:dyDescent="0.25">
      <c r="A116" s="381" t="s">
        <v>74</v>
      </c>
      <c r="B116" s="382"/>
      <c r="C116" s="377"/>
      <c r="D116" s="383" t="s">
        <v>75</v>
      </c>
      <c r="E116" s="384"/>
      <c r="F116" s="384"/>
      <c r="G116" s="384"/>
      <c r="H116" s="385"/>
    </row>
    <row r="117" spans="1:8" ht="53.25" customHeight="1" x14ac:dyDescent="0.2">
      <c r="A117" s="363" t="s">
        <v>76</v>
      </c>
      <c r="B117" s="364"/>
      <c r="C117" s="377"/>
      <c r="D117" s="368">
        <v>3504</v>
      </c>
      <c r="E117" s="368"/>
      <c r="F117" s="368"/>
      <c r="G117" s="368"/>
      <c r="H117" s="369"/>
    </row>
    <row r="118" spans="1:8" ht="53.25" customHeight="1" x14ac:dyDescent="0.2">
      <c r="A118" s="363" t="s">
        <v>77</v>
      </c>
      <c r="B118" s="364"/>
      <c r="C118" s="377"/>
      <c r="D118" s="368">
        <v>2803.2</v>
      </c>
      <c r="E118" s="368"/>
      <c r="F118" s="368"/>
      <c r="G118" s="368"/>
      <c r="H118" s="369"/>
    </row>
    <row r="119" spans="1:8" ht="53.25" customHeight="1" x14ac:dyDescent="0.2">
      <c r="A119" s="363" t="s">
        <v>78</v>
      </c>
      <c r="B119" s="364"/>
      <c r="C119" s="377"/>
      <c r="D119" s="368">
        <v>2336</v>
      </c>
      <c r="E119" s="368"/>
      <c r="F119" s="368"/>
      <c r="G119" s="368"/>
      <c r="H119" s="369"/>
    </row>
    <row r="120" spans="1:8" ht="53.25" customHeight="1" x14ac:dyDescent="0.2">
      <c r="A120" s="363" t="s">
        <v>79</v>
      </c>
      <c r="B120" s="364"/>
      <c r="C120" s="377"/>
      <c r="D120" s="368">
        <v>2002.2857142857142</v>
      </c>
      <c r="E120" s="368"/>
      <c r="F120" s="368"/>
      <c r="G120" s="368"/>
      <c r="H120" s="369"/>
    </row>
    <row r="121" spans="1:8" ht="53.25" customHeight="1" x14ac:dyDescent="0.2">
      <c r="A121" s="363" t="s">
        <v>80</v>
      </c>
      <c r="B121" s="364"/>
      <c r="C121" s="377"/>
      <c r="D121" s="368">
        <v>1752</v>
      </c>
      <c r="E121" s="368"/>
      <c r="F121" s="368"/>
      <c r="G121" s="368"/>
      <c r="H121" s="369"/>
    </row>
    <row r="122" spans="1:8" ht="53.25" customHeight="1" x14ac:dyDescent="0.2">
      <c r="A122" s="363" t="s">
        <v>81</v>
      </c>
      <c r="B122" s="364"/>
      <c r="C122" s="377"/>
      <c r="D122" s="368">
        <v>1557.3333333333333</v>
      </c>
      <c r="E122" s="368"/>
      <c r="F122" s="368"/>
      <c r="G122" s="368"/>
      <c r="H122" s="369"/>
    </row>
    <row r="123" spans="1:8" ht="53.25" customHeight="1" thickBot="1" x14ac:dyDescent="0.25">
      <c r="A123" s="363" t="s">
        <v>82</v>
      </c>
      <c r="B123" s="364"/>
      <c r="C123" s="378"/>
      <c r="D123" s="368">
        <v>1401.6</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4" s="353">
        <v>14895</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66" t="str">
        <f>"Интернет-площадка 2gis.ru на основе Cправочника организаций "&amp;$C$2&amp;""</f>
        <v>Интернет-площадка 2gis.ru на основе Cправочника организаций "2ГИС.ВЛАДИВОСТОК"</v>
      </c>
      <c r="D126" s="360">
        <v>6360</v>
      </c>
      <c r="E126" s="361"/>
      <c r="F126" s="361"/>
      <c r="G126" s="361"/>
      <c r="H126" s="362"/>
    </row>
    <row r="127" spans="1:8" ht="50.1" customHeight="1" x14ac:dyDescent="0.2">
      <c r="A127" s="335" t="s">
        <v>86</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7" s="367">
        <v>5100</v>
      </c>
      <c r="E127" s="351"/>
      <c r="F127" s="351"/>
      <c r="G127" s="351"/>
      <c r="H127" s="352"/>
    </row>
    <row r="128" spans="1:8" ht="50.1" customHeight="1" x14ac:dyDescent="0.2">
      <c r="A128" s="335" t="s">
        <v>87</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37">
        <v>6360</v>
      </c>
      <c r="E128" s="338"/>
      <c r="F128" s="338"/>
      <c r="G128" s="338"/>
      <c r="H128" s="339"/>
    </row>
    <row r="129" spans="1:8" ht="50.1" customHeight="1" x14ac:dyDescent="0.2">
      <c r="A129" s="335" t="s">
        <v>88</v>
      </c>
      <c r="B129" s="336"/>
      <c r="C129" s="67" t="str">
        <f>"Интернет-площадка 2gis.ru на основе Cправочника организаций "&amp;$C$2&amp;""</f>
        <v>Интернет-площадка 2gis.ru на основе Cправочника организаций "2ГИС.ВЛАДИВОСТОК"</v>
      </c>
      <c r="D129" s="337">
        <v>8400</v>
      </c>
      <c r="E129" s="338"/>
      <c r="F129" s="338"/>
      <c r="G129" s="338"/>
      <c r="H129" s="339"/>
    </row>
    <row r="130" spans="1:8" ht="50.1" customHeight="1" x14ac:dyDescent="0.2">
      <c r="A130" s="335" t="s">
        <v>89</v>
      </c>
      <c r="B130" s="336"/>
      <c r="C130" s="67" t="str">
        <f>"Интернет-площадка 2gis.ru на основе Cправочника организаций "&amp;$C$2&amp;""</f>
        <v>Интернет-площадка 2gis.ru на основе Cправочника организаций "2ГИС.ВЛАДИВОСТОК"</v>
      </c>
      <c r="D130" s="337">
        <v>10080</v>
      </c>
      <c r="E130" s="338"/>
      <c r="F130" s="338"/>
      <c r="G130" s="338"/>
      <c r="H130" s="339"/>
    </row>
    <row r="131" spans="1:8" ht="50.1" customHeight="1" x14ac:dyDescent="0.2">
      <c r="A131" s="335" t="s">
        <v>90</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1" s="337">
        <v>9600</v>
      </c>
      <c r="E131" s="338"/>
      <c r="F131" s="338"/>
      <c r="G131" s="338"/>
      <c r="H131" s="339"/>
    </row>
    <row r="132" spans="1:8" ht="50.1" customHeight="1" x14ac:dyDescent="0.2">
      <c r="A132" s="335" t="s">
        <v>91</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37">
        <v>6240</v>
      </c>
      <c r="E132" s="338"/>
      <c r="F132" s="338"/>
      <c r="G132" s="338"/>
      <c r="H132" s="339"/>
    </row>
    <row r="133" spans="1:8" ht="50.1" customHeight="1" x14ac:dyDescent="0.2">
      <c r="A133" s="335" t="s">
        <v>92</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37">
        <v>7680</v>
      </c>
      <c r="E133" s="338"/>
      <c r="F133" s="338"/>
      <c r="G133" s="338"/>
      <c r="H133" s="339"/>
    </row>
    <row r="134" spans="1:8" ht="50.1" customHeight="1" x14ac:dyDescent="0.2">
      <c r="A134" s="335" t="s">
        <v>93</v>
      </c>
      <c r="B134" s="336"/>
      <c r="C134" s="67" t="e">
        <f>#REF!</f>
        <v>#REF!</v>
      </c>
      <c r="D134" s="337">
        <v>19920</v>
      </c>
      <c r="E134" s="338"/>
      <c r="F134" s="338"/>
      <c r="G134" s="338"/>
      <c r="H134" s="339"/>
    </row>
    <row r="135" spans="1:8" ht="50.1" customHeight="1" x14ac:dyDescent="0.2">
      <c r="A135" s="335" t="s">
        <v>94</v>
      </c>
      <c r="B135" s="336"/>
      <c r="C135" s="67" t="s">
        <v>95</v>
      </c>
      <c r="D135" s="337">
        <v>510</v>
      </c>
      <c r="E135" s="338"/>
      <c r="F135" s="338"/>
      <c r="G135" s="338"/>
      <c r="H135" s="339"/>
    </row>
    <row r="136" spans="1:8" ht="72" customHeight="1" x14ac:dyDescent="0.2">
      <c r="A136" s="335" t="s">
        <v>96</v>
      </c>
      <c r="B136" s="336"/>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6" s="337">
        <v>6120</v>
      </c>
      <c r="E136" s="338"/>
      <c r="F136" s="338"/>
      <c r="G136" s="338"/>
      <c r="H136" s="339"/>
    </row>
    <row r="137" spans="1:8" ht="72" customHeight="1" x14ac:dyDescent="0.2">
      <c r="A137" s="335" t="s">
        <v>97</v>
      </c>
      <c r="B137" s="336"/>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37">
        <v>4896</v>
      </c>
      <c r="E137" s="338"/>
      <c r="F137" s="338"/>
      <c r="G137" s="338"/>
      <c r="H137" s="339"/>
    </row>
    <row r="138" spans="1:8" ht="72" customHeight="1" x14ac:dyDescent="0.2">
      <c r="A138" s="335" t="s">
        <v>98</v>
      </c>
      <c r="B138" s="336"/>
      <c r="C138"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37">
        <v>5160</v>
      </c>
      <c r="E138" s="338"/>
      <c r="F138" s="338"/>
      <c r="G138" s="338"/>
      <c r="H138" s="339"/>
    </row>
    <row r="139" spans="1:8" ht="72" customHeight="1" x14ac:dyDescent="0.2">
      <c r="A139" s="335" t="s">
        <v>99</v>
      </c>
      <c r="B139" s="336"/>
      <c r="C139"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37">
        <v>2448</v>
      </c>
      <c r="E139" s="338"/>
      <c r="F139" s="338"/>
      <c r="G139" s="338"/>
      <c r="H139" s="339"/>
    </row>
    <row r="140" spans="1:8" ht="72" customHeight="1" x14ac:dyDescent="0.2">
      <c r="A140" s="335" t="s">
        <v>100</v>
      </c>
      <c r="B140" s="336"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37">
        <v>19998</v>
      </c>
      <c r="E140" s="338"/>
      <c r="F140" s="338"/>
      <c r="G140" s="338"/>
      <c r="H140" s="339"/>
    </row>
    <row r="141" spans="1:8" ht="72" customHeight="1" x14ac:dyDescent="0.2">
      <c r="A141" s="335" t="s">
        <v>101</v>
      </c>
      <c r="B141" s="336"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37">
        <v>15000</v>
      </c>
      <c r="E141" s="338"/>
      <c r="F141" s="338"/>
      <c r="G141" s="338"/>
      <c r="H141" s="339"/>
    </row>
    <row r="142" spans="1:8" ht="50.1" customHeight="1" x14ac:dyDescent="0.2">
      <c r="A142" s="335" t="s">
        <v>102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2" s="337">
        <v>19320</v>
      </c>
      <c r="E142" s="338"/>
      <c r="F142" s="338"/>
      <c r="G142" s="338"/>
      <c r="H142" s="339"/>
    </row>
    <row r="143" spans="1:8" s="16" customFormat="1" ht="102" customHeight="1" x14ac:dyDescent="0.2">
      <c r="A143" s="335" t="s">
        <v>16</v>
      </c>
      <c r="B143" s="336"/>
      <c r="C14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3" s="337">
        <v>1200</v>
      </c>
      <c r="E143" s="338"/>
      <c r="F143" s="338"/>
      <c r="G143" s="338"/>
      <c r="H143" s="339"/>
    </row>
    <row r="144" spans="1:8" s="16" customFormat="1" ht="102" customHeight="1" x14ac:dyDescent="0.2">
      <c r="A144" s="335" t="s">
        <v>103</v>
      </c>
      <c r="B144" s="336"/>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37">
        <v>100002</v>
      </c>
      <c r="E144" s="338"/>
      <c r="F144" s="338"/>
      <c r="G144" s="338"/>
      <c r="H144" s="339"/>
    </row>
    <row r="145" spans="1:8" s="16" customFormat="1" ht="126" customHeight="1" x14ac:dyDescent="0.2">
      <c r="A145" s="335" t="s">
        <v>104</v>
      </c>
      <c r="B145" s="336"/>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5" s="337">
        <v>13200</v>
      </c>
      <c r="E145" s="338"/>
      <c r="F145" s="338"/>
      <c r="G145" s="338"/>
      <c r="H145" s="339"/>
    </row>
    <row r="146" spans="1:8" s="16" customFormat="1" ht="96" customHeight="1" x14ac:dyDescent="0.2">
      <c r="A146" s="335" t="s">
        <v>105</v>
      </c>
      <c r="B146" s="336"/>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37">
        <v>5505</v>
      </c>
      <c r="E146" s="338"/>
      <c r="F146" s="338"/>
      <c r="G146" s="338"/>
      <c r="H146" s="339"/>
    </row>
    <row r="147" spans="1:8" s="16" customFormat="1" ht="96" customHeight="1" x14ac:dyDescent="0.2">
      <c r="A147" s="356" t="s">
        <v>106</v>
      </c>
      <c r="B147" s="357"/>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7" s="337">
        <v>15000</v>
      </c>
      <c r="E147" s="338"/>
      <c r="F147" s="338"/>
      <c r="G147" s="338"/>
      <c r="H147" s="339"/>
    </row>
    <row r="148" spans="1:8" ht="50.1" customHeight="1" x14ac:dyDescent="0.2">
      <c r="A148" s="335" t="s">
        <v>107</v>
      </c>
      <c r="B148" s="336"/>
      <c r="C148" s="67" t="str">
        <f>"Интернет-площадка 2gis.ru на основе Cправочника организаций "&amp;$C$2&amp;""</f>
        <v>Интернет-площадка 2gis.ru на основе Cправочника организаций "2ГИС.ВЛАДИВОСТОК"</v>
      </c>
      <c r="D148" s="337">
        <v>9000</v>
      </c>
      <c r="E148" s="338"/>
      <c r="F148" s="338"/>
      <c r="G148" s="338"/>
      <c r="H148" s="339"/>
    </row>
    <row r="149" spans="1:8" ht="50.1" customHeight="1" x14ac:dyDescent="0.2">
      <c r="A149" s="335" t="s">
        <v>108</v>
      </c>
      <c r="B149" s="336"/>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9" s="337">
        <v>7200</v>
      </c>
      <c r="E149" s="338"/>
      <c r="F149" s="338"/>
      <c r="G149" s="338"/>
      <c r="H149" s="339"/>
    </row>
    <row r="150" spans="1:8" ht="50.1" customHeight="1" x14ac:dyDescent="0.2">
      <c r="A150" s="335" t="s">
        <v>109</v>
      </c>
      <c r="B150" s="336"/>
      <c r="C150" s="67" t="str">
        <f t="shared" si="1"/>
        <v>Электронный справочник на основе Справочника организаций "2ГИС.ВЛАДИВОСТОК" (версия для ПК)</v>
      </c>
      <c r="D150" s="337">
        <v>9000</v>
      </c>
      <c r="E150" s="338"/>
      <c r="F150" s="338"/>
      <c r="G150" s="338"/>
      <c r="H150" s="339"/>
    </row>
    <row r="151" spans="1:8" ht="50.1" customHeight="1" x14ac:dyDescent="0.2">
      <c r="A151" s="335" t="s">
        <v>110</v>
      </c>
      <c r="B151" s="336"/>
      <c r="C151" s="67" t="str">
        <f>"Интернет-площадка 2gis.ru на основе Cправочника организаций "&amp;$C$2&amp;""</f>
        <v>Интернет-площадка 2gis.ru на основе Cправочника организаций "2ГИС.ВЛАДИВОСТОК"</v>
      </c>
      <c r="D151" s="337">
        <v>11760</v>
      </c>
      <c r="E151" s="338"/>
      <c r="F151" s="338"/>
      <c r="G151" s="338"/>
      <c r="H151" s="339"/>
    </row>
    <row r="152" spans="1:8" ht="50.1" customHeight="1" x14ac:dyDescent="0.2">
      <c r="A152" s="335" t="s">
        <v>111</v>
      </c>
      <c r="B152" s="336"/>
      <c r="C152" s="67" t="str">
        <f>"Интернет-площадка 2gis.ru на основе Cправочника организаций "&amp;$C$2&amp;""</f>
        <v>Интернет-площадка 2gis.ru на основе Cправочника организаций "2ГИС.ВЛАДИВОСТОК"</v>
      </c>
      <c r="D152" s="337">
        <v>14112</v>
      </c>
      <c r="E152" s="338"/>
      <c r="F152" s="338"/>
      <c r="G152" s="338"/>
      <c r="H152" s="339"/>
    </row>
    <row r="153" spans="1:8" ht="50.1" customHeight="1" x14ac:dyDescent="0.2">
      <c r="A153" s="335" t="s">
        <v>112</v>
      </c>
      <c r="B153" s="336"/>
      <c r="C153" s="67" t="str">
        <f t="shared" si="1"/>
        <v>Электронный справочник на основе Справочника организаций "2ГИС.ВЛАДИВОСТОК" (версия для ПК)</v>
      </c>
      <c r="D153" s="337">
        <v>13440</v>
      </c>
      <c r="E153" s="338"/>
      <c r="F153" s="338"/>
      <c r="G153" s="338"/>
      <c r="H153" s="339"/>
    </row>
    <row r="154" spans="1:8" ht="50.1" customHeight="1" x14ac:dyDescent="0.2">
      <c r="A154" s="335" t="s">
        <v>113</v>
      </c>
      <c r="B154" s="336"/>
      <c r="C154" s="67" t="str">
        <f t="shared" si="1"/>
        <v>Электронный справочник на основе Справочника организаций "2ГИС.ВЛАДИВОСТОК" (версия для ПК)</v>
      </c>
      <c r="D154" s="337">
        <v>8760</v>
      </c>
      <c r="E154" s="338"/>
      <c r="F154" s="338"/>
      <c r="G154" s="338"/>
      <c r="H154" s="339"/>
    </row>
    <row r="155" spans="1:8" ht="50.1" customHeight="1" x14ac:dyDescent="0.2">
      <c r="A155" s="335" t="s">
        <v>114</v>
      </c>
      <c r="B155" s="336"/>
      <c r="C155" s="67" t="str">
        <f t="shared" si="1"/>
        <v>Электронный справочник на основе Справочника организаций "2ГИС.ВЛАДИВОСТОК" (версия для ПК)</v>
      </c>
      <c r="D155" s="337">
        <v>10800</v>
      </c>
      <c r="E155" s="338"/>
      <c r="F155" s="338"/>
      <c r="G155" s="338"/>
      <c r="H155" s="339"/>
    </row>
    <row r="156" spans="1:8" ht="50.1" customHeight="1" x14ac:dyDescent="0.2">
      <c r="A156" s="335" t="s">
        <v>115</v>
      </c>
      <c r="B156" s="336"/>
      <c r="C156" s="67" t="s">
        <v>95</v>
      </c>
      <c r="D156" s="337">
        <v>720</v>
      </c>
      <c r="E156" s="338"/>
      <c r="F156" s="338"/>
      <c r="G156" s="338"/>
      <c r="H156" s="339"/>
    </row>
    <row r="157" spans="1:8" ht="72" customHeight="1" x14ac:dyDescent="0.2">
      <c r="A157" s="335" t="s">
        <v>116</v>
      </c>
      <c r="B157" s="336"/>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7" s="337">
        <v>28080</v>
      </c>
      <c r="E157" s="338"/>
      <c r="F157" s="338"/>
      <c r="G157" s="338"/>
      <c r="H157" s="339"/>
    </row>
    <row r="158" spans="1:8" ht="50.1" customHeight="1" thickBot="1" x14ac:dyDescent="0.25">
      <c r="A158" s="335" t="s">
        <v>117</v>
      </c>
      <c r="B158" s="336"/>
      <c r="C158" s="67" t="str">
        <f t="shared" si="1"/>
        <v>Электронный справочник на основе Справочника организаций "2ГИС.ВЛАДИВОСТОК" (версия для ПК)</v>
      </c>
      <c r="D158" s="353">
        <v>27120</v>
      </c>
      <c r="E158" s="354"/>
      <c r="F158" s="354"/>
      <c r="G158" s="354"/>
      <c r="H158" s="355"/>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0" s="337">
        <v>10008</v>
      </c>
      <c r="E160" s="338"/>
      <c r="F160" s="338"/>
      <c r="G160" s="338"/>
      <c r="H160" s="339"/>
    </row>
    <row r="161" spans="1:8" s="16" customFormat="1" ht="50.1" customHeight="1" x14ac:dyDescent="0.2">
      <c r="A161" s="335" t="s">
        <v>120</v>
      </c>
      <c r="B161" s="336"/>
      <c r="C161" s="346"/>
      <c r="D161" s="337">
        <v>15000</v>
      </c>
      <c r="E161" s="338"/>
      <c r="F161" s="338"/>
      <c r="G161" s="338"/>
      <c r="H161" s="339"/>
    </row>
    <row r="162" spans="1:8" s="16" customFormat="1" ht="50.1" customHeight="1" x14ac:dyDescent="0.2">
      <c r="A162" s="348" t="s">
        <v>121</v>
      </c>
      <c r="B162" s="349"/>
      <c r="C162" s="346"/>
      <c r="D162" s="496">
        <v>3000</v>
      </c>
      <c r="E162" s="368"/>
      <c r="F162" s="368"/>
      <c r="G162" s="368"/>
      <c r="H162" s="368"/>
    </row>
    <row r="163" spans="1:8" s="16" customFormat="1" ht="50.1" customHeight="1" x14ac:dyDescent="0.2">
      <c r="A163" s="348" t="s">
        <v>122</v>
      </c>
      <c r="B163" s="349"/>
      <c r="C163" s="346"/>
      <c r="D163" s="496">
        <v>300</v>
      </c>
      <c r="E163" s="368"/>
      <c r="F163" s="368"/>
      <c r="G163" s="368"/>
      <c r="H163" s="368"/>
    </row>
    <row r="164" spans="1:8" s="16" customFormat="1" ht="50.1" customHeight="1" thickBot="1" x14ac:dyDescent="0.25">
      <c r="A164" s="348" t="s">
        <v>123</v>
      </c>
      <c r="B164" s="349"/>
      <c r="C164" s="347"/>
      <c r="D164" s="450">
        <v>1050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7" t="str">
        <f>"Интернет-площадка 2gis.ru на основе Cправочника организаций "&amp;$C$2&amp;""</f>
        <v>Интернет-площадка 2gis.ru на основе Cправочника организаций "2ГИС.ВЛАДИВОСТОК"</v>
      </c>
      <c r="D166" s="337">
        <v>2400</v>
      </c>
      <c r="E166" s="338"/>
      <c r="F166" s="338"/>
      <c r="G166" s="338"/>
      <c r="H166" s="339"/>
    </row>
    <row r="167" spans="1:8" ht="50.1" customHeight="1" x14ac:dyDescent="0.2">
      <c r="A167" s="335" t="s">
        <v>126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7" s="337">
        <v>3840</v>
      </c>
      <c r="E167" s="338"/>
      <c r="F167" s="338"/>
      <c r="G167" s="338"/>
      <c r="H167" s="339"/>
    </row>
    <row r="168" spans="1:8" ht="50.1" customHeight="1" x14ac:dyDescent="0.2">
      <c r="A168" s="335" t="s">
        <v>195</v>
      </c>
      <c r="B168" s="336"/>
      <c r="C168" s="67" t="str">
        <f>"Интернет-площадка 2gis.ru на основе Cправочника организаций "&amp;$C$2&amp;""</f>
        <v>Интернет-площадка 2gis.ru на основе Cправочника организаций "2ГИС.ВЛАДИВОСТОК"</v>
      </c>
      <c r="D168" s="337">
        <v>3360</v>
      </c>
      <c r="E168" s="338"/>
      <c r="F168" s="338"/>
      <c r="G168" s="338"/>
      <c r="H168" s="339"/>
    </row>
    <row r="169" spans="1:8" ht="50.1" customHeight="1" x14ac:dyDescent="0.2">
      <c r="A169" s="335" t="s">
        <v>128</v>
      </c>
      <c r="B169" s="336"/>
      <c r="C169"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9" s="337">
        <v>5400</v>
      </c>
      <c r="E169" s="338"/>
      <c r="F169" s="338"/>
      <c r="G169" s="338"/>
      <c r="H169" s="339"/>
    </row>
    <row r="170" spans="1:8" s="16" customFormat="1" ht="126" customHeight="1" thickBot="1" x14ac:dyDescent="0.25">
      <c r="A170" s="335" t="s">
        <v>129</v>
      </c>
      <c r="B170" s="336"/>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0" s="337">
        <v>8220</v>
      </c>
      <c r="E170" s="338"/>
      <c r="F170" s="338"/>
      <c r="G170" s="338"/>
      <c r="H170" s="339"/>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6"/>
      <c r="B172" s="486"/>
      <c r="C172" s="602"/>
      <c r="D172" s="486"/>
      <c r="E172" s="486"/>
      <c r="F172" s="486"/>
      <c r="G172" s="486"/>
      <c r="H172" s="487"/>
    </row>
    <row r="173" spans="1:8" s="16" customFormat="1" ht="83.25" customHeight="1" thickBot="1" x14ac:dyDescent="0.25">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3" s="360">
        <v>14730</v>
      </c>
      <c r="E173" s="361"/>
      <c r="F173" s="361"/>
      <c r="G173" s="361"/>
      <c r="H173" s="362"/>
    </row>
    <row r="174" spans="1:8" s="16" customFormat="1" ht="83.25" customHeight="1" thickBot="1" x14ac:dyDescent="0.25">
      <c r="A174" s="335" t="s">
        <v>198</v>
      </c>
      <c r="B174" s="336"/>
      <c r="C174" s="346"/>
      <c r="D174" s="360">
        <v>14730</v>
      </c>
      <c r="E174" s="361"/>
      <c r="F174" s="361"/>
      <c r="G174" s="361"/>
      <c r="H174" s="362"/>
    </row>
    <row r="175" spans="1:8" ht="50.1" customHeight="1" thickBot="1" x14ac:dyDescent="0.25">
      <c r="A175" s="497"/>
      <c r="B175" s="498"/>
      <c r="C175" s="56"/>
      <c r="D175" s="499"/>
      <c r="E175" s="499"/>
      <c r="F175" s="499"/>
      <c r="G175" s="499"/>
      <c r="H175" s="500"/>
    </row>
    <row r="176" spans="1:8" s="20" customFormat="1" ht="26.25" x14ac:dyDescent="0.2">
      <c r="A176" s="71"/>
      <c r="B176" s="72"/>
      <c r="C176" s="73"/>
      <c r="D176" s="72"/>
      <c r="E176" s="72"/>
      <c r="F176" s="72"/>
      <c r="G176" s="72"/>
      <c r="H176" s="74"/>
    </row>
    <row r="177" spans="1:8" s="16" customFormat="1" ht="21" x14ac:dyDescent="0.2">
      <c r="A177" s="75"/>
      <c r="B177" s="76" t="s">
        <v>130</v>
      </c>
      <c r="C177" s="333" t="s">
        <v>325</v>
      </c>
      <c r="D177" s="333"/>
      <c r="E177" s="77"/>
      <c r="F177" s="77"/>
      <c r="G177" s="77"/>
      <c r="H177" s="77"/>
    </row>
    <row r="178" spans="1:8" s="16" customFormat="1" ht="21" x14ac:dyDescent="0.2">
      <c r="A178" s="75"/>
      <c r="B178" s="77"/>
      <c r="C178" s="327" t="s">
        <v>326</v>
      </c>
      <c r="D178" s="327"/>
      <c r="E178" s="77"/>
      <c r="F178" s="77"/>
      <c r="G178" s="77"/>
      <c r="H178" s="77"/>
    </row>
    <row r="179" spans="1:8" s="16" customFormat="1" ht="21" x14ac:dyDescent="0.2">
      <c r="A179" s="75"/>
      <c r="B179" s="77"/>
      <c r="C179" s="327" t="s">
        <v>327</v>
      </c>
      <c r="D179" s="327"/>
      <c r="E179" s="77"/>
      <c r="F179" s="77"/>
      <c r="G179" s="77"/>
      <c r="H179" s="77"/>
    </row>
    <row r="180" spans="1:8" s="16" customFormat="1" ht="21" x14ac:dyDescent="0.2">
      <c r="A180" s="71"/>
      <c r="B180" s="72"/>
      <c r="C180" s="327"/>
      <c r="D180" s="327"/>
      <c r="E180" s="77"/>
      <c r="F180" s="77"/>
      <c r="G180" s="77"/>
      <c r="H180" s="72"/>
    </row>
    <row r="181" spans="1:8" s="16" customFormat="1" ht="26.25"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ht="26.25"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ht="26.25"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ht="26.25"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ht="26.25"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ht="26.25"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ht="26.25"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ht="26.25" customHeight="1" x14ac:dyDescent="0.2">
      <c r="A188" s="83"/>
      <c r="B188" s="83"/>
      <c r="C188" s="84"/>
      <c r="D188" s="85"/>
      <c r="E188" s="85"/>
      <c r="F188" s="86"/>
      <c r="G188" s="87"/>
      <c r="H188" s="87"/>
    </row>
    <row r="189" spans="1:8" ht="26.25" customHeight="1" x14ac:dyDescent="0.2">
      <c r="A189" s="325" t="s">
        <v>141</v>
      </c>
      <c r="B189" s="325"/>
      <c r="C189" s="325"/>
      <c r="D189" s="325"/>
      <c r="E189" s="325"/>
      <c r="F189" s="325"/>
      <c r="G189" s="325"/>
      <c r="H189" s="325"/>
    </row>
    <row r="190" spans="1:8" ht="26.25" customHeight="1" x14ac:dyDescent="0.2">
      <c r="A190" s="325" t="s">
        <v>142</v>
      </c>
      <c r="B190" s="325"/>
      <c r="C190" s="325"/>
      <c r="D190" s="325"/>
      <c r="E190" s="325"/>
      <c r="F190" s="325"/>
      <c r="G190" s="325"/>
      <c r="H190" s="325"/>
    </row>
    <row r="191" spans="1:8" ht="26.25" customHeight="1" x14ac:dyDescent="0.2">
      <c r="A191" s="83"/>
      <c r="B191" s="83"/>
      <c r="C191" s="84"/>
      <c r="D191" s="85"/>
      <c r="E191" s="85"/>
      <c r="F191" s="86"/>
      <c r="G191" s="87"/>
      <c r="H191" s="87"/>
    </row>
    <row r="192" spans="1:8" ht="26.25" customHeight="1" thickBot="1" x14ac:dyDescent="0.25">
      <c r="A192" s="326" t="s">
        <v>143</v>
      </c>
      <c r="B192" s="326"/>
      <c r="C192" s="326"/>
      <c r="D192" s="326"/>
      <c r="E192" s="326"/>
      <c r="F192" s="89"/>
      <c r="G192" s="81"/>
      <c r="H192" s="90"/>
    </row>
    <row r="193" spans="1:8" ht="26.25" customHeight="1" thickBot="1" x14ac:dyDescent="0.25">
      <c r="A193" s="312" t="s">
        <v>144</v>
      </c>
      <c r="B193" s="313"/>
      <c r="C193" s="313"/>
      <c r="D193" s="313"/>
      <c r="E193" s="314"/>
      <c r="F193" s="91"/>
      <c r="H193" s="92"/>
    </row>
    <row r="194" spans="1:8" ht="96" customHeight="1" thickBot="1" x14ac:dyDescent="0.25">
      <c r="A194" s="517" t="s">
        <v>145</v>
      </c>
      <c r="B194" s="518"/>
      <c r="C194" s="93" t="s">
        <v>146</v>
      </c>
      <c r="D194" s="638" t="s">
        <v>147</v>
      </c>
      <c r="E194" s="639"/>
      <c r="F194" s="91"/>
      <c r="H194" s="92"/>
    </row>
    <row r="195" spans="1:8" ht="23.25" customHeight="1" x14ac:dyDescent="0.2">
      <c r="A195" s="318" t="s">
        <v>203</v>
      </c>
      <c r="B195" s="319"/>
      <c r="C195" s="320" t="s">
        <v>204</v>
      </c>
      <c r="D195" s="310">
        <v>2190</v>
      </c>
      <c r="E195" s="311"/>
      <c r="F195" s="94"/>
      <c r="G195" s="94"/>
      <c r="H195" s="94"/>
    </row>
    <row r="196" spans="1:8" ht="21" x14ac:dyDescent="0.2">
      <c r="A196" s="322" t="s">
        <v>205</v>
      </c>
      <c r="B196" s="323"/>
      <c r="C196" s="310"/>
      <c r="D196" s="310">
        <v>1590</v>
      </c>
      <c r="E196" s="311"/>
      <c r="F196" s="94"/>
      <c r="G196" s="94"/>
      <c r="H196" s="94"/>
    </row>
    <row r="197" spans="1:8" ht="21" customHeight="1" x14ac:dyDescent="0.2">
      <c r="A197" s="322" t="s">
        <v>206</v>
      </c>
      <c r="B197" s="323"/>
      <c r="C197" s="310"/>
      <c r="D197" s="310">
        <v>1440</v>
      </c>
      <c r="E197" s="311"/>
      <c r="F197" s="94"/>
      <c r="G197" s="94"/>
      <c r="H197" s="94"/>
    </row>
    <row r="198" spans="1:8" ht="21.75" thickBot="1" x14ac:dyDescent="0.25">
      <c r="A198" s="322" t="s">
        <v>207</v>
      </c>
      <c r="B198" s="323"/>
      <c r="C198" s="310"/>
      <c r="D198" s="310">
        <v>1290</v>
      </c>
      <c r="E198" s="311"/>
      <c r="F198" s="94"/>
      <c r="G198" s="94"/>
      <c r="H198" s="94"/>
    </row>
    <row r="199" spans="1:8" ht="84" x14ac:dyDescent="0.2">
      <c r="A199" s="318" t="s">
        <v>148</v>
      </c>
      <c r="B199" s="319"/>
      <c r="C199" s="95" t="s">
        <v>149</v>
      </c>
      <c r="D199" s="320" t="s">
        <v>150</v>
      </c>
      <c r="E199" s="321"/>
      <c r="F199" s="94"/>
      <c r="G199" s="94"/>
      <c r="H199" s="94"/>
    </row>
    <row r="200" spans="1:8" ht="21" x14ac:dyDescent="0.2">
      <c r="A200" s="322" t="s">
        <v>151</v>
      </c>
      <c r="B200" s="323"/>
      <c r="C200" s="96" t="s">
        <v>152</v>
      </c>
      <c r="D200" s="310" t="s">
        <v>153</v>
      </c>
      <c r="E200" s="311"/>
      <c r="F200" s="94"/>
      <c r="G200" s="94"/>
      <c r="H200" s="94"/>
    </row>
    <row r="201" spans="1:8" ht="63.75" thickBot="1" x14ac:dyDescent="0.25">
      <c r="A201" s="474" t="s">
        <v>154</v>
      </c>
      <c r="B201" s="475"/>
      <c r="C201" s="111" t="s">
        <v>155</v>
      </c>
      <c r="D201" s="476" t="s">
        <v>153</v>
      </c>
      <c r="E201" s="477"/>
      <c r="F201" s="94"/>
      <c r="G201" s="94"/>
      <c r="H201" s="94"/>
    </row>
    <row r="202" spans="1:8" ht="42" x14ac:dyDescent="0.2">
      <c r="A202" s="322" t="s">
        <v>157</v>
      </c>
      <c r="B202" s="323"/>
      <c r="C202" s="110" t="s">
        <v>158</v>
      </c>
      <c r="D202" s="323" t="s">
        <v>153</v>
      </c>
      <c r="E202" s="473"/>
      <c r="F202" s="91"/>
      <c r="G202" s="91"/>
      <c r="H202" s="91"/>
    </row>
    <row r="203" spans="1:8" ht="42.75" customHeight="1" thickBot="1" x14ac:dyDescent="0.25">
      <c r="A203" s="596" t="s">
        <v>159</v>
      </c>
      <c r="B203" s="597"/>
      <c r="C203" s="111" t="s">
        <v>160</v>
      </c>
      <c r="D203" s="598" t="s">
        <v>153</v>
      </c>
      <c r="E203" s="599"/>
      <c r="F203" s="86"/>
      <c r="G203" s="87"/>
      <c r="H203" s="87"/>
    </row>
    <row r="204" spans="1:8" ht="50.1" customHeight="1" x14ac:dyDescent="0.2">
      <c r="A204" s="307" t="s">
        <v>161</v>
      </c>
      <c r="B204" s="307"/>
      <c r="C204" s="307"/>
      <c r="D204" s="307"/>
      <c r="E204" s="307"/>
      <c r="F204" s="307"/>
      <c r="G204" s="307"/>
      <c r="H204" s="307"/>
    </row>
    <row r="205" spans="1:8" ht="88.5" customHeight="1" x14ac:dyDescent="0.2">
      <c r="A205" s="307" t="s">
        <v>162</v>
      </c>
      <c r="B205" s="307"/>
      <c r="C205" s="307"/>
      <c r="D205" s="307"/>
      <c r="E205" s="307"/>
      <c r="F205" s="307"/>
      <c r="G205" s="307"/>
      <c r="H205" s="307"/>
    </row>
    <row r="206" spans="1:8" ht="189.75" customHeight="1" x14ac:dyDescent="0.2">
      <c r="A206"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25"/>
      <c r="C206" s="325"/>
      <c r="D206" s="325"/>
      <c r="E206" s="325"/>
      <c r="F206" s="325"/>
      <c r="G206" s="325"/>
      <c r="H206" s="325"/>
    </row>
    <row r="207" spans="1:8" ht="73.5" customHeight="1" x14ac:dyDescent="0.2">
      <c r="A207" s="325" t="s">
        <v>164</v>
      </c>
      <c r="B207" s="325"/>
      <c r="C207" s="325"/>
      <c r="D207" s="325"/>
      <c r="E207" s="325"/>
      <c r="F207" s="325"/>
      <c r="G207" s="325"/>
      <c r="H207" s="325"/>
    </row>
    <row r="208" spans="1:8" ht="150" customHeight="1" x14ac:dyDescent="0.2">
      <c r="A208" s="307" t="s">
        <v>165</v>
      </c>
      <c r="B208" s="307"/>
      <c r="C208" s="307"/>
      <c r="D208" s="307"/>
      <c r="E208" s="307"/>
      <c r="F208" s="307"/>
      <c r="G208" s="307"/>
      <c r="H208" s="307"/>
    </row>
    <row r="209" spans="1:8" s="72" customFormat="1" ht="125.25" customHeight="1" x14ac:dyDescent="0.2">
      <c r="A209" s="325" t="s">
        <v>166</v>
      </c>
      <c r="B209" s="325"/>
      <c r="C209" s="325"/>
      <c r="D209" s="325"/>
      <c r="E209" s="325"/>
      <c r="F209" s="325"/>
      <c r="G209" s="325"/>
      <c r="H209" s="325"/>
    </row>
    <row r="210" spans="1:8" s="88" customFormat="1" ht="222.75" customHeight="1" x14ac:dyDescent="0.2">
      <c r="A210" s="71"/>
      <c r="B210" s="72"/>
      <c r="C210" s="73"/>
      <c r="D210" s="72"/>
      <c r="E210" s="72"/>
      <c r="F210" s="72"/>
      <c r="G210" s="72"/>
      <c r="H210" s="74"/>
    </row>
    <row r="211" spans="1:8" ht="36.75" customHeight="1" x14ac:dyDescent="0.2"/>
    <row r="212" spans="1:8" ht="36.75" customHeight="1" x14ac:dyDescent="0.2"/>
    <row r="213" spans="1:8" ht="182.25" customHeight="1" x14ac:dyDescent="0.2"/>
    <row r="214" spans="1:8" ht="65.25" customHeight="1" x14ac:dyDescent="0.2"/>
    <row r="216" spans="1:8" s="97" customFormat="1" ht="114.75" customHeight="1" x14ac:dyDescent="0.2">
      <c r="A216" s="71"/>
      <c r="B216" s="72"/>
      <c r="C216" s="73"/>
      <c r="D216" s="72"/>
      <c r="E216" s="72"/>
      <c r="F216" s="72"/>
      <c r="G216" s="72"/>
      <c r="H216" s="74"/>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5:B175"/>
    <mergeCell ref="D175:H175"/>
    <mergeCell ref="C177:D177"/>
    <mergeCell ref="C178:D178"/>
    <mergeCell ref="C179:D179"/>
    <mergeCell ref="C180:D180"/>
    <mergeCell ref="A171:B171"/>
    <mergeCell ref="D171:H171"/>
    <mergeCell ref="A172:C172"/>
    <mergeCell ref="D172:H172"/>
    <mergeCell ref="A173:B173"/>
    <mergeCell ref="C173:C174"/>
    <mergeCell ref="D173:H173"/>
    <mergeCell ref="A174:B174"/>
    <mergeCell ref="D174:H174"/>
    <mergeCell ref="A186:C186"/>
    <mergeCell ref="A187:C187"/>
    <mergeCell ref="A189:H189"/>
    <mergeCell ref="A190:H190"/>
    <mergeCell ref="A192:E192"/>
    <mergeCell ref="A193:E193"/>
    <mergeCell ref="A181:C181"/>
    <mergeCell ref="G181:H181"/>
    <mergeCell ref="A182:C182"/>
    <mergeCell ref="A183:C183"/>
    <mergeCell ref="A184:C184"/>
    <mergeCell ref="A185:C185"/>
    <mergeCell ref="D198:E198"/>
    <mergeCell ref="A199:B199"/>
    <mergeCell ref="D199:E199"/>
    <mergeCell ref="A200:B200"/>
    <mergeCell ref="D200:E200"/>
    <mergeCell ref="A201:B201"/>
    <mergeCell ref="D201:E201"/>
    <mergeCell ref="A194:B194"/>
    <mergeCell ref="D194:E194"/>
    <mergeCell ref="A195:B195"/>
    <mergeCell ref="C195:C198"/>
    <mergeCell ref="D195:E195"/>
    <mergeCell ref="A196:B196"/>
    <mergeCell ref="D196:E196"/>
    <mergeCell ref="A197:B197"/>
    <mergeCell ref="D197:E197"/>
    <mergeCell ref="A198:B198"/>
    <mergeCell ref="A206:H206"/>
    <mergeCell ref="A207:H207"/>
    <mergeCell ref="A208:H208"/>
    <mergeCell ref="A209:E209"/>
    <mergeCell ref="F209:H209"/>
    <mergeCell ref="A202:B202"/>
    <mergeCell ref="D202:E202"/>
    <mergeCell ref="A203:B203"/>
    <mergeCell ref="D203:E203"/>
    <mergeCell ref="A204:H204"/>
    <mergeCell ref="A205:H20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55"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42.7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60">
        <f>F7*1.2</f>
        <v>9172.7999999999993</v>
      </c>
      <c r="E7" s="361">
        <f>F7*1.1</f>
        <v>8408.4000000000015</v>
      </c>
      <c r="F7" s="361">
        <v>7644</v>
      </c>
      <c r="G7" s="361">
        <f>F7*0.75</f>
        <v>5733</v>
      </c>
      <c r="H7" s="362">
        <f>F7*0.5</f>
        <v>3822</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436">
        <f>F12*1.2</f>
        <v>10396.799999999999</v>
      </c>
      <c r="E12" s="361">
        <f>F12*1.1</f>
        <v>9530.4000000000015</v>
      </c>
      <c r="F12" s="361">
        <v>8664</v>
      </c>
      <c r="G12" s="361">
        <f>F12*0.75</f>
        <v>6498</v>
      </c>
      <c r="H12" s="362">
        <f>F12*0.5</f>
        <v>4332</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1788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"2ГИС.ВЛАДИМИР"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506">
        <v>259.2</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60">
        <f>F27*1.2</f>
        <v>12844.8</v>
      </c>
      <c r="E27" s="361">
        <f>F27*1.1</f>
        <v>11774.400000000001</v>
      </c>
      <c r="F27" s="361">
        <v>10704</v>
      </c>
      <c r="G27" s="361">
        <f>F27*0.75</f>
        <v>8028</v>
      </c>
      <c r="H27" s="362">
        <f>F27*0.5</f>
        <v>5352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436">
        <f>F32*1.2</f>
        <v>14558.4</v>
      </c>
      <c r="E32" s="361">
        <f>F32*1.1</f>
        <v>13345.2</v>
      </c>
      <c r="F32" s="361">
        <v>12132</v>
      </c>
      <c r="G32" s="361">
        <f>F32*0.75</f>
        <v>9099</v>
      </c>
      <c r="H32" s="362">
        <f>F32*0.5</f>
        <v>6066</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2520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"2ГИС.ВЛАДИМИР"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444">
        <v>372</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60">
        <f>F48*1.2</f>
        <v>11008.8</v>
      </c>
      <c r="E48" s="361">
        <f>F48*1.1</f>
        <v>10091.400000000001</v>
      </c>
      <c r="F48" s="361">
        <v>9174</v>
      </c>
      <c r="G48" s="361">
        <f>F48*0.75</f>
        <v>6880.5</v>
      </c>
      <c r="H48" s="362">
        <f>F48*0.5</f>
        <v>4587</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436">
        <f>F54*1.2</f>
        <v>12477.6</v>
      </c>
      <c r="E54" s="361">
        <f>F54*1.1</f>
        <v>11437.800000000001</v>
      </c>
      <c r="F54" s="361">
        <v>10398</v>
      </c>
      <c r="G54" s="361">
        <f>F54*0.75</f>
        <v>7798.5</v>
      </c>
      <c r="H54" s="362">
        <f>F54*0.5</f>
        <v>5199</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506">
        <v>259.2</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510 до 10200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411">
        <v>510</v>
      </c>
      <c r="E65" s="412"/>
      <c r="F65" s="412"/>
      <c r="G65" s="412"/>
      <c r="H65" s="413"/>
    </row>
    <row r="66" spans="1:8" ht="37.5" customHeight="1" outlineLevel="1" x14ac:dyDescent="0.2">
      <c r="A66" s="396" t="s">
        <v>40</v>
      </c>
      <c r="B66" s="397"/>
      <c r="C66" s="410"/>
      <c r="D66" s="337">
        <v>1020</v>
      </c>
      <c r="E66" s="338"/>
      <c r="F66" s="338"/>
      <c r="G66" s="338"/>
      <c r="H66" s="339"/>
    </row>
    <row r="67" spans="1:8" ht="37.5" customHeight="1" outlineLevel="1" x14ac:dyDescent="0.2">
      <c r="A67" s="396" t="s">
        <v>41</v>
      </c>
      <c r="B67" s="397"/>
      <c r="C67" s="410"/>
      <c r="D67" s="337">
        <v>1530</v>
      </c>
      <c r="E67" s="338"/>
      <c r="F67" s="338"/>
      <c r="G67" s="338"/>
      <c r="H67" s="339"/>
    </row>
    <row r="68" spans="1:8" ht="37.5" customHeight="1" outlineLevel="1" x14ac:dyDescent="0.2">
      <c r="A68" s="396" t="s">
        <v>42</v>
      </c>
      <c r="B68" s="397"/>
      <c r="C68" s="410"/>
      <c r="D68" s="337">
        <v>2040</v>
      </c>
      <c r="E68" s="338"/>
      <c r="F68" s="338"/>
      <c r="G68" s="338"/>
      <c r="H68" s="339"/>
    </row>
    <row r="69" spans="1:8" ht="37.5" customHeight="1" outlineLevel="1" x14ac:dyDescent="0.2">
      <c r="A69" s="396" t="s">
        <v>43</v>
      </c>
      <c r="B69" s="397"/>
      <c r="C69" s="410"/>
      <c r="D69" s="337">
        <v>2550</v>
      </c>
      <c r="E69" s="338"/>
      <c r="F69" s="338"/>
      <c r="G69" s="338"/>
      <c r="H69" s="339"/>
    </row>
    <row r="70" spans="1:8" ht="37.5" customHeight="1" outlineLevel="1" x14ac:dyDescent="0.2">
      <c r="A70" s="396" t="s">
        <v>44</v>
      </c>
      <c r="B70" s="397"/>
      <c r="C70" s="410"/>
      <c r="D70" s="337">
        <v>3060</v>
      </c>
      <c r="E70" s="338"/>
      <c r="F70" s="338"/>
      <c r="G70" s="338"/>
      <c r="H70" s="339"/>
    </row>
    <row r="71" spans="1:8" ht="37.5" customHeight="1" outlineLevel="1" x14ac:dyDescent="0.2">
      <c r="A71" s="396" t="s">
        <v>45</v>
      </c>
      <c r="B71" s="397"/>
      <c r="C71" s="410"/>
      <c r="D71" s="337">
        <v>3570</v>
      </c>
      <c r="E71" s="338"/>
      <c r="F71" s="338"/>
      <c r="G71" s="338"/>
      <c r="H71" s="339"/>
    </row>
    <row r="72" spans="1:8" ht="37.5" customHeight="1" outlineLevel="1" x14ac:dyDescent="0.2">
      <c r="A72" s="396" t="s">
        <v>46</v>
      </c>
      <c r="B72" s="397"/>
      <c r="C72" s="410"/>
      <c r="D72" s="337">
        <v>4080</v>
      </c>
      <c r="E72" s="338"/>
      <c r="F72" s="338"/>
      <c r="G72" s="338"/>
      <c r="H72" s="339"/>
    </row>
    <row r="73" spans="1:8" ht="37.5" customHeight="1" outlineLevel="1" x14ac:dyDescent="0.2">
      <c r="A73" s="396" t="s">
        <v>47</v>
      </c>
      <c r="B73" s="397"/>
      <c r="C73" s="410"/>
      <c r="D73" s="337">
        <v>4590</v>
      </c>
      <c r="E73" s="338"/>
      <c r="F73" s="338"/>
      <c r="G73" s="338"/>
      <c r="H73" s="339"/>
    </row>
    <row r="74" spans="1:8" ht="37.5" customHeight="1" outlineLevel="1" x14ac:dyDescent="0.2">
      <c r="A74" s="396" t="s">
        <v>48</v>
      </c>
      <c r="B74" s="397"/>
      <c r="C74" s="410"/>
      <c r="D74" s="337">
        <v>5100</v>
      </c>
      <c r="E74" s="338"/>
      <c r="F74" s="338"/>
      <c r="G74" s="338"/>
      <c r="H74" s="339"/>
    </row>
    <row r="75" spans="1:8" ht="37.5" customHeight="1" outlineLevel="1" x14ac:dyDescent="0.2">
      <c r="A75" s="396" t="s">
        <v>49</v>
      </c>
      <c r="B75" s="397"/>
      <c r="C75" s="410"/>
      <c r="D75" s="337">
        <v>5610</v>
      </c>
      <c r="E75" s="338"/>
      <c r="F75" s="338"/>
      <c r="G75" s="338"/>
      <c r="H75" s="339"/>
    </row>
    <row r="76" spans="1:8" ht="37.5" customHeight="1" outlineLevel="1" x14ac:dyDescent="0.2">
      <c r="A76" s="396" t="s">
        <v>50</v>
      </c>
      <c r="B76" s="397"/>
      <c r="C76" s="410"/>
      <c r="D76" s="337">
        <v>6120</v>
      </c>
      <c r="E76" s="338"/>
      <c r="F76" s="338"/>
      <c r="G76" s="338"/>
      <c r="H76" s="339"/>
    </row>
    <row r="77" spans="1:8" ht="37.5" customHeight="1" outlineLevel="1" x14ac:dyDescent="0.2">
      <c r="A77" s="396" t="s">
        <v>51</v>
      </c>
      <c r="B77" s="397"/>
      <c r="C77" s="410"/>
      <c r="D77" s="337">
        <v>6630</v>
      </c>
      <c r="E77" s="338"/>
      <c r="F77" s="338"/>
      <c r="G77" s="338"/>
      <c r="H77" s="339"/>
    </row>
    <row r="78" spans="1:8" ht="37.5" customHeight="1" outlineLevel="1" x14ac:dyDescent="0.2">
      <c r="A78" s="396" t="s">
        <v>52</v>
      </c>
      <c r="B78" s="397"/>
      <c r="C78" s="410"/>
      <c r="D78" s="337">
        <v>7140</v>
      </c>
      <c r="E78" s="338"/>
      <c r="F78" s="338"/>
      <c r="G78" s="338"/>
      <c r="H78" s="339"/>
    </row>
    <row r="79" spans="1:8" ht="37.5" customHeight="1" outlineLevel="1" x14ac:dyDescent="0.2">
      <c r="A79" s="396" t="s">
        <v>53</v>
      </c>
      <c r="B79" s="397"/>
      <c r="C79" s="410"/>
      <c r="D79" s="337">
        <v>7650</v>
      </c>
      <c r="E79" s="338"/>
      <c r="F79" s="338"/>
      <c r="G79" s="338"/>
      <c r="H79" s="339"/>
    </row>
    <row r="80" spans="1:8" ht="37.5" customHeight="1" outlineLevel="1" x14ac:dyDescent="0.2">
      <c r="A80" s="396" t="s">
        <v>54</v>
      </c>
      <c r="B80" s="397"/>
      <c r="C80" s="410"/>
      <c r="D80" s="337">
        <v>8160</v>
      </c>
      <c r="E80" s="338"/>
      <c r="F80" s="338"/>
      <c r="G80" s="338"/>
      <c r="H80" s="339"/>
    </row>
    <row r="81" spans="1:8" ht="37.5" customHeight="1" outlineLevel="1" x14ac:dyDescent="0.2">
      <c r="A81" s="396" t="s">
        <v>55</v>
      </c>
      <c r="B81" s="397"/>
      <c r="C81" s="410"/>
      <c r="D81" s="337">
        <v>8670</v>
      </c>
      <c r="E81" s="338"/>
      <c r="F81" s="338"/>
      <c r="G81" s="338"/>
      <c r="H81" s="339"/>
    </row>
    <row r="82" spans="1:8" ht="37.5" customHeight="1" outlineLevel="1" x14ac:dyDescent="0.2">
      <c r="A82" s="396" t="s">
        <v>56</v>
      </c>
      <c r="B82" s="397"/>
      <c r="C82" s="410"/>
      <c r="D82" s="337">
        <v>9180</v>
      </c>
      <c r="E82" s="338"/>
      <c r="F82" s="338"/>
      <c r="G82" s="338"/>
      <c r="H82" s="339"/>
    </row>
    <row r="83" spans="1:8" ht="37.5" customHeight="1" outlineLevel="1" x14ac:dyDescent="0.2">
      <c r="A83" s="396" t="s">
        <v>57</v>
      </c>
      <c r="B83" s="397"/>
      <c r="C83" s="410"/>
      <c r="D83" s="337">
        <v>9690</v>
      </c>
      <c r="E83" s="338"/>
      <c r="F83" s="338"/>
      <c r="G83" s="338"/>
      <c r="H83" s="339"/>
    </row>
    <row r="84" spans="1:8" ht="37.5" customHeight="1" outlineLevel="1" thickBot="1" x14ac:dyDescent="0.25">
      <c r="A84" s="396" t="s">
        <v>58</v>
      </c>
      <c r="B84" s="397"/>
      <c r="C84" s="410"/>
      <c r="D84" s="337">
        <v>10200</v>
      </c>
      <c r="E84" s="338"/>
      <c r="F84" s="338"/>
      <c r="G84" s="338"/>
      <c r="H84" s="339"/>
    </row>
    <row r="85" spans="1:8" ht="50.1" customHeight="1" thickBot="1" x14ac:dyDescent="0.25">
      <c r="A85" s="386" t="s">
        <v>59</v>
      </c>
      <c r="B85" s="387"/>
      <c r="C85" s="387"/>
      <c r="D85" s="398" t="str">
        <f>"от "&amp;MIN(D86:D95)&amp;" до "&amp;MAX(D86:D95)</f>
        <v>от 348 до 6798</v>
      </c>
      <c r="E85" s="399"/>
      <c r="F85" s="399"/>
      <c r="G85" s="399"/>
      <c r="H85" s="400"/>
    </row>
    <row r="86" spans="1:8" s="16" customFormat="1" ht="159"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401">
        <v>1014</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368">
        <v>348</v>
      </c>
      <c r="E87" s="368"/>
      <c r="F87" s="368"/>
      <c r="G87" s="368"/>
      <c r="H87" s="369"/>
    </row>
    <row r="88" spans="1:8" ht="37.5" customHeight="1" x14ac:dyDescent="0.2">
      <c r="A88" s="356" t="s">
        <v>62</v>
      </c>
      <c r="B88" s="395"/>
      <c r="C88" s="404"/>
      <c r="D88" s="368">
        <v>6456</v>
      </c>
      <c r="E88" s="368"/>
      <c r="F88" s="368"/>
      <c r="G88" s="368"/>
      <c r="H88" s="369"/>
    </row>
    <row r="89" spans="1:8" ht="37.5" customHeight="1" x14ac:dyDescent="0.2">
      <c r="A89" s="356" t="s">
        <v>63</v>
      </c>
      <c r="B89" s="395"/>
      <c r="C89" s="404"/>
      <c r="D89" s="368">
        <v>1950</v>
      </c>
      <c r="E89" s="368"/>
      <c r="F89" s="368"/>
      <c r="G89" s="368"/>
      <c r="H89" s="369"/>
    </row>
    <row r="90" spans="1:8" ht="37.5" customHeight="1" x14ac:dyDescent="0.2">
      <c r="A90" s="335" t="s">
        <v>64</v>
      </c>
      <c r="B90" s="336"/>
      <c r="C90" s="404"/>
      <c r="D90" s="368">
        <v>5790</v>
      </c>
      <c r="E90" s="368"/>
      <c r="F90" s="368"/>
      <c r="G90" s="368"/>
      <c r="H90" s="369"/>
    </row>
    <row r="91" spans="1:8" ht="37.5" customHeight="1" x14ac:dyDescent="0.2">
      <c r="A91" s="356" t="s">
        <v>65</v>
      </c>
      <c r="B91" s="395"/>
      <c r="C91" s="404"/>
      <c r="D91" s="368">
        <v>432</v>
      </c>
      <c r="E91" s="368"/>
      <c r="F91" s="368"/>
      <c r="G91" s="368"/>
      <c r="H91" s="369"/>
    </row>
    <row r="92" spans="1:8" ht="37.5" customHeight="1" x14ac:dyDescent="0.2">
      <c r="A92" s="356" t="s">
        <v>66</v>
      </c>
      <c r="B92" s="395"/>
      <c r="C92" s="404"/>
      <c r="D92" s="368">
        <v>432</v>
      </c>
      <c r="E92" s="368"/>
      <c r="F92" s="368"/>
      <c r="G92" s="368"/>
      <c r="H92" s="369"/>
    </row>
    <row r="93" spans="1:8" ht="37.5" customHeight="1" x14ac:dyDescent="0.2">
      <c r="A93" s="356" t="s">
        <v>67</v>
      </c>
      <c r="B93" s="395"/>
      <c r="C93" s="404"/>
      <c r="D93" s="368">
        <v>864</v>
      </c>
      <c r="E93" s="368"/>
      <c r="F93" s="368"/>
      <c r="G93" s="368"/>
      <c r="H93" s="369"/>
    </row>
    <row r="94" spans="1:8" ht="37.5" customHeight="1" x14ac:dyDescent="0.2">
      <c r="A94" s="356" t="s">
        <v>68</v>
      </c>
      <c r="B94" s="395"/>
      <c r="C94" s="404"/>
      <c r="D94" s="368">
        <v>1296</v>
      </c>
      <c r="E94" s="368"/>
      <c r="F94" s="368"/>
      <c r="G94" s="368"/>
      <c r="H94" s="369"/>
    </row>
    <row r="95" spans="1:8" ht="37.5" customHeight="1" thickBot="1" x14ac:dyDescent="0.25">
      <c r="A95" s="406" t="s">
        <v>69</v>
      </c>
      <c r="B95" s="407"/>
      <c r="C95" s="405"/>
      <c r="D95" s="393">
        <v>6798</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497"/>
      <c r="B98" s="498"/>
      <c r="C98" s="60"/>
      <c r="D98" s="499"/>
      <c r="E98" s="499"/>
      <c r="F98" s="499"/>
      <c r="G98" s="499"/>
      <c r="H98" s="500"/>
    </row>
    <row r="99" spans="1:8" ht="51.7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379">
        <v>5100</v>
      </c>
      <c r="E99" s="379"/>
      <c r="F99" s="379"/>
      <c r="G99" s="379"/>
      <c r="H99" s="380"/>
    </row>
    <row r="100" spans="1:8" ht="51.75" customHeight="1" thickBot="1" x14ac:dyDescent="0.25">
      <c r="A100" s="381" t="s">
        <v>74</v>
      </c>
      <c r="B100" s="382"/>
      <c r="C100" s="377"/>
      <c r="D100" s="383" t="s">
        <v>75</v>
      </c>
      <c r="E100" s="384"/>
      <c r="F100" s="384"/>
      <c r="G100" s="384"/>
      <c r="H100" s="385"/>
    </row>
    <row r="101" spans="1:8" ht="51.75" customHeight="1" x14ac:dyDescent="0.2">
      <c r="A101" s="363" t="s">
        <v>76</v>
      </c>
      <c r="B101" s="364"/>
      <c r="C101" s="377"/>
      <c r="D101" s="368">
        <f>D99/4</f>
        <v>1275</v>
      </c>
      <c r="E101" s="368"/>
      <c r="F101" s="368"/>
      <c r="G101" s="368"/>
      <c r="H101" s="369"/>
    </row>
    <row r="102" spans="1:8" ht="51.75" customHeight="1" x14ac:dyDescent="0.2">
      <c r="A102" s="363" t="s">
        <v>77</v>
      </c>
      <c r="B102" s="364"/>
      <c r="C102" s="377"/>
      <c r="D102" s="368">
        <f>D99/5</f>
        <v>1020</v>
      </c>
      <c r="E102" s="368"/>
      <c r="F102" s="368"/>
      <c r="G102" s="368"/>
      <c r="H102" s="369"/>
    </row>
    <row r="103" spans="1:8" ht="51.75" customHeight="1" x14ac:dyDescent="0.2">
      <c r="A103" s="363" t="s">
        <v>78</v>
      </c>
      <c r="B103" s="364"/>
      <c r="C103" s="377"/>
      <c r="D103" s="368">
        <f>D99/6</f>
        <v>850</v>
      </c>
      <c r="E103" s="368"/>
      <c r="F103" s="368"/>
      <c r="G103" s="368"/>
      <c r="H103" s="369"/>
    </row>
    <row r="104" spans="1:8" ht="51.75" customHeight="1" x14ac:dyDescent="0.2">
      <c r="A104" s="363" t="s">
        <v>79</v>
      </c>
      <c r="B104" s="364"/>
      <c r="C104" s="377"/>
      <c r="D104" s="368">
        <f>D99/7</f>
        <v>728.57142857142856</v>
      </c>
      <c r="E104" s="368"/>
      <c r="F104" s="368"/>
      <c r="G104" s="368"/>
      <c r="H104" s="369"/>
    </row>
    <row r="105" spans="1:8" ht="51.75" customHeight="1" x14ac:dyDescent="0.2">
      <c r="A105" s="363" t="s">
        <v>80</v>
      </c>
      <c r="B105" s="364"/>
      <c r="C105" s="377"/>
      <c r="D105" s="368">
        <f>D99/8</f>
        <v>637.5</v>
      </c>
      <c r="E105" s="368"/>
      <c r="F105" s="368"/>
      <c r="G105" s="368"/>
      <c r="H105" s="369"/>
    </row>
    <row r="106" spans="1:8" ht="51.75" customHeight="1" x14ac:dyDescent="0.2">
      <c r="A106" s="363" t="s">
        <v>81</v>
      </c>
      <c r="B106" s="364"/>
      <c r="C106" s="377"/>
      <c r="D106" s="368">
        <f>D99/9</f>
        <v>566.66666666666663</v>
      </c>
      <c r="E106" s="368"/>
      <c r="F106" s="368"/>
      <c r="G106" s="368"/>
      <c r="H106" s="369"/>
    </row>
    <row r="107" spans="1:8" ht="51.75" customHeight="1" x14ac:dyDescent="0.2">
      <c r="A107" s="363" t="s">
        <v>82</v>
      </c>
      <c r="B107" s="364"/>
      <c r="C107" s="377"/>
      <c r="D107" s="368">
        <f>D99/10</f>
        <v>510</v>
      </c>
      <c r="E107" s="368"/>
      <c r="F107" s="368"/>
      <c r="G107" s="368"/>
      <c r="H107" s="369"/>
    </row>
    <row r="108" spans="1:8" ht="51.75" customHeight="1" thickBot="1" x14ac:dyDescent="0.25">
      <c r="A108" s="374" t="s">
        <v>83</v>
      </c>
      <c r="B108" s="375"/>
      <c r="C108" s="377"/>
      <c r="D108" s="379">
        <v>7656</v>
      </c>
      <c r="E108" s="379"/>
      <c r="F108" s="379"/>
      <c r="G108" s="379"/>
      <c r="H108" s="380"/>
    </row>
    <row r="109" spans="1:8" ht="51.75" customHeight="1" thickBot="1" x14ac:dyDescent="0.25">
      <c r="A109" s="381" t="s">
        <v>74</v>
      </c>
      <c r="B109" s="382"/>
      <c r="C109" s="377"/>
      <c r="D109" s="383" t="s">
        <v>75</v>
      </c>
      <c r="E109" s="384"/>
      <c r="F109" s="384"/>
      <c r="G109" s="384"/>
      <c r="H109" s="385"/>
    </row>
    <row r="110" spans="1:8" ht="51.75" customHeight="1" x14ac:dyDescent="0.2">
      <c r="A110" s="363" t="s">
        <v>76</v>
      </c>
      <c r="B110" s="364"/>
      <c r="C110" s="377"/>
      <c r="D110" s="368">
        <v>1914</v>
      </c>
      <c r="E110" s="368"/>
      <c r="F110" s="368"/>
      <c r="G110" s="368"/>
      <c r="H110" s="369"/>
    </row>
    <row r="111" spans="1:8" ht="51.75" customHeight="1" x14ac:dyDescent="0.2">
      <c r="A111" s="363" t="s">
        <v>77</v>
      </c>
      <c r="B111" s="364"/>
      <c r="C111" s="377"/>
      <c r="D111" s="368">
        <v>1531.2</v>
      </c>
      <c r="E111" s="368"/>
      <c r="F111" s="368"/>
      <c r="G111" s="368"/>
      <c r="H111" s="369"/>
    </row>
    <row r="112" spans="1:8" ht="51.75" customHeight="1" x14ac:dyDescent="0.2">
      <c r="A112" s="363" t="s">
        <v>78</v>
      </c>
      <c r="B112" s="364"/>
      <c r="C112" s="377"/>
      <c r="D112" s="368">
        <v>1275.9999999999998</v>
      </c>
      <c r="E112" s="368"/>
      <c r="F112" s="368"/>
      <c r="G112" s="368"/>
      <c r="H112" s="369"/>
    </row>
    <row r="113" spans="1:8" ht="51.75" customHeight="1" x14ac:dyDescent="0.2">
      <c r="A113" s="363" t="s">
        <v>79</v>
      </c>
      <c r="B113" s="364"/>
      <c r="C113" s="377"/>
      <c r="D113" s="368">
        <v>1093.7142857142858</v>
      </c>
      <c r="E113" s="368"/>
      <c r="F113" s="368"/>
      <c r="G113" s="368"/>
      <c r="H113" s="369"/>
    </row>
    <row r="114" spans="1:8" ht="51.75" customHeight="1" x14ac:dyDescent="0.2">
      <c r="A114" s="363" t="s">
        <v>80</v>
      </c>
      <c r="B114" s="364"/>
      <c r="C114" s="377"/>
      <c r="D114" s="368">
        <v>957</v>
      </c>
      <c r="E114" s="368"/>
      <c r="F114" s="368"/>
      <c r="G114" s="368"/>
      <c r="H114" s="369"/>
    </row>
    <row r="115" spans="1:8" ht="51.75" customHeight="1" x14ac:dyDescent="0.2">
      <c r="A115" s="363" t="s">
        <v>81</v>
      </c>
      <c r="B115" s="364"/>
      <c r="C115" s="377"/>
      <c r="D115" s="368">
        <v>850.66666666666663</v>
      </c>
      <c r="E115" s="368"/>
      <c r="F115" s="368"/>
      <c r="G115" s="368"/>
      <c r="H115" s="369"/>
    </row>
    <row r="116" spans="1:8" ht="51.75" customHeight="1" thickBot="1" x14ac:dyDescent="0.25">
      <c r="A116" s="363" t="s">
        <v>82</v>
      </c>
      <c r="B116" s="364"/>
      <c r="C116" s="378"/>
      <c r="D116" s="368">
        <v>765.6</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353">
        <v>12012</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"2ГИС.ВЛАДИМИР"</v>
      </c>
      <c r="D119" s="360">
        <v>3654</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367">
        <v>5442</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37">
        <v>8664</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"2ГИС.ВЛАДИМИР"</v>
      </c>
      <c r="D122" s="337">
        <v>8664</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"2ГИС.ВЛАДИМИР"</v>
      </c>
      <c r="D123" s="337">
        <v>10398</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37">
        <v>6030</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37">
        <v>8664</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37">
        <v>8664</v>
      </c>
      <c r="E126" s="338"/>
      <c r="F126" s="338"/>
      <c r="G126" s="338"/>
      <c r="H126" s="339"/>
    </row>
    <row r="127" spans="1:8" ht="50.1" customHeight="1" x14ac:dyDescent="0.2">
      <c r="A127" s="335" t="s">
        <v>93</v>
      </c>
      <c r="B127" s="336"/>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37">
        <v>2160</v>
      </c>
      <c r="E127" s="338"/>
      <c r="F127" s="338"/>
      <c r="G127" s="338"/>
      <c r="H127" s="339"/>
    </row>
    <row r="128" spans="1:8" ht="50.1" customHeight="1" x14ac:dyDescent="0.2">
      <c r="A128" s="335" t="s">
        <v>94</v>
      </c>
      <c r="B128" s="336"/>
      <c r="C128" s="67" t="s">
        <v>95</v>
      </c>
      <c r="D128" s="337">
        <v>858</v>
      </c>
      <c r="E128" s="338"/>
      <c r="F128" s="338"/>
      <c r="G128" s="338"/>
      <c r="H128" s="339"/>
    </row>
    <row r="129" spans="1:8" ht="66.7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37">
        <v>3060</v>
      </c>
      <c r="E129" s="338"/>
      <c r="F129" s="338"/>
      <c r="G129" s="338"/>
      <c r="H129" s="339"/>
    </row>
    <row r="130" spans="1:8" ht="66.75"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37">
        <v>2040</v>
      </c>
      <c r="E130" s="338"/>
      <c r="F130" s="338"/>
      <c r="G130" s="338"/>
      <c r="H130" s="339"/>
    </row>
    <row r="131" spans="1:8" ht="66.75" customHeight="1" x14ac:dyDescent="0.2">
      <c r="A131" s="335" t="s">
        <v>98</v>
      </c>
      <c r="B131" s="336"/>
      <c r="C131"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37">
        <v>2040</v>
      </c>
      <c r="E131" s="338"/>
      <c r="F131" s="338"/>
      <c r="G131" s="338"/>
      <c r="H131" s="339"/>
    </row>
    <row r="132" spans="1:8" ht="66.75" customHeight="1" x14ac:dyDescent="0.2">
      <c r="A132" s="335" t="s">
        <v>99</v>
      </c>
      <c r="B132" s="336"/>
      <c r="C132"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37">
        <v>1020</v>
      </c>
      <c r="E132" s="338"/>
      <c r="F132" s="338"/>
      <c r="G132" s="338"/>
      <c r="H132" s="339"/>
    </row>
    <row r="133" spans="1:8" ht="66.7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37">
        <v>7560</v>
      </c>
      <c r="E133" s="338"/>
      <c r="F133" s="338"/>
      <c r="G133" s="338"/>
      <c r="H133" s="339"/>
    </row>
    <row r="134" spans="1:8" ht="66.7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37">
        <v>2004</v>
      </c>
      <c r="E134" s="338"/>
      <c r="F134" s="338"/>
      <c r="G134" s="338"/>
      <c r="H134" s="339"/>
    </row>
    <row r="135" spans="1:8" ht="50.1" customHeight="1" x14ac:dyDescent="0.2">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37">
        <v>5184</v>
      </c>
      <c r="E135" s="338"/>
      <c r="F135" s="338"/>
      <c r="G135" s="338"/>
      <c r="H135" s="339"/>
    </row>
    <row r="136" spans="1:8" s="16" customFormat="1" ht="102" customHeight="1" x14ac:dyDescent="0.2">
      <c r="A136" s="335" t="s">
        <v>16</v>
      </c>
      <c r="B136" s="336"/>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37">
        <v>1038</v>
      </c>
      <c r="E136" s="338"/>
      <c r="F136" s="338"/>
      <c r="G136" s="338"/>
      <c r="H136" s="339"/>
    </row>
    <row r="137" spans="1:8" s="16" customFormat="1" ht="102" customHeight="1" x14ac:dyDescent="0.2">
      <c r="A137" s="335" t="s">
        <v>103</v>
      </c>
      <c r="B137" s="336"/>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7" s="337">
        <v>50010</v>
      </c>
      <c r="E137" s="338"/>
      <c r="F137" s="338"/>
      <c r="G137" s="338"/>
      <c r="H137" s="339"/>
    </row>
    <row r="138" spans="1:8" s="16" customFormat="1" ht="126" customHeight="1" x14ac:dyDescent="0.2">
      <c r="A138" s="335" t="s">
        <v>104</v>
      </c>
      <c r="B138" s="336"/>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8" s="337">
        <v>2898</v>
      </c>
      <c r="E138" s="338"/>
      <c r="F138" s="338"/>
      <c r="G138" s="338"/>
      <c r="H138" s="339"/>
    </row>
    <row r="139" spans="1:8" s="16" customFormat="1" ht="96" customHeight="1" x14ac:dyDescent="0.2">
      <c r="A139" s="335" t="s">
        <v>105</v>
      </c>
      <c r="B139" s="336"/>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37">
        <v>2898</v>
      </c>
      <c r="E139" s="338"/>
      <c r="F139" s="338"/>
      <c r="G139" s="338"/>
      <c r="H139" s="339"/>
    </row>
    <row r="140" spans="1:8" s="16" customFormat="1" ht="9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0" s="337">
        <v>2406</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"2ГИС.ВЛАДИМИР"</v>
      </c>
      <c r="D141" s="337">
        <v>5160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37">
        <v>7680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"2ГИС.ВЛАДИМИР" (версия для ПК)</v>
      </c>
      <c r="D143" s="337">
        <v>12240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"2ГИС.ВЛАДИМИР"</v>
      </c>
      <c r="D144" s="337">
        <v>12240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"2ГИС.ВЛАДИМИР"</v>
      </c>
      <c r="D145" s="337">
        <v>14688</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"2ГИС.ВЛАДИМИР" (версия для ПК)</v>
      </c>
      <c r="D146" s="337">
        <v>8520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"2ГИС.ВЛАДИМИР" (версия для ПК)</v>
      </c>
      <c r="D147" s="337">
        <v>12240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"2ГИС.ВЛАДИМИР" (версия для ПК)</v>
      </c>
      <c r="D148" s="337">
        <v>12240</v>
      </c>
      <c r="E148" s="338"/>
      <c r="F148" s="338"/>
      <c r="G148" s="338"/>
      <c r="H148" s="339"/>
    </row>
    <row r="149" spans="1:8" ht="50.1" customHeight="1" x14ac:dyDescent="0.2">
      <c r="A149" s="335" t="s">
        <v>115</v>
      </c>
      <c r="B149" s="336"/>
      <c r="C149" s="67" t="s">
        <v>95</v>
      </c>
      <c r="D149" s="337">
        <v>1320</v>
      </c>
      <c r="E149" s="338"/>
      <c r="F149" s="338"/>
      <c r="G149" s="338"/>
      <c r="H149" s="339"/>
    </row>
    <row r="150" spans="1:8" ht="66.7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37">
        <v>10680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"2ГИС.ВЛАДИМИР" (версия для ПК)</v>
      </c>
      <c r="D151" s="353">
        <v>7320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37">
        <v>2406</v>
      </c>
      <c r="E153" s="338"/>
      <c r="F153" s="338"/>
      <c r="G153" s="338"/>
      <c r="H153" s="339"/>
    </row>
    <row r="154" spans="1:8" s="16" customFormat="1" ht="50.1" customHeight="1" x14ac:dyDescent="0.2">
      <c r="A154" s="335" t="s">
        <v>120</v>
      </c>
      <c r="B154" s="336"/>
      <c r="C154" s="346"/>
      <c r="D154" s="337">
        <v>2406</v>
      </c>
      <c r="E154" s="338"/>
      <c r="F154" s="338"/>
      <c r="G154" s="338"/>
      <c r="H154" s="339"/>
    </row>
    <row r="155" spans="1:8" s="16" customFormat="1" ht="50.1" customHeight="1" x14ac:dyDescent="0.2">
      <c r="A155" s="348" t="s">
        <v>121</v>
      </c>
      <c r="B155" s="349"/>
      <c r="C155" s="346"/>
      <c r="D155" s="496">
        <v>1800</v>
      </c>
      <c r="E155" s="368"/>
      <c r="F155" s="368"/>
      <c r="G155" s="368"/>
      <c r="H155" s="368"/>
    </row>
    <row r="156" spans="1:8" s="16" customFormat="1" ht="50.1" customHeight="1" x14ac:dyDescent="0.2">
      <c r="A156" s="348" t="s">
        <v>122</v>
      </c>
      <c r="B156" s="349"/>
      <c r="C156" s="346"/>
      <c r="D156" s="496">
        <v>180</v>
      </c>
      <c r="E156" s="368"/>
      <c r="F156" s="368"/>
      <c r="G156" s="368"/>
      <c r="H156" s="368"/>
    </row>
    <row r="157" spans="1:8" s="16" customFormat="1" ht="50.1" customHeight="1" thickBot="1" x14ac:dyDescent="0.25">
      <c r="A157" s="348" t="s">
        <v>123</v>
      </c>
      <c r="B157" s="349"/>
      <c r="C157" s="347"/>
      <c r="D157" s="450">
        <v>612</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"2ГИС.ВЛАДИМИР"</v>
      </c>
      <c r="D159" s="337">
        <v>2550</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0" s="337">
        <v>5184</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"2ГИС.ВЛАДИМИР"</v>
      </c>
      <c r="D161" s="337">
        <v>3600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2" s="337">
        <v>7320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"2ГИС.ВЛАДИМИР"</v>
      </c>
      <c r="D163" s="337">
        <v>3600</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6"/>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6" s="360">
        <v>6180</v>
      </c>
      <c r="E166" s="361"/>
      <c r="F166" s="361"/>
      <c r="G166" s="361"/>
      <c r="H166" s="362"/>
    </row>
    <row r="167" spans="1:8" s="16" customFormat="1" ht="83.25" customHeight="1" thickBot="1" x14ac:dyDescent="0.25">
      <c r="A167" s="335" t="s">
        <v>198</v>
      </c>
      <c r="B167" s="336"/>
      <c r="C167" s="346"/>
      <c r="D167" s="337">
        <v>6180</v>
      </c>
      <c r="E167" s="338"/>
      <c r="F167" s="338"/>
      <c r="G167" s="338"/>
      <c r="H167" s="339"/>
    </row>
    <row r="168" spans="1:8" ht="21.75" thickBot="1" x14ac:dyDescent="0.25">
      <c r="A168" s="497"/>
      <c r="B168" s="498"/>
      <c r="C168" s="56"/>
      <c r="D168" s="499"/>
      <c r="E168" s="499"/>
      <c r="F168" s="499"/>
      <c r="G168" s="499"/>
      <c r="H168" s="500"/>
    </row>
    <row r="170" spans="1:8" ht="21" x14ac:dyDescent="0.2">
      <c r="A170" s="75"/>
      <c r="B170" s="76" t="s">
        <v>130</v>
      </c>
      <c r="C170" s="333" t="s">
        <v>329</v>
      </c>
      <c r="D170" s="333"/>
      <c r="E170" s="77"/>
      <c r="F170" s="77"/>
      <c r="G170" s="77"/>
      <c r="H170" s="77"/>
    </row>
    <row r="171" spans="1:8" ht="21" x14ac:dyDescent="0.2">
      <c r="A171" s="75"/>
      <c r="B171" s="77"/>
      <c r="C171" s="327" t="s">
        <v>330</v>
      </c>
      <c r="D171" s="327"/>
      <c r="E171" s="77"/>
      <c r="F171" s="77"/>
      <c r="G171" s="77"/>
      <c r="H171" s="77"/>
    </row>
    <row r="172" spans="1:8" ht="21" x14ac:dyDescent="0.2">
      <c r="A172" s="75"/>
      <c r="B172" s="77"/>
      <c r="C172" s="327" t="s">
        <v>331</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33.75"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93" customHeight="1" thickBot="1" x14ac:dyDescent="0.25">
      <c r="A187" s="315" t="s">
        <v>145</v>
      </c>
      <c r="B187" s="316"/>
      <c r="C187" s="93" t="s">
        <v>146</v>
      </c>
      <c r="D187" s="316" t="s">
        <v>147</v>
      </c>
      <c r="E187" s="317"/>
      <c r="F187" s="94"/>
      <c r="G187" s="94"/>
      <c r="H187" s="94"/>
    </row>
    <row r="188" spans="1:8" ht="50.1" customHeight="1" x14ac:dyDescent="0.2">
      <c r="A188" s="318" t="s">
        <v>203</v>
      </c>
      <c r="B188" s="319"/>
      <c r="C188" s="320" t="s">
        <v>204</v>
      </c>
      <c r="D188" s="619">
        <v>2190</v>
      </c>
      <c r="E188" s="321"/>
      <c r="F188" s="94"/>
      <c r="G188" s="94"/>
      <c r="H188" s="94"/>
    </row>
    <row r="189" spans="1:8" ht="50.1" customHeight="1" x14ac:dyDescent="0.2">
      <c r="A189" s="322" t="s">
        <v>205</v>
      </c>
      <c r="B189" s="323"/>
      <c r="C189" s="310"/>
      <c r="D189" s="620">
        <v>1590</v>
      </c>
      <c r="E189" s="311"/>
      <c r="F189" s="94"/>
      <c r="G189" s="94"/>
      <c r="H189" s="94"/>
    </row>
    <row r="190" spans="1:8" ht="50.1" customHeight="1" x14ac:dyDescent="0.2">
      <c r="A190" s="322" t="s">
        <v>206</v>
      </c>
      <c r="B190" s="323"/>
      <c r="C190" s="310"/>
      <c r="D190" s="620">
        <v>1440</v>
      </c>
      <c r="E190" s="311"/>
      <c r="F190" s="94"/>
      <c r="G190" s="94"/>
      <c r="H190" s="94"/>
    </row>
    <row r="191" spans="1:8" ht="50.1" customHeight="1" thickBot="1" x14ac:dyDescent="0.25">
      <c r="A191" s="322" t="s">
        <v>207</v>
      </c>
      <c r="B191" s="323"/>
      <c r="C191" s="310"/>
      <c r="D191" s="620">
        <v>1290</v>
      </c>
      <c r="E191" s="311"/>
      <c r="F191" s="94"/>
      <c r="G191" s="94"/>
      <c r="H191" s="94"/>
    </row>
    <row r="192" spans="1:8" ht="84" x14ac:dyDescent="0.2">
      <c r="A192" s="318" t="s">
        <v>148</v>
      </c>
      <c r="B192" s="319"/>
      <c r="C192" s="95" t="s">
        <v>149</v>
      </c>
      <c r="D192" s="320" t="s">
        <v>150</v>
      </c>
      <c r="E192" s="321"/>
      <c r="F192" s="94"/>
      <c r="G192" s="94"/>
      <c r="H192" s="94"/>
    </row>
    <row r="193" spans="1:8" ht="77.25" customHeight="1" x14ac:dyDescent="0.2">
      <c r="A193" s="322" t="s">
        <v>151</v>
      </c>
      <c r="B193" s="323"/>
      <c r="C193" s="96" t="s">
        <v>152</v>
      </c>
      <c r="D193" s="310" t="s">
        <v>153</v>
      </c>
      <c r="E193" s="311"/>
      <c r="F193" s="94"/>
      <c r="G193" s="94"/>
      <c r="H193" s="94"/>
    </row>
    <row r="194" spans="1:8" ht="141" customHeight="1" thickBot="1" x14ac:dyDescent="0.25">
      <c r="A194" s="474" t="s">
        <v>154</v>
      </c>
      <c r="B194" s="475"/>
      <c r="C194" s="111" t="s">
        <v>155</v>
      </c>
      <c r="D194" s="476" t="s">
        <v>153</v>
      </c>
      <c r="E194" s="477"/>
      <c r="F194" s="94"/>
      <c r="G194" s="94"/>
      <c r="H194" s="94"/>
    </row>
    <row r="195" spans="1:8" s="72" customFormat="1" ht="125.25" customHeight="1" x14ac:dyDescent="0.2">
      <c r="A195" s="322" t="s">
        <v>157</v>
      </c>
      <c r="B195" s="323"/>
      <c r="C195" s="110" t="s">
        <v>158</v>
      </c>
      <c r="D195" s="323" t="s">
        <v>153</v>
      </c>
      <c r="E195" s="473"/>
      <c r="F195" s="91"/>
      <c r="G195" s="91"/>
      <c r="H195" s="91"/>
    </row>
    <row r="196" spans="1:8" s="88" customFormat="1" ht="222.75" customHeight="1" thickBot="1" x14ac:dyDescent="0.25">
      <c r="A196" s="596" t="s">
        <v>159</v>
      </c>
      <c r="B196" s="597"/>
      <c r="C196" s="111" t="s">
        <v>160</v>
      </c>
      <c r="D196" s="598" t="s">
        <v>153</v>
      </c>
      <c r="E196" s="599"/>
      <c r="F196" s="86"/>
      <c r="G196" s="87"/>
      <c r="H196" s="87"/>
    </row>
    <row r="197" spans="1:8" ht="27" customHeight="1" x14ac:dyDescent="0.2">
      <c r="A197" s="307" t="s">
        <v>161</v>
      </c>
      <c r="B197" s="307"/>
      <c r="C197" s="307"/>
      <c r="D197" s="307"/>
      <c r="E197" s="307"/>
      <c r="F197" s="307"/>
      <c r="G197" s="307"/>
      <c r="H197" s="307"/>
    </row>
    <row r="198" spans="1:8" ht="27" customHeight="1" x14ac:dyDescent="0.2">
      <c r="A198" s="307" t="s">
        <v>162</v>
      </c>
      <c r="B198" s="307"/>
      <c r="C198" s="307"/>
      <c r="D198" s="307"/>
      <c r="E198" s="307"/>
      <c r="F198" s="307"/>
      <c r="G198" s="307"/>
      <c r="H198" s="307"/>
    </row>
    <row r="199" spans="1:8" ht="180.75" customHeight="1" x14ac:dyDescent="0.2">
      <c r="A199"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5"/>
      <c r="C199" s="325"/>
      <c r="D199" s="325"/>
      <c r="E199" s="325"/>
      <c r="F199" s="325"/>
      <c r="G199" s="325"/>
      <c r="H199" s="325"/>
    </row>
    <row r="200" spans="1:8" ht="85.5" customHeight="1" x14ac:dyDescent="0.2">
      <c r="A200" s="325" t="s">
        <v>164</v>
      </c>
      <c r="B200" s="325"/>
      <c r="C200" s="325"/>
      <c r="D200" s="325"/>
      <c r="E200" s="325"/>
      <c r="F200" s="325"/>
      <c r="G200" s="325"/>
      <c r="H200" s="325"/>
    </row>
    <row r="201" spans="1:8" ht="23.25" x14ac:dyDescent="0.2">
      <c r="A201" s="307" t="s">
        <v>165</v>
      </c>
      <c r="B201" s="307"/>
      <c r="C201" s="307"/>
      <c r="D201" s="307"/>
      <c r="E201" s="307"/>
      <c r="F201" s="307"/>
      <c r="G201" s="307"/>
      <c r="H201" s="307"/>
    </row>
    <row r="203" spans="1:8" s="97" customFormat="1" ht="114.75" customHeight="1" x14ac:dyDescent="0.2">
      <c r="A203" s="325" t="s">
        <v>166</v>
      </c>
      <c r="B203" s="325"/>
      <c r="C203" s="325"/>
      <c r="D203" s="325"/>
      <c r="E203" s="325"/>
      <c r="F203" s="325"/>
      <c r="G203" s="325"/>
      <c r="H203" s="325"/>
    </row>
  </sheetData>
  <sheetProtection selectLockedCells="1" selectUnlockedCells="1"/>
  <mergeCells count="33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79:C179"/>
    <mergeCell ref="A180:C180"/>
    <mergeCell ref="A182:H182"/>
    <mergeCell ref="A183:H183"/>
    <mergeCell ref="A185:E185"/>
    <mergeCell ref="A186:E186"/>
    <mergeCell ref="A174:C174"/>
    <mergeCell ref="G174:H174"/>
    <mergeCell ref="A175:C175"/>
    <mergeCell ref="A176:C176"/>
    <mergeCell ref="A177:C177"/>
    <mergeCell ref="A178:C178"/>
    <mergeCell ref="D191:E191"/>
    <mergeCell ref="A192:B192"/>
    <mergeCell ref="D192:E192"/>
    <mergeCell ref="A193:B193"/>
    <mergeCell ref="D193:E193"/>
    <mergeCell ref="A194:B194"/>
    <mergeCell ref="D194:E194"/>
    <mergeCell ref="A187:B187"/>
    <mergeCell ref="D187:E187"/>
    <mergeCell ref="A188:B188"/>
    <mergeCell ref="C188:C191"/>
    <mergeCell ref="D188:E188"/>
    <mergeCell ref="A189:B189"/>
    <mergeCell ref="D189:E189"/>
    <mergeCell ref="A190:B190"/>
    <mergeCell ref="D190:E190"/>
    <mergeCell ref="A191:B191"/>
    <mergeCell ref="A199:H199"/>
    <mergeCell ref="A200:H200"/>
    <mergeCell ref="A201:H201"/>
    <mergeCell ref="A203:E203"/>
    <mergeCell ref="F203:H203"/>
    <mergeCell ref="A195:B195"/>
    <mergeCell ref="D195:E195"/>
    <mergeCell ref="A196:B196"/>
    <mergeCell ref="D196:E196"/>
    <mergeCell ref="A197:H197"/>
    <mergeCell ref="A198:H19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79"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33.7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60">
        <f>F7*1.2</f>
        <v>9540</v>
      </c>
      <c r="E7" s="361">
        <f>F7*1.1</f>
        <v>8745</v>
      </c>
      <c r="F7" s="361">
        <v>7950</v>
      </c>
      <c r="G7" s="361">
        <f>F7*0.75</f>
        <v>5962.5</v>
      </c>
      <c r="H7" s="362">
        <f>F7*0.5</f>
        <v>3975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436">
        <f>F12*1.2</f>
        <v>10620</v>
      </c>
      <c r="E12" s="361">
        <f>F12*1.1</f>
        <v>9735</v>
      </c>
      <c r="F12" s="361">
        <v>8850</v>
      </c>
      <c r="G12" s="361">
        <f>F12*0.75</f>
        <v>6637.5</v>
      </c>
      <c r="H12" s="362">
        <f>F12*0.5</f>
        <v>4425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1452.0000000000002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"2ГИС.ВОЛГОГРАД"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506">
        <v>390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60">
        <f>F27*1.2</f>
        <v>13363.199999999999</v>
      </c>
      <c r="E27" s="361">
        <f>F27*1.1</f>
        <v>12249.6</v>
      </c>
      <c r="F27" s="361">
        <v>11136</v>
      </c>
      <c r="G27" s="361">
        <f>F27*0.75</f>
        <v>8352</v>
      </c>
      <c r="H27" s="362">
        <f>F27*0.5</f>
        <v>5568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436">
        <f>F32*1.2</f>
        <v>14875.199999999999</v>
      </c>
      <c r="E32" s="361">
        <f>F32*1.1</f>
        <v>13635.6</v>
      </c>
      <c r="F32" s="361">
        <v>12396</v>
      </c>
      <c r="G32" s="361">
        <f>F32*0.75</f>
        <v>9297</v>
      </c>
      <c r="H32" s="362">
        <f>F32*0.5</f>
        <v>6198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2040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"2ГИС.ВОЛГОГРАД"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444">
        <v>552</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450"/>
      <c r="E46" s="451"/>
      <c r="F46" s="451"/>
      <c r="G46" s="451"/>
      <c r="H46" s="452"/>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515">
        <f>F48*1.2</f>
        <v>4464</v>
      </c>
      <c r="E48" s="515">
        <f>F48*1.1</f>
        <v>4092.0000000000005</v>
      </c>
      <c r="F48" s="515">
        <v>3720</v>
      </c>
      <c r="G48" s="515">
        <f>F48*0.75</f>
        <v>2790</v>
      </c>
      <c r="H48" s="515">
        <f>F48*0.5</f>
        <v>1860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458">
        <v>180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60">
        <f>F55*1.2</f>
        <v>9885.6</v>
      </c>
      <c r="E55" s="361">
        <f>F55*1.1</f>
        <v>9061.8000000000011</v>
      </c>
      <c r="F55" s="361">
        <v>8238</v>
      </c>
      <c r="G55" s="361">
        <f>F55*0.75</f>
        <v>6178.5</v>
      </c>
      <c r="H55" s="362">
        <f>F55*0.5</f>
        <v>4119</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436">
        <f>F61*1.2</f>
        <v>11448</v>
      </c>
      <c r="E61" s="361">
        <f>F61*1.1</f>
        <v>10494</v>
      </c>
      <c r="F61" s="361">
        <v>9540</v>
      </c>
      <c r="G61" s="361">
        <f>F61*0.75</f>
        <v>7155</v>
      </c>
      <c r="H61" s="362">
        <f>F61*0.5</f>
        <v>4770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506">
        <v>390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2100 до 42000</v>
      </c>
      <c r="E71" s="399"/>
      <c r="F71" s="399"/>
      <c r="G71" s="399"/>
      <c r="H71" s="400"/>
    </row>
    <row r="72" spans="1:8" ht="37.5" customHeight="1" outlineLevel="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580">
        <v>2100</v>
      </c>
      <c r="E72" s="412"/>
      <c r="F72" s="412"/>
      <c r="G72" s="412"/>
      <c r="H72" s="413"/>
    </row>
    <row r="73" spans="1:8" ht="37.5" customHeight="1" outlineLevel="1" x14ac:dyDescent="0.2">
      <c r="A73" s="396" t="s">
        <v>40</v>
      </c>
      <c r="B73" s="565"/>
      <c r="C73" s="578"/>
      <c r="D73" s="340">
        <v>4200</v>
      </c>
      <c r="E73" s="338"/>
      <c r="F73" s="338"/>
      <c r="G73" s="338"/>
      <c r="H73" s="339"/>
    </row>
    <row r="74" spans="1:8" ht="37.5" customHeight="1" outlineLevel="1" x14ac:dyDescent="0.2">
      <c r="A74" s="396" t="s">
        <v>41</v>
      </c>
      <c r="B74" s="565"/>
      <c r="C74" s="578"/>
      <c r="D74" s="340">
        <v>6300</v>
      </c>
      <c r="E74" s="338"/>
      <c r="F74" s="338"/>
      <c r="G74" s="338"/>
      <c r="H74" s="339"/>
    </row>
    <row r="75" spans="1:8" ht="37.5" customHeight="1" outlineLevel="1" x14ac:dyDescent="0.2">
      <c r="A75" s="396" t="s">
        <v>42</v>
      </c>
      <c r="B75" s="565"/>
      <c r="C75" s="578"/>
      <c r="D75" s="340">
        <v>8400</v>
      </c>
      <c r="E75" s="338"/>
      <c r="F75" s="338"/>
      <c r="G75" s="338"/>
      <c r="H75" s="339"/>
    </row>
    <row r="76" spans="1:8" ht="37.5" customHeight="1" outlineLevel="1" x14ac:dyDescent="0.2">
      <c r="A76" s="396" t="s">
        <v>43</v>
      </c>
      <c r="B76" s="565"/>
      <c r="C76" s="578"/>
      <c r="D76" s="340">
        <v>10500</v>
      </c>
      <c r="E76" s="338"/>
      <c r="F76" s="338"/>
      <c r="G76" s="338"/>
      <c r="H76" s="339"/>
    </row>
    <row r="77" spans="1:8" ht="37.5" customHeight="1" outlineLevel="1" x14ac:dyDescent="0.2">
      <c r="A77" s="396" t="s">
        <v>44</v>
      </c>
      <c r="B77" s="565"/>
      <c r="C77" s="578"/>
      <c r="D77" s="340">
        <v>12600</v>
      </c>
      <c r="E77" s="338"/>
      <c r="F77" s="338"/>
      <c r="G77" s="338"/>
      <c r="H77" s="339"/>
    </row>
    <row r="78" spans="1:8" ht="37.5" customHeight="1" outlineLevel="1" x14ac:dyDescent="0.2">
      <c r="A78" s="396" t="s">
        <v>45</v>
      </c>
      <c r="B78" s="565"/>
      <c r="C78" s="578"/>
      <c r="D78" s="340">
        <v>14700</v>
      </c>
      <c r="E78" s="338"/>
      <c r="F78" s="338"/>
      <c r="G78" s="338"/>
      <c r="H78" s="339"/>
    </row>
    <row r="79" spans="1:8" ht="37.5" customHeight="1" outlineLevel="1" x14ac:dyDescent="0.2">
      <c r="A79" s="396" t="s">
        <v>46</v>
      </c>
      <c r="B79" s="565"/>
      <c r="C79" s="578"/>
      <c r="D79" s="340">
        <v>16800</v>
      </c>
      <c r="E79" s="338"/>
      <c r="F79" s="338"/>
      <c r="G79" s="338"/>
      <c r="H79" s="339"/>
    </row>
    <row r="80" spans="1:8" ht="37.5" customHeight="1" outlineLevel="1" x14ac:dyDescent="0.2">
      <c r="A80" s="396" t="s">
        <v>47</v>
      </c>
      <c r="B80" s="565"/>
      <c r="C80" s="578"/>
      <c r="D80" s="340">
        <v>18900</v>
      </c>
      <c r="E80" s="338"/>
      <c r="F80" s="338"/>
      <c r="G80" s="338"/>
      <c r="H80" s="339"/>
    </row>
    <row r="81" spans="1:8" ht="37.5" customHeight="1" outlineLevel="1" x14ac:dyDescent="0.2">
      <c r="A81" s="396" t="s">
        <v>48</v>
      </c>
      <c r="B81" s="565"/>
      <c r="C81" s="578"/>
      <c r="D81" s="340">
        <v>21000</v>
      </c>
      <c r="E81" s="338"/>
      <c r="F81" s="338"/>
      <c r="G81" s="338"/>
      <c r="H81" s="339"/>
    </row>
    <row r="82" spans="1:8" ht="37.5" customHeight="1" outlineLevel="1" x14ac:dyDescent="0.2">
      <c r="A82" s="396" t="s">
        <v>49</v>
      </c>
      <c r="B82" s="565"/>
      <c r="C82" s="578"/>
      <c r="D82" s="340">
        <v>23100</v>
      </c>
      <c r="E82" s="338"/>
      <c r="F82" s="338"/>
      <c r="G82" s="338"/>
      <c r="H82" s="339"/>
    </row>
    <row r="83" spans="1:8" ht="37.5" customHeight="1" outlineLevel="1" x14ac:dyDescent="0.2">
      <c r="A83" s="396" t="s">
        <v>50</v>
      </c>
      <c r="B83" s="565"/>
      <c r="C83" s="578"/>
      <c r="D83" s="340">
        <v>25200</v>
      </c>
      <c r="E83" s="338"/>
      <c r="F83" s="338"/>
      <c r="G83" s="338"/>
      <c r="H83" s="339"/>
    </row>
    <row r="84" spans="1:8" ht="37.5" customHeight="1" outlineLevel="1" x14ac:dyDescent="0.2">
      <c r="A84" s="396" t="s">
        <v>51</v>
      </c>
      <c r="B84" s="565"/>
      <c r="C84" s="578"/>
      <c r="D84" s="340">
        <v>27300</v>
      </c>
      <c r="E84" s="338"/>
      <c r="F84" s="338"/>
      <c r="G84" s="338"/>
      <c r="H84" s="339"/>
    </row>
    <row r="85" spans="1:8" ht="37.5" customHeight="1" outlineLevel="1" x14ac:dyDescent="0.2">
      <c r="A85" s="396" t="s">
        <v>52</v>
      </c>
      <c r="B85" s="565"/>
      <c r="C85" s="578"/>
      <c r="D85" s="340">
        <v>29400</v>
      </c>
      <c r="E85" s="338"/>
      <c r="F85" s="338"/>
      <c r="G85" s="338"/>
      <c r="H85" s="339"/>
    </row>
    <row r="86" spans="1:8" ht="37.5" customHeight="1" outlineLevel="1" x14ac:dyDescent="0.2">
      <c r="A86" s="396" t="s">
        <v>53</v>
      </c>
      <c r="B86" s="565"/>
      <c r="C86" s="578"/>
      <c r="D86" s="340">
        <v>31500</v>
      </c>
      <c r="E86" s="338"/>
      <c r="F86" s="338"/>
      <c r="G86" s="338"/>
      <c r="H86" s="339"/>
    </row>
    <row r="87" spans="1:8" ht="37.5" customHeight="1" outlineLevel="1" x14ac:dyDescent="0.2">
      <c r="A87" s="396" t="s">
        <v>54</v>
      </c>
      <c r="B87" s="565"/>
      <c r="C87" s="578"/>
      <c r="D87" s="340">
        <v>33600</v>
      </c>
      <c r="E87" s="338"/>
      <c r="F87" s="338"/>
      <c r="G87" s="338"/>
      <c r="H87" s="339"/>
    </row>
    <row r="88" spans="1:8" ht="37.5" customHeight="1" outlineLevel="1" x14ac:dyDescent="0.2">
      <c r="A88" s="396" t="s">
        <v>55</v>
      </c>
      <c r="B88" s="565"/>
      <c r="C88" s="578"/>
      <c r="D88" s="340">
        <v>35700</v>
      </c>
      <c r="E88" s="338"/>
      <c r="F88" s="338"/>
      <c r="G88" s="338"/>
      <c r="H88" s="339"/>
    </row>
    <row r="89" spans="1:8" ht="37.5" customHeight="1" outlineLevel="1" x14ac:dyDescent="0.2">
      <c r="A89" s="396" t="s">
        <v>56</v>
      </c>
      <c r="B89" s="565"/>
      <c r="C89" s="578"/>
      <c r="D89" s="340">
        <v>37800</v>
      </c>
      <c r="E89" s="338"/>
      <c r="F89" s="338"/>
      <c r="G89" s="338"/>
      <c r="H89" s="339"/>
    </row>
    <row r="90" spans="1:8" ht="37.5" customHeight="1" outlineLevel="1" x14ac:dyDescent="0.2">
      <c r="A90" s="396" t="s">
        <v>57</v>
      </c>
      <c r="B90" s="565"/>
      <c r="C90" s="578"/>
      <c r="D90" s="340">
        <v>39900</v>
      </c>
      <c r="E90" s="338"/>
      <c r="F90" s="338"/>
      <c r="G90" s="338"/>
      <c r="H90" s="339"/>
    </row>
    <row r="91" spans="1:8" ht="37.5" customHeight="1" outlineLevel="1" x14ac:dyDescent="0.2">
      <c r="A91" s="396" t="s">
        <v>58</v>
      </c>
      <c r="B91" s="565"/>
      <c r="C91" s="578"/>
      <c r="D91" s="340">
        <v>42000</v>
      </c>
      <c r="E91" s="338"/>
      <c r="F91" s="338"/>
      <c r="G91" s="338"/>
      <c r="H91" s="339"/>
    </row>
    <row r="92" spans="1:8" ht="37.5" customHeight="1" outlineLevel="1" x14ac:dyDescent="0.2">
      <c r="A92" s="396" t="s">
        <v>178</v>
      </c>
      <c r="B92" s="565"/>
      <c r="C92" s="578"/>
      <c r="D92" s="340">
        <v>44100</v>
      </c>
      <c r="E92" s="338"/>
      <c r="F92" s="338"/>
      <c r="G92" s="338"/>
      <c r="H92" s="339"/>
    </row>
    <row r="93" spans="1:8" ht="37.5" customHeight="1" outlineLevel="1" x14ac:dyDescent="0.2">
      <c r="A93" s="396" t="s">
        <v>179</v>
      </c>
      <c r="B93" s="565"/>
      <c r="C93" s="578"/>
      <c r="D93" s="340">
        <v>46200</v>
      </c>
      <c r="E93" s="338"/>
      <c r="F93" s="338"/>
      <c r="G93" s="338"/>
      <c r="H93" s="339"/>
    </row>
    <row r="94" spans="1:8" ht="37.5" customHeight="1" outlineLevel="1" x14ac:dyDescent="0.2">
      <c r="A94" s="396" t="s">
        <v>180</v>
      </c>
      <c r="B94" s="565"/>
      <c r="C94" s="578"/>
      <c r="D94" s="340">
        <v>48300</v>
      </c>
      <c r="E94" s="338"/>
      <c r="F94" s="338"/>
      <c r="G94" s="338"/>
      <c r="H94" s="339"/>
    </row>
    <row r="95" spans="1:8" ht="37.5" customHeight="1" outlineLevel="1" x14ac:dyDescent="0.2">
      <c r="A95" s="396" t="s">
        <v>181</v>
      </c>
      <c r="B95" s="565"/>
      <c r="C95" s="578"/>
      <c r="D95" s="340">
        <v>50400</v>
      </c>
      <c r="E95" s="338"/>
      <c r="F95" s="338"/>
      <c r="G95" s="338"/>
      <c r="H95" s="339"/>
    </row>
    <row r="96" spans="1:8" ht="37.5" customHeight="1" outlineLevel="1" x14ac:dyDescent="0.2">
      <c r="A96" s="396" t="s">
        <v>182</v>
      </c>
      <c r="B96" s="565"/>
      <c r="C96" s="578"/>
      <c r="D96" s="340">
        <v>52500</v>
      </c>
      <c r="E96" s="338"/>
      <c r="F96" s="338"/>
      <c r="G96" s="338"/>
      <c r="H96" s="339"/>
    </row>
    <row r="97" spans="1:8" ht="37.5" customHeight="1" outlineLevel="1" x14ac:dyDescent="0.2">
      <c r="A97" s="396" t="s">
        <v>183</v>
      </c>
      <c r="B97" s="565"/>
      <c r="C97" s="578"/>
      <c r="D97" s="340">
        <v>54600</v>
      </c>
      <c r="E97" s="338"/>
      <c r="F97" s="338"/>
      <c r="G97" s="338"/>
      <c r="H97" s="339"/>
    </row>
    <row r="98" spans="1:8" ht="37.5" customHeight="1" outlineLevel="1" x14ac:dyDescent="0.2">
      <c r="A98" s="396" t="s">
        <v>184</v>
      </c>
      <c r="B98" s="565"/>
      <c r="C98" s="578"/>
      <c r="D98" s="340">
        <v>56700</v>
      </c>
      <c r="E98" s="338"/>
      <c r="F98" s="338"/>
      <c r="G98" s="338"/>
      <c r="H98" s="339"/>
    </row>
    <row r="99" spans="1:8" ht="37.5" customHeight="1" outlineLevel="1" x14ac:dyDescent="0.2">
      <c r="A99" s="396" t="s">
        <v>185</v>
      </c>
      <c r="B99" s="565"/>
      <c r="C99" s="578"/>
      <c r="D99" s="340">
        <v>58800</v>
      </c>
      <c r="E99" s="338"/>
      <c r="F99" s="338"/>
      <c r="G99" s="338"/>
      <c r="H99" s="339"/>
    </row>
    <row r="100" spans="1:8" ht="37.5" customHeight="1" outlineLevel="1" x14ac:dyDescent="0.2">
      <c r="A100" s="396" t="s">
        <v>186</v>
      </c>
      <c r="B100" s="565"/>
      <c r="C100" s="578"/>
      <c r="D100" s="340">
        <v>60900</v>
      </c>
      <c r="E100" s="338"/>
      <c r="F100" s="338"/>
      <c r="G100" s="338"/>
      <c r="H100" s="339"/>
    </row>
    <row r="101" spans="1:8" ht="37.5" customHeight="1" outlineLevel="1" x14ac:dyDescent="0.2">
      <c r="A101" s="396" t="s">
        <v>187</v>
      </c>
      <c r="B101" s="565"/>
      <c r="C101" s="578"/>
      <c r="D101" s="340">
        <v>63000</v>
      </c>
      <c r="E101" s="338"/>
      <c r="F101" s="338"/>
      <c r="G101" s="338"/>
      <c r="H101" s="339"/>
    </row>
    <row r="102" spans="1:8" ht="37.5" customHeight="1" outlineLevel="1" x14ac:dyDescent="0.2">
      <c r="A102" s="396" t="s">
        <v>188</v>
      </c>
      <c r="B102" s="565"/>
      <c r="C102" s="578"/>
      <c r="D102" s="340">
        <v>65100</v>
      </c>
      <c r="E102" s="338"/>
      <c r="F102" s="338"/>
      <c r="G102" s="338"/>
      <c r="H102" s="339"/>
    </row>
    <row r="103" spans="1:8" ht="37.5" customHeight="1" outlineLevel="1" x14ac:dyDescent="0.2">
      <c r="A103" s="396" t="s">
        <v>189</v>
      </c>
      <c r="B103" s="565"/>
      <c r="C103" s="578"/>
      <c r="D103" s="340">
        <v>67200</v>
      </c>
      <c r="E103" s="338"/>
      <c r="F103" s="338"/>
      <c r="G103" s="338"/>
      <c r="H103" s="339"/>
    </row>
    <row r="104" spans="1:8" ht="37.5" customHeight="1" outlineLevel="1" x14ac:dyDescent="0.2">
      <c r="A104" s="396" t="s">
        <v>190</v>
      </c>
      <c r="B104" s="565"/>
      <c r="C104" s="578"/>
      <c r="D104" s="340">
        <v>69300</v>
      </c>
      <c r="E104" s="338"/>
      <c r="F104" s="338"/>
      <c r="G104" s="338"/>
      <c r="H104" s="339"/>
    </row>
    <row r="105" spans="1:8" ht="37.5" customHeight="1" outlineLevel="1" x14ac:dyDescent="0.2">
      <c r="A105" s="396" t="s">
        <v>191</v>
      </c>
      <c r="B105" s="565"/>
      <c r="C105" s="578"/>
      <c r="D105" s="340">
        <v>71400</v>
      </c>
      <c r="E105" s="338"/>
      <c r="F105" s="338"/>
      <c r="G105" s="338"/>
      <c r="H105" s="339"/>
    </row>
    <row r="106" spans="1:8" ht="37.5" customHeight="1" outlineLevel="1" x14ac:dyDescent="0.2">
      <c r="A106" s="396" t="s">
        <v>192</v>
      </c>
      <c r="B106" s="565"/>
      <c r="C106" s="578"/>
      <c r="D106" s="340">
        <v>73500</v>
      </c>
      <c r="E106" s="338"/>
      <c r="F106" s="338"/>
      <c r="G106" s="338"/>
      <c r="H106" s="339"/>
    </row>
    <row r="107" spans="1:8" ht="37.5" customHeight="1" outlineLevel="1" x14ac:dyDescent="0.2">
      <c r="A107" s="396" t="s">
        <v>229</v>
      </c>
      <c r="B107" s="565"/>
      <c r="C107" s="578"/>
      <c r="D107" s="340">
        <v>75600</v>
      </c>
      <c r="E107" s="338"/>
      <c r="F107" s="338"/>
      <c r="G107" s="338"/>
      <c r="H107" s="339"/>
    </row>
    <row r="108" spans="1:8" ht="37.5" customHeight="1" outlineLevel="1" x14ac:dyDescent="0.2">
      <c r="A108" s="396" t="s">
        <v>230</v>
      </c>
      <c r="B108" s="565"/>
      <c r="C108" s="578"/>
      <c r="D108" s="340">
        <v>77700</v>
      </c>
      <c r="E108" s="338"/>
      <c r="F108" s="338"/>
      <c r="G108" s="338"/>
      <c r="H108" s="339"/>
    </row>
    <row r="109" spans="1:8" ht="37.5" customHeight="1" outlineLevel="1" x14ac:dyDescent="0.2">
      <c r="A109" s="396" t="s">
        <v>231</v>
      </c>
      <c r="B109" s="565"/>
      <c r="C109" s="578"/>
      <c r="D109" s="340">
        <v>79800</v>
      </c>
      <c r="E109" s="338"/>
      <c r="F109" s="338"/>
      <c r="G109" s="338"/>
      <c r="H109" s="339"/>
    </row>
    <row r="110" spans="1:8" ht="37.5" customHeight="1" outlineLevel="1" x14ac:dyDescent="0.2">
      <c r="A110" s="396" t="s">
        <v>232</v>
      </c>
      <c r="B110" s="565"/>
      <c r="C110" s="578"/>
      <c r="D110" s="340">
        <v>81900</v>
      </c>
      <c r="E110" s="338"/>
      <c r="F110" s="338"/>
      <c r="G110" s="338"/>
      <c r="H110" s="339"/>
    </row>
    <row r="111" spans="1:8" ht="37.5" customHeight="1" outlineLevel="1" thickBot="1" x14ac:dyDescent="0.25">
      <c r="A111" s="640" t="s">
        <v>233</v>
      </c>
      <c r="B111" s="641"/>
      <c r="C111" s="579"/>
      <c r="D111" s="340">
        <v>84000</v>
      </c>
      <c r="E111" s="338"/>
      <c r="F111" s="338"/>
      <c r="G111" s="338"/>
      <c r="H111" s="339"/>
    </row>
    <row r="112" spans="1:8" ht="50.1" customHeight="1" thickBot="1" x14ac:dyDescent="0.25">
      <c r="A112" s="386" t="s">
        <v>59</v>
      </c>
      <c r="B112" s="387"/>
      <c r="C112" s="387"/>
      <c r="D112" s="398" t="str">
        <f>"от "&amp;MIN(D113:D122)&amp;" до "&amp;MAX(D113:D122)</f>
        <v>от 264 до 5610</v>
      </c>
      <c r="E112" s="399"/>
      <c r="F112" s="399"/>
      <c r="G112" s="399"/>
      <c r="H112" s="400"/>
    </row>
    <row r="113" spans="1:8" ht="151.5" x14ac:dyDescent="0.2">
      <c r="A113" s="62" t="s">
        <v>60</v>
      </c>
      <c r="B113" s="63" t="s">
        <v>13</v>
      </c>
      <c r="C113" s="107"/>
      <c r="D113" s="401">
        <v>3000</v>
      </c>
      <c r="E113" s="401"/>
      <c r="F113" s="401"/>
      <c r="G113" s="401"/>
      <c r="H113" s="402"/>
    </row>
    <row r="114" spans="1:8" ht="37.5" customHeight="1" x14ac:dyDescent="0.2">
      <c r="A114" s="356" t="s">
        <v>61</v>
      </c>
      <c r="B114" s="395"/>
      <c r="C114" s="40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368">
        <v>330</v>
      </c>
      <c r="E114" s="368"/>
      <c r="F114" s="368"/>
      <c r="G114" s="368"/>
      <c r="H114" s="369"/>
    </row>
    <row r="115" spans="1:8" ht="37.5" customHeight="1" x14ac:dyDescent="0.2">
      <c r="A115" s="356" t="s">
        <v>62</v>
      </c>
      <c r="B115" s="395"/>
      <c r="C115" s="404"/>
      <c r="D115" s="368">
        <v>5610</v>
      </c>
      <c r="E115" s="368"/>
      <c r="F115" s="368"/>
      <c r="G115" s="368"/>
      <c r="H115" s="369"/>
    </row>
    <row r="116" spans="1:8" ht="37.5" customHeight="1" x14ac:dyDescent="0.2">
      <c r="A116" s="356" t="s">
        <v>63</v>
      </c>
      <c r="B116" s="395"/>
      <c r="C116" s="404"/>
      <c r="D116" s="368">
        <v>1716.0000000000002</v>
      </c>
      <c r="E116" s="368"/>
      <c r="F116" s="368"/>
      <c r="G116" s="368"/>
      <c r="H116" s="369"/>
    </row>
    <row r="117" spans="1:8" ht="37.5" customHeight="1" x14ac:dyDescent="0.2">
      <c r="A117" s="335" t="s">
        <v>64</v>
      </c>
      <c r="B117" s="336"/>
      <c r="C117" s="404"/>
      <c r="D117" s="368">
        <v>3300.0000000000005</v>
      </c>
      <c r="E117" s="368"/>
      <c r="F117" s="368"/>
      <c r="G117" s="368"/>
      <c r="H117" s="369"/>
    </row>
    <row r="118" spans="1:8" ht="37.5" customHeight="1" x14ac:dyDescent="0.2">
      <c r="A118" s="356" t="s">
        <v>65</v>
      </c>
      <c r="B118" s="395"/>
      <c r="C118" s="404"/>
      <c r="D118" s="368">
        <v>264</v>
      </c>
      <c r="E118" s="368"/>
      <c r="F118" s="368"/>
      <c r="G118" s="368"/>
      <c r="H118" s="369"/>
    </row>
    <row r="119" spans="1:8" ht="37.5" customHeight="1" x14ac:dyDescent="0.2">
      <c r="A119" s="356" t="s">
        <v>66</v>
      </c>
      <c r="B119" s="395"/>
      <c r="C119" s="404"/>
      <c r="D119" s="368">
        <v>264</v>
      </c>
      <c r="E119" s="368"/>
      <c r="F119" s="368"/>
      <c r="G119" s="368"/>
      <c r="H119" s="369"/>
    </row>
    <row r="120" spans="1:8" ht="37.5" customHeight="1" x14ac:dyDescent="0.2">
      <c r="A120" s="356" t="s">
        <v>67</v>
      </c>
      <c r="B120" s="395"/>
      <c r="C120" s="404"/>
      <c r="D120" s="368">
        <v>528</v>
      </c>
      <c r="E120" s="368"/>
      <c r="F120" s="368"/>
      <c r="G120" s="368"/>
      <c r="H120" s="369"/>
    </row>
    <row r="121" spans="1:8" ht="37.5" customHeight="1" x14ac:dyDescent="0.2">
      <c r="A121" s="356" t="s">
        <v>68</v>
      </c>
      <c r="B121" s="395"/>
      <c r="C121" s="404"/>
      <c r="D121" s="368">
        <v>792</v>
      </c>
      <c r="E121" s="368"/>
      <c r="F121" s="368"/>
      <c r="G121" s="368"/>
      <c r="H121" s="369"/>
    </row>
    <row r="122" spans="1:8" ht="37.5" customHeight="1" thickBot="1" x14ac:dyDescent="0.25">
      <c r="A122" s="406" t="s">
        <v>69</v>
      </c>
      <c r="B122" s="407"/>
      <c r="C122" s="405"/>
      <c r="D122" s="393">
        <v>5412</v>
      </c>
      <c r="E122" s="393"/>
      <c r="F122" s="393"/>
      <c r="G122" s="393"/>
      <c r="H122" s="394"/>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354">
        <v>30</v>
      </c>
      <c r="E123" s="354"/>
      <c r="F123" s="354"/>
      <c r="G123" s="354"/>
      <c r="H123" s="355"/>
    </row>
    <row r="124" spans="1:8" ht="50.1" customHeight="1" thickBot="1" x14ac:dyDescent="0.25">
      <c r="A124" s="341" t="s">
        <v>72</v>
      </c>
      <c r="B124" s="342"/>
      <c r="C124" s="21"/>
      <c r="D124" s="343" t="e">
        <f>"от "&amp;MIN(D126,D146:H147,#REF!,D148:H162)&amp;" до "&amp;MAX(D126,D146:H147,#REF!,D148:H162)</f>
        <v>#REF!</v>
      </c>
      <c r="E124" s="343"/>
      <c r="F124" s="343"/>
      <c r="G124" s="343"/>
      <c r="H124" s="344"/>
    </row>
    <row r="125" spans="1:8" ht="21.75" thickBot="1" x14ac:dyDescent="0.25">
      <c r="A125" s="497"/>
      <c r="B125" s="498"/>
      <c r="C125" s="60"/>
      <c r="D125" s="499"/>
      <c r="E125" s="499"/>
      <c r="F125" s="499"/>
      <c r="G125" s="499"/>
      <c r="H125" s="500"/>
    </row>
    <row r="126" spans="1:8" ht="61.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379">
        <v>6000</v>
      </c>
      <c r="E126" s="379"/>
      <c r="F126" s="379"/>
      <c r="G126" s="379"/>
      <c r="H126" s="380"/>
    </row>
    <row r="127" spans="1:8" ht="61.5" customHeight="1" thickBot="1" x14ac:dyDescent="0.25">
      <c r="A127" s="381" t="s">
        <v>74</v>
      </c>
      <c r="B127" s="382"/>
      <c r="C127" s="377"/>
      <c r="D127" s="383" t="s">
        <v>75</v>
      </c>
      <c r="E127" s="384"/>
      <c r="F127" s="384"/>
      <c r="G127" s="384"/>
      <c r="H127" s="385"/>
    </row>
    <row r="128" spans="1:8" ht="61.5" customHeight="1" x14ac:dyDescent="0.2">
      <c r="A128" s="363" t="s">
        <v>76</v>
      </c>
      <c r="B128" s="364"/>
      <c r="C128" s="377"/>
      <c r="D128" s="368">
        <f>D126/4</f>
        <v>1500</v>
      </c>
      <c r="E128" s="368"/>
      <c r="F128" s="368"/>
      <c r="G128" s="368"/>
      <c r="H128" s="369"/>
    </row>
    <row r="129" spans="1:8" ht="61.5" customHeight="1" x14ac:dyDescent="0.2">
      <c r="A129" s="363" t="s">
        <v>77</v>
      </c>
      <c r="B129" s="364"/>
      <c r="C129" s="377"/>
      <c r="D129" s="368">
        <f>D126/5</f>
        <v>1200</v>
      </c>
      <c r="E129" s="368"/>
      <c r="F129" s="368"/>
      <c r="G129" s="368"/>
      <c r="H129" s="369"/>
    </row>
    <row r="130" spans="1:8" ht="61.5" customHeight="1" x14ac:dyDescent="0.2">
      <c r="A130" s="363" t="s">
        <v>78</v>
      </c>
      <c r="B130" s="364"/>
      <c r="C130" s="377"/>
      <c r="D130" s="368">
        <f>D126/6</f>
        <v>1000</v>
      </c>
      <c r="E130" s="368"/>
      <c r="F130" s="368"/>
      <c r="G130" s="368"/>
      <c r="H130" s="369"/>
    </row>
    <row r="131" spans="1:8" ht="61.5" customHeight="1" x14ac:dyDescent="0.2">
      <c r="A131" s="363" t="s">
        <v>79</v>
      </c>
      <c r="B131" s="364"/>
      <c r="C131" s="377"/>
      <c r="D131" s="368">
        <f>D126/7</f>
        <v>857.14285714285711</v>
      </c>
      <c r="E131" s="368"/>
      <c r="F131" s="368"/>
      <c r="G131" s="368"/>
      <c r="H131" s="369"/>
    </row>
    <row r="132" spans="1:8" ht="61.5" customHeight="1" x14ac:dyDescent="0.2">
      <c r="A132" s="363" t="s">
        <v>80</v>
      </c>
      <c r="B132" s="364"/>
      <c r="C132" s="377"/>
      <c r="D132" s="368">
        <f>D126/8</f>
        <v>750</v>
      </c>
      <c r="E132" s="368"/>
      <c r="F132" s="368"/>
      <c r="G132" s="368"/>
      <c r="H132" s="369"/>
    </row>
    <row r="133" spans="1:8" ht="61.5" customHeight="1" x14ac:dyDescent="0.2">
      <c r="A133" s="363" t="s">
        <v>81</v>
      </c>
      <c r="B133" s="364"/>
      <c r="C133" s="377"/>
      <c r="D133" s="368">
        <f>D126/9</f>
        <v>666.66666666666663</v>
      </c>
      <c r="E133" s="368"/>
      <c r="F133" s="368"/>
      <c r="G133" s="368"/>
      <c r="H133" s="369"/>
    </row>
    <row r="134" spans="1:8" ht="61.5" customHeight="1" x14ac:dyDescent="0.2">
      <c r="A134" s="363" t="s">
        <v>82</v>
      </c>
      <c r="B134" s="364"/>
      <c r="C134" s="377"/>
      <c r="D134" s="368">
        <f>D126/10</f>
        <v>600</v>
      </c>
      <c r="E134" s="368"/>
      <c r="F134" s="368"/>
      <c r="G134" s="368"/>
      <c r="H134" s="369"/>
    </row>
    <row r="135" spans="1:8" ht="61.5" customHeight="1" thickBot="1" x14ac:dyDescent="0.25">
      <c r="A135" s="374" t="s">
        <v>83</v>
      </c>
      <c r="B135" s="375"/>
      <c r="C135" s="377"/>
      <c r="D135" s="379">
        <v>12000</v>
      </c>
      <c r="E135" s="379"/>
      <c r="F135" s="379"/>
      <c r="G135" s="379"/>
      <c r="H135" s="380"/>
    </row>
    <row r="136" spans="1:8" ht="61.5" customHeight="1" thickBot="1" x14ac:dyDescent="0.25">
      <c r="A136" s="381" t="s">
        <v>74</v>
      </c>
      <c r="B136" s="382"/>
      <c r="C136" s="377"/>
      <c r="D136" s="383" t="s">
        <v>75</v>
      </c>
      <c r="E136" s="384"/>
      <c r="F136" s="384"/>
      <c r="G136" s="384"/>
      <c r="H136" s="385"/>
    </row>
    <row r="137" spans="1:8" ht="61.5" customHeight="1" x14ac:dyDescent="0.2">
      <c r="A137" s="363" t="s">
        <v>76</v>
      </c>
      <c r="B137" s="364"/>
      <c r="C137" s="377"/>
      <c r="D137" s="368">
        <v>3000</v>
      </c>
      <c r="E137" s="368"/>
      <c r="F137" s="368"/>
      <c r="G137" s="368"/>
      <c r="H137" s="369"/>
    </row>
    <row r="138" spans="1:8" ht="61.5" customHeight="1" x14ac:dyDescent="0.2">
      <c r="A138" s="363" t="s">
        <v>77</v>
      </c>
      <c r="B138" s="364"/>
      <c r="C138" s="377"/>
      <c r="D138" s="368">
        <v>2400</v>
      </c>
      <c r="E138" s="368"/>
      <c r="F138" s="368"/>
      <c r="G138" s="368"/>
      <c r="H138" s="369"/>
    </row>
    <row r="139" spans="1:8" ht="61.5" customHeight="1" x14ac:dyDescent="0.2">
      <c r="A139" s="363" t="s">
        <v>78</v>
      </c>
      <c r="B139" s="364"/>
      <c r="C139" s="377"/>
      <c r="D139" s="368">
        <v>2000</v>
      </c>
      <c r="E139" s="368"/>
      <c r="F139" s="368"/>
      <c r="G139" s="368"/>
      <c r="H139" s="369"/>
    </row>
    <row r="140" spans="1:8" ht="61.5" customHeight="1" x14ac:dyDescent="0.2">
      <c r="A140" s="363" t="s">
        <v>79</v>
      </c>
      <c r="B140" s="364"/>
      <c r="C140" s="377"/>
      <c r="D140" s="368">
        <v>1714.2857142857144</v>
      </c>
      <c r="E140" s="368"/>
      <c r="F140" s="368"/>
      <c r="G140" s="368"/>
      <c r="H140" s="369"/>
    </row>
    <row r="141" spans="1:8" ht="61.5" customHeight="1" x14ac:dyDescent="0.2">
      <c r="A141" s="363" t="s">
        <v>80</v>
      </c>
      <c r="B141" s="364"/>
      <c r="C141" s="377"/>
      <c r="D141" s="368">
        <v>1500</v>
      </c>
      <c r="E141" s="368"/>
      <c r="F141" s="368"/>
      <c r="G141" s="368"/>
      <c r="H141" s="369"/>
    </row>
    <row r="142" spans="1:8" ht="61.5" customHeight="1" x14ac:dyDescent="0.2">
      <c r="A142" s="363" t="s">
        <v>81</v>
      </c>
      <c r="B142" s="364"/>
      <c r="C142" s="377"/>
      <c r="D142" s="368">
        <v>1333.3333333333333</v>
      </c>
      <c r="E142" s="368"/>
      <c r="F142" s="368"/>
      <c r="G142" s="368"/>
      <c r="H142" s="369"/>
    </row>
    <row r="143" spans="1:8" ht="61.5" customHeight="1" thickBot="1" x14ac:dyDescent="0.25">
      <c r="A143" s="363" t="s">
        <v>82</v>
      </c>
      <c r="B143" s="364"/>
      <c r="C143" s="378"/>
      <c r="D143" s="368">
        <v>1200</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353">
        <v>10008</v>
      </c>
      <c r="E144" s="354"/>
      <c r="F144" s="354"/>
      <c r="G144" s="354"/>
      <c r="H144" s="355"/>
    </row>
    <row r="145" spans="1:8" ht="21.75" thickBot="1" x14ac:dyDescent="0.25">
      <c r="A145" s="497"/>
      <c r="B145" s="498"/>
      <c r="C145" s="56"/>
      <c r="D145" s="499"/>
      <c r="E145" s="499"/>
      <c r="F145" s="499"/>
      <c r="G145" s="499"/>
      <c r="H145" s="500"/>
    </row>
    <row r="146" spans="1:8" ht="50.1" customHeight="1" x14ac:dyDescent="0.2">
      <c r="A146" s="335" t="s">
        <v>85</v>
      </c>
      <c r="B146" s="336"/>
      <c r="C146" s="66" t="str">
        <f>"Интернет-площадка 2gis.ru на основе Cправочника организаций "&amp;$C$2&amp;""</f>
        <v>Интернет-площадка 2gis.ru на основе Cправочника организаций "2ГИС.ВОЛГОГРАД"</v>
      </c>
      <c r="D146" s="360">
        <v>6000</v>
      </c>
      <c r="E146" s="361"/>
      <c r="F146" s="361"/>
      <c r="G146" s="361"/>
      <c r="H146" s="362"/>
    </row>
    <row r="147" spans="1:8" ht="50.1" customHeight="1" x14ac:dyDescent="0.2">
      <c r="A147" s="335" t="s">
        <v>86</v>
      </c>
      <c r="B147" s="336"/>
      <c r="C14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367">
        <v>2244</v>
      </c>
      <c r="E147" s="351"/>
      <c r="F147" s="351"/>
      <c r="G147" s="351"/>
      <c r="H147" s="352"/>
    </row>
    <row r="148" spans="1:8" ht="50.1" customHeight="1" x14ac:dyDescent="0.2">
      <c r="A148" s="335" t="s">
        <v>87</v>
      </c>
      <c r="B148" s="336"/>
      <c r="C1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37">
        <v>4422</v>
      </c>
      <c r="E148" s="338"/>
      <c r="F148" s="338"/>
      <c r="G148" s="338"/>
      <c r="H148" s="339"/>
    </row>
    <row r="149" spans="1:8" ht="50.1" customHeight="1" x14ac:dyDescent="0.2">
      <c r="A149" s="335" t="s">
        <v>88</v>
      </c>
      <c r="B149" s="336"/>
      <c r="C149" s="67" t="str">
        <f>"Интернет-площадка 2gis.ru на основе Cправочника организаций "&amp;$C$2&amp;""</f>
        <v>Интернет-площадка 2gis.ru на основе Cправочника организаций "2ГИС.ВОЛГОГРАД"</v>
      </c>
      <c r="D149" s="337">
        <v>8400</v>
      </c>
      <c r="E149" s="338"/>
      <c r="F149" s="338"/>
      <c r="G149" s="338"/>
      <c r="H149" s="339"/>
    </row>
    <row r="150" spans="1:8" ht="50.1" customHeight="1" x14ac:dyDescent="0.2">
      <c r="A150" s="335" t="s">
        <v>89</v>
      </c>
      <c r="B150" s="336"/>
      <c r="C150" s="67" t="str">
        <f>"Интернет-площадка 2gis.ru на основе Cправочника организаций "&amp;$C$2&amp;""</f>
        <v>Интернет-площадка 2gis.ru на основе Cправочника организаций "2ГИС.ВОЛГОГРАД"</v>
      </c>
      <c r="D150" s="337">
        <v>9900</v>
      </c>
      <c r="E150" s="338"/>
      <c r="F150" s="338"/>
      <c r="G150" s="338"/>
      <c r="H150" s="339"/>
    </row>
    <row r="151" spans="1:8" ht="50.1" customHeight="1" x14ac:dyDescent="0.2">
      <c r="A151" s="335" t="s">
        <v>90</v>
      </c>
      <c r="B151" s="336"/>
      <c r="C151"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37">
        <v>3960.0000000000005</v>
      </c>
      <c r="E151" s="338"/>
      <c r="F151" s="338"/>
      <c r="G151" s="338"/>
      <c r="H151" s="339"/>
    </row>
    <row r="152" spans="1:8" ht="50.1" customHeight="1" x14ac:dyDescent="0.2">
      <c r="A152" s="335" t="s">
        <v>91</v>
      </c>
      <c r="B152" s="336"/>
      <c r="C1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37">
        <v>2244</v>
      </c>
      <c r="E152" s="338"/>
      <c r="F152" s="338"/>
      <c r="G152" s="338"/>
      <c r="H152" s="339"/>
    </row>
    <row r="153" spans="1:8" ht="50.1" customHeight="1" x14ac:dyDescent="0.2">
      <c r="A153" s="335" t="s">
        <v>92</v>
      </c>
      <c r="B153" s="336"/>
      <c r="C153"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37">
        <v>4422</v>
      </c>
      <c r="E153" s="338"/>
      <c r="F153" s="338"/>
      <c r="G153" s="338"/>
      <c r="H153" s="339"/>
    </row>
    <row r="154" spans="1:8" ht="50.1" customHeight="1" x14ac:dyDescent="0.2">
      <c r="A154" s="335" t="s">
        <v>93</v>
      </c>
      <c r="B154" s="336"/>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37">
        <v>10956</v>
      </c>
      <c r="E154" s="338"/>
      <c r="F154" s="338"/>
      <c r="G154" s="338"/>
      <c r="H154" s="339"/>
    </row>
    <row r="155" spans="1:8" ht="50.1" customHeight="1" x14ac:dyDescent="0.2">
      <c r="A155" s="335" t="s">
        <v>94</v>
      </c>
      <c r="B155" s="336"/>
      <c r="C155" s="67" t="s">
        <v>95</v>
      </c>
      <c r="D155" s="337">
        <v>561</v>
      </c>
      <c r="E155" s="338"/>
      <c r="F155" s="338"/>
      <c r="G155" s="338"/>
      <c r="H155" s="339"/>
    </row>
    <row r="156" spans="1:8" ht="65.25" customHeight="1" x14ac:dyDescent="0.2">
      <c r="A156" s="335" t="s">
        <v>96</v>
      </c>
      <c r="B156" s="336"/>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37">
        <v>2376</v>
      </c>
      <c r="E156" s="338"/>
      <c r="F156" s="338"/>
      <c r="G156" s="338"/>
      <c r="H156" s="339"/>
    </row>
    <row r="157" spans="1:8" ht="65.25" customHeight="1" x14ac:dyDescent="0.2">
      <c r="A157" s="335" t="s">
        <v>97</v>
      </c>
      <c r="B157" s="336"/>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37">
        <v>1902</v>
      </c>
      <c r="E157" s="338"/>
      <c r="F157" s="338"/>
      <c r="G157" s="338"/>
      <c r="H157" s="339"/>
    </row>
    <row r="158" spans="1:8" ht="65.25" customHeight="1" x14ac:dyDescent="0.2">
      <c r="A158" s="335" t="s">
        <v>98</v>
      </c>
      <c r="B158" s="336"/>
      <c r="C158"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37">
        <v>1980.0000000000002</v>
      </c>
      <c r="E158" s="338"/>
      <c r="F158" s="338"/>
      <c r="G158" s="338"/>
      <c r="H158" s="339"/>
    </row>
    <row r="159" spans="1:8" ht="65.25" customHeight="1" x14ac:dyDescent="0.2">
      <c r="A159" s="335" t="s">
        <v>99</v>
      </c>
      <c r="B159" s="336"/>
      <c r="C159"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37">
        <v>954</v>
      </c>
      <c r="E159" s="338"/>
      <c r="F159" s="338"/>
      <c r="G159" s="338"/>
      <c r="H159" s="339"/>
    </row>
    <row r="160" spans="1:8" ht="65.25" customHeight="1" x14ac:dyDescent="0.2">
      <c r="A160" s="335" t="s">
        <v>100</v>
      </c>
      <c r="B160" s="336" t="s">
        <v>100</v>
      </c>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37">
        <v>13596.000000000002</v>
      </c>
      <c r="E160" s="338"/>
      <c r="F160" s="338"/>
      <c r="G160" s="338"/>
      <c r="H160" s="339"/>
    </row>
    <row r="161" spans="1:8" ht="65.25" customHeight="1" x14ac:dyDescent="0.2">
      <c r="A161" s="335" t="s">
        <v>101</v>
      </c>
      <c r="B161" s="336" t="s">
        <v>101</v>
      </c>
      <c r="C16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37">
        <v>7002</v>
      </c>
      <c r="E161" s="338"/>
      <c r="F161" s="338"/>
      <c r="G161" s="338"/>
      <c r="H161" s="339"/>
    </row>
    <row r="162" spans="1:8" ht="50.1" customHeight="1" x14ac:dyDescent="0.2">
      <c r="A162" s="335" t="s">
        <v>102</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37">
        <v>7920.0000000000009</v>
      </c>
      <c r="E162" s="338"/>
      <c r="F162" s="338"/>
      <c r="G162" s="338"/>
      <c r="H162" s="339"/>
    </row>
    <row r="163" spans="1:8" s="16" customFormat="1" ht="102" customHeight="1" x14ac:dyDescent="0.2">
      <c r="A163" s="335" t="s">
        <v>16</v>
      </c>
      <c r="B163" s="336"/>
      <c r="C16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37">
        <v>3000</v>
      </c>
      <c r="E163" s="338"/>
      <c r="F163" s="338"/>
      <c r="G163" s="338"/>
      <c r="H163" s="339"/>
    </row>
    <row r="164" spans="1:8" s="16" customFormat="1" ht="102" customHeight="1" x14ac:dyDescent="0.2">
      <c r="A164" s="335" t="s">
        <v>103</v>
      </c>
      <c r="B164" s="336"/>
      <c r="C16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4" s="337">
        <v>50010</v>
      </c>
      <c r="E164" s="338"/>
      <c r="F164" s="338"/>
      <c r="G164" s="338"/>
      <c r="H164" s="339"/>
    </row>
    <row r="165" spans="1:8" s="16" customFormat="1" ht="126" customHeight="1" x14ac:dyDescent="0.2">
      <c r="A165" s="335" t="s">
        <v>104</v>
      </c>
      <c r="B165" s="336"/>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5" s="337">
        <v>7500</v>
      </c>
      <c r="E165" s="338"/>
      <c r="F165" s="338"/>
      <c r="G165" s="338"/>
      <c r="H165" s="339"/>
    </row>
    <row r="166" spans="1:8" s="16" customFormat="1" ht="96" customHeight="1" x14ac:dyDescent="0.2">
      <c r="A166" s="335" t="s">
        <v>105</v>
      </c>
      <c r="B166" s="336"/>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37">
        <v>7500</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7" s="337">
        <v>6000</v>
      </c>
      <c r="E167" s="338"/>
      <c r="F167" s="338"/>
      <c r="G167" s="338"/>
      <c r="H167" s="339"/>
    </row>
    <row r="168" spans="1:8" ht="50.1" customHeight="1" x14ac:dyDescent="0.2">
      <c r="A168" s="335" t="s">
        <v>107</v>
      </c>
      <c r="B168" s="336"/>
      <c r="C168" s="67" t="str">
        <f>"Интернет-площадка 2gis.ru на основе Cправочника организаций "&amp;$C$2&amp;""</f>
        <v>Интернет-площадка 2gis.ru на основе Cправочника организаций "2ГИС.ВОЛГОГРАД"</v>
      </c>
      <c r="D168" s="337">
        <v>8400</v>
      </c>
      <c r="E168" s="338"/>
      <c r="F168" s="338"/>
      <c r="G168" s="338"/>
      <c r="H168" s="339"/>
    </row>
    <row r="169" spans="1:8" ht="50.1" customHeight="1" x14ac:dyDescent="0.2">
      <c r="A169" s="335" t="s">
        <v>108</v>
      </c>
      <c r="B169" s="336"/>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37">
        <v>3240</v>
      </c>
      <c r="E169" s="338"/>
      <c r="F169" s="338"/>
      <c r="G169" s="338"/>
      <c r="H169" s="339"/>
    </row>
    <row r="170" spans="1:8" ht="50.1" customHeight="1" x14ac:dyDescent="0.2">
      <c r="A170" s="335" t="s">
        <v>109</v>
      </c>
      <c r="B170" s="336"/>
      <c r="C170" s="67" t="str">
        <f t="shared" si="1"/>
        <v>Электронный справочник на основе Справочника организаций "2ГИС.ВОЛГОГРАД" (версия для ПК)</v>
      </c>
      <c r="D170" s="337">
        <v>6240</v>
      </c>
      <c r="E170" s="338"/>
      <c r="F170" s="338"/>
      <c r="G170" s="338"/>
      <c r="H170" s="339"/>
    </row>
    <row r="171" spans="1:8" ht="50.1" customHeight="1" x14ac:dyDescent="0.2">
      <c r="A171" s="335" t="s">
        <v>110</v>
      </c>
      <c r="B171" s="336"/>
      <c r="C171" s="67" t="str">
        <f>"Интернет-площадка 2gis.ru на основе Cправочника организаций "&amp;$C$2&amp;""</f>
        <v>Интернет-площадка 2gis.ru на основе Cправочника организаций "2ГИС.ВОЛГОГРАД"</v>
      </c>
      <c r="D171" s="337">
        <v>11760</v>
      </c>
      <c r="E171" s="338"/>
      <c r="F171" s="338"/>
      <c r="G171" s="338"/>
      <c r="H171" s="339"/>
    </row>
    <row r="172" spans="1:8" ht="50.1" customHeight="1" x14ac:dyDescent="0.2">
      <c r="A172" s="335" t="s">
        <v>111</v>
      </c>
      <c r="B172" s="336"/>
      <c r="C172" s="67" t="str">
        <f>"Интернет-площадка 2gis.ru на основе Cправочника организаций "&amp;$C$2&amp;""</f>
        <v>Интернет-площадка 2gis.ru на основе Cправочника организаций "2ГИС.ВОЛГОГРАД"</v>
      </c>
      <c r="D172" s="337">
        <v>14112</v>
      </c>
      <c r="E172" s="338"/>
      <c r="F172" s="338"/>
      <c r="G172" s="338"/>
      <c r="H172" s="339"/>
    </row>
    <row r="173" spans="1:8" ht="50.1" customHeight="1" x14ac:dyDescent="0.2">
      <c r="A173" s="335" t="s">
        <v>112</v>
      </c>
      <c r="B173" s="336"/>
      <c r="C173" s="67" t="str">
        <f t="shared" si="1"/>
        <v>Электронный справочник на основе Справочника организаций "2ГИС.ВОЛГОГРАД" (версия для ПК)</v>
      </c>
      <c r="D173" s="337">
        <v>5640</v>
      </c>
      <c r="E173" s="338"/>
      <c r="F173" s="338"/>
      <c r="G173" s="338"/>
      <c r="H173" s="339"/>
    </row>
    <row r="174" spans="1:8" ht="50.1" customHeight="1" x14ac:dyDescent="0.2">
      <c r="A174" s="335" t="s">
        <v>113</v>
      </c>
      <c r="B174" s="336"/>
      <c r="C174" s="67" t="str">
        <f t="shared" si="1"/>
        <v>Электронный справочник на основе Справочника организаций "2ГИС.ВОЛГОГРАД" (версия для ПК)</v>
      </c>
      <c r="D174" s="337">
        <v>3240</v>
      </c>
      <c r="E174" s="338"/>
      <c r="F174" s="338"/>
      <c r="G174" s="338"/>
      <c r="H174" s="339"/>
    </row>
    <row r="175" spans="1:8" ht="50.1" customHeight="1" x14ac:dyDescent="0.2">
      <c r="A175" s="335" t="s">
        <v>114</v>
      </c>
      <c r="B175" s="336"/>
      <c r="C175" s="67" t="str">
        <f t="shared" si="1"/>
        <v>Электронный справочник на основе Справочника организаций "2ГИС.ВОЛГОГРАД" (версия для ПК)</v>
      </c>
      <c r="D175" s="337">
        <v>6240</v>
      </c>
      <c r="E175" s="338"/>
      <c r="F175" s="338"/>
      <c r="G175" s="338"/>
      <c r="H175" s="339"/>
    </row>
    <row r="176" spans="1:8" ht="50.1" customHeight="1" x14ac:dyDescent="0.2">
      <c r="A176" s="335" t="s">
        <v>115</v>
      </c>
      <c r="B176" s="336"/>
      <c r="C176" s="67" t="s">
        <v>95</v>
      </c>
      <c r="D176" s="337">
        <v>840</v>
      </c>
      <c r="E176" s="338"/>
      <c r="F176" s="338"/>
      <c r="G176" s="338"/>
      <c r="H176" s="339"/>
    </row>
    <row r="177" spans="1:8" ht="74.25" customHeight="1" x14ac:dyDescent="0.2">
      <c r="A177" s="335" t="s">
        <v>116</v>
      </c>
      <c r="B177" s="336"/>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37">
        <v>19080</v>
      </c>
      <c r="E177" s="338"/>
      <c r="F177" s="338"/>
      <c r="G177" s="338"/>
      <c r="H177" s="339"/>
    </row>
    <row r="178" spans="1:8" ht="50.1" customHeight="1" thickBot="1" x14ac:dyDescent="0.25">
      <c r="A178" s="335" t="s">
        <v>117</v>
      </c>
      <c r="B178" s="336"/>
      <c r="C178" s="67" t="str">
        <f t="shared" si="1"/>
        <v>Электронный справочник на основе Справочника организаций "2ГИС.ВОЛГОГРАД" (версия для ПК)</v>
      </c>
      <c r="D178" s="353">
        <v>11160</v>
      </c>
      <c r="E178" s="354"/>
      <c r="F178" s="354"/>
      <c r="G178" s="354"/>
      <c r="H178" s="355"/>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37">
        <v>6900</v>
      </c>
      <c r="E180" s="338"/>
      <c r="F180" s="338"/>
      <c r="G180" s="338"/>
      <c r="H180" s="339"/>
    </row>
    <row r="181" spans="1:8" s="16" customFormat="1" ht="50.1" customHeight="1" x14ac:dyDescent="0.2">
      <c r="A181" s="335" t="s">
        <v>120</v>
      </c>
      <c r="B181" s="336"/>
      <c r="C181" s="346"/>
      <c r="D181" s="337">
        <v>6900</v>
      </c>
      <c r="E181" s="338"/>
      <c r="F181" s="338"/>
      <c r="G181" s="338"/>
      <c r="H181" s="339"/>
    </row>
    <row r="182" spans="1:8" s="16" customFormat="1" ht="50.1" customHeight="1" x14ac:dyDescent="0.2">
      <c r="A182" s="348" t="s">
        <v>121</v>
      </c>
      <c r="B182" s="349"/>
      <c r="C182" s="346"/>
      <c r="D182" s="496">
        <v>2100</v>
      </c>
      <c r="E182" s="368"/>
      <c r="F182" s="368"/>
      <c r="G182" s="368"/>
      <c r="H182" s="368"/>
    </row>
    <row r="183" spans="1:8" s="16" customFormat="1" ht="50.1" customHeight="1" x14ac:dyDescent="0.2">
      <c r="A183" s="348" t="s">
        <v>122</v>
      </c>
      <c r="B183" s="349"/>
      <c r="C183" s="346"/>
      <c r="D183" s="496">
        <v>330</v>
      </c>
      <c r="E183" s="368"/>
      <c r="F183" s="368"/>
      <c r="G183" s="368"/>
      <c r="H183" s="368"/>
    </row>
    <row r="184" spans="1:8" s="16" customFormat="1" ht="50.1" customHeight="1" thickBot="1" x14ac:dyDescent="0.25">
      <c r="A184" s="348" t="s">
        <v>123</v>
      </c>
      <c r="B184" s="349"/>
      <c r="C184" s="347"/>
      <c r="D184" s="450">
        <v>1020</v>
      </c>
      <c r="E184" s="451"/>
      <c r="F184" s="451"/>
      <c r="G184" s="451"/>
      <c r="H184" s="451"/>
    </row>
    <row r="185" spans="1:8" s="16" customFormat="1" ht="50.1" customHeight="1" thickBot="1" x14ac:dyDescent="0.25">
      <c r="A185" s="341" t="s">
        <v>124</v>
      </c>
      <c r="B185" s="342"/>
      <c r="C185" s="21"/>
      <c r="D185" s="343"/>
      <c r="E185" s="343"/>
      <c r="F185" s="343"/>
      <c r="G185" s="343"/>
      <c r="H185" s="344"/>
    </row>
    <row r="186" spans="1:8" ht="50.1" customHeight="1" x14ac:dyDescent="0.2">
      <c r="A186" s="335" t="s">
        <v>125</v>
      </c>
      <c r="B186" s="336"/>
      <c r="C186" s="67" t="str">
        <f>"Интернет-площадка 2gis.ru на основе Cправочника организаций "&amp;$C$2&amp;""</f>
        <v>Интернет-площадка 2gis.ru на основе Cправочника организаций "2ГИС.ВОЛГОГРАД"</v>
      </c>
      <c r="D186" s="337">
        <v>3000</v>
      </c>
      <c r="E186" s="338"/>
      <c r="F186" s="338"/>
      <c r="G186" s="338"/>
      <c r="H186" s="339"/>
    </row>
    <row r="187" spans="1:8" ht="50.1" customHeight="1" x14ac:dyDescent="0.2">
      <c r="A187" s="335" t="s">
        <v>126</v>
      </c>
      <c r="B187" s="336"/>
      <c r="C18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7" s="337">
        <v>924.00000000000011</v>
      </c>
      <c r="E187" s="338"/>
      <c r="F187" s="338"/>
      <c r="G187" s="338"/>
      <c r="H187" s="339"/>
    </row>
    <row r="188" spans="1:8" ht="50.1" customHeight="1" x14ac:dyDescent="0.2">
      <c r="A188" s="335" t="s">
        <v>195</v>
      </c>
      <c r="B188" s="336"/>
      <c r="C188" s="67" t="str">
        <f>"Интернет-площадка 2gis.ru на основе Cправочника организаций "&amp;$C$2&amp;""</f>
        <v>Интернет-площадка 2gis.ru на основе Cправочника организаций "2ГИС.ВОЛГОГРАД"</v>
      </c>
      <c r="D188" s="337">
        <v>4200</v>
      </c>
      <c r="E188" s="338"/>
      <c r="F188" s="338"/>
      <c r="G188" s="338"/>
      <c r="H188" s="339"/>
    </row>
    <row r="189" spans="1:8" ht="50.1" customHeight="1" x14ac:dyDescent="0.2">
      <c r="A189" s="335" t="s">
        <v>128</v>
      </c>
      <c r="B189" s="336"/>
      <c r="C189"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9" s="337">
        <v>1320</v>
      </c>
      <c r="E189" s="338"/>
      <c r="F189" s="338"/>
      <c r="G189" s="338"/>
      <c r="H189" s="339"/>
    </row>
    <row r="190" spans="1:8" s="16" customFormat="1" ht="126" customHeight="1" thickBot="1" x14ac:dyDescent="0.25">
      <c r="A190" s="335" t="s">
        <v>129</v>
      </c>
      <c r="B190" s="336"/>
      <c r="C190" s="149" t="str">
        <f>C186</f>
        <v>Интернет-площадка 2gis.ru на основе Cправочника организаций "2ГИС.ВОЛГОГРАД"</v>
      </c>
      <c r="D190" s="495">
        <v>5580</v>
      </c>
      <c r="E190" s="393"/>
      <c r="F190" s="393"/>
      <c r="G190" s="393"/>
      <c r="H190" s="394"/>
    </row>
    <row r="191" spans="1:8" ht="50.1" customHeight="1" thickBot="1" x14ac:dyDescent="0.25">
      <c r="A191" s="341" t="s">
        <v>196</v>
      </c>
      <c r="B191" s="342"/>
      <c r="C191" s="21"/>
      <c r="D191" s="343"/>
      <c r="E191" s="343"/>
      <c r="F191" s="343"/>
      <c r="G191" s="343"/>
      <c r="H191" s="344"/>
    </row>
    <row r="192" spans="1:8" s="20" customFormat="1" ht="30" customHeight="1" thickBot="1" x14ac:dyDescent="0.25">
      <c r="A192" s="486"/>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3" s="360">
        <v>7227.5999999999995</v>
      </c>
      <c r="E193" s="361"/>
      <c r="F193" s="361"/>
      <c r="G193" s="361"/>
      <c r="H193" s="362"/>
    </row>
    <row r="194" spans="1:8" s="16" customFormat="1" ht="83.25" customHeight="1" thickBot="1" x14ac:dyDescent="0.25">
      <c r="A194" s="335" t="s">
        <v>198</v>
      </c>
      <c r="B194" s="336"/>
      <c r="C194" s="346"/>
      <c r="D194" s="337">
        <v>7227.5999999999995</v>
      </c>
      <c r="E194" s="338"/>
      <c r="F194" s="338"/>
      <c r="G194" s="338"/>
      <c r="H194" s="339"/>
    </row>
    <row r="195" spans="1:8" ht="21.75" thickBot="1" x14ac:dyDescent="0.25">
      <c r="A195" s="497"/>
      <c r="B195" s="498"/>
      <c r="C195" s="56"/>
      <c r="D195" s="499"/>
      <c r="E195" s="499"/>
      <c r="F195" s="499"/>
      <c r="G195" s="499"/>
      <c r="H195" s="500"/>
    </row>
    <row r="197" spans="1:8" ht="21" x14ac:dyDescent="0.2">
      <c r="A197" s="75"/>
      <c r="B197" s="76" t="s">
        <v>130</v>
      </c>
      <c r="C197" s="333" t="s">
        <v>333</v>
      </c>
      <c r="D197" s="333"/>
      <c r="E197" s="77"/>
      <c r="F197" s="77"/>
      <c r="G197" s="77"/>
      <c r="H197" s="77"/>
    </row>
    <row r="198" spans="1:8" ht="21" x14ac:dyDescent="0.2">
      <c r="A198" s="75"/>
      <c r="B198" s="77"/>
      <c r="C198" s="327" t="s">
        <v>334</v>
      </c>
      <c r="D198" s="327"/>
      <c r="E198" s="77"/>
      <c r="F198" s="77"/>
      <c r="G198" s="77"/>
      <c r="H198" s="77"/>
    </row>
    <row r="199" spans="1:8" ht="21" x14ac:dyDescent="0.2">
      <c r="A199" s="75"/>
      <c r="B199" s="77"/>
      <c r="C199" s="327" t="s">
        <v>335</v>
      </c>
      <c r="D199" s="327"/>
      <c r="E199" s="77"/>
      <c r="F199" s="77"/>
      <c r="G199" s="77"/>
      <c r="H199" s="77"/>
    </row>
    <row r="200" spans="1:8" ht="21" x14ac:dyDescent="0.2">
      <c r="C200" s="327"/>
      <c r="D200" s="327"/>
      <c r="E200" s="77"/>
      <c r="F200" s="77"/>
      <c r="G200" s="77"/>
      <c r="H200" s="72"/>
    </row>
    <row r="201" spans="1:8" ht="26.25" customHeight="1"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c r="F201" s="80"/>
      <c r="G201" s="328"/>
      <c r="H201" s="328"/>
    </row>
    <row r="202" spans="1:8" ht="26.25" customHeight="1"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c r="F202" s="80"/>
      <c r="G202" s="82"/>
      <c r="H202" s="82"/>
    </row>
    <row r="203" spans="1:8" ht="26.25" customHeight="1"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c r="F203" s="80"/>
      <c r="G203" s="82"/>
      <c r="H203" s="82"/>
    </row>
    <row r="204" spans="1:8" ht="26.25" customHeight="1"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80"/>
      <c r="F204" s="80"/>
      <c r="G204" s="82"/>
      <c r="H204" s="82"/>
    </row>
    <row r="205" spans="1:8" ht="26.25" customHeight="1"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80"/>
      <c r="F205" s="80"/>
      <c r="G205" s="82"/>
      <c r="H205" s="82"/>
    </row>
    <row r="206" spans="1:8" ht="26.25" customHeight="1"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c r="F206" s="80"/>
      <c r="G206" s="82"/>
      <c r="H206" s="82"/>
    </row>
    <row r="207" spans="1:8" ht="26.25" customHeight="1"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c r="F207" s="80"/>
      <c r="G207" s="82"/>
      <c r="H207" s="82"/>
    </row>
    <row r="208" spans="1:8" ht="26.25" x14ac:dyDescent="0.2">
      <c r="A208" s="83"/>
      <c r="B208" s="83"/>
      <c r="C208" s="84"/>
      <c r="D208" s="85"/>
      <c r="E208" s="85"/>
      <c r="F208" s="86"/>
      <c r="G208" s="87"/>
      <c r="H208" s="87"/>
    </row>
    <row r="209" spans="1:8" ht="21" x14ac:dyDescent="0.2">
      <c r="A209" s="325" t="s">
        <v>141</v>
      </c>
      <c r="B209" s="325"/>
      <c r="C209" s="325"/>
      <c r="D209" s="325"/>
      <c r="E209" s="325"/>
      <c r="F209" s="325"/>
      <c r="G209" s="325"/>
      <c r="H209" s="325"/>
    </row>
    <row r="210" spans="1:8" ht="21" x14ac:dyDescent="0.2">
      <c r="A210" s="325" t="s">
        <v>142</v>
      </c>
      <c r="B210" s="325"/>
      <c r="C210" s="325"/>
      <c r="D210" s="325"/>
      <c r="E210" s="325"/>
      <c r="F210" s="325"/>
      <c r="G210" s="325"/>
      <c r="H210" s="325"/>
    </row>
    <row r="211" spans="1:8" ht="26.25" x14ac:dyDescent="0.2">
      <c r="A211" s="83"/>
      <c r="B211" s="83"/>
      <c r="C211" s="84"/>
      <c r="D211" s="85"/>
      <c r="E211" s="85"/>
      <c r="F211" s="86"/>
      <c r="G211" s="87"/>
      <c r="H211" s="87"/>
    </row>
    <row r="212" spans="1:8" ht="55.5" customHeight="1" thickBot="1" x14ac:dyDescent="0.25">
      <c r="A212" s="326" t="s">
        <v>143</v>
      </c>
      <c r="B212" s="326"/>
      <c r="C212" s="326"/>
      <c r="D212" s="326"/>
      <c r="E212" s="326"/>
      <c r="F212" s="89"/>
      <c r="G212" s="81"/>
      <c r="H212" s="90"/>
    </row>
    <row r="213" spans="1:8" ht="50.1" customHeight="1" thickBot="1" x14ac:dyDescent="0.25">
      <c r="A213" s="312" t="s">
        <v>144</v>
      </c>
      <c r="B213" s="313"/>
      <c r="C213" s="313"/>
      <c r="D213" s="313"/>
      <c r="E213" s="314"/>
      <c r="F213" s="91"/>
      <c r="H213" s="92"/>
    </row>
    <row r="214" spans="1:8" ht="91.5" customHeight="1" thickBot="1" x14ac:dyDescent="0.25">
      <c r="A214" s="315" t="s">
        <v>145</v>
      </c>
      <c r="B214" s="316"/>
      <c r="C214" s="93" t="s">
        <v>146</v>
      </c>
      <c r="D214" s="316" t="s">
        <v>147</v>
      </c>
      <c r="E214" s="317"/>
      <c r="F214" s="94"/>
      <c r="G214" s="94"/>
      <c r="H214" s="94"/>
    </row>
    <row r="215" spans="1:8" ht="84" x14ac:dyDescent="0.2">
      <c r="A215" s="318" t="s">
        <v>148</v>
      </c>
      <c r="B215" s="319"/>
      <c r="C215" s="95" t="s">
        <v>149</v>
      </c>
      <c r="D215" s="320" t="s">
        <v>150</v>
      </c>
      <c r="E215" s="321"/>
      <c r="F215" s="94"/>
      <c r="G215" s="94"/>
      <c r="H215" s="94"/>
    </row>
    <row r="216" spans="1:8" ht="77.25" customHeight="1" x14ac:dyDescent="0.2">
      <c r="A216" s="322" t="s">
        <v>151</v>
      </c>
      <c r="B216" s="323"/>
      <c r="C216" s="96" t="s">
        <v>152</v>
      </c>
      <c r="D216" s="310" t="s">
        <v>153</v>
      </c>
      <c r="E216" s="311"/>
      <c r="F216" s="94"/>
      <c r="G216" s="94"/>
      <c r="H216" s="94"/>
    </row>
    <row r="217" spans="1:8" ht="99.75" customHeight="1" x14ac:dyDescent="0.2">
      <c r="A217" s="323" t="s">
        <v>154</v>
      </c>
      <c r="B217" s="323"/>
      <c r="C217" s="96" t="s">
        <v>155</v>
      </c>
      <c r="D217" s="310" t="s">
        <v>153</v>
      </c>
      <c r="E217" s="310"/>
      <c r="F217" s="94"/>
      <c r="G217" s="94"/>
      <c r="H217" s="94"/>
    </row>
    <row r="218" spans="1:8" s="72" customFormat="1" ht="125.25" customHeight="1" x14ac:dyDescent="0.2">
      <c r="A218" s="322" t="s">
        <v>157</v>
      </c>
      <c r="B218" s="323"/>
      <c r="C218" s="110" t="s">
        <v>158</v>
      </c>
      <c r="D218" s="323" t="s">
        <v>153</v>
      </c>
      <c r="E218" s="473"/>
      <c r="F218" s="91"/>
      <c r="G218" s="91"/>
      <c r="H218" s="91"/>
    </row>
    <row r="219" spans="1:8" s="88" customFormat="1" ht="222.75" customHeight="1" thickBot="1" x14ac:dyDescent="0.25">
      <c r="A219" s="596" t="s">
        <v>159</v>
      </c>
      <c r="B219" s="597"/>
      <c r="C219" s="111" t="s">
        <v>160</v>
      </c>
      <c r="D219" s="598" t="s">
        <v>153</v>
      </c>
      <c r="E219" s="599"/>
      <c r="F219" s="86"/>
      <c r="G219" s="87"/>
      <c r="H219" s="87"/>
    </row>
    <row r="220" spans="1:8" ht="24.95" customHeight="1" x14ac:dyDescent="0.2">
      <c r="A220" s="307" t="s">
        <v>161</v>
      </c>
      <c r="B220" s="307"/>
      <c r="C220" s="307"/>
      <c r="D220" s="307"/>
      <c r="E220" s="307"/>
      <c r="F220" s="307"/>
      <c r="G220" s="307"/>
      <c r="H220" s="307"/>
    </row>
    <row r="221" spans="1:8" ht="24.95" customHeight="1" x14ac:dyDescent="0.2">
      <c r="A221" s="307" t="s">
        <v>162</v>
      </c>
      <c r="B221" s="307"/>
      <c r="C221" s="307"/>
      <c r="D221" s="307"/>
      <c r="E221" s="307"/>
      <c r="F221" s="307"/>
      <c r="G221" s="307"/>
      <c r="H221" s="307"/>
    </row>
    <row r="222" spans="1:8" ht="183" customHeight="1" x14ac:dyDescent="0.2">
      <c r="A222"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5"/>
      <c r="C222" s="325"/>
      <c r="D222" s="325"/>
      <c r="E222" s="325"/>
      <c r="F222" s="325"/>
      <c r="G222" s="325"/>
      <c r="H222" s="325"/>
    </row>
    <row r="223" spans="1:8" ht="82.5" customHeight="1" x14ac:dyDescent="0.2">
      <c r="A223" s="325" t="s">
        <v>164</v>
      </c>
      <c r="B223" s="325"/>
      <c r="C223" s="325"/>
      <c r="D223" s="325"/>
      <c r="E223" s="325"/>
      <c r="F223" s="325"/>
      <c r="G223" s="325"/>
      <c r="H223" s="325"/>
    </row>
    <row r="224" spans="1:8" ht="23.25" x14ac:dyDescent="0.2">
      <c r="A224" s="307" t="s">
        <v>165</v>
      </c>
      <c r="B224" s="307"/>
      <c r="C224" s="307"/>
      <c r="D224" s="307"/>
      <c r="E224" s="307"/>
      <c r="F224" s="307"/>
      <c r="G224" s="307"/>
      <c r="H224" s="307"/>
    </row>
    <row r="226" spans="1:8" s="97" customFormat="1" ht="114.75" customHeight="1" x14ac:dyDescent="0.2">
      <c r="A226" s="325" t="s">
        <v>166</v>
      </c>
      <c r="B226" s="325"/>
      <c r="C226" s="325"/>
      <c r="D226" s="325"/>
      <c r="E226" s="325"/>
      <c r="F226" s="325"/>
      <c r="G226" s="325"/>
      <c r="H226" s="325"/>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6:E226"/>
    <mergeCell ref="F226:H226"/>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3" topLeftCell="A15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45.85546875" style="72" customWidth="1"/>
    <col min="5" max="5" width="48.42578125" style="72" customWidth="1"/>
    <col min="6" max="6" width="35.85546875" style="72" customWidth="1"/>
    <col min="7" max="7" width="42.28515625" style="72" customWidth="1"/>
    <col min="8" max="8" width="37.710937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 июля 2024 г.</v>
      </c>
      <c r="B2" s="6" t="s">
        <v>2</v>
      </c>
      <c r="C2" s="7" t="s">
        <v>336</v>
      </c>
      <c r="D2" s="172"/>
      <c r="E2" s="172"/>
      <c r="F2" s="172"/>
      <c r="G2" s="172"/>
      <c r="H2" s="172"/>
    </row>
    <row r="3" spans="1:8" s="16" customFormat="1" ht="24.95" customHeight="1" thickBot="1" x14ac:dyDescent="0.25">
      <c r="A3" s="11" t="s">
        <v>337</v>
      </c>
      <c r="B3" s="12"/>
      <c r="C3" s="13"/>
      <c r="D3" s="14"/>
      <c r="E3" s="14"/>
      <c r="F3" s="14"/>
      <c r="G3" s="14"/>
      <c r="H3" s="14"/>
    </row>
    <row r="4" spans="1:8" s="20" customFormat="1" ht="50.1" customHeight="1" thickBot="1" x14ac:dyDescent="0.25">
      <c r="A4" s="17" t="s">
        <v>5</v>
      </c>
      <c r="B4" s="18" t="s">
        <v>6</v>
      </c>
      <c r="C4" s="19" t="s">
        <v>7</v>
      </c>
      <c r="D4" s="633" t="s">
        <v>8</v>
      </c>
      <c r="E4" s="552"/>
      <c r="F4" s="552"/>
      <c r="G4" s="552"/>
      <c r="H4" s="553"/>
    </row>
    <row r="5" spans="1:8" s="23" customFormat="1" ht="50.1" customHeight="1" thickBot="1" x14ac:dyDescent="0.25">
      <c r="A5" s="341" t="s">
        <v>9</v>
      </c>
      <c r="B5" s="342"/>
      <c r="C5" s="21"/>
      <c r="D5" s="22"/>
      <c r="E5" s="22"/>
      <c r="F5" s="22"/>
      <c r="G5" s="22"/>
      <c r="H5" s="22"/>
    </row>
    <row r="6" spans="1:8" s="122" customFormat="1" ht="24.95" customHeight="1" thickBot="1" x14ac:dyDescent="0.25">
      <c r="A6" s="142"/>
      <c r="B6" s="143"/>
      <c r="C6" s="144"/>
      <c r="D6" s="120" t="s">
        <v>168</v>
      </c>
      <c r="E6" s="99" t="s">
        <v>169</v>
      </c>
      <c r="F6" s="120" t="s">
        <v>170</v>
      </c>
      <c r="G6" s="99" t="s">
        <v>171</v>
      </c>
      <c r="H6" s="121" t="s">
        <v>172</v>
      </c>
    </row>
    <row r="7" spans="1:8" s="16" customFormat="1" ht="50.1"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515">
        <f>F7*1.2</f>
        <v>6465.5999999999995</v>
      </c>
      <c r="E7" s="515">
        <f>F7*1.1</f>
        <v>5926.8</v>
      </c>
      <c r="F7" s="515">
        <v>5388</v>
      </c>
      <c r="G7" s="515">
        <f>F7*0.75</f>
        <v>4041</v>
      </c>
      <c r="H7" s="515">
        <f>F7*0.5</f>
        <v>2694</v>
      </c>
    </row>
    <row r="8" spans="1:8" s="16" customFormat="1" ht="150" customHeight="1" x14ac:dyDescent="0.2">
      <c r="A8" s="441"/>
      <c r="B8" s="435"/>
      <c r="C8" s="435"/>
      <c r="D8" s="516"/>
      <c r="E8" s="516"/>
      <c r="F8" s="516"/>
      <c r="G8" s="516"/>
      <c r="H8" s="516"/>
    </row>
    <row r="9" spans="1:8" s="16" customFormat="1" ht="99.9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516"/>
      <c r="E9" s="516"/>
      <c r="F9" s="516"/>
      <c r="G9" s="516"/>
      <c r="H9" s="516"/>
    </row>
    <row r="10" spans="1:8" s="16" customFormat="1" ht="152.2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589"/>
      <c r="E10" s="589"/>
      <c r="F10" s="589"/>
      <c r="G10" s="589"/>
      <c r="H10" s="589"/>
    </row>
    <row r="11" spans="1:8" s="16" customFormat="1" ht="24.95" customHeight="1" thickBot="1" x14ac:dyDescent="0.25">
      <c r="A11" s="28"/>
      <c r="B11" s="29"/>
      <c r="C11" s="30"/>
      <c r="D11" s="173"/>
      <c r="E11" s="173"/>
      <c r="F11" s="173"/>
      <c r="G11" s="173"/>
      <c r="H11" s="173"/>
    </row>
    <row r="12" spans="1:8" s="16" customFormat="1" ht="112.5"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590">
        <f>F12*1.2</f>
        <v>7394.4</v>
      </c>
      <c r="E12" s="581">
        <f>F12*1.1</f>
        <v>6778.2000000000007</v>
      </c>
      <c r="F12" s="581">
        <v>6162</v>
      </c>
      <c r="G12" s="581">
        <f>F12*0.75</f>
        <v>4621.5</v>
      </c>
      <c r="H12" s="584">
        <f>F12*0.5</f>
        <v>3081</v>
      </c>
    </row>
    <row r="13" spans="1:8" s="16" customFormat="1" ht="50.1" customHeight="1" x14ac:dyDescent="0.2">
      <c r="A13" s="431"/>
      <c r="B13" s="435"/>
      <c r="C13" s="435"/>
      <c r="D13" s="591"/>
      <c r="E13" s="582"/>
      <c r="F13" s="582"/>
      <c r="G13" s="582"/>
      <c r="H13" s="585"/>
    </row>
    <row r="14" spans="1:8" s="16" customFormat="1" ht="50.1"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591"/>
      <c r="E14" s="582"/>
      <c r="F14" s="582"/>
      <c r="G14" s="582"/>
      <c r="H14" s="585"/>
    </row>
    <row r="15" spans="1:8" s="16" customFormat="1" ht="7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591"/>
      <c r="E15" s="582"/>
      <c r="F15" s="582"/>
      <c r="G15" s="582"/>
      <c r="H15" s="585"/>
    </row>
    <row r="16" spans="1:8" s="16" customFormat="1" ht="7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592"/>
      <c r="E16" s="583"/>
      <c r="F16" s="583"/>
      <c r="G16" s="583"/>
      <c r="H16" s="586"/>
    </row>
    <row r="17" spans="1:8" s="16" customFormat="1" ht="24.95" customHeight="1" thickBot="1" x14ac:dyDescent="0.25">
      <c r="A17" s="28"/>
      <c r="B17" s="34"/>
      <c r="C17" s="30"/>
      <c r="D17" s="173"/>
      <c r="E17" s="173"/>
      <c r="F17" s="173"/>
      <c r="G17" s="173"/>
      <c r="H17" s="173"/>
    </row>
    <row r="18" spans="1:8" s="16" customFormat="1" ht="123" customHeight="1" x14ac:dyDescent="0.2">
      <c r="A18" s="417" t="s">
        <v>17</v>
      </c>
      <c r="B18" s="37" t="s">
        <v>18</v>
      </c>
      <c r="C18" s="38"/>
      <c r="D18" s="458">
        <v>1200</v>
      </c>
      <c r="E18" s="424"/>
      <c r="F18" s="424"/>
      <c r="G18" s="424"/>
      <c r="H18" s="425"/>
    </row>
    <row r="19" spans="1:8" s="16" customFormat="1" ht="99.95" customHeight="1" x14ac:dyDescent="0.2">
      <c r="A19" s="418"/>
      <c r="B19" s="39" t="s">
        <v>19</v>
      </c>
      <c r="C19" s="453" t="str">
        <f>"Электронный справочник "&amp;$C$2&amp;" (версия для ПК)"</f>
        <v>Электронный справочник "2ГИС.ВОЛОГДА" (версия для ПК)</v>
      </c>
      <c r="D19" s="459"/>
      <c r="E19" s="426"/>
      <c r="F19" s="426"/>
      <c r="G19" s="426"/>
      <c r="H19" s="427"/>
    </row>
    <row r="20" spans="1:8" s="16" customFormat="1" ht="24.95" customHeight="1" x14ac:dyDescent="0.2">
      <c r="A20" s="418"/>
      <c r="B20" s="39" t="s">
        <v>20</v>
      </c>
      <c r="C20" s="435"/>
      <c r="D20" s="459"/>
      <c r="E20" s="426"/>
      <c r="F20" s="426"/>
      <c r="G20" s="426"/>
      <c r="H20" s="427"/>
    </row>
    <row r="21" spans="1:8" s="16" customFormat="1" ht="50.1"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460"/>
      <c r="E21" s="428"/>
      <c r="F21" s="428"/>
      <c r="G21" s="428"/>
      <c r="H21" s="429"/>
    </row>
    <row r="22" spans="1:8" s="16" customFormat="1" ht="22.5" customHeight="1" thickBot="1" x14ac:dyDescent="0.25">
      <c r="A22" s="40"/>
      <c r="B22" s="41"/>
      <c r="C22" s="42"/>
      <c r="D22" s="174"/>
      <c r="E22" s="174"/>
      <c r="F22" s="174"/>
      <c r="G22" s="174"/>
      <c r="H22" s="174"/>
    </row>
    <row r="23" spans="1:8" s="16" customFormat="1" ht="75"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458">
        <v>210</v>
      </c>
      <c r="E23" s="424"/>
      <c r="F23" s="424"/>
      <c r="G23" s="424"/>
      <c r="H23" s="425"/>
    </row>
    <row r="24" spans="1:8" s="16" customFormat="1" ht="75" customHeight="1" x14ac:dyDescent="0.2">
      <c r="A24" s="418"/>
      <c r="B24" s="455"/>
      <c r="C24" s="457"/>
      <c r="D24" s="459"/>
      <c r="E24" s="426"/>
      <c r="F24" s="426"/>
      <c r="G24" s="426"/>
      <c r="H24" s="427"/>
    </row>
    <row r="25" spans="1:8" s="16" customFormat="1" ht="24.9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459"/>
      <c r="E25" s="426"/>
      <c r="F25" s="426"/>
      <c r="G25" s="426"/>
      <c r="H25" s="427"/>
    </row>
    <row r="26" spans="1:8" s="16" customFormat="1" ht="24.75" customHeight="1" thickBot="1" x14ac:dyDescent="0.25">
      <c r="A26" s="40"/>
      <c r="B26" s="29"/>
      <c r="C26" s="30"/>
      <c r="D26" s="174"/>
      <c r="E26" s="174"/>
      <c r="F26" s="174"/>
      <c r="G26" s="174"/>
      <c r="H26" s="17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60">
        <f>F27*1.2</f>
        <v>9057.6</v>
      </c>
      <c r="E27" s="360">
        <f>F27*1.1</f>
        <v>8302.8000000000011</v>
      </c>
      <c r="F27" s="360">
        <v>7548</v>
      </c>
      <c r="G27" s="360">
        <f>F27*0.75</f>
        <v>5661</v>
      </c>
      <c r="H27" s="644">
        <f>F27*0.5</f>
        <v>3774</v>
      </c>
    </row>
    <row r="28" spans="1:8" s="16" customFormat="1" ht="50.1" customHeight="1" x14ac:dyDescent="0.2">
      <c r="A28" s="418"/>
      <c r="B28" s="435"/>
      <c r="C28" s="435"/>
      <c r="D28" s="337"/>
      <c r="E28" s="337"/>
      <c r="F28" s="337"/>
      <c r="G28" s="337"/>
      <c r="H28" s="645"/>
    </row>
    <row r="29" spans="1:8" s="16" customFormat="1" ht="7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37"/>
      <c r="E29" s="337"/>
      <c r="F29" s="337"/>
      <c r="G29" s="337"/>
      <c r="H29" s="645"/>
    </row>
    <row r="30" spans="1:8" s="16" customFormat="1" ht="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353"/>
      <c r="E30" s="353"/>
      <c r="F30" s="353"/>
      <c r="G30" s="353"/>
      <c r="H30" s="646"/>
    </row>
    <row r="31" spans="1:8" s="16" customFormat="1" ht="24.95" customHeight="1" thickBot="1" x14ac:dyDescent="0.25">
      <c r="A31" s="40"/>
      <c r="B31" s="29"/>
      <c r="C31" s="30"/>
      <c r="D31" s="173"/>
      <c r="E31" s="173"/>
      <c r="F31" s="173"/>
      <c r="G31" s="173"/>
      <c r="H31" s="173"/>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436">
        <f>F32*1.2</f>
        <v>10353.6</v>
      </c>
      <c r="E32" s="436">
        <f>F32*1.1</f>
        <v>9490.8000000000011</v>
      </c>
      <c r="F32" s="436">
        <v>8628</v>
      </c>
      <c r="G32" s="436">
        <f>F32*0.75</f>
        <v>6471</v>
      </c>
      <c r="H32" s="492">
        <f>F32*0.5</f>
        <v>4314</v>
      </c>
    </row>
    <row r="33" spans="1:8" s="16" customFormat="1" ht="75" customHeight="1" x14ac:dyDescent="0.2">
      <c r="A33" s="418"/>
      <c r="B33" s="435"/>
      <c r="C33" s="435"/>
      <c r="D33" s="340"/>
      <c r="E33" s="340"/>
      <c r="F33" s="340"/>
      <c r="G33" s="340"/>
      <c r="H33" s="369"/>
    </row>
    <row r="34" spans="1:8" s="16" customFormat="1" ht="7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340"/>
      <c r="E34" s="340"/>
      <c r="F34" s="340"/>
      <c r="G34" s="340"/>
      <c r="H34" s="369"/>
    </row>
    <row r="35" spans="1:8" s="16" customFormat="1" ht="24.9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340"/>
      <c r="E35" s="340"/>
      <c r="F35" s="340"/>
      <c r="G35" s="340"/>
      <c r="H35" s="369"/>
    </row>
    <row r="36" spans="1:8" s="16" customFormat="1" ht="60"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461"/>
      <c r="E36" s="461"/>
      <c r="F36" s="461"/>
      <c r="G36" s="461"/>
      <c r="H36" s="394"/>
    </row>
    <row r="37" spans="1:8" s="16" customFormat="1" ht="24.75" customHeight="1" thickBot="1" x14ac:dyDescent="0.25">
      <c r="A37" s="52"/>
      <c r="B37" s="34"/>
      <c r="C37" s="30"/>
      <c r="D37" s="174"/>
      <c r="E37" s="174"/>
      <c r="F37" s="174"/>
      <c r="G37" s="174"/>
      <c r="H37" s="174"/>
    </row>
    <row r="38" spans="1:8" s="16" customFormat="1" ht="96" customHeight="1" x14ac:dyDescent="0.2">
      <c r="A38" s="417" t="s">
        <v>28</v>
      </c>
      <c r="B38" s="37" t="s">
        <v>29</v>
      </c>
      <c r="C38" s="38"/>
      <c r="D38" s="458">
        <v>1200</v>
      </c>
      <c r="E38" s="424"/>
      <c r="F38" s="424"/>
      <c r="G38" s="424"/>
      <c r="H38" s="425"/>
    </row>
    <row r="39" spans="1:8" s="16" customFormat="1" ht="96" customHeight="1" x14ac:dyDescent="0.2">
      <c r="A39" s="418"/>
      <c r="B39" s="39" t="s">
        <v>19</v>
      </c>
      <c r="C39" s="453" t="str">
        <f>"Электронный справочник "&amp;$C$2&amp;" (версия для ПК)"</f>
        <v>Электронный справочник "2ГИС.ВОЛОГДА" (версия для ПК)</v>
      </c>
      <c r="D39" s="459"/>
      <c r="E39" s="426"/>
      <c r="F39" s="426"/>
      <c r="G39" s="426"/>
      <c r="H39" s="427"/>
    </row>
    <row r="40" spans="1:8" s="16" customFormat="1" ht="24.95" customHeight="1" x14ac:dyDescent="0.2">
      <c r="A40" s="418"/>
      <c r="B40" s="39" t="s">
        <v>20</v>
      </c>
      <c r="C40" s="435"/>
      <c r="D40" s="459"/>
      <c r="E40" s="426"/>
      <c r="F40" s="426"/>
      <c r="G40" s="426"/>
      <c r="H40" s="427"/>
    </row>
    <row r="41" spans="1:8" s="16" customFormat="1" ht="96"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460"/>
      <c r="E41" s="428"/>
      <c r="F41" s="428"/>
      <c r="G41" s="428"/>
      <c r="H41" s="429"/>
    </row>
    <row r="42" spans="1:8" s="16" customFormat="1" ht="26.25" customHeight="1" thickBot="1" x14ac:dyDescent="0.25">
      <c r="A42" s="40"/>
      <c r="B42" s="41"/>
      <c r="C42" s="42"/>
      <c r="D42" s="174"/>
      <c r="E42" s="174"/>
      <c r="F42" s="174"/>
      <c r="G42" s="174"/>
      <c r="H42" s="174"/>
    </row>
    <row r="43" spans="1:8" s="16" customFormat="1" ht="96"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458">
        <v>210</v>
      </c>
      <c r="E43" s="424"/>
      <c r="F43" s="424"/>
      <c r="G43" s="424"/>
      <c r="H43" s="425"/>
    </row>
    <row r="44" spans="1:8" s="16" customFormat="1" ht="96" customHeight="1" x14ac:dyDescent="0.2">
      <c r="A44" s="418"/>
      <c r="B44" s="455"/>
      <c r="C44" s="457"/>
      <c r="D44" s="459"/>
      <c r="E44" s="426"/>
      <c r="F44" s="426"/>
      <c r="G44" s="426"/>
      <c r="H44" s="427"/>
    </row>
    <row r="45" spans="1:8" s="16" customFormat="1" ht="96"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459"/>
      <c r="E45" s="426"/>
      <c r="F45" s="426"/>
      <c r="G45" s="426"/>
      <c r="H45" s="427"/>
    </row>
    <row r="46" spans="1:8" s="16" customFormat="1" ht="96"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460"/>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60">
        <f>F48*1.2</f>
        <v>7761.5999999999995</v>
      </c>
      <c r="E48" s="361">
        <f>F48*1.1</f>
        <v>7114.8</v>
      </c>
      <c r="F48" s="361">
        <v>6468</v>
      </c>
      <c r="G48" s="361">
        <f>F48*0.75</f>
        <v>4851</v>
      </c>
      <c r="H48" s="362">
        <f>F48*0.5</f>
        <v>3234</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436">
        <f>F54*1.2</f>
        <v>8877.6</v>
      </c>
      <c r="E54" s="361">
        <f>F54*1.1</f>
        <v>8137.8000000000011</v>
      </c>
      <c r="F54" s="361">
        <v>7398</v>
      </c>
      <c r="G54" s="361">
        <f>F54*0.75</f>
        <v>5548.5</v>
      </c>
      <c r="H54" s="362">
        <f>F54*0.5</f>
        <v>3699</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506">
        <v>210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510"/>
      <c r="E62" s="511"/>
      <c r="F62" s="511"/>
      <c r="G62" s="511"/>
      <c r="H62" s="512"/>
    </row>
    <row r="63" spans="1:8" s="16" customFormat="1" ht="24.95" customHeight="1" thickBot="1" x14ac:dyDescent="0.25">
      <c r="A63" s="118"/>
      <c r="B63" s="119"/>
      <c r="C63" s="119"/>
      <c r="D63" s="119"/>
      <c r="E63" s="119"/>
      <c r="F63" s="119"/>
      <c r="G63" s="119"/>
      <c r="H63" s="175"/>
    </row>
    <row r="64" spans="1:8" s="16" customFormat="1" ht="50.1" customHeight="1" thickBot="1" x14ac:dyDescent="0.25">
      <c r="A64" s="386" t="s">
        <v>38</v>
      </c>
      <c r="B64" s="387"/>
      <c r="C64" s="387"/>
      <c r="D64" s="567" t="str">
        <f>"от "&amp;MIN(D65:D84)&amp;" до "&amp;MAX(D65:D84)</f>
        <v>от 630 до 12600</v>
      </c>
      <c r="E64" s="567"/>
      <c r="F64" s="567"/>
      <c r="G64" s="567"/>
      <c r="H64" s="568"/>
    </row>
    <row r="65" spans="1:8" s="16" customFormat="1" ht="37.5" customHeight="1" outlineLevel="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60">
        <v>630</v>
      </c>
      <c r="E65" s="361"/>
      <c r="F65" s="361"/>
      <c r="G65" s="361"/>
      <c r="H65" s="362"/>
    </row>
    <row r="66" spans="1:8" s="16" customFormat="1" ht="37.5" customHeight="1" outlineLevel="1" x14ac:dyDescent="0.2">
      <c r="A66" s="396" t="s">
        <v>40</v>
      </c>
      <c r="B66" s="565"/>
      <c r="C66" s="578"/>
      <c r="D66" s="337">
        <v>1260</v>
      </c>
      <c r="E66" s="338"/>
      <c r="F66" s="338"/>
      <c r="G66" s="338"/>
      <c r="H66" s="339"/>
    </row>
    <row r="67" spans="1:8" s="16" customFormat="1" ht="37.5" customHeight="1" outlineLevel="1" x14ac:dyDescent="0.2">
      <c r="A67" s="396" t="s">
        <v>41</v>
      </c>
      <c r="B67" s="565"/>
      <c r="C67" s="578"/>
      <c r="D67" s="337">
        <v>1890</v>
      </c>
      <c r="E67" s="338"/>
      <c r="F67" s="338"/>
      <c r="G67" s="338"/>
      <c r="H67" s="339"/>
    </row>
    <row r="68" spans="1:8" s="16" customFormat="1" ht="37.5" customHeight="1" outlineLevel="1" x14ac:dyDescent="0.2">
      <c r="A68" s="396" t="s">
        <v>42</v>
      </c>
      <c r="B68" s="565"/>
      <c r="C68" s="578"/>
      <c r="D68" s="337">
        <v>2520</v>
      </c>
      <c r="E68" s="338"/>
      <c r="F68" s="338"/>
      <c r="G68" s="338"/>
      <c r="H68" s="339"/>
    </row>
    <row r="69" spans="1:8" s="16" customFormat="1" ht="37.5" customHeight="1" outlineLevel="1" x14ac:dyDescent="0.2">
      <c r="A69" s="396" t="s">
        <v>43</v>
      </c>
      <c r="B69" s="565"/>
      <c r="C69" s="578"/>
      <c r="D69" s="337">
        <v>3150</v>
      </c>
      <c r="E69" s="338"/>
      <c r="F69" s="338"/>
      <c r="G69" s="338"/>
      <c r="H69" s="339"/>
    </row>
    <row r="70" spans="1:8" s="16" customFormat="1" ht="37.5" customHeight="1" outlineLevel="1" x14ac:dyDescent="0.2">
      <c r="A70" s="396" t="s">
        <v>44</v>
      </c>
      <c r="B70" s="565"/>
      <c r="C70" s="578"/>
      <c r="D70" s="337">
        <v>3780</v>
      </c>
      <c r="E70" s="338"/>
      <c r="F70" s="338"/>
      <c r="G70" s="338"/>
      <c r="H70" s="339"/>
    </row>
    <row r="71" spans="1:8" s="16" customFormat="1" ht="37.5" customHeight="1" outlineLevel="1" x14ac:dyDescent="0.2">
      <c r="A71" s="396" t="s">
        <v>45</v>
      </c>
      <c r="B71" s="565"/>
      <c r="C71" s="578"/>
      <c r="D71" s="337">
        <v>4410</v>
      </c>
      <c r="E71" s="338"/>
      <c r="F71" s="338"/>
      <c r="G71" s="338"/>
      <c r="H71" s="339"/>
    </row>
    <row r="72" spans="1:8" s="16" customFormat="1" ht="37.5" customHeight="1" outlineLevel="1" x14ac:dyDescent="0.2">
      <c r="A72" s="396" t="s">
        <v>46</v>
      </c>
      <c r="B72" s="565"/>
      <c r="C72" s="578"/>
      <c r="D72" s="337">
        <v>5040</v>
      </c>
      <c r="E72" s="338"/>
      <c r="F72" s="338"/>
      <c r="G72" s="338"/>
      <c r="H72" s="339"/>
    </row>
    <row r="73" spans="1:8" s="16" customFormat="1" ht="37.5" customHeight="1" outlineLevel="1" x14ac:dyDescent="0.2">
      <c r="A73" s="396" t="s">
        <v>47</v>
      </c>
      <c r="B73" s="565"/>
      <c r="C73" s="578"/>
      <c r="D73" s="337">
        <v>5670</v>
      </c>
      <c r="E73" s="338"/>
      <c r="F73" s="338"/>
      <c r="G73" s="338"/>
      <c r="H73" s="339"/>
    </row>
    <row r="74" spans="1:8" s="16" customFormat="1" ht="37.5" customHeight="1" outlineLevel="1" x14ac:dyDescent="0.2">
      <c r="A74" s="396" t="s">
        <v>48</v>
      </c>
      <c r="B74" s="565"/>
      <c r="C74" s="578"/>
      <c r="D74" s="337">
        <v>6300</v>
      </c>
      <c r="E74" s="338"/>
      <c r="F74" s="338"/>
      <c r="G74" s="338"/>
      <c r="H74" s="339"/>
    </row>
    <row r="75" spans="1:8" s="16" customFormat="1" ht="37.5" customHeight="1" outlineLevel="1" x14ac:dyDescent="0.2">
      <c r="A75" s="396" t="s">
        <v>49</v>
      </c>
      <c r="B75" s="565"/>
      <c r="C75" s="578"/>
      <c r="D75" s="337">
        <v>6930</v>
      </c>
      <c r="E75" s="338"/>
      <c r="F75" s="338"/>
      <c r="G75" s="338"/>
      <c r="H75" s="339"/>
    </row>
    <row r="76" spans="1:8" s="16" customFormat="1" ht="37.5" customHeight="1" outlineLevel="1" x14ac:dyDescent="0.2">
      <c r="A76" s="396" t="s">
        <v>50</v>
      </c>
      <c r="B76" s="565"/>
      <c r="C76" s="578"/>
      <c r="D76" s="337">
        <v>7560</v>
      </c>
      <c r="E76" s="338"/>
      <c r="F76" s="338"/>
      <c r="G76" s="338"/>
      <c r="H76" s="339"/>
    </row>
    <row r="77" spans="1:8" s="16" customFormat="1" ht="37.5" customHeight="1" outlineLevel="1" x14ac:dyDescent="0.2">
      <c r="A77" s="396" t="s">
        <v>51</v>
      </c>
      <c r="B77" s="565"/>
      <c r="C77" s="578"/>
      <c r="D77" s="337">
        <v>8190</v>
      </c>
      <c r="E77" s="338"/>
      <c r="F77" s="338"/>
      <c r="G77" s="338"/>
      <c r="H77" s="339"/>
    </row>
    <row r="78" spans="1:8" s="16" customFormat="1" ht="37.5" customHeight="1" outlineLevel="1" x14ac:dyDescent="0.2">
      <c r="A78" s="396" t="s">
        <v>52</v>
      </c>
      <c r="B78" s="565"/>
      <c r="C78" s="578"/>
      <c r="D78" s="337">
        <v>8820</v>
      </c>
      <c r="E78" s="338"/>
      <c r="F78" s="338"/>
      <c r="G78" s="338"/>
      <c r="H78" s="339"/>
    </row>
    <row r="79" spans="1:8" s="16" customFormat="1" ht="37.5" customHeight="1" outlineLevel="1" x14ac:dyDescent="0.2">
      <c r="A79" s="396" t="s">
        <v>53</v>
      </c>
      <c r="B79" s="565"/>
      <c r="C79" s="578"/>
      <c r="D79" s="337">
        <v>9450</v>
      </c>
      <c r="E79" s="338"/>
      <c r="F79" s="338"/>
      <c r="G79" s="338"/>
      <c r="H79" s="339"/>
    </row>
    <row r="80" spans="1:8" s="16" customFormat="1" ht="37.5" customHeight="1" outlineLevel="1" x14ac:dyDescent="0.2">
      <c r="A80" s="396" t="s">
        <v>54</v>
      </c>
      <c r="B80" s="565"/>
      <c r="C80" s="578"/>
      <c r="D80" s="337">
        <v>10080</v>
      </c>
      <c r="E80" s="338"/>
      <c r="F80" s="338"/>
      <c r="G80" s="338"/>
      <c r="H80" s="339"/>
    </row>
    <row r="81" spans="1:8" s="16" customFormat="1" ht="37.5" customHeight="1" outlineLevel="1" x14ac:dyDescent="0.2">
      <c r="A81" s="396" t="s">
        <v>55</v>
      </c>
      <c r="B81" s="565"/>
      <c r="C81" s="578"/>
      <c r="D81" s="337">
        <v>10710</v>
      </c>
      <c r="E81" s="338"/>
      <c r="F81" s="338"/>
      <c r="G81" s="338"/>
      <c r="H81" s="339"/>
    </row>
    <row r="82" spans="1:8" s="16" customFormat="1" ht="37.5" customHeight="1" outlineLevel="1" x14ac:dyDescent="0.2">
      <c r="A82" s="396" t="s">
        <v>56</v>
      </c>
      <c r="B82" s="565"/>
      <c r="C82" s="578"/>
      <c r="D82" s="337">
        <v>11340</v>
      </c>
      <c r="E82" s="338"/>
      <c r="F82" s="338"/>
      <c r="G82" s="338"/>
      <c r="H82" s="339"/>
    </row>
    <row r="83" spans="1:8" s="16" customFormat="1" ht="37.5" customHeight="1" outlineLevel="1" x14ac:dyDescent="0.2">
      <c r="A83" s="396" t="s">
        <v>57</v>
      </c>
      <c r="B83" s="565"/>
      <c r="C83" s="578"/>
      <c r="D83" s="337">
        <v>11970</v>
      </c>
      <c r="E83" s="338"/>
      <c r="F83" s="338"/>
      <c r="G83" s="338"/>
      <c r="H83" s="339"/>
    </row>
    <row r="84" spans="1:8" s="16" customFormat="1" ht="37.5" customHeight="1" outlineLevel="1" thickBot="1" x14ac:dyDescent="0.25">
      <c r="A84" s="396" t="s">
        <v>58</v>
      </c>
      <c r="B84" s="565"/>
      <c r="C84" s="579"/>
      <c r="D84" s="353">
        <v>12600</v>
      </c>
      <c r="E84" s="354"/>
      <c r="F84" s="354"/>
      <c r="G84" s="354"/>
      <c r="H84" s="355"/>
    </row>
    <row r="85" spans="1:8" s="16" customFormat="1" ht="50.1" customHeight="1" thickBot="1" x14ac:dyDescent="0.25">
      <c r="A85" s="386" t="s">
        <v>59</v>
      </c>
      <c r="B85" s="387"/>
      <c r="C85" s="387"/>
      <c r="D85" s="567" t="str">
        <f>"от "&amp;MIN(D86:D95)&amp;" до "&amp;MAX(D86:D95)</f>
        <v>от 270 до 6840</v>
      </c>
      <c r="E85" s="567"/>
      <c r="F85" s="567"/>
      <c r="G85" s="567"/>
      <c r="H85" s="568"/>
    </row>
    <row r="86" spans="1:8" s="16" customFormat="1" ht="165.75" customHeight="1" x14ac:dyDescent="0.2">
      <c r="A86" s="176" t="s">
        <v>338</v>
      </c>
      <c r="B86" s="63" t="s">
        <v>194</v>
      </c>
      <c r="C86" s="17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60">
        <v>774</v>
      </c>
      <c r="E86" s="361"/>
      <c r="F86" s="361"/>
      <c r="G86" s="361"/>
      <c r="H86" s="362"/>
    </row>
    <row r="87" spans="1:8" s="16" customFormat="1" ht="33.75" customHeight="1" x14ac:dyDescent="0.2">
      <c r="A87" s="335" t="s">
        <v>61</v>
      </c>
      <c r="B87" s="336"/>
      <c r="C87" s="55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37">
        <v>456</v>
      </c>
      <c r="E87" s="338"/>
      <c r="F87" s="338"/>
      <c r="G87" s="338"/>
      <c r="H87" s="339"/>
    </row>
    <row r="88" spans="1:8" s="16" customFormat="1" ht="37.5" customHeight="1" x14ac:dyDescent="0.2">
      <c r="A88" s="335" t="s">
        <v>62</v>
      </c>
      <c r="B88" s="336"/>
      <c r="C88" s="557"/>
      <c r="D88" s="337">
        <v>6840</v>
      </c>
      <c r="E88" s="338"/>
      <c r="F88" s="338"/>
      <c r="G88" s="338"/>
      <c r="H88" s="339"/>
    </row>
    <row r="89" spans="1:8" s="16" customFormat="1" ht="37.5" customHeight="1" x14ac:dyDescent="0.2">
      <c r="A89" s="607" t="s">
        <v>63</v>
      </c>
      <c r="B89" s="359"/>
      <c r="C89" s="557"/>
      <c r="D89" s="337">
        <v>1752</v>
      </c>
      <c r="E89" s="338"/>
      <c r="F89" s="338"/>
      <c r="G89" s="338"/>
      <c r="H89" s="339"/>
    </row>
    <row r="90" spans="1:8" s="16" customFormat="1" ht="37.5" customHeight="1" x14ac:dyDescent="0.2">
      <c r="A90" s="335" t="s">
        <v>64</v>
      </c>
      <c r="B90" s="336"/>
      <c r="C90" s="557"/>
      <c r="D90" s="337">
        <v>4620</v>
      </c>
      <c r="E90" s="338"/>
      <c r="F90" s="338"/>
      <c r="G90" s="338"/>
      <c r="H90" s="339"/>
    </row>
    <row r="91" spans="1:8" s="16" customFormat="1" ht="37.5" customHeight="1" x14ac:dyDescent="0.2">
      <c r="A91" s="607" t="s">
        <v>65</v>
      </c>
      <c r="B91" s="359"/>
      <c r="C91" s="557"/>
      <c r="D91" s="337">
        <v>270</v>
      </c>
      <c r="E91" s="338"/>
      <c r="F91" s="338"/>
      <c r="G91" s="338"/>
      <c r="H91" s="339"/>
    </row>
    <row r="92" spans="1:8" s="16" customFormat="1" ht="37.5" customHeight="1" x14ac:dyDescent="0.2">
      <c r="A92" s="607" t="s">
        <v>66</v>
      </c>
      <c r="B92" s="359"/>
      <c r="C92" s="557"/>
      <c r="D92" s="337">
        <v>270</v>
      </c>
      <c r="E92" s="338"/>
      <c r="F92" s="338"/>
      <c r="G92" s="338"/>
      <c r="H92" s="339"/>
    </row>
    <row r="93" spans="1:8" s="16" customFormat="1" ht="37.5" customHeight="1" x14ac:dyDescent="0.2">
      <c r="A93" s="607" t="s">
        <v>67</v>
      </c>
      <c r="B93" s="359"/>
      <c r="C93" s="557"/>
      <c r="D93" s="337">
        <v>540</v>
      </c>
      <c r="E93" s="338"/>
      <c r="F93" s="338"/>
      <c r="G93" s="338"/>
      <c r="H93" s="339"/>
    </row>
    <row r="94" spans="1:8" s="16" customFormat="1" ht="37.5" customHeight="1" x14ac:dyDescent="0.2">
      <c r="A94" s="607" t="s">
        <v>68</v>
      </c>
      <c r="B94" s="359"/>
      <c r="C94" s="557"/>
      <c r="D94" s="337">
        <v>810</v>
      </c>
      <c r="E94" s="338"/>
      <c r="F94" s="338"/>
      <c r="G94" s="338"/>
      <c r="H94" s="339"/>
    </row>
    <row r="95" spans="1:8" s="16" customFormat="1" ht="37.5" customHeight="1" thickBot="1" x14ac:dyDescent="0.25">
      <c r="A95" s="501" t="s">
        <v>69</v>
      </c>
      <c r="B95" s="643"/>
      <c r="C95" s="558"/>
      <c r="D95" s="353">
        <v>4800</v>
      </c>
      <c r="E95" s="354"/>
      <c r="F95" s="354"/>
      <c r="G95" s="354"/>
      <c r="H95" s="355"/>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354">
        <v>30</v>
      </c>
      <c r="E96" s="354"/>
      <c r="F96" s="354"/>
      <c r="G96" s="354"/>
      <c r="H96" s="355"/>
    </row>
    <row r="97" spans="1:8" s="23" customFormat="1" ht="49.5" customHeight="1" thickBot="1" x14ac:dyDescent="0.25">
      <c r="A97" s="341" t="s">
        <v>72</v>
      </c>
      <c r="B97" s="342"/>
      <c r="C97" s="21"/>
      <c r="D97" s="343" t="str">
        <f>"от "&amp;MIN(D99,D119:D135)&amp;" до "&amp;MAX(D99,D119:D135)</f>
        <v>от 1332 до 7590</v>
      </c>
      <c r="E97" s="343"/>
      <c r="F97" s="343"/>
      <c r="G97" s="343"/>
      <c r="H97" s="344"/>
    </row>
    <row r="98" spans="1:8" s="16" customFormat="1" ht="24.95" customHeight="1" thickBot="1" x14ac:dyDescent="0.25">
      <c r="A98" s="118"/>
      <c r="B98" s="178"/>
      <c r="C98" s="56"/>
      <c r="D98" s="499"/>
      <c r="E98" s="499"/>
      <c r="F98" s="499"/>
      <c r="G98" s="499"/>
      <c r="H98" s="500"/>
    </row>
    <row r="99" spans="1:8" s="23" customFormat="1" ht="54.7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379">
        <v>6120</v>
      </c>
      <c r="E99" s="379"/>
      <c r="F99" s="379"/>
      <c r="G99" s="379"/>
      <c r="H99" s="380"/>
    </row>
    <row r="100" spans="1:8" s="23" customFormat="1" ht="54.75" customHeight="1" thickBot="1" x14ac:dyDescent="0.25">
      <c r="A100" s="381" t="s">
        <v>74</v>
      </c>
      <c r="B100" s="382"/>
      <c r="C100" s="377"/>
      <c r="D100" s="383" t="s">
        <v>75</v>
      </c>
      <c r="E100" s="384"/>
      <c r="F100" s="384"/>
      <c r="G100" s="384"/>
      <c r="H100" s="385"/>
    </row>
    <row r="101" spans="1:8" s="23" customFormat="1" ht="54.75" customHeight="1" x14ac:dyDescent="0.2">
      <c r="A101" s="363" t="s">
        <v>76</v>
      </c>
      <c r="B101" s="364"/>
      <c r="C101" s="377"/>
      <c r="D101" s="368">
        <f>D99/4</f>
        <v>1530</v>
      </c>
      <c r="E101" s="368"/>
      <c r="F101" s="368"/>
      <c r="G101" s="368"/>
      <c r="H101" s="369"/>
    </row>
    <row r="102" spans="1:8" s="23" customFormat="1" ht="54.75" customHeight="1" x14ac:dyDescent="0.2">
      <c r="A102" s="363" t="s">
        <v>77</v>
      </c>
      <c r="B102" s="364"/>
      <c r="C102" s="377"/>
      <c r="D102" s="368">
        <f>D99/5</f>
        <v>1224</v>
      </c>
      <c r="E102" s="368"/>
      <c r="F102" s="368"/>
      <c r="G102" s="368"/>
      <c r="H102" s="369"/>
    </row>
    <row r="103" spans="1:8" s="23" customFormat="1" ht="54.75" customHeight="1" x14ac:dyDescent="0.2">
      <c r="A103" s="363" t="s">
        <v>78</v>
      </c>
      <c r="B103" s="364"/>
      <c r="C103" s="377"/>
      <c r="D103" s="368">
        <f>D99/6</f>
        <v>1020</v>
      </c>
      <c r="E103" s="368"/>
      <c r="F103" s="368"/>
      <c r="G103" s="368"/>
      <c r="H103" s="369"/>
    </row>
    <row r="104" spans="1:8" s="23" customFormat="1" ht="54.75" customHeight="1" x14ac:dyDescent="0.2">
      <c r="A104" s="363" t="s">
        <v>79</v>
      </c>
      <c r="B104" s="364"/>
      <c r="C104" s="377"/>
      <c r="D104" s="368">
        <f>D99/7</f>
        <v>874.28571428571433</v>
      </c>
      <c r="E104" s="368"/>
      <c r="F104" s="368"/>
      <c r="G104" s="368"/>
      <c r="H104" s="369"/>
    </row>
    <row r="105" spans="1:8" s="23" customFormat="1" ht="54.75" customHeight="1" x14ac:dyDescent="0.2">
      <c r="A105" s="363" t="s">
        <v>80</v>
      </c>
      <c r="B105" s="364"/>
      <c r="C105" s="377"/>
      <c r="D105" s="368">
        <f>D99/8</f>
        <v>765</v>
      </c>
      <c r="E105" s="368"/>
      <c r="F105" s="368"/>
      <c r="G105" s="368"/>
      <c r="H105" s="369"/>
    </row>
    <row r="106" spans="1:8" s="23" customFormat="1" ht="54.75" customHeight="1" x14ac:dyDescent="0.2">
      <c r="A106" s="363" t="s">
        <v>81</v>
      </c>
      <c r="B106" s="364"/>
      <c r="C106" s="377"/>
      <c r="D106" s="368">
        <f>D99/9</f>
        <v>680</v>
      </c>
      <c r="E106" s="368"/>
      <c r="F106" s="368"/>
      <c r="G106" s="368"/>
      <c r="H106" s="369"/>
    </row>
    <row r="107" spans="1:8" s="23" customFormat="1" ht="54.75" customHeight="1" x14ac:dyDescent="0.2">
      <c r="A107" s="363" t="s">
        <v>82</v>
      </c>
      <c r="B107" s="364"/>
      <c r="C107" s="377"/>
      <c r="D107" s="368">
        <f>D99/10</f>
        <v>612</v>
      </c>
      <c r="E107" s="368"/>
      <c r="F107" s="368"/>
      <c r="G107" s="368"/>
      <c r="H107" s="369"/>
    </row>
    <row r="108" spans="1:8" s="23" customFormat="1" ht="54.75" customHeight="1" thickBot="1" x14ac:dyDescent="0.25">
      <c r="A108" s="374" t="s">
        <v>83</v>
      </c>
      <c r="B108" s="375"/>
      <c r="C108" s="377"/>
      <c r="D108" s="379">
        <v>9168</v>
      </c>
      <c r="E108" s="379"/>
      <c r="F108" s="379"/>
      <c r="G108" s="379"/>
      <c r="H108" s="380"/>
    </row>
    <row r="109" spans="1:8" s="23" customFormat="1" ht="54.75" customHeight="1" thickBot="1" x14ac:dyDescent="0.25">
      <c r="A109" s="381" t="s">
        <v>74</v>
      </c>
      <c r="B109" s="382"/>
      <c r="C109" s="377"/>
      <c r="D109" s="383" t="s">
        <v>75</v>
      </c>
      <c r="E109" s="384"/>
      <c r="F109" s="384"/>
      <c r="G109" s="384"/>
      <c r="H109" s="385"/>
    </row>
    <row r="110" spans="1:8" s="23" customFormat="1" ht="54.75" customHeight="1" x14ac:dyDescent="0.2">
      <c r="A110" s="363" t="s">
        <v>76</v>
      </c>
      <c r="B110" s="364"/>
      <c r="C110" s="377"/>
      <c r="D110" s="368">
        <v>2292</v>
      </c>
      <c r="E110" s="368"/>
      <c r="F110" s="368"/>
      <c r="G110" s="368"/>
      <c r="H110" s="369"/>
    </row>
    <row r="111" spans="1:8" s="23" customFormat="1" ht="54.75" customHeight="1" x14ac:dyDescent="0.2">
      <c r="A111" s="363" t="s">
        <v>77</v>
      </c>
      <c r="B111" s="364"/>
      <c r="C111" s="377"/>
      <c r="D111" s="368">
        <v>1833.6</v>
      </c>
      <c r="E111" s="368"/>
      <c r="F111" s="368"/>
      <c r="G111" s="368"/>
      <c r="H111" s="369"/>
    </row>
    <row r="112" spans="1:8" s="23" customFormat="1" ht="54.75" customHeight="1" x14ac:dyDescent="0.2">
      <c r="A112" s="363" t="s">
        <v>78</v>
      </c>
      <c r="B112" s="364"/>
      <c r="C112" s="377"/>
      <c r="D112" s="368">
        <v>1527.9999999999998</v>
      </c>
      <c r="E112" s="368"/>
      <c r="F112" s="368"/>
      <c r="G112" s="368"/>
      <c r="H112" s="369"/>
    </row>
    <row r="113" spans="1:8" s="23" customFormat="1" ht="54.75" customHeight="1" x14ac:dyDescent="0.2">
      <c r="A113" s="363" t="s">
        <v>79</v>
      </c>
      <c r="B113" s="364"/>
      <c r="C113" s="377"/>
      <c r="D113" s="368">
        <v>1309.7142857142856</v>
      </c>
      <c r="E113" s="368"/>
      <c r="F113" s="368"/>
      <c r="G113" s="368"/>
      <c r="H113" s="369"/>
    </row>
    <row r="114" spans="1:8" s="23" customFormat="1" ht="54.75" customHeight="1" x14ac:dyDescent="0.2">
      <c r="A114" s="363" t="s">
        <v>80</v>
      </c>
      <c r="B114" s="364"/>
      <c r="C114" s="377"/>
      <c r="D114" s="368">
        <v>1146</v>
      </c>
      <c r="E114" s="368"/>
      <c r="F114" s="368"/>
      <c r="G114" s="368"/>
      <c r="H114" s="369"/>
    </row>
    <row r="115" spans="1:8" s="23" customFormat="1" ht="54.75" customHeight="1" x14ac:dyDescent="0.2">
      <c r="A115" s="363" t="s">
        <v>81</v>
      </c>
      <c r="B115" s="364"/>
      <c r="C115" s="377"/>
      <c r="D115" s="368">
        <v>1018.6666666666666</v>
      </c>
      <c r="E115" s="368"/>
      <c r="F115" s="368"/>
      <c r="G115" s="368"/>
      <c r="H115" s="369"/>
    </row>
    <row r="116" spans="1:8" s="23" customFormat="1" ht="54.75" customHeight="1" thickBot="1" x14ac:dyDescent="0.25">
      <c r="A116" s="363" t="s">
        <v>82</v>
      </c>
      <c r="B116" s="364"/>
      <c r="C116" s="378"/>
      <c r="D116" s="368">
        <v>916.8</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353">
        <v>5004</v>
      </c>
      <c r="E117" s="354"/>
      <c r="F117" s="354"/>
      <c r="G117" s="354"/>
      <c r="H117" s="355"/>
    </row>
    <row r="118" spans="1:8" s="16" customFormat="1" ht="24.95" customHeight="1" thickBot="1" x14ac:dyDescent="0.25">
      <c r="A118" s="118"/>
      <c r="B118" s="178"/>
      <c r="C118" s="498"/>
      <c r="D118" s="498"/>
      <c r="E118" s="498"/>
      <c r="F118" s="498"/>
      <c r="G118" s="498"/>
      <c r="H118" s="624"/>
    </row>
    <row r="119" spans="1:8" s="16" customFormat="1"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"2ГИС.ВОЛОГДА"</v>
      </c>
      <c r="D119" s="360">
        <v>5352</v>
      </c>
      <c r="E119" s="361"/>
      <c r="F119" s="361"/>
      <c r="G119" s="361"/>
      <c r="H119" s="362"/>
    </row>
    <row r="120" spans="1:8" s="16" customFormat="1"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37">
        <v>3390</v>
      </c>
      <c r="E120" s="338"/>
      <c r="F120" s="338"/>
      <c r="G120" s="338"/>
      <c r="H120" s="339"/>
    </row>
    <row r="121" spans="1:8" s="16" customFormat="1"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37">
        <v>2964</v>
      </c>
      <c r="E121" s="338"/>
      <c r="F121" s="338"/>
      <c r="G121" s="338"/>
      <c r="H121" s="339"/>
    </row>
    <row r="122" spans="1:8" s="16" customFormat="1"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"2ГИС.ВОЛОГДА"</v>
      </c>
      <c r="D122" s="337">
        <v>4932</v>
      </c>
      <c r="E122" s="338"/>
      <c r="F122" s="338"/>
      <c r="G122" s="338"/>
      <c r="H122" s="339"/>
    </row>
    <row r="123" spans="1:8" s="16" customFormat="1"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"2ГИС.ВОЛОГДА"</v>
      </c>
      <c r="D123" s="337">
        <v>7590</v>
      </c>
      <c r="E123" s="338"/>
      <c r="F123" s="338"/>
      <c r="G123" s="338"/>
      <c r="H123" s="339"/>
    </row>
    <row r="124" spans="1:8" s="16" customFormat="1"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37">
        <v>4932</v>
      </c>
      <c r="E124" s="338"/>
      <c r="F124" s="338"/>
      <c r="G124" s="338"/>
      <c r="H124" s="339"/>
    </row>
    <row r="125" spans="1:8" s="16" customFormat="1"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37">
        <v>5918.4</v>
      </c>
      <c r="E125" s="338"/>
      <c r="F125" s="338"/>
      <c r="G125" s="338"/>
      <c r="H125" s="339"/>
    </row>
    <row r="126" spans="1:8" s="16" customFormat="1" ht="50.1" customHeight="1" x14ac:dyDescent="0.2">
      <c r="A126" s="356" t="s">
        <v>92</v>
      </c>
      <c r="B126" s="357"/>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37">
        <v>3090</v>
      </c>
      <c r="E126" s="338"/>
      <c r="F126" s="338"/>
      <c r="G126" s="338"/>
      <c r="H126" s="339"/>
    </row>
    <row r="127" spans="1:8" s="16" customFormat="1" ht="50.1" customHeight="1" x14ac:dyDescent="0.2">
      <c r="A127" s="335" t="s">
        <v>93</v>
      </c>
      <c r="B127" s="336"/>
      <c r="C12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37">
        <v>3690</v>
      </c>
      <c r="E127" s="338"/>
      <c r="F127" s="338"/>
      <c r="G127" s="338"/>
      <c r="H127" s="339"/>
    </row>
    <row r="128" spans="1:8" s="16" customFormat="1" ht="50.1" customHeight="1" x14ac:dyDescent="0.2">
      <c r="A128" s="335" t="s">
        <v>94</v>
      </c>
      <c r="B128" s="336"/>
      <c r="C128" s="67" t="s">
        <v>95</v>
      </c>
      <c r="D128" s="337">
        <v>3690</v>
      </c>
      <c r="E128" s="338"/>
      <c r="F128" s="338"/>
      <c r="G128" s="338"/>
      <c r="H128" s="339"/>
    </row>
    <row r="129" spans="1:8" s="16" customFormat="1" ht="7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37">
        <v>3342</v>
      </c>
      <c r="E129" s="338"/>
      <c r="F129" s="338"/>
      <c r="G129" s="338"/>
      <c r="H129" s="339"/>
    </row>
    <row r="130" spans="1:8" s="16" customFormat="1" ht="75" customHeight="1" x14ac:dyDescent="0.2">
      <c r="A130" s="335" t="s">
        <v>97</v>
      </c>
      <c r="B130" s="336"/>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37">
        <v>2670</v>
      </c>
      <c r="E130" s="338"/>
      <c r="F130" s="338"/>
      <c r="G130" s="338"/>
      <c r="H130" s="339"/>
    </row>
    <row r="131" spans="1:8" s="16" customFormat="1" ht="75" customHeight="1" x14ac:dyDescent="0.2">
      <c r="A131" s="335" t="s">
        <v>98</v>
      </c>
      <c r="B131" s="336"/>
      <c r="C131"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37">
        <v>2706</v>
      </c>
      <c r="E131" s="338"/>
      <c r="F131" s="338"/>
      <c r="G131" s="338"/>
      <c r="H131" s="339"/>
    </row>
    <row r="132" spans="1:8" s="16" customFormat="1" ht="75" customHeight="1" x14ac:dyDescent="0.2">
      <c r="A132" s="335" t="s">
        <v>99</v>
      </c>
      <c r="B132" s="336"/>
      <c r="C132"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37">
        <v>1332</v>
      </c>
      <c r="E132" s="338"/>
      <c r="F132" s="338"/>
      <c r="G132" s="338"/>
      <c r="H132" s="339"/>
    </row>
    <row r="133" spans="1:8" s="16" customFormat="1" ht="7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37">
        <v>3342</v>
      </c>
      <c r="E133" s="338"/>
      <c r="F133" s="338"/>
      <c r="G133" s="338"/>
      <c r="H133" s="339"/>
    </row>
    <row r="134" spans="1:8" s="16" customFormat="1" ht="7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37">
        <v>2670</v>
      </c>
      <c r="E134" s="338"/>
      <c r="F134" s="338"/>
      <c r="G134" s="338"/>
      <c r="H134" s="339"/>
    </row>
    <row r="135" spans="1:8" s="16" customFormat="1" ht="50.1" customHeight="1" x14ac:dyDescent="0.2">
      <c r="A135" s="356" t="s">
        <v>102</v>
      </c>
      <c r="B135" s="357"/>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37">
        <v>2706</v>
      </c>
      <c r="E135" s="338"/>
      <c r="F135" s="338"/>
      <c r="G135" s="338"/>
      <c r="H135" s="339"/>
    </row>
    <row r="136" spans="1:8" s="16" customFormat="1" ht="102" customHeight="1" x14ac:dyDescent="0.2">
      <c r="A136" s="335" t="s">
        <v>16</v>
      </c>
      <c r="B136" s="336"/>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37">
        <v>774</v>
      </c>
      <c r="E136" s="338"/>
      <c r="F136" s="338"/>
      <c r="G136" s="338"/>
      <c r="H136" s="339"/>
    </row>
    <row r="137" spans="1:8" s="16" customFormat="1" ht="102" customHeight="1" x14ac:dyDescent="0.2">
      <c r="A137" s="335" t="s">
        <v>103</v>
      </c>
      <c r="B137" s="336"/>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7" s="337">
        <v>50010</v>
      </c>
      <c r="E137" s="338"/>
      <c r="F137" s="338"/>
      <c r="G137" s="338"/>
      <c r="H137" s="339"/>
    </row>
    <row r="138" spans="1:8" s="16" customFormat="1" ht="126" customHeight="1" x14ac:dyDescent="0.2">
      <c r="A138" s="335" t="s">
        <v>104</v>
      </c>
      <c r="B138" s="336"/>
      <c r="C138"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8" s="337">
        <v>3015</v>
      </c>
      <c r="E138" s="338"/>
      <c r="F138" s="338"/>
      <c r="G138" s="338"/>
      <c r="H138" s="339"/>
    </row>
    <row r="139" spans="1:8" s="16" customFormat="1" ht="96" customHeight="1" x14ac:dyDescent="0.2">
      <c r="A139" s="335" t="s">
        <v>105</v>
      </c>
      <c r="B139" s="336"/>
      <c r="C139"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37">
        <v>3000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0" s="337">
        <v>3000</v>
      </c>
      <c r="E140" s="338"/>
      <c r="F140" s="338"/>
      <c r="G140" s="338"/>
      <c r="H140" s="339"/>
    </row>
    <row r="141" spans="1:8" s="16" customFormat="1" ht="50.1" customHeight="1" x14ac:dyDescent="0.2">
      <c r="A141" s="356" t="s">
        <v>107</v>
      </c>
      <c r="B141" s="357"/>
      <c r="C141" s="67" t="str">
        <f>"Интернет-площадка 2gis.ru на основе Cправочника организаций "&amp;$C$2&amp;""</f>
        <v>Интернет-площадка 2gis.ru на основе Cправочника организаций "2ГИС.ВОЛОГДА"</v>
      </c>
      <c r="D141" s="337">
        <v>10020</v>
      </c>
      <c r="E141" s="338"/>
      <c r="F141" s="338"/>
      <c r="G141" s="338"/>
      <c r="H141" s="339"/>
    </row>
    <row r="142" spans="1:8" s="16" customFormat="1" ht="50.1" customHeight="1" x14ac:dyDescent="0.2">
      <c r="A142" s="335" t="s">
        <v>108</v>
      </c>
      <c r="B142" s="336"/>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37">
        <v>1290</v>
      </c>
      <c r="E142" s="338"/>
      <c r="F142" s="338"/>
      <c r="G142" s="338"/>
      <c r="H142" s="339"/>
    </row>
    <row r="143" spans="1:8" s="16" customFormat="1" ht="50.1" customHeight="1" x14ac:dyDescent="0.2">
      <c r="A143" s="335" t="s">
        <v>109</v>
      </c>
      <c r="B143" s="336"/>
      <c r="C143" s="67" t="str">
        <f t="shared" si="1"/>
        <v>электронный справочник на основе Справочника организаций "2ГИС.ВОЛОГДА" (версия для ПК)</v>
      </c>
      <c r="D143" s="337">
        <v>5280</v>
      </c>
      <c r="E143" s="338"/>
      <c r="F143" s="338"/>
      <c r="G143" s="338"/>
      <c r="H143" s="339"/>
    </row>
    <row r="144" spans="1:8" s="16" customFormat="1"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"2ГИС.ВОЛОГДА"</v>
      </c>
      <c r="D144" s="337">
        <v>12324</v>
      </c>
      <c r="E144" s="338"/>
      <c r="F144" s="338"/>
      <c r="G144" s="338"/>
      <c r="H144" s="339"/>
    </row>
    <row r="145" spans="1:8" s="16" customFormat="1"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"2ГИС.ВОЛОГДА"</v>
      </c>
      <c r="D145" s="337">
        <v>5280</v>
      </c>
      <c r="E145" s="338"/>
      <c r="F145" s="338"/>
      <c r="G145" s="338"/>
      <c r="H145" s="339"/>
    </row>
    <row r="146" spans="1:8" s="16" customFormat="1" ht="50.1" customHeight="1" x14ac:dyDescent="0.2">
      <c r="A146" s="335" t="s">
        <v>112</v>
      </c>
      <c r="B146" s="336"/>
      <c r="C146" s="67" t="str">
        <f t="shared" si="1"/>
        <v>электронный справочник на основе Справочника организаций "2ГИС.ВОЛОГДА" (версия для ПК)</v>
      </c>
      <c r="D146" s="337">
        <v>12324</v>
      </c>
      <c r="E146" s="338"/>
      <c r="F146" s="338"/>
      <c r="G146" s="338"/>
      <c r="H146" s="339"/>
    </row>
    <row r="147" spans="1:8" s="16" customFormat="1" ht="50.1" customHeight="1" x14ac:dyDescent="0.2">
      <c r="A147" s="335" t="s">
        <v>113</v>
      </c>
      <c r="B147" s="336"/>
      <c r="C147" s="67" t="str">
        <f t="shared" si="1"/>
        <v>электронный справочник на основе Справочника организаций "2ГИС.ВОЛОГДА" (версия для ПК)</v>
      </c>
      <c r="D147" s="337" t="e">
        <v>#REF!</v>
      </c>
      <c r="E147" s="338"/>
      <c r="F147" s="338"/>
      <c r="G147" s="338"/>
      <c r="H147" s="339"/>
    </row>
    <row r="148" spans="1:8" s="16" customFormat="1" ht="50.1" customHeight="1" x14ac:dyDescent="0.2">
      <c r="A148" s="356" t="s">
        <v>114</v>
      </c>
      <c r="B148" s="357"/>
      <c r="C148" s="67" t="str">
        <f t="shared" si="1"/>
        <v>электронный справочник на основе Справочника организаций "2ГИС.ВОЛОГДА" (версия для ПК)</v>
      </c>
      <c r="D148" s="337" t="e">
        <v>#REF!</v>
      </c>
      <c r="E148" s="338"/>
      <c r="F148" s="338"/>
      <c r="G148" s="338"/>
      <c r="H148" s="339"/>
    </row>
    <row r="149" spans="1:8" s="16" customFormat="1" ht="50.1" customHeight="1" x14ac:dyDescent="0.2">
      <c r="A149" s="335" t="s">
        <v>339</v>
      </c>
      <c r="B149" s="336"/>
      <c r="C149" s="67" t="s">
        <v>95</v>
      </c>
      <c r="D149" s="337">
        <v>960</v>
      </c>
      <c r="E149" s="338"/>
      <c r="F149" s="338"/>
      <c r="G149" s="338"/>
      <c r="H149" s="339"/>
    </row>
    <row r="150" spans="1:8" s="16" customFormat="1" ht="66.7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37">
        <v>14040</v>
      </c>
      <c r="E150" s="338"/>
      <c r="F150" s="338"/>
      <c r="G150" s="338"/>
      <c r="H150" s="339"/>
    </row>
    <row r="151" spans="1:8" s="16" customFormat="1" ht="50.1" customHeight="1" thickBot="1" x14ac:dyDescent="0.25">
      <c r="A151" s="356" t="s">
        <v>117</v>
      </c>
      <c r="B151" s="357"/>
      <c r="C151" s="67" t="str">
        <f t="shared" si="1"/>
        <v>электронный справочник на основе Справочника организаций "2ГИС.ВОЛОГДА" (версия для ПК)</v>
      </c>
      <c r="D151" s="353">
        <v>1920</v>
      </c>
      <c r="E151" s="354"/>
      <c r="F151" s="354"/>
      <c r="G151" s="354"/>
      <c r="H151" s="355"/>
    </row>
    <row r="152" spans="1:8" s="16" customFormat="1" ht="50.1" customHeight="1" thickBot="1" x14ac:dyDescent="0.25">
      <c r="A152" s="341" t="s">
        <v>118</v>
      </c>
      <c r="B152" s="342"/>
      <c r="C152" s="642"/>
      <c r="D152" s="605"/>
      <c r="E152" s="605"/>
      <c r="F152" s="605"/>
      <c r="G152" s="605"/>
      <c r="H152" s="606"/>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60">
        <v>2004</v>
      </c>
      <c r="E153" s="361"/>
      <c r="F153" s="361"/>
      <c r="G153" s="361"/>
      <c r="H153" s="362"/>
    </row>
    <row r="154" spans="1:8" s="16" customFormat="1" ht="50.1" customHeight="1" x14ac:dyDescent="0.2">
      <c r="A154" s="335" t="s">
        <v>120</v>
      </c>
      <c r="B154" s="336"/>
      <c r="C154" s="346"/>
      <c r="D154" s="337">
        <v>2004</v>
      </c>
      <c r="E154" s="338"/>
      <c r="F154" s="338"/>
      <c r="G154" s="338"/>
      <c r="H154" s="339"/>
    </row>
    <row r="155" spans="1:8" s="16" customFormat="1" ht="50.1" customHeight="1" x14ac:dyDescent="0.2">
      <c r="A155" s="348" t="s">
        <v>121</v>
      </c>
      <c r="B155" s="349"/>
      <c r="C155" s="346"/>
      <c r="D155" s="496">
        <v>3000</v>
      </c>
      <c r="E155" s="368"/>
      <c r="F155" s="368"/>
      <c r="G155" s="368"/>
      <c r="H155" s="369"/>
    </row>
    <row r="156" spans="1:8" s="16" customFormat="1" ht="50.1" customHeight="1" x14ac:dyDescent="0.2">
      <c r="A156" s="348" t="s">
        <v>122</v>
      </c>
      <c r="B156" s="349"/>
      <c r="C156" s="346"/>
      <c r="D156" s="496">
        <v>300</v>
      </c>
      <c r="E156" s="368"/>
      <c r="F156" s="368"/>
      <c r="G156" s="368"/>
      <c r="H156" s="369"/>
    </row>
    <row r="157" spans="1:8" s="16" customFormat="1" ht="50.1" customHeight="1" thickBot="1" x14ac:dyDescent="0.25">
      <c r="A157" s="348" t="s">
        <v>123</v>
      </c>
      <c r="B157" s="349"/>
      <c r="C157" s="347"/>
      <c r="D157" s="450">
        <v>1050</v>
      </c>
      <c r="E157" s="451"/>
      <c r="F157" s="451"/>
      <c r="G157" s="451"/>
      <c r="H157" s="452"/>
    </row>
    <row r="158" spans="1:8" s="16" customFormat="1" ht="50.1" customHeight="1" thickBot="1" x14ac:dyDescent="0.25">
      <c r="A158" s="341" t="s">
        <v>124</v>
      </c>
      <c r="B158" s="342"/>
      <c r="C158" s="21"/>
      <c r="D158" s="179"/>
      <c r="E158" s="179"/>
      <c r="F158" s="179"/>
      <c r="G158" s="179"/>
      <c r="H158" s="180"/>
    </row>
    <row r="159" spans="1:8" s="16" customFormat="1"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"2ГИС.ВОЛОГДА"</v>
      </c>
      <c r="D159" s="337">
        <v>2100</v>
      </c>
      <c r="E159" s="338"/>
      <c r="F159" s="338"/>
      <c r="G159" s="338"/>
      <c r="H159" s="339"/>
    </row>
    <row r="160" spans="1:8" s="16" customFormat="1" ht="50.1" customHeight="1" x14ac:dyDescent="0.2">
      <c r="A160" s="335" t="s">
        <v>126</v>
      </c>
      <c r="B160" s="336"/>
      <c r="C160" s="181"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0" s="337">
        <v>3342</v>
      </c>
      <c r="E160" s="338"/>
      <c r="F160" s="338"/>
      <c r="G160" s="338"/>
      <c r="H160" s="339"/>
    </row>
    <row r="161" spans="1:8" s="16" customFormat="1" ht="126" customHeight="1" thickBot="1" x14ac:dyDescent="0.25">
      <c r="A161" s="335" t="s">
        <v>129</v>
      </c>
      <c r="B161" s="336"/>
      <c r="C161" s="149" t="str">
        <f>C159</f>
        <v>Интернет-площадка 2gis.ru на основе Cправочника организаций "2ГИС.ВОЛОГДА"</v>
      </c>
      <c r="D161" s="353">
        <v>2982</v>
      </c>
      <c r="E161" s="354"/>
      <c r="F161" s="354"/>
      <c r="G161" s="354"/>
      <c r="H161" s="355"/>
    </row>
    <row r="162" spans="1:8" s="23" customFormat="1" ht="50.1" customHeight="1" thickBot="1" x14ac:dyDescent="0.25">
      <c r="A162" s="341" t="s">
        <v>196</v>
      </c>
      <c r="B162" s="342"/>
      <c r="C162" s="21"/>
      <c r="D162" s="605"/>
      <c r="E162" s="605"/>
      <c r="F162" s="605"/>
      <c r="G162" s="605"/>
      <c r="H162" s="606"/>
    </row>
    <row r="163" spans="1:8" s="20" customFormat="1" ht="30" customHeight="1" thickBot="1" x14ac:dyDescent="0.25">
      <c r="A163" s="486"/>
      <c r="B163" s="486"/>
      <c r="C163" s="602"/>
      <c r="D163" s="486"/>
      <c r="E163" s="486"/>
      <c r="F163" s="486"/>
      <c r="G163" s="486"/>
      <c r="H163" s="487"/>
    </row>
    <row r="164" spans="1:8" s="16" customFormat="1" ht="185.25" customHeight="1" x14ac:dyDescent="0.2">
      <c r="A164" s="335" t="s">
        <v>197</v>
      </c>
      <c r="B164" s="336"/>
      <c r="C16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4" s="360">
        <v>5280</v>
      </c>
      <c r="E164" s="361"/>
      <c r="F164" s="361"/>
      <c r="G164" s="361"/>
      <c r="H164" s="362"/>
    </row>
    <row r="165" spans="1:8" s="16" customFormat="1" ht="83.25" customHeight="1" thickBot="1" x14ac:dyDescent="0.25">
      <c r="A165" s="335" t="s">
        <v>198</v>
      </c>
      <c r="B165" s="336"/>
      <c r="C165" s="346"/>
      <c r="D165" s="337">
        <v>5280</v>
      </c>
      <c r="E165" s="338"/>
      <c r="F165" s="338"/>
      <c r="G165" s="338"/>
      <c r="H165" s="339"/>
    </row>
    <row r="166" spans="1:8" s="16" customFormat="1" ht="24.95" customHeight="1" thickBot="1" x14ac:dyDescent="0.25">
      <c r="A166" s="497"/>
      <c r="B166" s="498"/>
      <c r="C166" s="498"/>
      <c r="D166" s="498"/>
      <c r="E166" s="498"/>
      <c r="F166" s="498"/>
      <c r="G166" s="498"/>
      <c r="H166" s="624"/>
    </row>
    <row r="167" spans="1:8" ht="12.6" customHeight="1" x14ac:dyDescent="0.2"/>
    <row r="168" spans="1:8" s="77" customFormat="1" ht="24.95" customHeight="1" x14ac:dyDescent="0.2">
      <c r="A168" s="75"/>
      <c r="B168" s="76" t="s">
        <v>130</v>
      </c>
      <c r="C168" s="333" t="s">
        <v>340</v>
      </c>
      <c r="D168" s="333"/>
    </row>
    <row r="169" spans="1:8" s="77" customFormat="1" ht="24.95" customHeight="1" x14ac:dyDescent="0.2">
      <c r="A169" s="75"/>
      <c r="C169" s="327" t="s">
        <v>341</v>
      </c>
      <c r="D169" s="327"/>
    </row>
    <row r="170" spans="1:8" s="77" customFormat="1" ht="24.95" customHeight="1" x14ac:dyDescent="0.2">
      <c r="A170" s="75"/>
      <c r="C170" s="333" t="s">
        <v>342</v>
      </c>
      <c r="D170" s="327"/>
    </row>
    <row r="171" spans="1:8" s="72" customFormat="1" ht="12" customHeight="1" x14ac:dyDescent="0.2">
      <c r="A171" s="71"/>
      <c r="C171" s="327"/>
      <c r="D171" s="327"/>
    </row>
    <row r="172" spans="1:8" s="81" customFormat="1" ht="24.95" customHeight="1" x14ac:dyDescent="0.2">
      <c r="A172" s="324"/>
      <c r="B172" s="324"/>
      <c r="C172" s="324"/>
      <c r="D172" s="79"/>
      <c r="E172" s="79"/>
      <c r="F172" s="79"/>
      <c r="G172" s="79"/>
      <c r="H172" s="79"/>
    </row>
    <row r="173" spans="1:8" s="81" customFormat="1" ht="24.95" customHeight="1" x14ac:dyDescent="0.2">
      <c r="A173" s="324" t="str">
        <f>Абакан_юр!A171</f>
        <v>По соглашению сторон в качестве валюты платежа могут выступать украинские гривны, в этом случае курс следующий: 1 руб. = 0,5104 гривен</v>
      </c>
      <c r="B173" s="324"/>
      <c r="C173" s="324"/>
      <c r="D173" s="79"/>
      <c r="E173" s="79"/>
      <c r="F173" s="79"/>
      <c r="G173" s="79"/>
      <c r="H173" s="79"/>
    </row>
    <row r="174" spans="1:8" s="81" customFormat="1" ht="24.95" customHeight="1" x14ac:dyDescent="0.2">
      <c r="A174" s="324" t="str">
        <f>Абакан_юр!A172</f>
        <v>По соглашению сторон в качестве валюты платежа могут выступать дирхамы ОАЭ, в этом случае курс следующий: 1 руб. = 0,0434 дирхам</v>
      </c>
      <c r="B174" s="324"/>
      <c r="C174" s="324"/>
      <c r="D174" s="79"/>
      <c r="E174" s="79"/>
      <c r="F174" s="79"/>
      <c r="G174" s="79"/>
      <c r="H174" s="79"/>
    </row>
    <row r="175" spans="1:8" s="81" customFormat="1" ht="24.95" customHeight="1" x14ac:dyDescent="0.2">
      <c r="A175" s="324" t="str">
        <f>Абакан_юр!A173</f>
        <v>По соглашению сторон в качестве валюты платежа могут выступать доллары США, в этом случае курс следующий: 1 руб. = 0,0126 доллара</v>
      </c>
      <c r="B175" s="324"/>
      <c r="C175" s="324"/>
      <c r="D175" s="79"/>
      <c r="E175" s="79"/>
      <c r="F175" s="79"/>
      <c r="G175" s="79"/>
      <c r="H175" s="79"/>
    </row>
    <row r="176" spans="1:8" s="81" customFormat="1" ht="24.95" customHeight="1" x14ac:dyDescent="0.2">
      <c r="A176" s="324" t="str">
        <f>Абакан_юр!A174</f>
        <v>По соглашению сторон в качестве валюты платежа могут выступать евро, в этом случае курс следующий: 1 руб. = 0,0117 евро</v>
      </c>
      <c r="B176" s="324"/>
      <c r="C176" s="324"/>
      <c r="D176" s="79"/>
      <c r="E176" s="79"/>
      <c r="F176" s="79"/>
      <c r="G176" s="79"/>
      <c r="H176" s="79"/>
    </row>
    <row r="177" spans="1:8" s="81" customFormat="1" ht="24.95" customHeight="1" x14ac:dyDescent="0.2">
      <c r="A177" s="324" t="str">
        <f>Абакан_юр!A175</f>
        <v>По соглашению сторон в качестве валюты платежа могут выступать чешские кроны, в этом случае курс следующий: 1 руб. = 0,2914 крона</v>
      </c>
      <c r="B177" s="324"/>
      <c r="C177" s="324"/>
      <c r="D177" s="79"/>
      <c r="E177" s="79"/>
      <c r="F177" s="79"/>
      <c r="G177" s="79"/>
      <c r="H177" s="79"/>
    </row>
    <row r="178" spans="1:8" s="81" customFormat="1" ht="26.25" customHeight="1" x14ac:dyDescent="0.2">
      <c r="A178" s="324" t="str">
        <f>Абакан_юр!A176</f>
        <v>По соглашению сторон в качестве валюты платежа могут выступать киргизские сомы, в этом случае курс следующий: 1 руб. = 1,0988 сом</v>
      </c>
      <c r="B178" s="324"/>
      <c r="C178" s="324"/>
      <c r="D178" s="79"/>
      <c r="E178" s="79"/>
      <c r="F178" s="79"/>
      <c r="G178" s="79"/>
      <c r="H178" s="79"/>
    </row>
    <row r="179" spans="1:8" s="88" customFormat="1" ht="12.6" customHeight="1" x14ac:dyDescent="0.2">
      <c r="A179"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9" s="324"/>
      <c r="C179" s="324"/>
      <c r="D179" s="85"/>
      <c r="E179" s="85"/>
      <c r="F179" s="85"/>
      <c r="G179" s="85"/>
      <c r="H179" s="85"/>
    </row>
    <row r="180" spans="1:8" ht="24.95" customHeight="1" x14ac:dyDescent="0.2">
      <c r="A180" s="325" t="s">
        <v>142</v>
      </c>
      <c r="B180" s="325"/>
      <c r="C180" s="325"/>
      <c r="D180" s="325"/>
      <c r="E180" s="74"/>
      <c r="F180" s="74"/>
      <c r="G180" s="74"/>
      <c r="H180" s="74"/>
    </row>
    <row r="181" spans="1:8" s="88" customFormat="1" ht="12" customHeight="1" x14ac:dyDescent="0.2">
      <c r="A181" s="83"/>
      <c r="B181" s="83"/>
      <c r="C181" s="84"/>
      <c r="D181" s="85"/>
      <c r="E181" s="85"/>
      <c r="F181" s="85"/>
      <c r="G181" s="85"/>
      <c r="H181" s="85"/>
    </row>
    <row r="182" spans="1:8" s="90" customFormat="1" ht="50.1" customHeight="1" thickBot="1" x14ac:dyDescent="0.25">
      <c r="A182" s="326" t="s">
        <v>143</v>
      </c>
      <c r="B182" s="326"/>
      <c r="C182" s="326"/>
      <c r="D182" s="326"/>
    </row>
    <row r="183" spans="1:8" s="92" customFormat="1" ht="50.1" customHeight="1" thickBot="1" x14ac:dyDescent="0.25">
      <c r="A183" s="312" t="s">
        <v>144</v>
      </c>
      <c r="B183" s="313"/>
      <c r="C183" s="313"/>
      <c r="D183" s="314"/>
    </row>
    <row r="184" spans="1:8" ht="60" customHeight="1" thickBot="1" x14ac:dyDescent="0.25">
      <c r="A184" s="315" t="s">
        <v>145</v>
      </c>
      <c r="B184" s="316"/>
      <c r="C184" s="93" t="s">
        <v>146</v>
      </c>
      <c r="D184" s="182" t="s">
        <v>147</v>
      </c>
      <c r="E184" s="74"/>
      <c r="F184" s="74"/>
      <c r="G184" s="74"/>
      <c r="H184" s="74"/>
    </row>
    <row r="185" spans="1:8" ht="99.95" customHeight="1" x14ac:dyDescent="0.2">
      <c r="A185" s="318" t="s">
        <v>148</v>
      </c>
      <c r="B185" s="319"/>
      <c r="C185" s="95" t="s">
        <v>149</v>
      </c>
      <c r="D185" s="138" t="s">
        <v>150</v>
      </c>
      <c r="E185" s="74"/>
      <c r="F185" s="74"/>
      <c r="G185" s="74"/>
      <c r="H185" s="74"/>
    </row>
    <row r="186" spans="1:8" ht="75" customHeight="1" x14ac:dyDescent="0.2">
      <c r="A186" s="322" t="s">
        <v>151</v>
      </c>
      <c r="B186" s="323"/>
      <c r="C186" s="96" t="s">
        <v>152</v>
      </c>
      <c r="D186" s="140" t="s">
        <v>153</v>
      </c>
      <c r="E186" s="74"/>
      <c r="F186" s="74"/>
      <c r="G186" s="74"/>
      <c r="H186" s="74"/>
    </row>
    <row r="187" spans="1:8" ht="147.75" customHeight="1" x14ac:dyDescent="0.2">
      <c r="A187" s="322" t="s">
        <v>154</v>
      </c>
      <c r="B187" s="323"/>
      <c r="C187" s="96" t="s">
        <v>155</v>
      </c>
      <c r="D187" s="140" t="s">
        <v>153</v>
      </c>
      <c r="E187" s="74"/>
      <c r="F187" s="74"/>
      <c r="G187" s="74"/>
      <c r="H187" s="74"/>
    </row>
    <row r="188" spans="1:8" s="72" customFormat="1" ht="125.25" customHeight="1" x14ac:dyDescent="0.2">
      <c r="A188" s="322" t="s">
        <v>157</v>
      </c>
      <c r="B188" s="323"/>
      <c r="C188" s="110" t="s">
        <v>158</v>
      </c>
      <c r="D188" s="183" t="s">
        <v>153</v>
      </c>
      <c r="E188" s="74"/>
      <c r="F188" s="74"/>
      <c r="G188" s="74"/>
      <c r="H188" s="74"/>
    </row>
    <row r="189" spans="1:8" s="88" customFormat="1" ht="222.75" customHeight="1" thickBot="1" x14ac:dyDescent="0.25">
      <c r="A189" s="596" t="s">
        <v>159</v>
      </c>
      <c r="B189" s="597"/>
      <c r="C189" s="111" t="s">
        <v>160</v>
      </c>
      <c r="D189" s="184" t="s">
        <v>153</v>
      </c>
      <c r="E189" s="74"/>
      <c r="F189" s="74"/>
      <c r="G189" s="74"/>
      <c r="H189" s="74"/>
    </row>
    <row r="190" spans="1:8" ht="24.95" customHeight="1" x14ac:dyDescent="0.2">
      <c r="A190" s="307" t="s">
        <v>161</v>
      </c>
      <c r="B190" s="307"/>
      <c r="C190" s="307"/>
      <c r="D190" s="307"/>
      <c r="E190" s="74"/>
      <c r="F190" s="74"/>
      <c r="G190" s="74"/>
      <c r="H190" s="74"/>
    </row>
    <row r="191" spans="1:8" ht="24.95" customHeight="1" x14ac:dyDescent="0.2">
      <c r="A191" s="307" t="s">
        <v>162</v>
      </c>
      <c r="B191" s="307"/>
      <c r="C191" s="307"/>
      <c r="D191" s="307"/>
      <c r="E191" s="74"/>
      <c r="F191" s="74"/>
      <c r="G191" s="74"/>
      <c r="H191" s="74"/>
    </row>
    <row r="192" spans="1:8" ht="210.75" customHeight="1" x14ac:dyDescent="0.2">
      <c r="A19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472"/>
      <c r="C192" s="472"/>
      <c r="D192" s="472"/>
      <c r="E192" s="74"/>
      <c r="F192" s="74"/>
      <c r="G192" s="74"/>
      <c r="H192" s="74"/>
    </row>
    <row r="193" spans="1:8" s="16" customFormat="1" ht="99.75" customHeight="1" x14ac:dyDescent="0.2">
      <c r="A193" s="325" t="s">
        <v>164</v>
      </c>
      <c r="B193" s="325"/>
      <c r="C193" s="325"/>
      <c r="D193" s="325"/>
    </row>
    <row r="194" spans="1:8" ht="50.1" customHeight="1" x14ac:dyDescent="0.2">
      <c r="A194" s="307" t="s">
        <v>165</v>
      </c>
      <c r="B194" s="307"/>
      <c r="C194" s="307"/>
      <c r="D194" s="307"/>
      <c r="E194" s="74"/>
      <c r="F194" s="74"/>
      <c r="G194" s="74"/>
      <c r="H194" s="74"/>
    </row>
    <row r="195" spans="1:8" s="97" customFormat="1" ht="132" customHeight="1" x14ac:dyDescent="0.2">
      <c r="A195" s="325" t="s">
        <v>166</v>
      </c>
      <c r="B195" s="325"/>
      <c r="C195" s="325"/>
      <c r="D195" s="325"/>
      <c r="E195" s="325"/>
      <c r="F195" s="325"/>
      <c r="G195" s="325"/>
      <c r="H195" s="325"/>
    </row>
  </sheetData>
  <sheetProtection selectLockedCells="1" selectUnlockedCells="1"/>
  <mergeCells count="305">
    <mergeCell ref="D4:H4"/>
    <mergeCell ref="A5:B5"/>
    <mergeCell ref="A7:A10"/>
    <mergeCell ref="B7:B8"/>
    <mergeCell ref="C7:C8"/>
    <mergeCell ref="D7:D10"/>
    <mergeCell ref="E7:E10"/>
    <mergeCell ref="F7:F10"/>
    <mergeCell ref="G7:G10"/>
    <mergeCell ref="H7:H1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5:C85"/>
    <mergeCell ref="D85:H85"/>
    <mergeCell ref="D86:H86"/>
    <mergeCell ref="A87:B87"/>
    <mergeCell ref="C87:C95"/>
    <mergeCell ref="D87:H87"/>
    <mergeCell ref="A88:B88"/>
    <mergeCell ref="D88:H88"/>
    <mergeCell ref="A89:B89"/>
    <mergeCell ref="D89:H89"/>
    <mergeCell ref="A93:B93"/>
    <mergeCell ref="D93:H93"/>
    <mergeCell ref="A94:B94"/>
    <mergeCell ref="D94:H94"/>
    <mergeCell ref="A95:B95"/>
    <mergeCell ref="D95:H95"/>
    <mergeCell ref="A90:B90"/>
    <mergeCell ref="D90:H90"/>
    <mergeCell ref="A91:B91"/>
    <mergeCell ref="D91:H91"/>
    <mergeCell ref="A92:B92"/>
    <mergeCell ref="D92:H92"/>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C163"/>
    <mergeCell ref="D163:H163"/>
    <mergeCell ref="D157:H157"/>
    <mergeCell ref="A158:B158"/>
    <mergeCell ref="A159:B159"/>
    <mergeCell ref="D159:H159"/>
    <mergeCell ref="A160:B160"/>
    <mergeCell ref="D160:H160"/>
    <mergeCell ref="C168:D168"/>
    <mergeCell ref="C169:D169"/>
    <mergeCell ref="C170:D170"/>
    <mergeCell ref="C171:D171"/>
    <mergeCell ref="A172:C172"/>
    <mergeCell ref="A173:C173"/>
    <mergeCell ref="A164:B164"/>
    <mergeCell ref="C164:C165"/>
    <mergeCell ref="D164:H164"/>
    <mergeCell ref="A165:B165"/>
    <mergeCell ref="D165:H165"/>
    <mergeCell ref="A166:H166"/>
    <mergeCell ref="A180:D180"/>
    <mergeCell ref="A182:D182"/>
    <mergeCell ref="A183:D183"/>
    <mergeCell ref="A184:B184"/>
    <mergeCell ref="A185:B185"/>
    <mergeCell ref="A186:B186"/>
    <mergeCell ref="A174:C174"/>
    <mergeCell ref="A175:C175"/>
    <mergeCell ref="A176:C176"/>
    <mergeCell ref="A177:C177"/>
    <mergeCell ref="A178:C178"/>
    <mergeCell ref="A179:C179"/>
    <mergeCell ref="A193:D193"/>
    <mergeCell ref="A194:D194"/>
    <mergeCell ref="A195:E195"/>
    <mergeCell ref="F195:H195"/>
    <mergeCell ref="A187:B187"/>
    <mergeCell ref="A188:B188"/>
    <mergeCell ref="A189:B189"/>
    <mergeCell ref="A190:D190"/>
    <mergeCell ref="A191:D191"/>
    <mergeCell ref="A192:D192"/>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7"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31.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60">
        <f>F7*1.2</f>
        <v>7020</v>
      </c>
      <c r="E7" s="361">
        <f>F7*1.1</f>
        <v>6435.0000000000009</v>
      </c>
      <c r="F7" s="361">
        <v>5850</v>
      </c>
      <c r="G7" s="361">
        <f>F7*0.75</f>
        <v>4387.5</v>
      </c>
      <c r="H7" s="362">
        <f>F7*0.5</f>
        <v>2925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436">
        <f>F12*1.2</f>
        <v>8359.1999999999989</v>
      </c>
      <c r="E12" s="361">
        <f>F12*1.1</f>
        <v>7662.6</v>
      </c>
      <c r="F12" s="361">
        <v>6966</v>
      </c>
      <c r="G12" s="361">
        <f>F12*0.75</f>
        <v>5224.5</v>
      </c>
      <c r="H12" s="362">
        <f>F12*0.5</f>
        <v>3483</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1368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"2ГИС.ВОРОНЕЖ"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506">
        <v>420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60">
        <f>F27*1.2</f>
        <v>9835.1999999999989</v>
      </c>
      <c r="E27" s="361">
        <f>F27*1.1</f>
        <v>9015.6</v>
      </c>
      <c r="F27" s="361">
        <v>8196</v>
      </c>
      <c r="G27" s="361">
        <f>F27*0.75</f>
        <v>6147</v>
      </c>
      <c r="H27" s="362">
        <f>F27*0.5</f>
        <v>4098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436">
        <f>F32*1.2</f>
        <v>11707.199999999999</v>
      </c>
      <c r="E32" s="361">
        <f>F32*1.1</f>
        <v>10731.6</v>
      </c>
      <c r="F32" s="361">
        <v>9756</v>
      </c>
      <c r="G32" s="361">
        <f>F32*0.75</f>
        <v>7317</v>
      </c>
      <c r="H32" s="362">
        <f>F32*0.5</f>
        <v>4878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1920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"2ГИС.ВОРОНЕЖ"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444">
        <v>588</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60">
        <f>F48*1.2</f>
        <v>8424</v>
      </c>
      <c r="E48" s="361">
        <f>F48*1.1</f>
        <v>7722.0000000000009</v>
      </c>
      <c r="F48" s="361">
        <v>7020</v>
      </c>
      <c r="G48" s="361">
        <f>F48*0.75</f>
        <v>5265</v>
      </c>
      <c r="H48" s="362">
        <f>F48*0.5</f>
        <v>3510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436">
        <f>F54*1.2</f>
        <v>10036.799999999999</v>
      </c>
      <c r="E54" s="361">
        <f>F54*1.1</f>
        <v>9200.4000000000015</v>
      </c>
      <c r="F54" s="361">
        <v>8364</v>
      </c>
      <c r="G54" s="361">
        <f>F54*0.75</f>
        <v>6273</v>
      </c>
      <c r="H54" s="362">
        <f>F54*0.5</f>
        <v>4182</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506">
        <v>420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1749 до 34980</v>
      </c>
      <c r="E64" s="399"/>
      <c r="F64" s="399"/>
      <c r="G64" s="399"/>
      <c r="H64" s="400"/>
    </row>
    <row r="65" spans="1:8" ht="37.5" customHeight="1" outlineLevel="1" x14ac:dyDescent="0.2">
      <c r="A65" s="408" t="s">
        <v>39</v>
      </c>
      <c r="B65" s="409"/>
      <c r="C65" s="505"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411">
        <v>1749</v>
      </c>
      <c r="E65" s="412"/>
      <c r="F65" s="412"/>
      <c r="G65" s="412"/>
      <c r="H65" s="413"/>
    </row>
    <row r="66" spans="1:8" ht="37.5" customHeight="1" outlineLevel="1" x14ac:dyDescent="0.2">
      <c r="A66" s="396" t="s">
        <v>40</v>
      </c>
      <c r="B66" s="397"/>
      <c r="C66" s="410"/>
      <c r="D66" s="337">
        <v>3498</v>
      </c>
      <c r="E66" s="338"/>
      <c r="F66" s="338"/>
      <c r="G66" s="338"/>
      <c r="H66" s="339"/>
    </row>
    <row r="67" spans="1:8" ht="37.5" customHeight="1" outlineLevel="1" x14ac:dyDescent="0.2">
      <c r="A67" s="396" t="s">
        <v>41</v>
      </c>
      <c r="B67" s="397"/>
      <c r="C67" s="410"/>
      <c r="D67" s="337">
        <v>5247</v>
      </c>
      <c r="E67" s="338"/>
      <c r="F67" s="338"/>
      <c r="G67" s="338"/>
      <c r="H67" s="339"/>
    </row>
    <row r="68" spans="1:8" ht="37.5" customHeight="1" outlineLevel="1" x14ac:dyDescent="0.2">
      <c r="A68" s="396" t="s">
        <v>42</v>
      </c>
      <c r="B68" s="397"/>
      <c r="C68" s="410"/>
      <c r="D68" s="337">
        <v>6996</v>
      </c>
      <c r="E68" s="338"/>
      <c r="F68" s="338"/>
      <c r="G68" s="338"/>
      <c r="H68" s="339"/>
    </row>
    <row r="69" spans="1:8" ht="37.5" customHeight="1" outlineLevel="1" x14ac:dyDescent="0.2">
      <c r="A69" s="396" t="s">
        <v>43</v>
      </c>
      <c r="B69" s="397"/>
      <c r="C69" s="410"/>
      <c r="D69" s="337">
        <v>8745</v>
      </c>
      <c r="E69" s="338"/>
      <c r="F69" s="338"/>
      <c r="G69" s="338"/>
      <c r="H69" s="339"/>
    </row>
    <row r="70" spans="1:8" ht="37.5" customHeight="1" outlineLevel="1" x14ac:dyDescent="0.2">
      <c r="A70" s="396" t="s">
        <v>44</v>
      </c>
      <c r="B70" s="397"/>
      <c r="C70" s="410"/>
      <c r="D70" s="337">
        <v>10494</v>
      </c>
      <c r="E70" s="338"/>
      <c r="F70" s="338"/>
      <c r="G70" s="338"/>
      <c r="H70" s="339"/>
    </row>
    <row r="71" spans="1:8" ht="37.5" customHeight="1" outlineLevel="1" x14ac:dyDescent="0.2">
      <c r="A71" s="396" t="s">
        <v>45</v>
      </c>
      <c r="B71" s="397"/>
      <c r="C71" s="410"/>
      <c r="D71" s="337">
        <v>12243</v>
      </c>
      <c r="E71" s="338"/>
      <c r="F71" s="338"/>
      <c r="G71" s="338"/>
      <c r="H71" s="339"/>
    </row>
    <row r="72" spans="1:8" ht="37.5" customHeight="1" outlineLevel="1" x14ac:dyDescent="0.2">
      <c r="A72" s="396" t="s">
        <v>46</v>
      </c>
      <c r="B72" s="397"/>
      <c r="C72" s="410"/>
      <c r="D72" s="337">
        <v>13992</v>
      </c>
      <c r="E72" s="338"/>
      <c r="F72" s="338"/>
      <c r="G72" s="338"/>
      <c r="H72" s="339"/>
    </row>
    <row r="73" spans="1:8" ht="37.5" customHeight="1" outlineLevel="1" x14ac:dyDescent="0.2">
      <c r="A73" s="396" t="s">
        <v>47</v>
      </c>
      <c r="B73" s="397"/>
      <c r="C73" s="410"/>
      <c r="D73" s="337">
        <v>15741</v>
      </c>
      <c r="E73" s="338"/>
      <c r="F73" s="338"/>
      <c r="G73" s="338"/>
      <c r="H73" s="339"/>
    </row>
    <row r="74" spans="1:8" ht="37.5" customHeight="1" outlineLevel="1" x14ac:dyDescent="0.2">
      <c r="A74" s="396" t="s">
        <v>48</v>
      </c>
      <c r="B74" s="397"/>
      <c r="C74" s="410"/>
      <c r="D74" s="337">
        <v>17490</v>
      </c>
      <c r="E74" s="338"/>
      <c r="F74" s="338"/>
      <c r="G74" s="338"/>
      <c r="H74" s="339"/>
    </row>
    <row r="75" spans="1:8" ht="37.5" customHeight="1" outlineLevel="1" x14ac:dyDescent="0.2">
      <c r="A75" s="396" t="s">
        <v>49</v>
      </c>
      <c r="B75" s="397"/>
      <c r="C75" s="410"/>
      <c r="D75" s="337">
        <v>19239</v>
      </c>
      <c r="E75" s="338"/>
      <c r="F75" s="338"/>
      <c r="G75" s="338"/>
      <c r="H75" s="339"/>
    </row>
    <row r="76" spans="1:8" ht="37.5" customHeight="1" outlineLevel="1" x14ac:dyDescent="0.2">
      <c r="A76" s="396" t="s">
        <v>50</v>
      </c>
      <c r="B76" s="397"/>
      <c r="C76" s="410"/>
      <c r="D76" s="337">
        <v>20988</v>
      </c>
      <c r="E76" s="338"/>
      <c r="F76" s="338"/>
      <c r="G76" s="338"/>
      <c r="H76" s="339"/>
    </row>
    <row r="77" spans="1:8" ht="37.5" customHeight="1" outlineLevel="1" x14ac:dyDescent="0.2">
      <c r="A77" s="396" t="s">
        <v>51</v>
      </c>
      <c r="B77" s="397"/>
      <c r="C77" s="410"/>
      <c r="D77" s="337">
        <v>22737</v>
      </c>
      <c r="E77" s="338"/>
      <c r="F77" s="338"/>
      <c r="G77" s="338"/>
      <c r="H77" s="339"/>
    </row>
    <row r="78" spans="1:8" ht="37.5" customHeight="1" outlineLevel="1" x14ac:dyDescent="0.2">
      <c r="A78" s="396" t="s">
        <v>52</v>
      </c>
      <c r="B78" s="397"/>
      <c r="C78" s="410"/>
      <c r="D78" s="337">
        <v>24486</v>
      </c>
      <c r="E78" s="338"/>
      <c r="F78" s="338"/>
      <c r="G78" s="338"/>
      <c r="H78" s="339"/>
    </row>
    <row r="79" spans="1:8" ht="37.5" customHeight="1" outlineLevel="1" x14ac:dyDescent="0.2">
      <c r="A79" s="396" t="s">
        <v>53</v>
      </c>
      <c r="B79" s="397"/>
      <c r="C79" s="410"/>
      <c r="D79" s="337">
        <v>26235</v>
      </c>
      <c r="E79" s="338"/>
      <c r="F79" s="338"/>
      <c r="G79" s="338"/>
      <c r="H79" s="339"/>
    </row>
    <row r="80" spans="1:8" ht="37.5" customHeight="1" outlineLevel="1" x14ac:dyDescent="0.2">
      <c r="A80" s="396" t="s">
        <v>54</v>
      </c>
      <c r="B80" s="397"/>
      <c r="C80" s="410"/>
      <c r="D80" s="337">
        <v>27984</v>
      </c>
      <c r="E80" s="338"/>
      <c r="F80" s="338"/>
      <c r="G80" s="338"/>
      <c r="H80" s="339"/>
    </row>
    <row r="81" spans="1:8" ht="37.5" customHeight="1" outlineLevel="1" x14ac:dyDescent="0.2">
      <c r="A81" s="396" t="s">
        <v>55</v>
      </c>
      <c r="B81" s="397"/>
      <c r="C81" s="410"/>
      <c r="D81" s="337">
        <v>29733</v>
      </c>
      <c r="E81" s="338"/>
      <c r="F81" s="338"/>
      <c r="G81" s="338"/>
      <c r="H81" s="339"/>
    </row>
    <row r="82" spans="1:8" ht="37.5" customHeight="1" outlineLevel="1" x14ac:dyDescent="0.2">
      <c r="A82" s="396" t="s">
        <v>56</v>
      </c>
      <c r="B82" s="397"/>
      <c r="C82" s="410"/>
      <c r="D82" s="337">
        <v>31482</v>
      </c>
      <c r="E82" s="338"/>
      <c r="F82" s="338"/>
      <c r="G82" s="338"/>
      <c r="H82" s="339"/>
    </row>
    <row r="83" spans="1:8" ht="37.5" customHeight="1" outlineLevel="1" x14ac:dyDescent="0.2">
      <c r="A83" s="396" t="s">
        <v>57</v>
      </c>
      <c r="B83" s="397"/>
      <c r="C83" s="410"/>
      <c r="D83" s="337">
        <v>33231</v>
      </c>
      <c r="E83" s="338"/>
      <c r="F83" s="338"/>
      <c r="G83" s="338"/>
      <c r="H83" s="339"/>
    </row>
    <row r="84" spans="1:8" ht="37.5" customHeight="1" outlineLevel="1" x14ac:dyDescent="0.2">
      <c r="A84" s="396" t="s">
        <v>58</v>
      </c>
      <c r="B84" s="397"/>
      <c r="C84" s="410"/>
      <c r="D84" s="337">
        <v>34980</v>
      </c>
      <c r="E84" s="338"/>
      <c r="F84" s="338"/>
      <c r="G84" s="338"/>
      <c r="H84" s="339"/>
    </row>
    <row r="85" spans="1:8" ht="37.5" customHeight="1" outlineLevel="1" x14ac:dyDescent="0.2">
      <c r="A85" s="396" t="s">
        <v>178</v>
      </c>
      <c r="B85" s="397"/>
      <c r="C85" s="410"/>
      <c r="D85" s="337">
        <v>36729</v>
      </c>
      <c r="E85" s="338"/>
      <c r="F85" s="338"/>
      <c r="G85" s="338"/>
      <c r="H85" s="339"/>
    </row>
    <row r="86" spans="1:8" ht="37.5" customHeight="1" outlineLevel="1" x14ac:dyDescent="0.2">
      <c r="A86" s="396" t="s">
        <v>179</v>
      </c>
      <c r="B86" s="397"/>
      <c r="C86" s="410"/>
      <c r="D86" s="337">
        <v>38478</v>
      </c>
      <c r="E86" s="338"/>
      <c r="F86" s="338"/>
      <c r="G86" s="338"/>
      <c r="H86" s="339"/>
    </row>
    <row r="87" spans="1:8" ht="37.5" customHeight="1" outlineLevel="1" x14ac:dyDescent="0.2">
      <c r="A87" s="396" t="s">
        <v>180</v>
      </c>
      <c r="B87" s="397"/>
      <c r="C87" s="410"/>
      <c r="D87" s="337">
        <v>40227</v>
      </c>
      <c r="E87" s="338"/>
      <c r="F87" s="338"/>
      <c r="G87" s="338"/>
      <c r="H87" s="339"/>
    </row>
    <row r="88" spans="1:8" ht="37.5" customHeight="1" outlineLevel="1" x14ac:dyDescent="0.2">
      <c r="A88" s="396" t="s">
        <v>181</v>
      </c>
      <c r="B88" s="397"/>
      <c r="C88" s="410"/>
      <c r="D88" s="337">
        <v>41976</v>
      </c>
      <c r="E88" s="338"/>
      <c r="F88" s="338"/>
      <c r="G88" s="338"/>
      <c r="H88" s="339"/>
    </row>
    <row r="89" spans="1:8" ht="37.5" customHeight="1" outlineLevel="1" x14ac:dyDescent="0.2">
      <c r="A89" s="396" t="s">
        <v>182</v>
      </c>
      <c r="B89" s="397"/>
      <c r="C89" s="410"/>
      <c r="D89" s="337">
        <v>43725</v>
      </c>
      <c r="E89" s="338"/>
      <c r="F89" s="338"/>
      <c r="G89" s="338"/>
      <c r="H89" s="339"/>
    </row>
    <row r="90" spans="1:8" ht="37.5" customHeight="1" outlineLevel="1" x14ac:dyDescent="0.2">
      <c r="A90" s="396" t="s">
        <v>183</v>
      </c>
      <c r="B90" s="397"/>
      <c r="C90" s="410"/>
      <c r="D90" s="337">
        <v>45474</v>
      </c>
      <c r="E90" s="338"/>
      <c r="F90" s="338"/>
      <c r="G90" s="338"/>
      <c r="H90" s="339"/>
    </row>
    <row r="91" spans="1:8" ht="37.5" customHeight="1" outlineLevel="1" x14ac:dyDescent="0.2">
      <c r="A91" s="396" t="s">
        <v>184</v>
      </c>
      <c r="B91" s="397"/>
      <c r="C91" s="410"/>
      <c r="D91" s="337">
        <v>47223</v>
      </c>
      <c r="E91" s="338"/>
      <c r="F91" s="338"/>
      <c r="G91" s="338"/>
      <c r="H91" s="339"/>
    </row>
    <row r="92" spans="1:8" ht="37.5" customHeight="1" outlineLevel="1" x14ac:dyDescent="0.2">
      <c r="A92" s="396" t="s">
        <v>185</v>
      </c>
      <c r="B92" s="397"/>
      <c r="C92" s="410"/>
      <c r="D92" s="337">
        <v>48972</v>
      </c>
      <c r="E92" s="338"/>
      <c r="F92" s="338"/>
      <c r="G92" s="338"/>
      <c r="H92" s="339"/>
    </row>
    <row r="93" spans="1:8" ht="37.5" customHeight="1" outlineLevel="1" x14ac:dyDescent="0.2">
      <c r="A93" s="396" t="s">
        <v>186</v>
      </c>
      <c r="B93" s="397"/>
      <c r="C93" s="410"/>
      <c r="D93" s="337">
        <v>50721</v>
      </c>
      <c r="E93" s="338"/>
      <c r="F93" s="338"/>
      <c r="G93" s="338"/>
      <c r="H93" s="339"/>
    </row>
    <row r="94" spans="1:8" ht="37.5" customHeight="1" outlineLevel="1" thickBot="1" x14ac:dyDescent="0.25">
      <c r="A94" s="396" t="s">
        <v>187</v>
      </c>
      <c r="B94" s="397"/>
      <c r="C94" s="647"/>
      <c r="D94" s="337">
        <v>52470</v>
      </c>
      <c r="E94" s="338"/>
      <c r="F94" s="338"/>
      <c r="G94" s="338"/>
      <c r="H94" s="339"/>
    </row>
    <row r="95" spans="1:8" ht="50.1" customHeight="1" thickBot="1" x14ac:dyDescent="0.25">
      <c r="A95" s="386" t="s">
        <v>59</v>
      </c>
      <c r="B95" s="387"/>
      <c r="C95" s="387"/>
      <c r="D95" s="398" t="str">
        <f>"от "&amp;MIN(D96:D105)&amp;" до "&amp;MAX(D96:D105)</f>
        <v>от 264 до 8244</v>
      </c>
      <c r="E95" s="399"/>
      <c r="F95" s="399"/>
      <c r="G95" s="399"/>
      <c r="H95" s="400"/>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401">
        <v>912</v>
      </c>
      <c r="E96" s="401"/>
      <c r="F96" s="401"/>
      <c r="G96" s="401"/>
      <c r="H96" s="402"/>
    </row>
    <row r="97" spans="1:8" ht="37.5" customHeight="1" x14ac:dyDescent="0.2">
      <c r="A97" s="356"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368">
        <v>522</v>
      </c>
      <c r="E97" s="368"/>
      <c r="F97" s="368"/>
      <c r="G97" s="368"/>
      <c r="H97" s="369"/>
    </row>
    <row r="98" spans="1:8" ht="37.5" customHeight="1" x14ac:dyDescent="0.2">
      <c r="A98" s="356" t="s">
        <v>62</v>
      </c>
      <c r="B98" s="395"/>
      <c r="C98" s="404"/>
      <c r="D98" s="368">
        <v>8244</v>
      </c>
      <c r="E98" s="368"/>
      <c r="F98" s="368"/>
      <c r="G98" s="368"/>
      <c r="H98" s="369"/>
    </row>
    <row r="99" spans="1:8" ht="37.5" customHeight="1" x14ac:dyDescent="0.2">
      <c r="A99" s="356" t="s">
        <v>63</v>
      </c>
      <c r="B99" s="395"/>
      <c r="C99" s="404"/>
      <c r="D99" s="368">
        <v>1626</v>
      </c>
      <c r="E99" s="368"/>
      <c r="F99" s="368"/>
      <c r="G99" s="368"/>
      <c r="H99" s="369"/>
    </row>
    <row r="100" spans="1:8" ht="37.5" customHeight="1" x14ac:dyDescent="0.2">
      <c r="A100" s="335" t="s">
        <v>64</v>
      </c>
      <c r="B100" s="336"/>
      <c r="C100" s="404"/>
      <c r="D100" s="368">
        <v>4938</v>
      </c>
      <c r="E100" s="368"/>
      <c r="F100" s="368"/>
      <c r="G100" s="368"/>
      <c r="H100" s="369"/>
    </row>
    <row r="101" spans="1:8" ht="37.5" customHeight="1" x14ac:dyDescent="0.2">
      <c r="A101" s="356" t="s">
        <v>65</v>
      </c>
      <c r="B101" s="395"/>
      <c r="C101" s="404"/>
      <c r="D101" s="368">
        <v>264</v>
      </c>
      <c r="E101" s="368"/>
      <c r="F101" s="368"/>
      <c r="G101" s="368"/>
      <c r="H101" s="369"/>
    </row>
    <row r="102" spans="1:8" ht="37.5" customHeight="1" x14ac:dyDescent="0.2">
      <c r="A102" s="356" t="s">
        <v>66</v>
      </c>
      <c r="B102" s="395"/>
      <c r="C102" s="404"/>
      <c r="D102" s="368">
        <v>264</v>
      </c>
      <c r="E102" s="368"/>
      <c r="F102" s="368"/>
      <c r="G102" s="368"/>
      <c r="H102" s="369"/>
    </row>
    <row r="103" spans="1:8" ht="37.5" customHeight="1" x14ac:dyDescent="0.2">
      <c r="A103" s="356" t="s">
        <v>67</v>
      </c>
      <c r="B103" s="395"/>
      <c r="C103" s="404"/>
      <c r="D103" s="368">
        <v>528</v>
      </c>
      <c r="E103" s="368"/>
      <c r="F103" s="368"/>
      <c r="G103" s="368"/>
      <c r="H103" s="369"/>
    </row>
    <row r="104" spans="1:8" ht="37.5" customHeight="1" x14ac:dyDescent="0.2">
      <c r="A104" s="356" t="s">
        <v>68</v>
      </c>
      <c r="B104" s="395"/>
      <c r="C104" s="404"/>
      <c r="D104" s="368">
        <v>792</v>
      </c>
      <c r="E104" s="368"/>
      <c r="F104" s="368"/>
      <c r="G104" s="368"/>
      <c r="H104" s="369"/>
    </row>
    <row r="105" spans="1:8" ht="37.5" customHeight="1" thickBot="1" x14ac:dyDescent="0.25">
      <c r="A105" s="406" t="s">
        <v>69</v>
      </c>
      <c r="B105" s="407"/>
      <c r="C105" s="405"/>
      <c r="D105" s="393">
        <v>5388</v>
      </c>
      <c r="E105" s="393"/>
      <c r="F105" s="393"/>
      <c r="G105" s="393"/>
      <c r="H105" s="394"/>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354">
        <v>30</v>
      </c>
      <c r="E106" s="354"/>
      <c r="F106" s="354"/>
      <c r="G106" s="354"/>
      <c r="H106" s="355"/>
    </row>
    <row r="107" spans="1:8" ht="50.1" customHeight="1" thickBot="1" x14ac:dyDescent="0.25">
      <c r="A107" s="341" t="s">
        <v>72</v>
      </c>
      <c r="B107" s="342"/>
      <c r="C107" s="21"/>
      <c r="D107" s="343" t="e">
        <f>"от "&amp;MIN(D109,D129:H130,#REF!,D131:H145)&amp;" до "&amp;MAX(D109,D129:H130,#REF!,D131:H145)</f>
        <v>#REF!</v>
      </c>
      <c r="E107" s="343"/>
      <c r="F107" s="343"/>
      <c r="G107" s="343"/>
      <c r="H107" s="344"/>
    </row>
    <row r="108" spans="1:8" ht="21.75" thickBot="1" x14ac:dyDescent="0.25">
      <c r="A108" s="370"/>
      <c r="B108" s="371"/>
      <c r="C108" s="60"/>
      <c r="D108" s="372"/>
      <c r="E108" s="372"/>
      <c r="F108" s="372"/>
      <c r="G108" s="372"/>
      <c r="H108" s="373"/>
    </row>
    <row r="109" spans="1:8" ht="57" customHeight="1" thickBot="1" x14ac:dyDescent="0.25">
      <c r="A109" s="374" t="s">
        <v>73</v>
      </c>
      <c r="B109" s="375"/>
      <c r="C10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379">
        <v>4080</v>
      </c>
      <c r="E109" s="379"/>
      <c r="F109" s="379"/>
      <c r="G109" s="379"/>
      <c r="H109" s="380"/>
    </row>
    <row r="110" spans="1:8" ht="57" customHeight="1" thickBot="1" x14ac:dyDescent="0.25">
      <c r="A110" s="381" t="s">
        <v>74</v>
      </c>
      <c r="B110" s="382"/>
      <c r="C110" s="377"/>
      <c r="D110" s="383" t="s">
        <v>75</v>
      </c>
      <c r="E110" s="384"/>
      <c r="F110" s="384"/>
      <c r="G110" s="384"/>
      <c r="H110" s="385"/>
    </row>
    <row r="111" spans="1:8" ht="57" customHeight="1" x14ac:dyDescent="0.2">
      <c r="A111" s="363" t="s">
        <v>76</v>
      </c>
      <c r="B111" s="364"/>
      <c r="C111" s="377"/>
      <c r="D111" s="368">
        <f>D109/4</f>
        <v>1020</v>
      </c>
      <c r="E111" s="368"/>
      <c r="F111" s="368"/>
      <c r="G111" s="368"/>
      <c r="H111" s="369"/>
    </row>
    <row r="112" spans="1:8" ht="57" customHeight="1" x14ac:dyDescent="0.2">
      <c r="A112" s="363" t="s">
        <v>77</v>
      </c>
      <c r="B112" s="364"/>
      <c r="C112" s="377"/>
      <c r="D112" s="368">
        <f>D109/5</f>
        <v>816</v>
      </c>
      <c r="E112" s="368"/>
      <c r="F112" s="368"/>
      <c r="G112" s="368"/>
      <c r="H112" s="369"/>
    </row>
    <row r="113" spans="1:8" ht="57" customHeight="1" x14ac:dyDescent="0.2">
      <c r="A113" s="363" t="s">
        <v>78</v>
      </c>
      <c r="B113" s="364"/>
      <c r="C113" s="377"/>
      <c r="D113" s="368">
        <f>D109/6</f>
        <v>680</v>
      </c>
      <c r="E113" s="368"/>
      <c r="F113" s="368"/>
      <c r="G113" s="368"/>
      <c r="H113" s="369"/>
    </row>
    <row r="114" spans="1:8" ht="57" customHeight="1" x14ac:dyDescent="0.2">
      <c r="A114" s="363" t="s">
        <v>79</v>
      </c>
      <c r="B114" s="364"/>
      <c r="C114" s="377"/>
      <c r="D114" s="368">
        <f>D109/7</f>
        <v>582.85714285714289</v>
      </c>
      <c r="E114" s="368"/>
      <c r="F114" s="368"/>
      <c r="G114" s="368"/>
      <c r="H114" s="369"/>
    </row>
    <row r="115" spans="1:8" ht="57" customHeight="1" x14ac:dyDescent="0.2">
      <c r="A115" s="363" t="s">
        <v>80</v>
      </c>
      <c r="B115" s="364"/>
      <c r="C115" s="377"/>
      <c r="D115" s="368">
        <f>D109/8</f>
        <v>510</v>
      </c>
      <c r="E115" s="368"/>
      <c r="F115" s="368"/>
      <c r="G115" s="368"/>
      <c r="H115" s="369"/>
    </row>
    <row r="116" spans="1:8" ht="57" customHeight="1" x14ac:dyDescent="0.2">
      <c r="A116" s="363" t="s">
        <v>81</v>
      </c>
      <c r="B116" s="364"/>
      <c r="C116" s="377"/>
      <c r="D116" s="368">
        <f>D109/9</f>
        <v>453.33333333333331</v>
      </c>
      <c r="E116" s="368"/>
      <c r="F116" s="368"/>
      <c r="G116" s="368"/>
      <c r="H116" s="369"/>
    </row>
    <row r="117" spans="1:8" ht="57" customHeight="1" x14ac:dyDescent="0.2">
      <c r="A117" s="363" t="s">
        <v>82</v>
      </c>
      <c r="B117" s="364"/>
      <c r="C117" s="377"/>
      <c r="D117" s="368">
        <f>D109/10</f>
        <v>408</v>
      </c>
      <c r="E117" s="368"/>
      <c r="F117" s="368"/>
      <c r="G117" s="368"/>
      <c r="H117" s="369"/>
    </row>
    <row r="118" spans="1:8" ht="57" customHeight="1" thickBot="1" x14ac:dyDescent="0.25">
      <c r="A118" s="374" t="s">
        <v>83</v>
      </c>
      <c r="B118" s="375"/>
      <c r="C118" s="377"/>
      <c r="D118" s="379">
        <v>6120</v>
      </c>
      <c r="E118" s="379"/>
      <c r="F118" s="379"/>
      <c r="G118" s="379"/>
      <c r="H118" s="380"/>
    </row>
    <row r="119" spans="1:8" ht="57" customHeight="1" thickBot="1" x14ac:dyDescent="0.25">
      <c r="A119" s="381" t="s">
        <v>74</v>
      </c>
      <c r="B119" s="382"/>
      <c r="C119" s="377"/>
      <c r="D119" s="383" t="s">
        <v>75</v>
      </c>
      <c r="E119" s="384"/>
      <c r="F119" s="384"/>
      <c r="G119" s="384"/>
      <c r="H119" s="385"/>
    </row>
    <row r="120" spans="1:8" ht="57" customHeight="1" x14ac:dyDescent="0.2">
      <c r="A120" s="363" t="s">
        <v>76</v>
      </c>
      <c r="B120" s="364"/>
      <c r="C120" s="377"/>
      <c r="D120" s="368">
        <v>1530</v>
      </c>
      <c r="E120" s="368"/>
      <c r="F120" s="368"/>
      <c r="G120" s="368"/>
      <c r="H120" s="369"/>
    </row>
    <row r="121" spans="1:8" ht="57" customHeight="1" x14ac:dyDescent="0.2">
      <c r="A121" s="363" t="s">
        <v>77</v>
      </c>
      <c r="B121" s="364"/>
      <c r="C121" s="377"/>
      <c r="D121" s="368">
        <v>1224</v>
      </c>
      <c r="E121" s="368"/>
      <c r="F121" s="368"/>
      <c r="G121" s="368"/>
      <c r="H121" s="369"/>
    </row>
    <row r="122" spans="1:8" ht="57" customHeight="1" x14ac:dyDescent="0.2">
      <c r="A122" s="363" t="s">
        <v>78</v>
      </c>
      <c r="B122" s="364"/>
      <c r="C122" s="377"/>
      <c r="D122" s="368">
        <v>1020</v>
      </c>
      <c r="E122" s="368"/>
      <c r="F122" s="368"/>
      <c r="G122" s="368"/>
      <c r="H122" s="369"/>
    </row>
    <row r="123" spans="1:8" ht="57" customHeight="1" x14ac:dyDescent="0.2">
      <c r="A123" s="363" t="s">
        <v>79</v>
      </c>
      <c r="B123" s="364"/>
      <c r="C123" s="377"/>
      <c r="D123" s="368">
        <v>874.28571428571422</v>
      </c>
      <c r="E123" s="368"/>
      <c r="F123" s="368"/>
      <c r="G123" s="368"/>
      <c r="H123" s="369"/>
    </row>
    <row r="124" spans="1:8" ht="57" customHeight="1" x14ac:dyDescent="0.2">
      <c r="A124" s="363" t="s">
        <v>80</v>
      </c>
      <c r="B124" s="364"/>
      <c r="C124" s="377"/>
      <c r="D124" s="368">
        <v>765</v>
      </c>
      <c r="E124" s="368"/>
      <c r="F124" s="368"/>
      <c r="G124" s="368"/>
      <c r="H124" s="369"/>
    </row>
    <row r="125" spans="1:8" ht="57" customHeight="1" x14ac:dyDescent="0.2">
      <c r="A125" s="363" t="s">
        <v>81</v>
      </c>
      <c r="B125" s="364"/>
      <c r="C125" s="377"/>
      <c r="D125" s="368">
        <v>679.99999999999989</v>
      </c>
      <c r="E125" s="368"/>
      <c r="F125" s="368"/>
      <c r="G125" s="368"/>
      <c r="H125" s="369"/>
    </row>
    <row r="126" spans="1:8" ht="57" customHeight="1" thickBot="1" x14ac:dyDescent="0.25">
      <c r="A126" s="363" t="s">
        <v>82</v>
      </c>
      <c r="B126" s="364"/>
      <c r="C126" s="378"/>
      <c r="D126" s="368">
        <v>612</v>
      </c>
      <c r="E126" s="368"/>
      <c r="F126" s="368"/>
      <c r="G126" s="368"/>
      <c r="H126" s="369"/>
    </row>
    <row r="127" spans="1:8" s="16" customFormat="1" ht="62.45" customHeight="1" thickBot="1" x14ac:dyDescent="0.25">
      <c r="A127" s="358" t="s">
        <v>84</v>
      </c>
      <c r="B127" s="359"/>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353">
        <v>15000</v>
      </c>
      <c r="E127" s="354"/>
      <c r="F127" s="354"/>
      <c r="G127" s="354"/>
      <c r="H127" s="355"/>
    </row>
    <row r="128" spans="1:8" ht="21.75" thickBot="1" x14ac:dyDescent="0.25">
      <c r="A128" s="329"/>
      <c r="B128" s="330"/>
      <c r="C128" s="56"/>
      <c r="D128" s="331"/>
      <c r="E128" s="331"/>
      <c r="F128" s="331"/>
      <c r="G128" s="331"/>
      <c r="H128" s="332"/>
    </row>
    <row r="129" spans="1:8" ht="50.1" customHeight="1" x14ac:dyDescent="0.2">
      <c r="A129" s="335" t="s">
        <v>85</v>
      </c>
      <c r="B129" s="336"/>
      <c r="C129" s="66" t="str">
        <f>"Интернет-площадка 2gis.ru на основе Cправочника организаций "&amp;$C$2&amp;""</f>
        <v>Интернет-площадка 2gis.ru на основе Cправочника организаций "2ГИС.ВОРОНЕЖ"</v>
      </c>
      <c r="D129" s="360">
        <v>10128</v>
      </c>
      <c r="E129" s="361"/>
      <c r="F129" s="361"/>
      <c r="G129" s="361"/>
      <c r="H129" s="362"/>
    </row>
    <row r="130" spans="1:8" ht="50.1" customHeight="1" x14ac:dyDescent="0.2">
      <c r="A130" s="335" t="s">
        <v>86</v>
      </c>
      <c r="B130" s="336"/>
      <c r="C13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367">
        <v>7986</v>
      </c>
      <c r="E130" s="351"/>
      <c r="F130" s="351"/>
      <c r="G130" s="351"/>
      <c r="H130" s="352"/>
    </row>
    <row r="131" spans="1:8" ht="50.1" customHeight="1" x14ac:dyDescent="0.2">
      <c r="A131" s="335" t="s">
        <v>87</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37">
        <v>10971</v>
      </c>
      <c r="E131" s="338"/>
      <c r="F131" s="338"/>
      <c r="G131" s="338"/>
      <c r="H131" s="339"/>
    </row>
    <row r="132" spans="1:8" ht="50.1" customHeight="1" x14ac:dyDescent="0.2">
      <c r="A132" s="335" t="s">
        <v>88</v>
      </c>
      <c r="B132" s="336"/>
      <c r="C132" s="67" t="str">
        <f>"Интернет-площадка 2gis.ru на основе Cправочника организаций "&amp;$C$2&amp;""</f>
        <v>Интернет-площадка 2gis.ru на основе Cправочника организаций "2ГИС.ВОРОНЕЖ"</v>
      </c>
      <c r="D132" s="337">
        <v>9612</v>
      </c>
      <c r="E132" s="338"/>
      <c r="F132" s="338"/>
      <c r="G132" s="338"/>
      <c r="H132" s="339"/>
    </row>
    <row r="133" spans="1:8" ht="50.1" customHeight="1" x14ac:dyDescent="0.2">
      <c r="A133" s="335" t="s">
        <v>89</v>
      </c>
      <c r="B133" s="336"/>
      <c r="C133" s="67" t="str">
        <f>"Интернет-площадка 2gis.ru на основе Cправочника организаций "&amp;$C$2&amp;""</f>
        <v>Интернет-площадка 2gis.ru на основе Cправочника организаций "2ГИС.ВОРОНЕЖ"</v>
      </c>
      <c r="D133" s="337">
        <v>11534.4</v>
      </c>
      <c r="E133" s="338"/>
      <c r="F133" s="338"/>
      <c r="G133" s="338"/>
      <c r="H133" s="339"/>
    </row>
    <row r="134" spans="1:8" ht="50.1" customHeight="1" x14ac:dyDescent="0.2">
      <c r="A134" s="335" t="s">
        <v>90</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37">
        <v>7986</v>
      </c>
      <c r="E134" s="338"/>
      <c r="F134" s="338"/>
      <c r="G134" s="338"/>
      <c r="H134" s="339"/>
    </row>
    <row r="135" spans="1:8" ht="50.1" customHeight="1" x14ac:dyDescent="0.2">
      <c r="A135" s="335" t="s">
        <v>91</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37">
        <v>8244</v>
      </c>
      <c r="E135" s="338"/>
      <c r="F135" s="338"/>
      <c r="G135" s="338"/>
      <c r="H135" s="339"/>
    </row>
    <row r="136" spans="1:8" ht="50.1" customHeight="1" x14ac:dyDescent="0.2">
      <c r="A136" s="335" t="s">
        <v>92</v>
      </c>
      <c r="B136" s="336"/>
      <c r="C136"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37">
        <v>13761</v>
      </c>
      <c r="E136" s="338"/>
      <c r="F136" s="338"/>
      <c r="G136" s="338"/>
      <c r="H136" s="339"/>
    </row>
    <row r="137" spans="1:8" ht="50.1" customHeight="1" x14ac:dyDescent="0.2">
      <c r="A137" s="335" t="s">
        <v>93</v>
      </c>
      <c r="B137" s="336"/>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37">
        <v>11595</v>
      </c>
      <c r="E137" s="338"/>
      <c r="F137" s="338"/>
      <c r="G137" s="338"/>
      <c r="H137" s="339"/>
    </row>
    <row r="138" spans="1:8" ht="50.1" customHeight="1" x14ac:dyDescent="0.2">
      <c r="A138" s="335" t="s">
        <v>94</v>
      </c>
      <c r="B138" s="336"/>
      <c r="C138" s="67" t="s">
        <v>95</v>
      </c>
      <c r="D138" s="337">
        <v>555</v>
      </c>
      <c r="E138" s="338"/>
      <c r="F138" s="338"/>
      <c r="G138" s="338"/>
      <c r="H138" s="339"/>
    </row>
    <row r="139" spans="1:8" ht="72" customHeight="1" x14ac:dyDescent="0.2">
      <c r="A139" s="335" t="s">
        <v>96</v>
      </c>
      <c r="B139" s="336"/>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37">
        <v>2859</v>
      </c>
      <c r="E139" s="338"/>
      <c r="F139" s="338"/>
      <c r="G139" s="338"/>
      <c r="H139" s="339"/>
    </row>
    <row r="140" spans="1:8" ht="72" customHeight="1" x14ac:dyDescent="0.2">
      <c r="A140" s="335" t="s">
        <v>97</v>
      </c>
      <c r="B140" s="336"/>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37">
        <v>2286</v>
      </c>
      <c r="E140" s="338"/>
      <c r="F140" s="338"/>
      <c r="G140" s="338"/>
      <c r="H140" s="339"/>
    </row>
    <row r="141" spans="1:8" ht="72" customHeight="1" x14ac:dyDescent="0.2">
      <c r="A141" s="335" t="s">
        <v>98</v>
      </c>
      <c r="B141" s="336"/>
      <c r="C141"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37">
        <v>2469</v>
      </c>
      <c r="E141" s="338"/>
      <c r="F141" s="338"/>
      <c r="G141" s="338"/>
      <c r="H141" s="339"/>
    </row>
    <row r="142" spans="1:8" ht="72" customHeight="1" x14ac:dyDescent="0.2">
      <c r="A142" s="335" t="s">
        <v>99</v>
      </c>
      <c r="B142" s="336"/>
      <c r="C142"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37">
        <v>1140</v>
      </c>
      <c r="E142" s="338"/>
      <c r="F142" s="338"/>
      <c r="G142" s="338"/>
      <c r="H142" s="339"/>
    </row>
    <row r="143" spans="1:8" ht="72" customHeight="1" x14ac:dyDescent="0.2">
      <c r="A143" s="335" t="s">
        <v>100</v>
      </c>
      <c r="B143" s="336"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3" s="337">
        <v>14151</v>
      </c>
      <c r="E143" s="338"/>
      <c r="F143" s="338"/>
      <c r="G143" s="338"/>
      <c r="H143" s="339"/>
    </row>
    <row r="144" spans="1:8" ht="72" customHeight="1" x14ac:dyDescent="0.2">
      <c r="A144" s="335" t="s">
        <v>101</v>
      </c>
      <c r="B144" s="336"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4" s="337">
        <v>7500</v>
      </c>
      <c r="E144" s="338"/>
      <c r="F144" s="338"/>
      <c r="G144" s="338"/>
      <c r="H144" s="339"/>
    </row>
    <row r="145" spans="1:8" ht="50.1" customHeight="1" x14ac:dyDescent="0.2">
      <c r="A145" s="335" t="s">
        <v>102</v>
      </c>
      <c r="B145" s="336"/>
      <c r="C145"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5" s="337">
        <v>7143</v>
      </c>
      <c r="E145" s="338"/>
      <c r="F145" s="338"/>
      <c r="G145" s="338"/>
      <c r="H145" s="339"/>
    </row>
    <row r="146" spans="1:8" s="16" customFormat="1" ht="102" customHeight="1" x14ac:dyDescent="0.2">
      <c r="A146" s="335" t="s">
        <v>16</v>
      </c>
      <c r="B146" s="336"/>
      <c r="C14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37">
        <v>912</v>
      </c>
      <c r="E146" s="338"/>
      <c r="F146" s="338"/>
      <c r="G146" s="338"/>
      <c r="H146" s="339"/>
    </row>
    <row r="147" spans="1:8" s="16" customFormat="1" ht="102" customHeight="1" x14ac:dyDescent="0.2">
      <c r="A147" s="335" t="s">
        <v>103</v>
      </c>
      <c r="B147" s="336"/>
      <c r="C14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7" s="337">
        <v>50010</v>
      </c>
      <c r="E147" s="338"/>
      <c r="F147" s="338"/>
      <c r="G147" s="338"/>
      <c r="H147" s="339"/>
    </row>
    <row r="148" spans="1:8" s="16" customFormat="1" ht="126" customHeight="1" x14ac:dyDescent="0.2">
      <c r="A148" s="335" t="s">
        <v>104</v>
      </c>
      <c r="B148" s="336"/>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8" s="337">
        <v>8268</v>
      </c>
      <c r="E148" s="338"/>
      <c r="F148" s="338"/>
      <c r="G148" s="338"/>
      <c r="H148" s="339"/>
    </row>
    <row r="149" spans="1:8" s="16" customFormat="1" ht="96" customHeight="1" x14ac:dyDescent="0.2">
      <c r="A149" s="335" t="s">
        <v>105</v>
      </c>
      <c r="B149" s="336"/>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37">
        <v>4950</v>
      </c>
      <c r="E149" s="338"/>
      <c r="F149" s="338"/>
      <c r="G149" s="338"/>
      <c r="H149" s="339"/>
    </row>
    <row r="150" spans="1:8" s="16" customFormat="1" ht="96" customHeight="1" x14ac:dyDescent="0.2">
      <c r="A150" s="356" t="s">
        <v>106</v>
      </c>
      <c r="B150" s="357"/>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50" s="337">
        <v>8700</v>
      </c>
      <c r="E150" s="338"/>
      <c r="F150" s="338"/>
      <c r="G150" s="338"/>
      <c r="H150" s="339"/>
    </row>
    <row r="151" spans="1:8" ht="50.1" customHeight="1" x14ac:dyDescent="0.2">
      <c r="A151" s="335" t="s">
        <v>107</v>
      </c>
      <c r="B151" s="336"/>
      <c r="C151" s="67" t="str">
        <f>"Интернет-площадка 2gis.ru на основе Cправочника организаций "&amp;$C$2&amp;""</f>
        <v>Интернет-площадка 2gis.ru на основе Cправочника организаций "2ГИС.ВОРОНЕЖ"</v>
      </c>
      <c r="D151" s="337">
        <v>14280</v>
      </c>
      <c r="E151" s="338"/>
      <c r="F151" s="338"/>
      <c r="G151" s="338"/>
      <c r="H151" s="339"/>
    </row>
    <row r="152" spans="1:8" ht="50.1" customHeight="1" x14ac:dyDescent="0.2">
      <c r="A152" s="335" t="s">
        <v>108</v>
      </c>
      <c r="B152" s="336"/>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37">
        <v>11280</v>
      </c>
      <c r="E152" s="338"/>
      <c r="F152" s="338"/>
      <c r="G152" s="338"/>
      <c r="H152" s="339"/>
    </row>
    <row r="153" spans="1:8" ht="50.1" customHeight="1" x14ac:dyDescent="0.2">
      <c r="A153" s="335" t="s">
        <v>109</v>
      </c>
      <c r="B153" s="336"/>
      <c r="C153" s="67" t="str">
        <f t="shared" si="2"/>
        <v>Электронный справочник на основе Справочника организаций "2ГИС.ВОРОНЕЖ" (версия для ПК)</v>
      </c>
      <c r="D153" s="337">
        <v>15360</v>
      </c>
      <c r="E153" s="338"/>
      <c r="F153" s="338"/>
      <c r="G153" s="338"/>
      <c r="H153" s="339"/>
    </row>
    <row r="154" spans="1:8" ht="50.1" customHeight="1" x14ac:dyDescent="0.2">
      <c r="A154" s="335" t="s">
        <v>110</v>
      </c>
      <c r="B154" s="336"/>
      <c r="C154" s="67" t="str">
        <f>"Интернет-площадка 2gis.ru на основе Cправочника организаций "&amp;$C$2&amp;""</f>
        <v>Интернет-площадка 2gis.ru на основе Cправочника организаций "2ГИС.ВОРОНЕЖ"</v>
      </c>
      <c r="D154" s="337">
        <v>13560</v>
      </c>
      <c r="E154" s="338"/>
      <c r="F154" s="338"/>
      <c r="G154" s="338"/>
      <c r="H154" s="339"/>
    </row>
    <row r="155" spans="1:8" ht="50.1" customHeight="1" x14ac:dyDescent="0.2">
      <c r="A155" s="335" t="s">
        <v>111</v>
      </c>
      <c r="B155" s="336"/>
      <c r="C155" s="67" t="str">
        <f>"Интернет-площадка 2gis.ru на основе Cправочника организаций "&amp;$C$2&amp;""</f>
        <v>Интернет-площадка 2gis.ru на основе Cправочника организаций "2ГИС.ВОРОНЕЖ"</v>
      </c>
      <c r="D155" s="337">
        <v>16272</v>
      </c>
      <c r="E155" s="338"/>
      <c r="F155" s="338"/>
      <c r="G155" s="338"/>
      <c r="H155" s="339"/>
    </row>
    <row r="156" spans="1:8" ht="50.1" customHeight="1" x14ac:dyDescent="0.2">
      <c r="A156" s="335" t="s">
        <v>112</v>
      </c>
      <c r="B156" s="336"/>
      <c r="C156" s="67" t="str">
        <f t="shared" si="2"/>
        <v>Электронный справочник на основе Справочника организаций "2ГИС.ВОРОНЕЖ" (версия для ПК)</v>
      </c>
      <c r="D156" s="337">
        <v>11280</v>
      </c>
      <c r="E156" s="338"/>
      <c r="F156" s="338"/>
      <c r="G156" s="338"/>
      <c r="H156" s="339"/>
    </row>
    <row r="157" spans="1:8" ht="50.1" customHeight="1" x14ac:dyDescent="0.2">
      <c r="A157" s="335" t="s">
        <v>113</v>
      </c>
      <c r="B157" s="336"/>
      <c r="C157" s="67" t="str">
        <f t="shared" si="2"/>
        <v>Электронный справочник на основе Справочника организаций "2ГИС.ВОРОНЕЖ" (версия для ПК)</v>
      </c>
      <c r="D157" s="337">
        <v>11640</v>
      </c>
      <c r="E157" s="338"/>
      <c r="F157" s="338"/>
      <c r="G157" s="338"/>
      <c r="H157" s="339"/>
    </row>
    <row r="158" spans="1:8" ht="50.1" customHeight="1" x14ac:dyDescent="0.2">
      <c r="A158" s="335" t="s">
        <v>114</v>
      </c>
      <c r="B158" s="336"/>
      <c r="C158" s="67" t="str">
        <f t="shared" si="2"/>
        <v>Электронный справочник на основе Справочника организаций "2ГИС.ВОРОНЕЖ" (версия для ПК)</v>
      </c>
      <c r="D158" s="337">
        <v>19320</v>
      </c>
      <c r="E158" s="338"/>
      <c r="F158" s="338"/>
      <c r="G158" s="338"/>
      <c r="H158" s="339"/>
    </row>
    <row r="159" spans="1:8" ht="50.1" customHeight="1" x14ac:dyDescent="0.2">
      <c r="A159" s="335" t="s">
        <v>115</v>
      </c>
      <c r="B159" s="336"/>
      <c r="C159" s="67" t="s">
        <v>95</v>
      </c>
      <c r="D159" s="337">
        <v>840</v>
      </c>
      <c r="E159" s="338"/>
      <c r="F159" s="338"/>
      <c r="G159" s="338"/>
      <c r="H159" s="339"/>
    </row>
    <row r="160" spans="1:8" ht="72" customHeight="1" x14ac:dyDescent="0.2">
      <c r="A160" s="335" t="s">
        <v>116</v>
      </c>
      <c r="B160" s="336"/>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37">
        <v>19920</v>
      </c>
      <c r="E160" s="338"/>
      <c r="F160" s="338"/>
      <c r="G160" s="338"/>
      <c r="H160" s="339"/>
    </row>
    <row r="161" spans="1:8" ht="50.1" customHeight="1" thickBot="1" x14ac:dyDescent="0.25">
      <c r="A161" s="335" t="s">
        <v>117</v>
      </c>
      <c r="B161" s="336"/>
      <c r="C161" s="67" t="str">
        <f t="shared" si="2"/>
        <v>Электронный справочник на основе Справочника организаций "2ГИС.ВОРОНЕЖ" (версия для ПК)</v>
      </c>
      <c r="D161" s="353">
        <v>10080</v>
      </c>
      <c r="E161" s="354"/>
      <c r="F161" s="354"/>
      <c r="G161" s="354"/>
      <c r="H161" s="355"/>
    </row>
    <row r="162" spans="1:8" s="23" customFormat="1" ht="50.1" customHeight="1" thickBot="1" x14ac:dyDescent="0.25">
      <c r="A162" s="341" t="s">
        <v>118</v>
      </c>
      <c r="B162" s="342"/>
      <c r="C162" s="21"/>
      <c r="D162" s="343"/>
      <c r="E162" s="343"/>
      <c r="F162" s="343"/>
      <c r="G162" s="343"/>
      <c r="H162" s="344"/>
    </row>
    <row r="163" spans="1:8" s="16" customFormat="1" ht="50.1" customHeight="1" x14ac:dyDescent="0.2">
      <c r="A163" s="335" t="s">
        <v>119</v>
      </c>
      <c r="B163" s="336"/>
      <c r="C16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60">
        <v>5256</v>
      </c>
      <c r="E163" s="361"/>
      <c r="F163" s="361"/>
      <c r="G163" s="361"/>
      <c r="H163" s="362"/>
    </row>
    <row r="164" spans="1:8" s="16" customFormat="1" ht="50.1" customHeight="1" x14ac:dyDescent="0.2">
      <c r="A164" s="335" t="s">
        <v>120</v>
      </c>
      <c r="B164" s="336"/>
      <c r="C164" s="346"/>
      <c r="D164" s="337">
        <v>3504</v>
      </c>
      <c r="E164" s="338"/>
      <c r="F164" s="338"/>
      <c r="G164" s="338"/>
      <c r="H164" s="339"/>
    </row>
    <row r="165" spans="1:8" s="16" customFormat="1" ht="50.1" customHeight="1" x14ac:dyDescent="0.2">
      <c r="A165" s="348" t="s">
        <v>121</v>
      </c>
      <c r="B165" s="349"/>
      <c r="C165" s="346"/>
      <c r="D165" s="496">
        <v>1500</v>
      </c>
      <c r="E165" s="368"/>
      <c r="F165" s="368"/>
      <c r="G165" s="368"/>
      <c r="H165" s="369"/>
    </row>
    <row r="166" spans="1:8" s="16" customFormat="1" ht="50.1" customHeight="1" x14ac:dyDescent="0.2">
      <c r="A166" s="348" t="s">
        <v>122</v>
      </c>
      <c r="B166" s="349"/>
      <c r="C166" s="346"/>
      <c r="D166" s="496">
        <v>150</v>
      </c>
      <c r="E166" s="368"/>
      <c r="F166" s="368"/>
      <c r="G166" s="368"/>
      <c r="H166" s="369"/>
    </row>
    <row r="167" spans="1:8" s="16" customFormat="1" ht="50.1" customHeight="1" thickBot="1" x14ac:dyDescent="0.25">
      <c r="A167" s="348" t="s">
        <v>123</v>
      </c>
      <c r="B167" s="349"/>
      <c r="C167" s="347"/>
      <c r="D167" s="450">
        <v>510</v>
      </c>
      <c r="E167" s="451"/>
      <c r="F167" s="451"/>
      <c r="G167" s="451"/>
      <c r="H167" s="452"/>
    </row>
    <row r="168" spans="1:8" s="16" customFormat="1" ht="50.1" customHeight="1" thickBot="1" x14ac:dyDescent="0.25">
      <c r="A168" s="341" t="s">
        <v>124</v>
      </c>
      <c r="B168" s="342"/>
      <c r="C168" s="21"/>
      <c r="D168" s="343"/>
      <c r="E168" s="343"/>
      <c r="F168" s="343"/>
      <c r="G168" s="343"/>
      <c r="H168" s="344"/>
    </row>
    <row r="169" spans="1:8" ht="50.1" customHeight="1" x14ac:dyDescent="0.2">
      <c r="A169" s="335" t="s">
        <v>125</v>
      </c>
      <c r="B169" s="336"/>
      <c r="C169" s="67" t="str">
        <f>"Интернет-площадка 2gis.ru на основе Cправочника организаций "&amp;$C$2&amp;""</f>
        <v>Интернет-площадка 2gis.ru на основе Cправочника организаций "2ГИС.ВОРОНЕЖ"</v>
      </c>
      <c r="D169" s="337">
        <v>2079</v>
      </c>
      <c r="E169" s="338"/>
      <c r="F169" s="338"/>
      <c r="G169" s="338"/>
      <c r="H169" s="339"/>
    </row>
    <row r="170" spans="1:8" ht="50.1" customHeight="1" x14ac:dyDescent="0.2">
      <c r="A170" s="335" t="s">
        <v>126</v>
      </c>
      <c r="B170" s="336"/>
      <c r="C17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0" s="337">
        <v>4158</v>
      </c>
      <c r="E170" s="338"/>
      <c r="F170" s="338"/>
      <c r="G170" s="338"/>
      <c r="H170" s="339"/>
    </row>
    <row r="171" spans="1:8" ht="50.1" customHeight="1" x14ac:dyDescent="0.2">
      <c r="A171" s="335" t="s">
        <v>195</v>
      </c>
      <c r="B171" s="336"/>
      <c r="C171" s="67" t="str">
        <f>"Интернет-площадка 2gis.ru на основе Cправочника организаций "&amp;$C$2&amp;""</f>
        <v>Интернет-площадка 2gis.ru на основе Cправочника организаций "2ГИС.ВОРОНЕЖ"</v>
      </c>
      <c r="D171" s="337">
        <v>3000</v>
      </c>
      <c r="E171" s="338"/>
      <c r="F171" s="338"/>
      <c r="G171" s="338"/>
      <c r="H171" s="339"/>
    </row>
    <row r="172" spans="1:8" ht="50.1" customHeight="1" x14ac:dyDescent="0.2">
      <c r="A172" s="335" t="s">
        <v>128</v>
      </c>
      <c r="B172" s="336"/>
      <c r="C172"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2" s="337">
        <v>5880</v>
      </c>
      <c r="E172" s="338"/>
      <c r="F172" s="338"/>
      <c r="G172" s="338"/>
      <c r="H172" s="339"/>
    </row>
    <row r="173" spans="1:8" s="16" customFormat="1" ht="126" customHeight="1" thickBot="1" x14ac:dyDescent="0.25">
      <c r="A173" s="335" t="s">
        <v>129</v>
      </c>
      <c r="B173" s="336"/>
      <c r="C173" s="160" t="str">
        <f>C169</f>
        <v>Интернет-площадка 2gis.ru на основе Cправочника организаций "2ГИС.ВОРОНЕЖ"</v>
      </c>
      <c r="D173" s="337">
        <v>5472</v>
      </c>
      <c r="E173" s="338"/>
      <c r="F173" s="338"/>
      <c r="G173" s="338"/>
      <c r="H173" s="339"/>
    </row>
    <row r="174" spans="1:8" ht="50.1" customHeight="1" thickBot="1" x14ac:dyDescent="0.25">
      <c r="A174" s="341" t="s">
        <v>196</v>
      </c>
      <c r="B174" s="342"/>
      <c r="C174" s="21"/>
      <c r="D174" s="343"/>
      <c r="E174" s="343"/>
      <c r="F174" s="343"/>
      <c r="G174" s="343"/>
      <c r="H174" s="344"/>
    </row>
    <row r="175" spans="1:8" s="20" customFormat="1" ht="30" customHeight="1" thickBot="1" x14ac:dyDescent="0.25">
      <c r="A175" s="486"/>
      <c r="B175" s="486"/>
      <c r="C175" s="602"/>
      <c r="D175" s="486"/>
      <c r="E175" s="486"/>
      <c r="F175" s="486"/>
      <c r="G175" s="486"/>
      <c r="H175" s="487"/>
    </row>
    <row r="176" spans="1:8" s="16" customFormat="1" ht="185.25" customHeight="1" x14ac:dyDescent="0.2">
      <c r="A176" s="335" t="s">
        <v>197</v>
      </c>
      <c r="B176" s="336"/>
      <c r="C17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6" s="360">
        <v>8550</v>
      </c>
      <c r="E176" s="361"/>
      <c r="F176" s="361"/>
      <c r="G176" s="361"/>
      <c r="H176" s="362"/>
    </row>
    <row r="177" spans="1:8" s="16" customFormat="1" ht="83.25" customHeight="1" thickBot="1" x14ac:dyDescent="0.25">
      <c r="A177" s="335" t="s">
        <v>198</v>
      </c>
      <c r="B177" s="336"/>
      <c r="C177" s="346"/>
      <c r="D177" s="337">
        <v>8550</v>
      </c>
      <c r="E177" s="338"/>
      <c r="F177" s="338"/>
      <c r="G177" s="338"/>
      <c r="H177" s="339"/>
    </row>
    <row r="178" spans="1:8" ht="21.75" thickBot="1" x14ac:dyDescent="0.25">
      <c r="A178" s="497"/>
      <c r="B178" s="498"/>
      <c r="C178" s="56"/>
      <c r="D178" s="499"/>
      <c r="E178" s="499"/>
      <c r="F178" s="499"/>
      <c r="G178" s="499"/>
      <c r="H178" s="500"/>
    </row>
    <row r="180" spans="1:8" ht="21" x14ac:dyDescent="0.2">
      <c r="A180" s="75"/>
      <c r="B180" s="76" t="s">
        <v>130</v>
      </c>
      <c r="C180" s="333" t="s">
        <v>344</v>
      </c>
      <c r="D180" s="333"/>
      <c r="E180" s="77"/>
      <c r="F180" s="77"/>
      <c r="G180" s="77"/>
      <c r="H180" s="77"/>
    </row>
    <row r="181" spans="1:8" ht="21" x14ac:dyDescent="0.2">
      <c r="A181" s="75"/>
      <c r="B181" s="77"/>
      <c r="C181" s="520" t="s">
        <v>345</v>
      </c>
      <c r="D181" s="327"/>
      <c r="E181" s="77"/>
      <c r="F181" s="77"/>
      <c r="G181" s="77"/>
      <c r="H181" s="77"/>
    </row>
    <row r="182" spans="1:8" ht="21" x14ac:dyDescent="0.2">
      <c r="A182" s="75"/>
      <c r="B182" s="77"/>
      <c r="C182" s="520" t="s">
        <v>346</v>
      </c>
      <c r="D182" s="327"/>
      <c r="E182" s="77"/>
      <c r="F182" s="77"/>
      <c r="G182" s="77"/>
      <c r="H182" s="77"/>
    </row>
    <row r="183" spans="1:8" ht="21" x14ac:dyDescent="0.2">
      <c r="C183" s="327"/>
      <c r="D183" s="327"/>
      <c r="E183" s="77"/>
      <c r="F183" s="77"/>
      <c r="G183" s="77"/>
      <c r="H183" s="72"/>
    </row>
    <row r="184" spans="1:8" ht="26.25" customHeight="1" x14ac:dyDescent="0.2">
      <c r="A184" s="324" t="str">
        <f>Абакан_юр!A171</f>
        <v>По соглашению сторон в качестве валюты платежа могут выступать украинские гривны, в этом случае курс следующий: 1 руб. = 0,5104 гривен</v>
      </c>
      <c r="B184" s="324"/>
      <c r="C184" s="324"/>
      <c r="D184" s="79"/>
      <c r="E184" s="79"/>
      <c r="F184" s="80"/>
      <c r="G184" s="328"/>
      <c r="H184" s="328"/>
    </row>
    <row r="185" spans="1:8" ht="26.25" customHeight="1" x14ac:dyDescent="0.2">
      <c r="A185" s="324" t="str">
        <f>Абакан_юр!A172</f>
        <v>По соглашению сторон в качестве валюты платежа могут выступать дирхамы ОАЭ, в этом случае курс следующий: 1 руб. = 0,0434 дирхам</v>
      </c>
      <c r="B185" s="324"/>
      <c r="C185" s="324"/>
      <c r="D185" s="79"/>
      <c r="E185" s="79"/>
      <c r="F185" s="80"/>
      <c r="G185" s="82"/>
      <c r="H185" s="82"/>
    </row>
    <row r="186" spans="1:8" ht="26.25" customHeight="1" x14ac:dyDescent="0.2">
      <c r="A186" s="324" t="str">
        <f>Абакан_юр!A173</f>
        <v>По соглашению сторон в качестве валюты платежа могут выступать доллары США, в этом случае курс следующий: 1 руб. = 0,0126 доллара</v>
      </c>
      <c r="B186" s="324"/>
      <c r="C186" s="324"/>
      <c r="D186" s="79"/>
      <c r="E186" s="79"/>
      <c r="F186" s="80"/>
      <c r="G186" s="82"/>
      <c r="H186" s="82"/>
    </row>
    <row r="187" spans="1:8" ht="26.25" customHeight="1" x14ac:dyDescent="0.2">
      <c r="A187" s="324" t="str">
        <f>Абакан_юр!A174</f>
        <v>По соглашению сторон в качестве валюты платежа могут выступать евро, в этом случае курс следующий: 1 руб. = 0,0117 евро</v>
      </c>
      <c r="B187" s="324"/>
      <c r="C187" s="324"/>
      <c r="D187" s="79"/>
      <c r="E187" s="80"/>
      <c r="F187" s="80"/>
      <c r="G187" s="82"/>
      <c r="H187" s="82"/>
    </row>
    <row r="188" spans="1:8" ht="26.25" customHeight="1" x14ac:dyDescent="0.2">
      <c r="A188" s="324" t="str">
        <f>Абакан_юр!A175</f>
        <v>По соглашению сторон в качестве валюты платежа могут выступать чешские кроны, в этом случае курс следующий: 1 руб. = 0,2914 крона</v>
      </c>
      <c r="B188" s="324"/>
      <c r="C188" s="324"/>
      <c r="D188" s="79"/>
      <c r="E188" s="80"/>
      <c r="F188" s="80"/>
      <c r="G188" s="82"/>
      <c r="H188" s="82"/>
    </row>
    <row r="189" spans="1:8" ht="26.25" customHeight="1" x14ac:dyDescent="0.2">
      <c r="A189" s="324" t="str">
        <f>Абакан_юр!A176</f>
        <v>По соглашению сторон в качестве валюты платежа могут выступать киргизские сомы, в этом случае курс следующий: 1 руб. = 1,0988 сом</v>
      </c>
      <c r="B189" s="324"/>
      <c r="C189" s="324"/>
      <c r="D189" s="79"/>
      <c r="E189" s="79"/>
      <c r="F189" s="80"/>
      <c r="G189" s="82"/>
      <c r="H189" s="82"/>
    </row>
    <row r="190" spans="1:8" ht="26.25" customHeight="1" x14ac:dyDescent="0.2">
      <c r="A19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0" s="324"/>
      <c r="C190" s="324"/>
      <c r="D190" s="79"/>
      <c r="E190" s="79"/>
      <c r="F190" s="80"/>
      <c r="G190" s="82"/>
      <c r="H190" s="82"/>
    </row>
    <row r="191" spans="1:8" ht="26.25" x14ac:dyDescent="0.2">
      <c r="A191" s="83"/>
      <c r="B191" s="83"/>
      <c r="C191" s="84"/>
      <c r="D191" s="85"/>
      <c r="E191" s="85"/>
      <c r="F191" s="86"/>
      <c r="G191" s="87"/>
      <c r="H191" s="87"/>
    </row>
    <row r="192" spans="1:8" ht="21" x14ac:dyDescent="0.2">
      <c r="A192" s="325" t="s">
        <v>141</v>
      </c>
      <c r="B192" s="325"/>
      <c r="C192" s="325"/>
      <c r="D192" s="325"/>
      <c r="E192" s="325"/>
      <c r="F192" s="325"/>
      <c r="G192" s="325"/>
      <c r="H192" s="325"/>
    </row>
    <row r="193" spans="1:8" ht="21" x14ac:dyDescent="0.2">
      <c r="A193" s="325" t="s">
        <v>142</v>
      </c>
      <c r="B193" s="325"/>
      <c r="C193" s="325"/>
      <c r="D193" s="325"/>
      <c r="E193" s="325"/>
      <c r="F193" s="325"/>
      <c r="G193" s="325"/>
      <c r="H193" s="325"/>
    </row>
    <row r="194" spans="1:8" ht="26.25" x14ac:dyDescent="0.2">
      <c r="A194" s="83"/>
      <c r="B194" s="83"/>
      <c r="C194" s="84"/>
      <c r="D194" s="85"/>
      <c r="E194" s="85"/>
      <c r="F194" s="86"/>
      <c r="G194" s="87"/>
      <c r="H194" s="87"/>
    </row>
    <row r="195" spans="1:8" ht="54" customHeight="1" thickBot="1" x14ac:dyDescent="0.25">
      <c r="A195" s="326" t="s">
        <v>143</v>
      </c>
      <c r="B195" s="326"/>
      <c r="C195" s="326"/>
      <c r="D195" s="326"/>
      <c r="E195" s="326"/>
      <c r="F195" s="89"/>
      <c r="G195" s="81"/>
      <c r="H195" s="90"/>
    </row>
    <row r="196" spans="1:8" ht="50.1" customHeight="1" thickBot="1" x14ac:dyDescent="0.25">
      <c r="A196" s="312" t="s">
        <v>144</v>
      </c>
      <c r="B196" s="313"/>
      <c r="C196" s="313"/>
      <c r="D196" s="313"/>
      <c r="E196" s="314"/>
      <c r="F196" s="91"/>
      <c r="H196" s="92"/>
    </row>
    <row r="197" spans="1:8" ht="93.75" customHeight="1" thickBot="1" x14ac:dyDescent="0.25">
      <c r="A197" s="315" t="s">
        <v>145</v>
      </c>
      <c r="B197" s="316"/>
      <c r="C197" s="93" t="s">
        <v>146</v>
      </c>
      <c r="D197" s="316" t="s">
        <v>147</v>
      </c>
      <c r="E197" s="317"/>
      <c r="F197" s="94"/>
      <c r="G197" s="94"/>
      <c r="H197" s="94"/>
    </row>
    <row r="198" spans="1:8" ht="84" x14ac:dyDescent="0.2">
      <c r="A198" s="318" t="s">
        <v>148</v>
      </c>
      <c r="B198" s="319"/>
      <c r="C198" s="95" t="s">
        <v>149</v>
      </c>
      <c r="D198" s="320" t="s">
        <v>150</v>
      </c>
      <c r="E198" s="321"/>
      <c r="F198" s="94"/>
      <c r="G198" s="94"/>
      <c r="H198" s="94"/>
    </row>
    <row r="199" spans="1:8" ht="72" customHeight="1" x14ac:dyDescent="0.2">
      <c r="A199" s="322" t="s">
        <v>151</v>
      </c>
      <c r="B199" s="323"/>
      <c r="C199" s="96" t="s">
        <v>152</v>
      </c>
      <c r="D199" s="310" t="s">
        <v>153</v>
      </c>
      <c r="E199" s="311"/>
      <c r="F199" s="94"/>
      <c r="G199" s="94"/>
      <c r="H199" s="94"/>
    </row>
    <row r="200" spans="1:8" ht="176.25" customHeight="1" thickBot="1" x14ac:dyDescent="0.25">
      <c r="A200" s="474" t="s">
        <v>154</v>
      </c>
      <c r="B200" s="475"/>
      <c r="C200" s="111" t="s">
        <v>155</v>
      </c>
      <c r="D200" s="476" t="s">
        <v>153</v>
      </c>
      <c r="E200" s="477"/>
      <c r="F200" s="94"/>
      <c r="G200" s="94"/>
      <c r="H200" s="94"/>
    </row>
    <row r="201" spans="1:8" s="72" customFormat="1" ht="125.25" customHeight="1" x14ac:dyDescent="0.2">
      <c r="A201" s="322" t="s">
        <v>157</v>
      </c>
      <c r="B201" s="323"/>
      <c r="C201" s="110" t="s">
        <v>158</v>
      </c>
      <c r="D201" s="323" t="s">
        <v>153</v>
      </c>
      <c r="E201" s="473"/>
      <c r="F201" s="91"/>
      <c r="G201" s="91"/>
      <c r="H201" s="91"/>
    </row>
    <row r="202" spans="1:8" s="88" customFormat="1" ht="222.75" customHeight="1" thickBot="1" x14ac:dyDescent="0.25">
      <c r="A202" s="596" t="s">
        <v>159</v>
      </c>
      <c r="B202" s="597"/>
      <c r="C202" s="111" t="s">
        <v>160</v>
      </c>
      <c r="D202" s="598" t="s">
        <v>153</v>
      </c>
      <c r="E202" s="599"/>
      <c r="F202" s="86"/>
      <c r="G202" s="87"/>
      <c r="H202" s="87"/>
    </row>
    <row r="203" spans="1:8" ht="23.25" x14ac:dyDescent="0.2">
      <c r="A203" s="307" t="s">
        <v>161</v>
      </c>
      <c r="B203" s="307"/>
      <c r="C203" s="307"/>
      <c r="D203" s="307"/>
      <c r="E203" s="307"/>
      <c r="F203" s="307"/>
      <c r="G203" s="307"/>
      <c r="H203" s="307"/>
    </row>
    <row r="204" spans="1:8" ht="23.25" x14ac:dyDescent="0.2">
      <c r="A204" s="307" t="s">
        <v>162</v>
      </c>
      <c r="B204" s="307"/>
      <c r="C204" s="307"/>
      <c r="D204" s="307"/>
      <c r="E204" s="307"/>
      <c r="F204" s="307"/>
      <c r="G204" s="307"/>
      <c r="H204" s="307"/>
    </row>
    <row r="205" spans="1:8" ht="182.25" customHeight="1" x14ac:dyDescent="0.2">
      <c r="A20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5"/>
      <c r="C205" s="325"/>
      <c r="D205" s="325"/>
      <c r="E205" s="325"/>
      <c r="F205" s="325"/>
      <c r="G205" s="325"/>
      <c r="H205" s="325"/>
    </row>
    <row r="206" spans="1:8" ht="66.75" customHeight="1" x14ac:dyDescent="0.2">
      <c r="A206" s="325" t="s">
        <v>164</v>
      </c>
      <c r="B206" s="325"/>
      <c r="C206" s="325"/>
      <c r="D206" s="325"/>
      <c r="E206" s="325"/>
      <c r="F206" s="325"/>
      <c r="G206" s="325"/>
      <c r="H206" s="325"/>
    </row>
    <row r="207" spans="1:8" ht="23.25" x14ac:dyDescent="0.2">
      <c r="A207" s="307" t="s">
        <v>165</v>
      </c>
      <c r="B207" s="307"/>
      <c r="C207" s="307"/>
      <c r="D207" s="307"/>
      <c r="E207" s="307"/>
      <c r="F207" s="307"/>
      <c r="G207" s="307"/>
      <c r="H207" s="307"/>
    </row>
    <row r="208" spans="1:8" s="97" customFormat="1" ht="114.75" customHeight="1" x14ac:dyDescent="0.2">
      <c r="A208" s="325" t="s">
        <v>166</v>
      </c>
      <c r="B208" s="325"/>
      <c r="C208" s="325"/>
      <c r="D208" s="325"/>
      <c r="E208" s="325"/>
      <c r="F208" s="325"/>
      <c r="G208" s="325"/>
      <c r="H208" s="325"/>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2"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31.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60">
        <f>F7*1.2</f>
        <v>4003.2</v>
      </c>
      <c r="E7" s="361">
        <f>F7*1.1</f>
        <v>3669.6000000000004</v>
      </c>
      <c r="F7" s="361">
        <v>3336</v>
      </c>
      <c r="G7" s="361">
        <f>F7*0.75</f>
        <v>2502</v>
      </c>
      <c r="H7" s="362">
        <f>F7*0.5</f>
        <v>1668</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436">
        <f>F12*1.2</f>
        <v>4737.5999999999995</v>
      </c>
      <c r="E12" s="361">
        <f>F12*1.1</f>
        <v>4342.8</v>
      </c>
      <c r="F12" s="361">
        <v>3948</v>
      </c>
      <c r="G12" s="361">
        <f>F12*0.75</f>
        <v>2961</v>
      </c>
      <c r="H12" s="362">
        <f>F12*0.5</f>
        <v>1974</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924</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"2ГИС.ГРОЗНЫЙ"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506">
        <v>198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60">
        <f>F27*1.2</f>
        <v>5616</v>
      </c>
      <c r="E27" s="361">
        <f>F27*1.1</f>
        <v>5148</v>
      </c>
      <c r="F27" s="361">
        <v>4680</v>
      </c>
      <c r="G27" s="361">
        <f>F27*0.75</f>
        <v>3510</v>
      </c>
      <c r="H27" s="362">
        <f>F27*0.5</f>
        <v>2340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436">
        <f>F32*1.2</f>
        <v>6638.4</v>
      </c>
      <c r="E32" s="361">
        <f>F32*1.1</f>
        <v>6085.2000000000007</v>
      </c>
      <c r="F32" s="361">
        <v>5532</v>
      </c>
      <c r="G32" s="361">
        <f>F32*0.75</f>
        <v>4149</v>
      </c>
      <c r="H32" s="362">
        <f>F32*0.5</f>
        <v>2766</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1320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"2ГИС.ГРОЗНЫЙ"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444">
        <v>288</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60">
        <f>F48*1.2</f>
        <v>4809.5999999999995</v>
      </c>
      <c r="E48" s="361">
        <f>F48*1.1</f>
        <v>4408.8</v>
      </c>
      <c r="F48" s="361">
        <v>4008</v>
      </c>
      <c r="G48" s="361">
        <f>F48*0.75</f>
        <v>3006</v>
      </c>
      <c r="H48" s="362">
        <f>F48*0.5</f>
        <v>2004</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436">
        <f>F54*1.2</f>
        <v>5688</v>
      </c>
      <c r="E54" s="361">
        <f>F54*1.1</f>
        <v>5214</v>
      </c>
      <c r="F54" s="361">
        <v>4740</v>
      </c>
      <c r="G54" s="361">
        <f>F54*0.75</f>
        <v>3555</v>
      </c>
      <c r="H54" s="362">
        <f>F54*0.5</f>
        <v>2370</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506">
        <v>198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876 до 17520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411">
        <v>876</v>
      </c>
      <c r="E65" s="412"/>
      <c r="F65" s="412"/>
      <c r="G65" s="412"/>
      <c r="H65" s="413"/>
    </row>
    <row r="66" spans="1:8" ht="37.5" customHeight="1" outlineLevel="1" x14ac:dyDescent="0.2">
      <c r="A66" s="396" t="s">
        <v>40</v>
      </c>
      <c r="B66" s="397"/>
      <c r="C66" s="410"/>
      <c r="D66" s="337">
        <v>1752</v>
      </c>
      <c r="E66" s="338"/>
      <c r="F66" s="338"/>
      <c r="G66" s="338"/>
      <c r="H66" s="339"/>
    </row>
    <row r="67" spans="1:8" ht="37.5" customHeight="1" outlineLevel="1" x14ac:dyDescent="0.2">
      <c r="A67" s="396" t="s">
        <v>41</v>
      </c>
      <c r="B67" s="397"/>
      <c r="C67" s="410"/>
      <c r="D67" s="337">
        <v>2628</v>
      </c>
      <c r="E67" s="338"/>
      <c r="F67" s="338"/>
      <c r="G67" s="338"/>
      <c r="H67" s="339"/>
    </row>
    <row r="68" spans="1:8" ht="37.5" customHeight="1" outlineLevel="1" x14ac:dyDescent="0.2">
      <c r="A68" s="396" t="s">
        <v>42</v>
      </c>
      <c r="B68" s="397"/>
      <c r="C68" s="410"/>
      <c r="D68" s="337">
        <v>3504</v>
      </c>
      <c r="E68" s="338"/>
      <c r="F68" s="338"/>
      <c r="G68" s="338"/>
      <c r="H68" s="339"/>
    </row>
    <row r="69" spans="1:8" ht="37.5" customHeight="1" outlineLevel="1" x14ac:dyDescent="0.2">
      <c r="A69" s="396" t="s">
        <v>43</v>
      </c>
      <c r="B69" s="397"/>
      <c r="C69" s="410"/>
      <c r="D69" s="337">
        <v>4380</v>
      </c>
      <c r="E69" s="338"/>
      <c r="F69" s="338"/>
      <c r="G69" s="338"/>
      <c r="H69" s="339"/>
    </row>
    <row r="70" spans="1:8" ht="37.5" customHeight="1" outlineLevel="1" x14ac:dyDescent="0.2">
      <c r="A70" s="396" t="s">
        <v>44</v>
      </c>
      <c r="B70" s="397"/>
      <c r="C70" s="410"/>
      <c r="D70" s="337">
        <v>5256</v>
      </c>
      <c r="E70" s="338"/>
      <c r="F70" s="338"/>
      <c r="G70" s="338"/>
      <c r="H70" s="339"/>
    </row>
    <row r="71" spans="1:8" ht="37.5" customHeight="1" outlineLevel="1" x14ac:dyDescent="0.2">
      <c r="A71" s="396" t="s">
        <v>45</v>
      </c>
      <c r="B71" s="397"/>
      <c r="C71" s="410"/>
      <c r="D71" s="337">
        <v>6132</v>
      </c>
      <c r="E71" s="338"/>
      <c r="F71" s="338"/>
      <c r="G71" s="338"/>
      <c r="H71" s="339"/>
    </row>
    <row r="72" spans="1:8" ht="37.5" customHeight="1" outlineLevel="1" x14ac:dyDescent="0.2">
      <c r="A72" s="396" t="s">
        <v>46</v>
      </c>
      <c r="B72" s="397"/>
      <c r="C72" s="410"/>
      <c r="D72" s="337">
        <v>7008</v>
      </c>
      <c r="E72" s="338"/>
      <c r="F72" s="338"/>
      <c r="G72" s="338"/>
      <c r="H72" s="339"/>
    </row>
    <row r="73" spans="1:8" ht="37.5" customHeight="1" outlineLevel="1" x14ac:dyDescent="0.2">
      <c r="A73" s="396" t="s">
        <v>47</v>
      </c>
      <c r="B73" s="397"/>
      <c r="C73" s="410"/>
      <c r="D73" s="337">
        <v>7884</v>
      </c>
      <c r="E73" s="338"/>
      <c r="F73" s="338"/>
      <c r="G73" s="338"/>
      <c r="H73" s="339"/>
    </row>
    <row r="74" spans="1:8" ht="37.5" customHeight="1" outlineLevel="1" x14ac:dyDescent="0.2">
      <c r="A74" s="396" t="s">
        <v>48</v>
      </c>
      <c r="B74" s="397"/>
      <c r="C74" s="410"/>
      <c r="D74" s="337">
        <v>8760</v>
      </c>
      <c r="E74" s="338"/>
      <c r="F74" s="338"/>
      <c r="G74" s="338"/>
      <c r="H74" s="339"/>
    </row>
    <row r="75" spans="1:8" ht="37.5" customHeight="1" outlineLevel="1" x14ac:dyDescent="0.2">
      <c r="A75" s="396" t="s">
        <v>49</v>
      </c>
      <c r="B75" s="397"/>
      <c r="C75" s="410"/>
      <c r="D75" s="337">
        <v>9636</v>
      </c>
      <c r="E75" s="338"/>
      <c r="F75" s="338"/>
      <c r="G75" s="338"/>
      <c r="H75" s="339"/>
    </row>
    <row r="76" spans="1:8" ht="37.5" customHeight="1" outlineLevel="1" x14ac:dyDescent="0.2">
      <c r="A76" s="396" t="s">
        <v>50</v>
      </c>
      <c r="B76" s="397"/>
      <c r="C76" s="410"/>
      <c r="D76" s="337">
        <v>10512</v>
      </c>
      <c r="E76" s="338"/>
      <c r="F76" s="338"/>
      <c r="G76" s="338"/>
      <c r="H76" s="339"/>
    </row>
    <row r="77" spans="1:8" ht="37.5" customHeight="1" outlineLevel="1" x14ac:dyDescent="0.2">
      <c r="A77" s="396" t="s">
        <v>51</v>
      </c>
      <c r="B77" s="397"/>
      <c r="C77" s="410"/>
      <c r="D77" s="337">
        <v>11388</v>
      </c>
      <c r="E77" s="338"/>
      <c r="F77" s="338"/>
      <c r="G77" s="338"/>
      <c r="H77" s="339"/>
    </row>
    <row r="78" spans="1:8" ht="37.5" customHeight="1" outlineLevel="1" x14ac:dyDescent="0.2">
      <c r="A78" s="396" t="s">
        <v>52</v>
      </c>
      <c r="B78" s="397"/>
      <c r="C78" s="410"/>
      <c r="D78" s="337">
        <v>12264</v>
      </c>
      <c r="E78" s="338"/>
      <c r="F78" s="338"/>
      <c r="G78" s="338"/>
      <c r="H78" s="339"/>
    </row>
    <row r="79" spans="1:8" ht="37.5" customHeight="1" outlineLevel="1" x14ac:dyDescent="0.2">
      <c r="A79" s="396" t="s">
        <v>53</v>
      </c>
      <c r="B79" s="397"/>
      <c r="C79" s="410"/>
      <c r="D79" s="337">
        <v>13140</v>
      </c>
      <c r="E79" s="338"/>
      <c r="F79" s="338"/>
      <c r="G79" s="338"/>
      <c r="H79" s="339"/>
    </row>
    <row r="80" spans="1:8" ht="37.5" customHeight="1" outlineLevel="1" x14ac:dyDescent="0.2">
      <c r="A80" s="396" t="s">
        <v>54</v>
      </c>
      <c r="B80" s="397"/>
      <c r="C80" s="410"/>
      <c r="D80" s="337">
        <v>14016</v>
      </c>
      <c r="E80" s="338"/>
      <c r="F80" s="338"/>
      <c r="G80" s="338"/>
      <c r="H80" s="339"/>
    </row>
    <row r="81" spans="1:8" ht="37.5" customHeight="1" outlineLevel="1" x14ac:dyDescent="0.2">
      <c r="A81" s="396" t="s">
        <v>55</v>
      </c>
      <c r="B81" s="397"/>
      <c r="C81" s="410"/>
      <c r="D81" s="337">
        <v>14892</v>
      </c>
      <c r="E81" s="338"/>
      <c r="F81" s="338"/>
      <c r="G81" s="338"/>
      <c r="H81" s="339"/>
    </row>
    <row r="82" spans="1:8" ht="37.5" customHeight="1" outlineLevel="1" x14ac:dyDescent="0.2">
      <c r="A82" s="396" t="s">
        <v>56</v>
      </c>
      <c r="B82" s="397"/>
      <c r="C82" s="410"/>
      <c r="D82" s="337">
        <v>15768</v>
      </c>
      <c r="E82" s="338"/>
      <c r="F82" s="338"/>
      <c r="G82" s="338"/>
      <c r="H82" s="339"/>
    </row>
    <row r="83" spans="1:8" ht="37.5" customHeight="1" outlineLevel="1" x14ac:dyDescent="0.2">
      <c r="A83" s="396" t="s">
        <v>57</v>
      </c>
      <c r="B83" s="397"/>
      <c r="C83" s="410"/>
      <c r="D83" s="337">
        <v>16644</v>
      </c>
      <c r="E83" s="338"/>
      <c r="F83" s="338"/>
      <c r="G83" s="338"/>
      <c r="H83" s="339"/>
    </row>
    <row r="84" spans="1:8" ht="37.5" customHeight="1" outlineLevel="1" thickBot="1" x14ac:dyDescent="0.25">
      <c r="A84" s="396" t="s">
        <v>58</v>
      </c>
      <c r="B84" s="397"/>
      <c r="C84" s="410"/>
      <c r="D84" s="337">
        <v>17520</v>
      </c>
      <c r="E84" s="338"/>
      <c r="F84" s="338"/>
      <c r="G84" s="338"/>
      <c r="H84" s="339"/>
    </row>
    <row r="85" spans="1:8" ht="50.1" customHeight="1" thickBot="1" x14ac:dyDescent="0.25">
      <c r="A85" s="386" t="s">
        <v>59</v>
      </c>
      <c r="B85" s="387"/>
      <c r="C85" s="387"/>
      <c r="D85" s="398" t="str">
        <f>"от "&amp;MIN(D86:D95)&amp;" до "&amp;MAX(D86:D95)</f>
        <v>от 240 до 7500</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401">
        <v>612</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368">
        <v>480</v>
      </c>
      <c r="E87" s="368"/>
      <c r="F87" s="368"/>
      <c r="G87" s="368"/>
      <c r="H87" s="369"/>
    </row>
    <row r="88" spans="1:8" ht="37.5" customHeight="1" x14ac:dyDescent="0.2">
      <c r="A88" s="356" t="s">
        <v>62</v>
      </c>
      <c r="B88" s="395"/>
      <c r="C88" s="404"/>
      <c r="D88" s="368">
        <v>7500</v>
      </c>
      <c r="E88" s="368"/>
      <c r="F88" s="368"/>
      <c r="G88" s="368"/>
      <c r="H88" s="369"/>
    </row>
    <row r="89" spans="1:8" ht="37.5" customHeight="1" x14ac:dyDescent="0.2">
      <c r="A89" s="356" t="s">
        <v>63</v>
      </c>
      <c r="B89" s="395"/>
      <c r="C89" s="404"/>
      <c r="D89" s="368">
        <v>1476</v>
      </c>
      <c r="E89" s="368"/>
      <c r="F89" s="368"/>
      <c r="G89" s="368"/>
      <c r="H89" s="369"/>
    </row>
    <row r="90" spans="1:8" ht="37.5" customHeight="1" x14ac:dyDescent="0.2">
      <c r="A90" s="335" t="s">
        <v>64</v>
      </c>
      <c r="B90" s="336"/>
      <c r="C90" s="404"/>
      <c r="D90" s="368">
        <v>4488</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4896</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370"/>
      <c r="B98" s="371"/>
      <c r="C98" s="60"/>
      <c r="D98" s="372"/>
      <c r="E98" s="372"/>
      <c r="F98" s="372"/>
      <c r="G98" s="372"/>
      <c r="H98" s="373"/>
    </row>
    <row r="99" spans="1:8" ht="57"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379">
        <v>2460</v>
      </c>
      <c r="E99" s="379"/>
      <c r="F99" s="379"/>
      <c r="G99" s="379"/>
      <c r="H99" s="380"/>
    </row>
    <row r="100" spans="1:8" ht="57" customHeight="1" thickBot="1" x14ac:dyDescent="0.25">
      <c r="A100" s="381" t="s">
        <v>74</v>
      </c>
      <c r="B100" s="382"/>
      <c r="C100" s="377"/>
      <c r="D100" s="383" t="s">
        <v>75</v>
      </c>
      <c r="E100" s="384"/>
      <c r="F100" s="384"/>
      <c r="G100" s="384"/>
      <c r="H100" s="385"/>
    </row>
    <row r="101" spans="1:8" ht="57" customHeight="1" x14ac:dyDescent="0.2">
      <c r="A101" s="363" t="s">
        <v>76</v>
      </c>
      <c r="B101" s="364"/>
      <c r="C101" s="377"/>
      <c r="D101" s="368">
        <f>D99/4</f>
        <v>615</v>
      </c>
      <c r="E101" s="368"/>
      <c r="F101" s="368"/>
      <c r="G101" s="368"/>
      <c r="H101" s="369"/>
    </row>
    <row r="102" spans="1:8" ht="57" customHeight="1" x14ac:dyDescent="0.2">
      <c r="A102" s="363" t="s">
        <v>77</v>
      </c>
      <c r="B102" s="364"/>
      <c r="C102" s="377"/>
      <c r="D102" s="368">
        <f>D99/5</f>
        <v>492</v>
      </c>
      <c r="E102" s="368"/>
      <c r="F102" s="368"/>
      <c r="G102" s="368"/>
      <c r="H102" s="369"/>
    </row>
    <row r="103" spans="1:8" ht="57" customHeight="1" x14ac:dyDescent="0.2">
      <c r="A103" s="363" t="s">
        <v>78</v>
      </c>
      <c r="B103" s="364"/>
      <c r="C103" s="377"/>
      <c r="D103" s="368">
        <f>D99/6</f>
        <v>410</v>
      </c>
      <c r="E103" s="368"/>
      <c r="F103" s="368"/>
      <c r="G103" s="368"/>
      <c r="H103" s="369"/>
    </row>
    <row r="104" spans="1:8" ht="57" customHeight="1" x14ac:dyDescent="0.2">
      <c r="A104" s="363" t="s">
        <v>79</v>
      </c>
      <c r="B104" s="364"/>
      <c r="C104" s="377"/>
      <c r="D104" s="368">
        <f>D99/7</f>
        <v>351.42857142857144</v>
      </c>
      <c r="E104" s="368"/>
      <c r="F104" s="368"/>
      <c r="G104" s="368"/>
      <c r="H104" s="369"/>
    </row>
    <row r="105" spans="1:8" ht="57" customHeight="1" x14ac:dyDescent="0.2">
      <c r="A105" s="363" t="s">
        <v>80</v>
      </c>
      <c r="B105" s="364"/>
      <c r="C105" s="377"/>
      <c r="D105" s="368">
        <f>D99/8</f>
        <v>307.5</v>
      </c>
      <c r="E105" s="368"/>
      <c r="F105" s="368"/>
      <c r="G105" s="368"/>
      <c r="H105" s="369"/>
    </row>
    <row r="106" spans="1:8" ht="57" customHeight="1" x14ac:dyDescent="0.2">
      <c r="A106" s="363" t="s">
        <v>81</v>
      </c>
      <c r="B106" s="364"/>
      <c r="C106" s="377"/>
      <c r="D106" s="368">
        <f>D99/9</f>
        <v>273.33333333333331</v>
      </c>
      <c r="E106" s="368"/>
      <c r="F106" s="368"/>
      <c r="G106" s="368"/>
      <c r="H106" s="369"/>
    </row>
    <row r="107" spans="1:8" ht="57" customHeight="1" x14ac:dyDescent="0.2">
      <c r="A107" s="363" t="s">
        <v>82</v>
      </c>
      <c r="B107" s="364"/>
      <c r="C107" s="377"/>
      <c r="D107" s="368">
        <f>D99/10</f>
        <v>246</v>
      </c>
      <c r="E107" s="368"/>
      <c r="F107" s="368"/>
      <c r="G107" s="368"/>
      <c r="H107" s="369"/>
    </row>
    <row r="108" spans="1:8" ht="57" customHeight="1" thickBot="1" x14ac:dyDescent="0.25">
      <c r="A108" s="374" t="s">
        <v>83</v>
      </c>
      <c r="B108" s="375"/>
      <c r="C108" s="377"/>
      <c r="D108" s="379">
        <v>3696</v>
      </c>
      <c r="E108" s="379"/>
      <c r="F108" s="379"/>
      <c r="G108" s="379"/>
      <c r="H108" s="380"/>
    </row>
    <row r="109" spans="1:8" ht="57" customHeight="1" thickBot="1" x14ac:dyDescent="0.25">
      <c r="A109" s="381" t="s">
        <v>74</v>
      </c>
      <c r="B109" s="382"/>
      <c r="C109" s="377"/>
      <c r="D109" s="383" t="s">
        <v>75</v>
      </c>
      <c r="E109" s="384"/>
      <c r="F109" s="384"/>
      <c r="G109" s="384"/>
      <c r="H109" s="385"/>
    </row>
    <row r="110" spans="1:8" ht="57" customHeight="1" x14ac:dyDescent="0.2">
      <c r="A110" s="363" t="s">
        <v>76</v>
      </c>
      <c r="B110" s="364"/>
      <c r="C110" s="377"/>
      <c r="D110" s="368">
        <v>924</v>
      </c>
      <c r="E110" s="368"/>
      <c r="F110" s="368"/>
      <c r="G110" s="368"/>
      <c r="H110" s="369"/>
    </row>
    <row r="111" spans="1:8" ht="57" customHeight="1" x14ac:dyDescent="0.2">
      <c r="A111" s="363" t="s">
        <v>77</v>
      </c>
      <c r="B111" s="364"/>
      <c r="C111" s="377"/>
      <c r="D111" s="368">
        <v>739.19999999999993</v>
      </c>
      <c r="E111" s="368"/>
      <c r="F111" s="368"/>
      <c r="G111" s="368"/>
      <c r="H111" s="369"/>
    </row>
    <row r="112" spans="1:8" ht="57" customHeight="1" x14ac:dyDescent="0.2">
      <c r="A112" s="363" t="s">
        <v>78</v>
      </c>
      <c r="B112" s="364"/>
      <c r="C112" s="377"/>
      <c r="D112" s="368">
        <v>616</v>
      </c>
      <c r="E112" s="368"/>
      <c r="F112" s="368"/>
      <c r="G112" s="368"/>
      <c r="H112" s="369"/>
    </row>
    <row r="113" spans="1:8" ht="57" customHeight="1" x14ac:dyDescent="0.2">
      <c r="A113" s="363" t="s">
        <v>79</v>
      </c>
      <c r="B113" s="364"/>
      <c r="C113" s="377"/>
      <c r="D113" s="368">
        <v>528</v>
      </c>
      <c r="E113" s="368"/>
      <c r="F113" s="368"/>
      <c r="G113" s="368"/>
      <c r="H113" s="369"/>
    </row>
    <row r="114" spans="1:8" ht="57" customHeight="1" x14ac:dyDescent="0.2">
      <c r="A114" s="363" t="s">
        <v>80</v>
      </c>
      <c r="B114" s="364"/>
      <c r="C114" s="377"/>
      <c r="D114" s="368">
        <v>462</v>
      </c>
      <c r="E114" s="368"/>
      <c r="F114" s="368"/>
      <c r="G114" s="368"/>
      <c r="H114" s="369"/>
    </row>
    <row r="115" spans="1:8" ht="57" customHeight="1" x14ac:dyDescent="0.2">
      <c r="A115" s="363" t="s">
        <v>81</v>
      </c>
      <c r="B115" s="364"/>
      <c r="C115" s="377"/>
      <c r="D115" s="368">
        <v>410.66666666666669</v>
      </c>
      <c r="E115" s="368"/>
      <c r="F115" s="368"/>
      <c r="G115" s="368"/>
      <c r="H115" s="369"/>
    </row>
    <row r="116" spans="1:8" ht="57" customHeight="1" thickBot="1" x14ac:dyDescent="0.25">
      <c r="A116" s="363" t="s">
        <v>82</v>
      </c>
      <c r="B116" s="364"/>
      <c r="C116" s="378"/>
      <c r="D116" s="368">
        <v>369.59999999999997</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38">
        <v>5004</v>
      </c>
      <c r="E117" s="338"/>
      <c r="F117" s="338"/>
      <c r="G117" s="338"/>
      <c r="H117" s="338"/>
    </row>
    <row r="118" spans="1:8" ht="21.75" thickBot="1" x14ac:dyDescent="0.25">
      <c r="A118" s="329"/>
      <c r="B118" s="330"/>
      <c r="C118" s="56"/>
      <c r="D118" s="331"/>
      <c r="E118" s="331"/>
      <c r="F118" s="331"/>
      <c r="G118" s="331"/>
      <c r="H118" s="332"/>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"2ГИС.ГРОЗНЫЙ"</v>
      </c>
      <c r="D119" s="360">
        <v>4644</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367">
        <v>7260</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37">
        <v>9972</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"2ГИС.ГРОЗНЫЙ"</v>
      </c>
      <c r="D122" s="337">
        <v>5820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"2ГИС.ГРОЗНЫЙ"</v>
      </c>
      <c r="D123" s="337">
        <v>6984</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37">
        <v>7260</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37">
        <v>7500</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37">
        <v>12516</v>
      </c>
      <c r="E126" s="338"/>
      <c r="F126" s="338"/>
      <c r="G126" s="338"/>
      <c r="H126" s="339"/>
    </row>
    <row r="127" spans="1:8" ht="50.1" customHeight="1" x14ac:dyDescent="0.2">
      <c r="A127" s="335" t="s">
        <v>93</v>
      </c>
      <c r="B127" s="336"/>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37">
        <v>2250</v>
      </c>
      <c r="E127" s="338"/>
      <c r="F127" s="338"/>
      <c r="G127" s="338"/>
      <c r="H127" s="339"/>
    </row>
    <row r="128" spans="1:8" ht="50.1" customHeight="1" x14ac:dyDescent="0.2">
      <c r="A128" s="335" t="s">
        <v>94</v>
      </c>
      <c r="B128" s="336"/>
      <c r="C128" s="67" t="s">
        <v>95</v>
      </c>
      <c r="D128" s="337">
        <v>504</v>
      </c>
      <c r="E128" s="338"/>
      <c r="F128" s="338"/>
      <c r="G128" s="338"/>
      <c r="H128" s="339"/>
    </row>
    <row r="129" spans="1:8" ht="72"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37">
        <v>2604</v>
      </c>
      <c r="E129" s="338"/>
      <c r="F129" s="338"/>
      <c r="G129" s="338"/>
      <c r="H129" s="339"/>
    </row>
    <row r="130" spans="1:8" ht="72"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37">
        <v>2082</v>
      </c>
      <c r="E130" s="338"/>
      <c r="F130" s="338"/>
      <c r="G130" s="338"/>
      <c r="H130" s="339"/>
    </row>
    <row r="131" spans="1:8" ht="72" customHeight="1" x14ac:dyDescent="0.2">
      <c r="A131" s="335" t="s">
        <v>98</v>
      </c>
      <c r="B131" s="336"/>
      <c r="C131"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37">
        <v>2244</v>
      </c>
      <c r="E131" s="338"/>
      <c r="F131" s="338"/>
      <c r="G131" s="338"/>
      <c r="H131" s="339"/>
    </row>
    <row r="132" spans="1:8" ht="72" customHeight="1" x14ac:dyDescent="0.2">
      <c r="A132" s="335" t="s">
        <v>99</v>
      </c>
      <c r="B132" s="336"/>
      <c r="C132"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37">
        <v>1044</v>
      </c>
      <c r="E132" s="338"/>
      <c r="F132" s="338"/>
      <c r="G132" s="338"/>
      <c r="H132" s="339"/>
    </row>
    <row r="133" spans="1:8" ht="72"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37">
        <v>5520</v>
      </c>
      <c r="E133" s="338"/>
      <c r="F133" s="338"/>
      <c r="G133" s="338"/>
      <c r="H133" s="339"/>
    </row>
    <row r="134" spans="1:8" ht="72"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37">
        <v>2004</v>
      </c>
      <c r="E134" s="338"/>
      <c r="F134" s="338"/>
      <c r="G134" s="338"/>
      <c r="H134" s="339"/>
    </row>
    <row r="135" spans="1:8" ht="50.1" customHeight="1" x14ac:dyDescent="0.2">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37">
        <v>6492</v>
      </c>
      <c r="E135" s="338"/>
      <c r="F135" s="338"/>
      <c r="G135" s="338"/>
      <c r="H135" s="339"/>
    </row>
    <row r="136" spans="1:8" s="16" customFormat="1" ht="102" customHeight="1" x14ac:dyDescent="0.2">
      <c r="A136" s="335" t="s">
        <v>16</v>
      </c>
      <c r="B136" s="336"/>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37">
        <v>612</v>
      </c>
      <c r="E136" s="338"/>
      <c r="F136" s="338"/>
      <c r="G136" s="338"/>
      <c r="H136" s="339"/>
    </row>
    <row r="137" spans="1:8" s="16" customFormat="1" ht="102" customHeight="1" x14ac:dyDescent="0.2">
      <c r="A137" s="335" t="s">
        <v>103</v>
      </c>
      <c r="B137" s="336"/>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7" s="337">
        <v>50010</v>
      </c>
      <c r="E137" s="338"/>
      <c r="F137" s="338"/>
      <c r="G137" s="338"/>
      <c r="H137" s="339"/>
    </row>
    <row r="138" spans="1:8" s="16" customFormat="1" ht="126" customHeight="1" x14ac:dyDescent="0.2">
      <c r="A138" s="335" t="s">
        <v>104</v>
      </c>
      <c r="B138" s="336"/>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8" s="337">
        <v>525</v>
      </c>
      <c r="E138" s="338"/>
      <c r="F138" s="338"/>
      <c r="G138" s="338"/>
      <c r="H138" s="339"/>
    </row>
    <row r="139" spans="1:8" s="16" customFormat="1" ht="96" customHeight="1" x14ac:dyDescent="0.2">
      <c r="A139" s="335" t="s">
        <v>105</v>
      </c>
      <c r="B139" s="336"/>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37">
        <v>1005</v>
      </c>
      <c r="E139" s="338"/>
      <c r="F139" s="338"/>
      <c r="G139" s="338"/>
      <c r="H139" s="339"/>
    </row>
    <row r="140" spans="1:8" s="16" customFormat="1" ht="9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0" s="337">
        <v>4500</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"2ГИС.ГРОЗНЫЙ"</v>
      </c>
      <c r="D141" s="337">
        <v>6600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37">
        <v>10200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"2ГИС.ГРОЗНЫЙ" (версия для ПК)</v>
      </c>
      <c r="D143" s="337">
        <v>14040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"2ГИС.ГРОЗНЫЙ"</v>
      </c>
      <c r="D144" s="337">
        <v>8160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"2ГИС.ГРОЗНЫЙ"</v>
      </c>
      <c r="D145" s="337">
        <v>9792</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"2ГИС.ГРОЗНЫЙ" (версия для ПК)</v>
      </c>
      <c r="D146" s="337">
        <v>10200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"2ГИС.ГРОЗНЫЙ" (версия для ПК)</v>
      </c>
      <c r="D147" s="337">
        <v>10560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"2ГИС.ГРОЗНЫЙ" (версия для ПК)</v>
      </c>
      <c r="D148" s="337">
        <v>17640</v>
      </c>
      <c r="E148" s="338"/>
      <c r="F148" s="338"/>
      <c r="G148" s="338"/>
      <c r="H148" s="339"/>
    </row>
    <row r="149" spans="1:8" ht="50.1" customHeight="1" x14ac:dyDescent="0.2">
      <c r="A149" s="335" t="s">
        <v>115</v>
      </c>
      <c r="B149" s="336"/>
      <c r="C149" s="67" t="s">
        <v>95</v>
      </c>
      <c r="D149" s="337">
        <v>720</v>
      </c>
      <c r="E149" s="338"/>
      <c r="F149" s="338"/>
      <c r="G149" s="338"/>
      <c r="H149" s="339"/>
    </row>
    <row r="150" spans="1:8" ht="72"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37">
        <v>7800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"2ГИС.ГРОЗНЫЙ" (версия для ПК)</v>
      </c>
      <c r="D151" s="353">
        <v>9120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37">
        <v>3000</v>
      </c>
      <c r="E153" s="338"/>
      <c r="F153" s="338"/>
      <c r="G153" s="338"/>
      <c r="H153" s="339"/>
    </row>
    <row r="154" spans="1:8" s="16" customFormat="1" ht="50.1" customHeight="1" x14ac:dyDescent="0.2">
      <c r="A154" s="335" t="s">
        <v>120</v>
      </c>
      <c r="B154" s="336"/>
      <c r="C154" s="346"/>
      <c r="D154" s="337">
        <v>3000</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"2ГИС.ГРОЗНЫЙ"</v>
      </c>
      <c r="D159" s="337">
        <v>1896</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0" s="337">
        <v>3780</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"2ГИС.ГРОЗНЫЙ"</v>
      </c>
      <c r="D161" s="337">
        <v>2760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2" s="337">
        <v>5400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"2ГИС.ГРОЗНЫЙ"</v>
      </c>
      <c r="D163" s="337">
        <v>2244</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6"/>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6" s="360">
        <v>4350</v>
      </c>
      <c r="E166" s="361"/>
      <c r="F166" s="361"/>
      <c r="G166" s="361"/>
      <c r="H166" s="362"/>
    </row>
    <row r="167" spans="1:8" s="16" customFormat="1" ht="83.25" customHeight="1" thickBot="1" x14ac:dyDescent="0.25">
      <c r="A167" s="335" t="s">
        <v>198</v>
      </c>
      <c r="B167" s="336"/>
      <c r="C167" s="346"/>
      <c r="D167" s="337">
        <v>4350</v>
      </c>
      <c r="E167" s="338"/>
      <c r="F167" s="338"/>
      <c r="G167" s="338"/>
      <c r="H167" s="339"/>
    </row>
    <row r="168" spans="1:8" ht="21.75" thickBot="1" x14ac:dyDescent="0.25">
      <c r="A168" s="497"/>
      <c r="B168" s="498"/>
      <c r="C168" s="60"/>
      <c r="D168" s="499"/>
      <c r="E168" s="499"/>
      <c r="F168" s="499"/>
      <c r="G168" s="499"/>
      <c r="H168" s="500"/>
    </row>
    <row r="170" spans="1:8" ht="21" x14ac:dyDescent="0.2">
      <c r="A170" s="75"/>
      <c r="B170" s="76" t="s">
        <v>130</v>
      </c>
      <c r="C170" s="333" t="s">
        <v>348</v>
      </c>
      <c r="D170" s="333"/>
      <c r="E170" s="77"/>
      <c r="F170" s="77"/>
      <c r="G170" s="77"/>
      <c r="H170" s="77"/>
    </row>
    <row r="171" spans="1:8" ht="21" x14ac:dyDescent="0.2">
      <c r="A171" s="75"/>
      <c r="B171" s="77"/>
      <c r="C171" s="648" t="s">
        <v>349</v>
      </c>
      <c r="D171" s="649"/>
      <c r="E171" s="77"/>
      <c r="F171" s="77"/>
      <c r="G171" s="77"/>
      <c r="H171" s="77"/>
    </row>
    <row r="172" spans="1:8" ht="21" x14ac:dyDescent="0.2">
      <c r="A172" s="75"/>
      <c r="B172" s="77"/>
      <c r="C172" s="648" t="s">
        <v>350</v>
      </c>
      <c r="D172" s="649"/>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4"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97.5" customHeight="1" thickBot="1" x14ac:dyDescent="0.25">
      <c r="A187" s="315" t="s">
        <v>145</v>
      </c>
      <c r="B187" s="316"/>
      <c r="C187" s="93" t="s">
        <v>146</v>
      </c>
      <c r="D187" s="316" t="s">
        <v>147</v>
      </c>
      <c r="E187" s="317"/>
      <c r="F187" s="94"/>
      <c r="G187" s="94"/>
      <c r="H187" s="94"/>
    </row>
    <row r="188" spans="1:8" ht="84" x14ac:dyDescent="0.2">
      <c r="A188" s="318" t="s">
        <v>148</v>
      </c>
      <c r="B188" s="319"/>
      <c r="C188" s="95" t="s">
        <v>149</v>
      </c>
      <c r="D188" s="320" t="s">
        <v>150</v>
      </c>
      <c r="E188" s="321"/>
      <c r="F188" s="94"/>
      <c r="G188" s="94"/>
      <c r="H188" s="94"/>
    </row>
    <row r="189" spans="1:8" ht="72" customHeight="1" x14ac:dyDescent="0.2">
      <c r="A189" s="322" t="s">
        <v>151</v>
      </c>
      <c r="B189" s="323"/>
      <c r="C189" s="96" t="s">
        <v>152</v>
      </c>
      <c r="D189" s="310" t="s">
        <v>153</v>
      </c>
      <c r="E189" s="311"/>
      <c r="F189" s="94"/>
      <c r="G189" s="94"/>
      <c r="H189" s="94"/>
    </row>
    <row r="190" spans="1:8" ht="90" customHeight="1" thickBot="1" x14ac:dyDescent="0.25">
      <c r="A190" s="474" t="s">
        <v>154</v>
      </c>
      <c r="B190" s="475"/>
      <c r="C190" s="111" t="s">
        <v>155</v>
      </c>
      <c r="D190" s="476" t="s">
        <v>153</v>
      </c>
      <c r="E190" s="477"/>
      <c r="F190" s="86"/>
      <c r="G190" s="87"/>
      <c r="H190" s="87"/>
    </row>
    <row r="191" spans="1:8" s="72" customFormat="1" ht="125.25" customHeight="1" x14ac:dyDescent="0.2">
      <c r="A191" s="322" t="s">
        <v>157</v>
      </c>
      <c r="B191" s="323"/>
      <c r="C191" s="110" t="s">
        <v>158</v>
      </c>
      <c r="D191" s="323" t="s">
        <v>153</v>
      </c>
      <c r="E191" s="473"/>
      <c r="F191" s="91"/>
      <c r="G191" s="91"/>
      <c r="H191" s="91"/>
    </row>
    <row r="192" spans="1:8" s="88" customFormat="1" ht="224.25" customHeight="1" thickBot="1" x14ac:dyDescent="0.25">
      <c r="A192" s="596" t="s">
        <v>159</v>
      </c>
      <c r="B192" s="597"/>
      <c r="C192" s="111" t="s">
        <v>160</v>
      </c>
      <c r="D192" s="598" t="s">
        <v>153</v>
      </c>
      <c r="E192" s="599"/>
      <c r="F192" s="86"/>
      <c r="G192" s="87"/>
      <c r="H192" s="87"/>
    </row>
    <row r="193" spans="1:8" ht="182.25" customHeight="1" x14ac:dyDescent="0.2">
      <c r="A193"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25"/>
      <c r="C193" s="325"/>
      <c r="D193" s="325"/>
      <c r="E193" s="325"/>
      <c r="F193" s="325"/>
      <c r="G193" s="325"/>
      <c r="H193" s="325"/>
    </row>
    <row r="194" spans="1:8" ht="66.75" customHeight="1" x14ac:dyDescent="0.2">
      <c r="A194" s="325" t="s">
        <v>164</v>
      </c>
      <c r="B194" s="325"/>
      <c r="C194" s="325"/>
      <c r="D194" s="325"/>
      <c r="E194" s="325"/>
      <c r="F194" s="325"/>
      <c r="G194" s="325"/>
      <c r="H194" s="325"/>
    </row>
    <row r="195" spans="1:8" ht="23.25" x14ac:dyDescent="0.2">
      <c r="A195" s="307" t="s">
        <v>165</v>
      </c>
      <c r="B195" s="307"/>
      <c r="C195" s="307"/>
      <c r="D195" s="307"/>
      <c r="E195" s="307"/>
      <c r="F195" s="307"/>
      <c r="G195" s="307"/>
      <c r="H195" s="307"/>
    </row>
    <row r="197" spans="1:8" s="97" customFormat="1" ht="114.75" customHeight="1" x14ac:dyDescent="0.2">
      <c r="A197" s="325" t="s">
        <v>166</v>
      </c>
      <c r="B197" s="325"/>
      <c r="C197" s="325"/>
      <c r="D197" s="325"/>
      <c r="E197" s="325"/>
      <c r="F197" s="325"/>
      <c r="G197" s="325"/>
      <c r="H197" s="325"/>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7:E197"/>
    <mergeCell ref="F197:H197"/>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6"/>
  <sheetViews>
    <sheetView view="pageBreakPreview" zoomScale="40" zoomScaleNormal="60" zoomScaleSheetLayoutView="40" workbookViewId="0">
      <pane ySplit="4" topLeftCell="A178"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167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60">
        <f>F7*1.2</f>
        <v>7257.5999999999995</v>
      </c>
      <c r="E7" s="361">
        <f>F7*1.1</f>
        <v>6652.8</v>
      </c>
      <c r="F7" s="361">
        <v>6048</v>
      </c>
      <c r="G7" s="361">
        <f>F7*0.75</f>
        <v>4536</v>
      </c>
      <c r="H7" s="362">
        <f>F7*0.5</f>
        <v>3024</v>
      </c>
    </row>
    <row r="8" spans="1:8" s="16" customFormat="1" ht="132" customHeight="1" x14ac:dyDescent="0.2">
      <c r="A8" s="441"/>
      <c r="B8" s="435"/>
      <c r="C8" s="435"/>
      <c r="D8" s="337"/>
      <c r="E8" s="338"/>
      <c r="F8" s="338"/>
      <c r="G8" s="338"/>
      <c r="H8" s="339"/>
    </row>
    <row r="9" spans="1:8" s="16" customFormat="1" ht="12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436">
        <f>F12*1.2</f>
        <v>10656</v>
      </c>
      <c r="E12" s="361">
        <f>F12*1.1</f>
        <v>9768</v>
      </c>
      <c r="F12" s="361">
        <v>8880</v>
      </c>
      <c r="G12" s="361">
        <f>F12*0.75</f>
        <v>6660</v>
      </c>
      <c r="H12" s="362">
        <f>F12*0.5</f>
        <v>4440</v>
      </c>
    </row>
    <row r="13" spans="1:8" s="16" customFormat="1" ht="132" customHeight="1" x14ac:dyDescent="0.2">
      <c r="A13" s="431"/>
      <c r="B13" s="435"/>
      <c r="C13" s="435"/>
      <c r="D13" s="340"/>
      <c r="E13" s="338"/>
      <c r="F13" s="338"/>
      <c r="G13" s="338"/>
      <c r="H13" s="339"/>
    </row>
    <row r="14" spans="1:8" s="16" customFormat="1" ht="131.2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1320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"2ГИС.АБХАЗИЯ"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506">
        <v>360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60">
        <f>F27*1.2</f>
        <v>13075.199999999999</v>
      </c>
      <c r="E27" s="361">
        <f>F27*1.1</f>
        <v>11985.6</v>
      </c>
      <c r="F27" s="361">
        <v>10896</v>
      </c>
      <c r="G27" s="361">
        <f>F27*0.75</f>
        <v>8172</v>
      </c>
      <c r="H27" s="362">
        <f>F27*0.5</f>
        <v>5448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436">
        <f>F32*1.2</f>
        <v>19180.8</v>
      </c>
      <c r="E32" s="361">
        <f>F32*1.1</f>
        <v>17582.400000000001</v>
      </c>
      <c r="F32" s="361">
        <v>15984</v>
      </c>
      <c r="G32" s="361">
        <f>F32*0.75</f>
        <v>11988</v>
      </c>
      <c r="H32" s="362">
        <f>F32*0.5</f>
        <v>7992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"2ГИС.АБХАЗИЯ"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424">
        <v>648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515">
        <f>F48*1.2</f>
        <v>4320</v>
      </c>
      <c r="E48" s="515">
        <f>F48*1.1</f>
        <v>3960.0000000000005</v>
      </c>
      <c r="F48" s="515">
        <v>3600</v>
      </c>
      <c r="G48" s="515">
        <f>F48*0.75</f>
        <v>2700</v>
      </c>
      <c r="H48" s="515">
        <f>F48*0.5</f>
        <v>1800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458">
        <v>180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60">
        <f>F55*1.2</f>
        <v>8712</v>
      </c>
      <c r="E55" s="361">
        <f>F55*1.1</f>
        <v>7986.0000000000009</v>
      </c>
      <c r="F55" s="361">
        <v>7260</v>
      </c>
      <c r="G55" s="361">
        <f>F55*0.75</f>
        <v>5445</v>
      </c>
      <c r="H55" s="362">
        <f>F55*0.5</f>
        <v>3630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436">
        <f>F61*1.2</f>
        <v>10166.4</v>
      </c>
      <c r="E61" s="361">
        <f>F61*1.1</f>
        <v>9319.2000000000007</v>
      </c>
      <c r="F61" s="361">
        <v>8472</v>
      </c>
      <c r="G61" s="361">
        <f>F61*0.75</f>
        <v>6354</v>
      </c>
      <c r="H61" s="362">
        <f>F61*0.5</f>
        <v>4236</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506">
        <v>180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"&amp;MIN(D72:D106)&amp;" до "&amp;MAX(D72:D106)</f>
        <v>от 1200 до 42000</v>
      </c>
      <c r="E71" s="399"/>
      <c r="F71" s="399"/>
      <c r="G71" s="399"/>
      <c r="H71" s="400"/>
    </row>
    <row r="72" spans="1:8" s="16" customFormat="1" ht="37.5" customHeight="1" outlineLevel="1" x14ac:dyDescent="0.2">
      <c r="A72" s="408" t="s">
        <v>39</v>
      </c>
      <c r="B72" s="409"/>
      <c r="C72" s="505"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411">
        <v>1200</v>
      </c>
      <c r="E72" s="412"/>
      <c r="F72" s="412"/>
      <c r="G72" s="412"/>
      <c r="H72" s="413"/>
    </row>
    <row r="73" spans="1:8" s="16" customFormat="1" ht="37.5" customHeight="1" outlineLevel="1" x14ac:dyDescent="0.2">
      <c r="A73" s="396" t="s">
        <v>40</v>
      </c>
      <c r="B73" s="397"/>
      <c r="C73" s="410"/>
      <c r="D73" s="337">
        <v>2400</v>
      </c>
      <c r="E73" s="338"/>
      <c r="F73" s="338"/>
      <c r="G73" s="338"/>
      <c r="H73" s="339"/>
    </row>
    <row r="74" spans="1:8" s="16" customFormat="1" ht="37.5" customHeight="1" outlineLevel="1" x14ac:dyDescent="0.2">
      <c r="A74" s="396" t="s">
        <v>41</v>
      </c>
      <c r="B74" s="397"/>
      <c r="C74" s="410"/>
      <c r="D74" s="337">
        <v>3600</v>
      </c>
      <c r="E74" s="338"/>
      <c r="F74" s="338"/>
      <c r="G74" s="338"/>
      <c r="H74" s="339"/>
    </row>
    <row r="75" spans="1:8" s="16" customFormat="1" ht="37.5" customHeight="1" outlineLevel="1" x14ac:dyDescent="0.2">
      <c r="A75" s="396" t="s">
        <v>42</v>
      </c>
      <c r="B75" s="397"/>
      <c r="C75" s="410"/>
      <c r="D75" s="337">
        <v>4800</v>
      </c>
      <c r="E75" s="338"/>
      <c r="F75" s="338"/>
      <c r="G75" s="338"/>
      <c r="H75" s="339"/>
    </row>
    <row r="76" spans="1:8" s="16" customFormat="1" ht="37.5" customHeight="1" outlineLevel="1" x14ac:dyDescent="0.2">
      <c r="A76" s="396" t="s">
        <v>43</v>
      </c>
      <c r="B76" s="397"/>
      <c r="C76" s="410"/>
      <c r="D76" s="337">
        <v>6000</v>
      </c>
      <c r="E76" s="338"/>
      <c r="F76" s="338"/>
      <c r="G76" s="338"/>
      <c r="H76" s="339"/>
    </row>
    <row r="77" spans="1:8" s="16" customFormat="1" ht="37.5" customHeight="1" outlineLevel="1" x14ac:dyDescent="0.2">
      <c r="A77" s="396" t="s">
        <v>44</v>
      </c>
      <c r="B77" s="397"/>
      <c r="C77" s="410"/>
      <c r="D77" s="337">
        <v>7200</v>
      </c>
      <c r="E77" s="338"/>
      <c r="F77" s="338"/>
      <c r="G77" s="338"/>
      <c r="H77" s="339"/>
    </row>
    <row r="78" spans="1:8" s="16" customFormat="1" ht="37.5" customHeight="1" outlineLevel="1" x14ac:dyDescent="0.2">
      <c r="A78" s="396" t="s">
        <v>45</v>
      </c>
      <c r="B78" s="397"/>
      <c r="C78" s="410"/>
      <c r="D78" s="337">
        <v>8400</v>
      </c>
      <c r="E78" s="338"/>
      <c r="F78" s="338"/>
      <c r="G78" s="338"/>
      <c r="H78" s="339"/>
    </row>
    <row r="79" spans="1:8" s="16" customFormat="1" ht="37.5" customHeight="1" outlineLevel="1" x14ac:dyDescent="0.2">
      <c r="A79" s="396" t="s">
        <v>46</v>
      </c>
      <c r="B79" s="397"/>
      <c r="C79" s="410"/>
      <c r="D79" s="337">
        <v>9600</v>
      </c>
      <c r="E79" s="338"/>
      <c r="F79" s="338"/>
      <c r="G79" s="338"/>
      <c r="H79" s="339"/>
    </row>
    <row r="80" spans="1:8" s="16" customFormat="1" ht="37.5" customHeight="1" outlineLevel="1" x14ac:dyDescent="0.2">
      <c r="A80" s="396" t="s">
        <v>47</v>
      </c>
      <c r="B80" s="397"/>
      <c r="C80" s="410"/>
      <c r="D80" s="337">
        <v>10800</v>
      </c>
      <c r="E80" s="338"/>
      <c r="F80" s="338"/>
      <c r="G80" s="338"/>
      <c r="H80" s="339"/>
    </row>
    <row r="81" spans="1:8" s="16" customFormat="1" ht="37.5" customHeight="1" outlineLevel="1" x14ac:dyDescent="0.2">
      <c r="A81" s="396" t="s">
        <v>48</v>
      </c>
      <c r="B81" s="397"/>
      <c r="C81" s="410"/>
      <c r="D81" s="337">
        <v>12000</v>
      </c>
      <c r="E81" s="338"/>
      <c r="F81" s="338"/>
      <c r="G81" s="338"/>
      <c r="H81" s="339"/>
    </row>
    <row r="82" spans="1:8" s="16" customFormat="1" ht="37.5" customHeight="1" outlineLevel="1" x14ac:dyDescent="0.2">
      <c r="A82" s="396" t="s">
        <v>49</v>
      </c>
      <c r="B82" s="397"/>
      <c r="C82" s="410"/>
      <c r="D82" s="337">
        <v>13200</v>
      </c>
      <c r="E82" s="338"/>
      <c r="F82" s="338"/>
      <c r="G82" s="338"/>
      <c r="H82" s="339"/>
    </row>
    <row r="83" spans="1:8" s="16" customFormat="1" ht="37.5" customHeight="1" outlineLevel="1" x14ac:dyDescent="0.2">
      <c r="A83" s="396" t="s">
        <v>50</v>
      </c>
      <c r="B83" s="397"/>
      <c r="C83" s="410"/>
      <c r="D83" s="337">
        <v>14400</v>
      </c>
      <c r="E83" s="338"/>
      <c r="F83" s="338"/>
      <c r="G83" s="338"/>
      <c r="H83" s="339"/>
    </row>
    <row r="84" spans="1:8" s="16" customFormat="1" ht="37.5" customHeight="1" outlineLevel="1" x14ac:dyDescent="0.2">
      <c r="A84" s="396" t="s">
        <v>51</v>
      </c>
      <c r="B84" s="397"/>
      <c r="C84" s="410"/>
      <c r="D84" s="337">
        <v>15600</v>
      </c>
      <c r="E84" s="338"/>
      <c r="F84" s="338"/>
      <c r="G84" s="338"/>
      <c r="H84" s="339"/>
    </row>
    <row r="85" spans="1:8" s="16" customFormat="1" ht="37.5" customHeight="1" outlineLevel="1" x14ac:dyDescent="0.2">
      <c r="A85" s="396" t="s">
        <v>52</v>
      </c>
      <c r="B85" s="397"/>
      <c r="C85" s="410"/>
      <c r="D85" s="337">
        <v>16800</v>
      </c>
      <c r="E85" s="338"/>
      <c r="F85" s="338"/>
      <c r="G85" s="338"/>
      <c r="H85" s="339"/>
    </row>
    <row r="86" spans="1:8" s="16" customFormat="1" ht="37.5" customHeight="1" outlineLevel="1" x14ac:dyDescent="0.2">
      <c r="A86" s="396" t="s">
        <v>53</v>
      </c>
      <c r="B86" s="397"/>
      <c r="C86" s="410"/>
      <c r="D86" s="337">
        <v>18000</v>
      </c>
      <c r="E86" s="338"/>
      <c r="F86" s="338"/>
      <c r="G86" s="338"/>
      <c r="H86" s="339"/>
    </row>
    <row r="87" spans="1:8" s="16" customFormat="1" ht="37.5" customHeight="1" outlineLevel="1" x14ac:dyDescent="0.2">
      <c r="A87" s="396" t="s">
        <v>54</v>
      </c>
      <c r="B87" s="397"/>
      <c r="C87" s="410"/>
      <c r="D87" s="337">
        <v>19200</v>
      </c>
      <c r="E87" s="338"/>
      <c r="F87" s="338"/>
      <c r="G87" s="338"/>
      <c r="H87" s="339"/>
    </row>
    <row r="88" spans="1:8" s="16" customFormat="1" ht="37.5" customHeight="1" outlineLevel="1" x14ac:dyDescent="0.2">
      <c r="A88" s="396" t="s">
        <v>55</v>
      </c>
      <c r="B88" s="397"/>
      <c r="C88" s="410"/>
      <c r="D88" s="337">
        <v>20400</v>
      </c>
      <c r="E88" s="338"/>
      <c r="F88" s="338"/>
      <c r="G88" s="338"/>
      <c r="H88" s="339"/>
    </row>
    <row r="89" spans="1:8" s="16" customFormat="1" ht="37.5" customHeight="1" outlineLevel="1" x14ac:dyDescent="0.2">
      <c r="A89" s="396" t="s">
        <v>56</v>
      </c>
      <c r="B89" s="397"/>
      <c r="C89" s="410"/>
      <c r="D89" s="337">
        <v>21600</v>
      </c>
      <c r="E89" s="338"/>
      <c r="F89" s="338"/>
      <c r="G89" s="338"/>
      <c r="H89" s="339"/>
    </row>
    <row r="90" spans="1:8" s="16" customFormat="1" ht="37.5" customHeight="1" outlineLevel="1" x14ac:dyDescent="0.2">
      <c r="A90" s="396" t="s">
        <v>57</v>
      </c>
      <c r="B90" s="397"/>
      <c r="C90" s="410"/>
      <c r="D90" s="337">
        <v>22800</v>
      </c>
      <c r="E90" s="338"/>
      <c r="F90" s="338"/>
      <c r="G90" s="338"/>
      <c r="H90" s="339"/>
    </row>
    <row r="91" spans="1:8" s="16" customFormat="1" ht="37.5" customHeight="1" outlineLevel="1" x14ac:dyDescent="0.2">
      <c r="A91" s="396" t="s">
        <v>58</v>
      </c>
      <c r="B91" s="397"/>
      <c r="C91" s="410"/>
      <c r="D91" s="337">
        <v>24000</v>
      </c>
      <c r="E91" s="338"/>
      <c r="F91" s="338"/>
      <c r="G91" s="338"/>
      <c r="H91" s="339"/>
    </row>
    <row r="92" spans="1:8" s="16" customFormat="1" ht="37.5" customHeight="1" outlineLevel="1" x14ac:dyDescent="0.2">
      <c r="A92" s="396" t="s">
        <v>178</v>
      </c>
      <c r="B92" s="397"/>
      <c r="C92" s="410"/>
      <c r="D92" s="337">
        <v>25200</v>
      </c>
      <c r="E92" s="338"/>
      <c r="F92" s="338"/>
      <c r="G92" s="338"/>
      <c r="H92" s="339"/>
    </row>
    <row r="93" spans="1:8" s="16" customFormat="1" ht="37.5" customHeight="1" outlineLevel="1" x14ac:dyDescent="0.2">
      <c r="A93" s="396" t="s">
        <v>179</v>
      </c>
      <c r="B93" s="397"/>
      <c r="C93" s="410"/>
      <c r="D93" s="337">
        <v>26400</v>
      </c>
      <c r="E93" s="338"/>
      <c r="F93" s="338"/>
      <c r="G93" s="338"/>
      <c r="H93" s="339"/>
    </row>
    <row r="94" spans="1:8" s="16" customFormat="1" ht="37.5" customHeight="1" outlineLevel="1" x14ac:dyDescent="0.2">
      <c r="A94" s="396" t="s">
        <v>180</v>
      </c>
      <c r="B94" s="397"/>
      <c r="C94" s="410"/>
      <c r="D94" s="337">
        <v>27600</v>
      </c>
      <c r="E94" s="338"/>
      <c r="F94" s="338"/>
      <c r="G94" s="338"/>
      <c r="H94" s="339"/>
    </row>
    <row r="95" spans="1:8" s="16" customFormat="1" ht="37.5" customHeight="1" outlineLevel="1" x14ac:dyDescent="0.2">
      <c r="A95" s="396" t="s">
        <v>181</v>
      </c>
      <c r="B95" s="397"/>
      <c r="C95" s="410"/>
      <c r="D95" s="337">
        <v>28800</v>
      </c>
      <c r="E95" s="338"/>
      <c r="F95" s="338"/>
      <c r="G95" s="338"/>
      <c r="H95" s="339"/>
    </row>
    <row r="96" spans="1:8" s="16" customFormat="1" ht="37.5" customHeight="1" outlineLevel="1" x14ac:dyDescent="0.2">
      <c r="A96" s="396" t="s">
        <v>182</v>
      </c>
      <c r="B96" s="397"/>
      <c r="C96" s="410"/>
      <c r="D96" s="337">
        <v>30000</v>
      </c>
      <c r="E96" s="338"/>
      <c r="F96" s="338"/>
      <c r="G96" s="338"/>
      <c r="H96" s="339"/>
    </row>
    <row r="97" spans="1:8" s="16" customFormat="1" ht="37.5" customHeight="1" outlineLevel="1" x14ac:dyDescent="0.2">
      <c r="A97" s="396" t="s">
        <v>183</v>
      </c>
      <c r="B97" s="397"/>
      <c r="C97" s="410"/>
      <c r="D97" s="337">
        <v>31200</v>
      </c>
      <c r="E97" s="338"/>
      <c r="F97" s="338"/>
      <c r="G97" s="338"/>
      <c r="H97" s="339"/>
    </row>
    <row r="98" spans="1:8" s="16" customFormat="1" ht="37.5" customHeight="1" outlineLevel="1" x14ac:dyDescent="0.2">
      <c r="A98" s="396" t="s">
        <v>184</v>
      </c>
      <c r="B98" s="397"/>
      <c r="C98" s="410"/>
      <c r="D98" s="337">
        <v>32400</v>
      </c>
      <c r="E98" s="338"/>
      <c r="F98" s="338"/>
      <c r="G98" s="338"/>
      <c r="H98" s="339"/>
    </row>
    <row r="99" spans="1:8" s="16" customFormat="1" ht="37.5" customHeight="1" outlineLevel="1" x14ac:dyDescent="0.2">
      <c r="A99" s="396" t="s">
        <v>185</v>
      </c>
      <c r="B99" s="397"/>
      <c r="C99" s="410"/>
      <c r="D99" s="337">
        <v>33600</v>
      </c>
      <c r="E99" s="338"/>
      <c r="F99" s="338"/>
      <c r="G99" s="338"/>
      <c r="H99" s="339"/>
    </row>
    <row r="100" spans="1:8" s="16" customFormat="1" ht="37.5" customHeight="1" outlineLevel="1" x14ac:dyDescent="0.2">
      <c r="A100" s="396" t="s">
        <v>186</v>
      </c>
      <c r="B100" s="397"/>
      <c r="C100" s="410"/>
      <c r="D100" s="337">
        <v>34800</v>
      </c>
      <c r="E100" s="338"/>
      <c r="F100" s="338"/>
      <c r="G100" s="338"/>
      <c r="H100" s="339"/>
    </row>
    <row r="101" spans="1:8" s="16" customFormat="1" ht="37.5" customHeight="1" outlineLevel="1" x14ac:dyDescent="0.2">
      <c r="A101" s="396" t="s">
        <v>187</v>
      </c>
      <c r="B101" s="397"/>
      <c r="C101" s="410"/>
      <c r="D101" s="337">
        <v>36000</v>
      </c>
      <c r="E101" s="338"/>
      <c r="F101" s="338"/>
      <c r="G101" s="338"/>
      <c r="H101" s="339"/>
    </row>
    <row r="102" spans="1:8" s="16" customFormat="1" ht="37.5" customHeight="1" outlineLevel="1" x14ac:dyDescent="0.2">
      <c r="A102" s="396" t="s">
        <v>188</v>
      </c>
      <c r="B102" s="397"/>
      <c r="C102" s="410"/>
      <c r="D102" s="337">
        <v>37200</v>
      </c>
      <c r="E102" s="338"/>
      <c r="F102" s="338"/>
      <c r="G102" s="338"/>
      <c r="H102" s="339"/>
    </row>
    <row r="103" spans="1:8" s="16" customFormat="1" ht="37.5" customHeight="1" outlineLevel="1" x14ac:dyDescent="0.2">
      <c r="A103" s="396" t="s">
        <v>189</v>
      </c>
      <c r="B103" s="397"/>
      <c r="C103" s="410"/>
      <c r="D103" s="337">
        <v>38400</v>
      </c>
      <c r="E103" s="338"/>
      <c r="F103" s="338"/>
      <c r="G103" s="338"/>
      <c r="H103" s="339"/>
    </row>
    <row r="104" spans="1:8" s="16" customFormat="1" ht="37.5" customHeight="1" outlineLevel="1" x14ac:dyDescent="0.2">
      <c r="A104" s="396" t="s">
        <v>190</v>
      </c>
      <c r="B104" s="397"/>
      <c r="C104" s="410"/>
      <c r="D104" s="337">
        <v>39600</v>
      </c>
      <c r="E104" s="338"/>
      <c r="F104" s="338"/>
      <c r="G104" s="338"/>
      <c r="H104" s="339"/>
    </row>
    <row r="105" spans="1:8" s="16" customFormat="1" ht="37.5" customHeight="1" outlineLevel="1" x14ac:dyDescent="0.2">
      <c r="A105" s="396" t="s">
        <v>191</v>
      </c>
      <c r="B105" s="397"/>
      <c r="C105" s="410"/>
      <c r="D105" s="337">
        <v>40800</v>
      </c>
      <c r="E105" s="338"/>
      <c r="F105" s="338"/>
      <c r="G105" s="338"/>
      <c r="H105" s="339"/>
    </row>
    <row r="106" spans="1:8" s="16" customFormat="1" ht="37.5" customHeight="1" outlineLevel="1" thickBot="1" x14ac:dyDescent="0.25">
      <c r="A106" s="396" t="s">
        <v>192</v>
      </c>
      <c r="B106" s="397"/>
      <c r="C106" s="410"/>
      <c r="D106" s="337">
        <v>42000</v>
      </c>
      <c r="E106" s="338"/>
      <c r="F106" s="338"/>
      <c r="G106" s="338"/>
      <c r="H106" s="339"/>
    </row>
    <row r="107" spans="1:8" s="16" customFormat="1" ht="50.1" customHeight="1" thickBot="1" x14ac:dyDescent="0.25">
      <c r="A107" s="386" t="s">
        <v>59</v>
      </c>
      <c r="B107" s="387"/>
      <c r="C107" s="387"/>
      <c r="D107" s="398" t="str">
        <f>"от "&amp;MIN(D108:D117)&amp;" до "&amp;MAX(D108:D117)</f>
        <v>от 300 до 7920</v>
      </c>
      <c r="E107" s="399"/>
      <c r="F107" s="399"/>
      <c r="G107" s="399"/>
      <c r="H107" s="400"/>
    </row>
    <row r="108" spans="1:8" s="16" customFormat="1" ht="157.5" customHeight="1" x14ac:dyDescent="0.2">
      <c r="A108" s="102" t="s">
        <v>193</v>
      </c>
      <c r="B108" s="63" t="s">
        <v>194</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411">
        <v>1008</v>
      </c>
      <c r="E108" s="412"/>
      <c r="F108" s="412"/>
      <c r="G108" s="412"/>
      <c r="H108" s="413"/>
    </row>
    <row r="109" spans="1:8" s="16" customFormat="1" ht="37.5" customHeight="1" x14ac:dyDescent="0.2">
      <c r="A109" s="335" t="s">
        <v>61</v>
      </c>
      <c r="B109" s="336"/>
      <c r="C109" s="4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37">
        <v>360</v>
      </c>
      <c r="E109" s="338"/>
      <c r="F109" s="338"/>
      <c r="G109" s="338"/>
      <c r="H109" s="339"/>
    </row>
    <row r="110" spans="1:8" s="16" customFormat="1" ht="37.5" customHeight="1" x14ac:dyDescent="0.2">
      <c r="A110" s="335" t="s">
        <v>62</v>
      </c>
      <c r="B110" s="336"/>
      <c r="C110" s="404"/>
      <c r="D110" s="337">
        <v>7920</v>
      </c>
      <c r="E110" s="338"/>
      <c r="F110" s="338"/>
      <c r="G110" s="338"/>
      <c r="H110" s="339"/>
    </row>
    <row r="111" spans="1:8" s="16" customFormat="1" ht="37.5" customHeight="1" x14ac:dyDescent="0.2">
      <c r="A111" s="335" t="s">
        <v>63</v>
      </c>
      <c r="B111" s="336"/>
      <c r="C111" s="404"/>
      <c r="D111" s="337">
        <v>1560</v>
      </c>
      <c r="E111" s="338"/>
      <c r="F111" s="338"/>
      <c r="G111" s="338"/>
      <c r="H111" s="339"/>
    </row>
    <row r="112" spans="1:8" s="16" customFormat="1" ht="37.5" customHeight="1" x14ac:dyDescent="0.2">
      <c r="A112" s="335" t="s">
        <v>64</v>
      </c>
      <c r="B112" s="336"/>
      <c r="C112" s="404"/>
      <c r="D112" s="337">
        <v>5280</v>
      </c>
      <c r="E112" s="338"/>
      <c r="F112" s="338"/>
      <c r="G112" s="338"/>
      <c r="H112" s="339"/>
    </row>
    <row r="113" spans="1:8" s="16" customFormat="1" ht="37.5" customHeight="1" x14ac:dyDescent="0.2">
      <c r="A113" s="335" t="s">
        <v>65</v>
      </c>
      <c r="B113" s="503"/>
      <c r="C113" s="404"/>
      <c r="D113" s="337">
        <v>300</v>
      </c>
      <c r="E113" s="338"/>
      <c r="F113" s="338"/>
      <c r="G113" s="338"/>
      <c r="H113" s="339"/>
    </row>
    <row r="114" spans="1:8" s="16" customFormat="1" ht="37.5" customHeight="1" x14ac:dyDescent="0.2">
      <c r="A114" s="335" t="s">
        <v>66</v>
      </c>
      <c r="B114" s="503"/>
      <c r="C114" s="404"/>
      <c r="D114" s="337">
        <v>300</v>
      </c>
      <c r="E114" s="338"/>
      <c r="F114" s="338"/>
      <c r="G114" s="338"/>
      <c r="H114" s="339"/>
    </row>
    <row r="115" spans="1:8" s="16" customFormat="1" ht="37.5" customHeight="1" x14ac:dyDescent="0.2">
      <c r="A115" s="335" t="s">
        <v>67</v>
      </c>
      <c r="B115" s="503"/>
      <c r="C115" s="404"/>
      <c r="D115" s="337">
        <v>600</v>
      </c>
      <c r="E115" s="338"/>
      <c r="F115" s="338"/>
      <c r="G115" s="338"/>
      <c r="H115" s="339"/>
    </row>
    <row r="116" spans="1:8" s="16" customFormat="1" ht="37.5" customHeight="1" x14ac:dyDescent="0.2">
      <c r="A116" s="335" t="s">
        <v>68</v>
      </c>
      <c r="B116" s="503"/>
      <c r="C116" s="404"/>
      <c r="D116" s="337">
        <v>900</v>
      </c>
      <c r="E116" s="338"/>
      <c r="F116" s="338"/>
      <c r="G116" s="338"/>
      <c r="H116" s="339"/>
    </row>
    <row r="117" spans="1:8" s="16" customFormat="1" ht="37.5" customHeight="1" thickBot="1" x14ac:dyDescent="0.25">
      <c r="A117" s="348" t="s">
        <v>69</v>
      </c>
      <c r="B117" s="504"/>
      <c r="C117" s="405"/>
      <c r="D117" s="337">
        <v>4440</v>
      </c>
      <c r="E117" s="338"/>
      <c r="F117" s="338"/>
      <c r="G117" s="338"/>
      <c r="H117" s="339"/>
    </row>
    <row r="118" spans="1:8" s="16" customFormat="1" ht="117.75" customHeight="1" thickBot="1" x14ac:dyDescent="0.25">
      <c r="A118" s="501" t="s">
        <v>71</v>
      </c>
      <c r="B118" s="502"/>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354">
        <v>30</v>
      </c>
      <c r="E118" s="354"/>
      <c r="F118" s="354"/>
      <c r="G118" s="354"/>
      <c r="H118" s="355"/>
    </row>
    <row r="119" spans="1:8" s="23" customFormat="1" ht="50.1" customHeight="1" thickBot="1" x14ac:dyDescent="0.25">
      <c r="A119" s="341" t="s">
        <v>72</v>
      </c>
      <c r="B119" s="342"/>
      <c r="C119" s="21"/>
      <c r="D119" s="343" t="e">
        <f>"от "&amp;MIN(D121,D141:H142,#REF!,D143:H157)&amp;" до "&amp;MAX(D121,D141:H142,#REF!,D143:H157)</f>
        <v>#REF!</v>
      </c>
      <c r="E119" s="343"/>
      <c r="F119" s="343"/>
      <c r="G119" s="343"/>
      <c r="H119" s="344"/>
    </row>
    <row r="120" spans="1:8" s="16" customFormat="1" ht="24.95" customHeight="1" thickBot="1" x14ac:dyDescent="0.25">
      <c r="A120" s="497"/>
      <c r="B120" s="498"/>
      <c r="C120" s="60"/>
      <c r="D120" s="499"/>
      <c r="E120" s="499"/>
      <c r="F120" s="499"/>
      <c r="G120" s="499"/>
      <c r="H120" s="500"/>
    </row>
    <row r="121" spans="1:8" s="16" customFormat="1" ht="57" customHeight="1" thickBot="1" x14ac:dyDescent="0.25">
      <c r="A121" s="374" t="s">
        <v>73</v>
      </c>
      <c r="B121" s="375"/>
      <c r="C121"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379">
        <v>4200</v>
      </c>
      <c r="E121" s="379"/>
      <c r="F121" s="379"/>
      <c r="G121" s="379"/>
      <c r="H121" s="380"/>
    </row>
    <row r="122" spans="1:8" s="16" customFormat="1" ht="57" customHeight="1" thickBot="1" x14ac:dyDescent="0.25">
      <c r="A122" s="381" t="s">
        <v>74</v>
      </c>
      <c r="B122" s="382"/>
      <c r="C122" s="377"/>
      <c r="D122" s="383" t="s">
        <v>75</v>
      </c>
      <c r="E122" s="384"/>
      <c r="F122" s="384"/>
      <c r="G122" s="384"/>
      <c r="H122" s="385"/>
    </row>
    <row r="123" spans="1:8" s="16" customFormat="1" ht="57" customHeight="1" x14ac:dyDescent="0.2">
      <c r="A123" s="363" t="s">
        <v>76</v>
      </c>
      <c r="B123" s="364"/>
      <c r="C123" s="377"/>
      <c r="D123" s="368">
        <f>D121/4</f>
        <v>1050</v>
      </c>
      <c r="E123" s="368"/>
      <c r="F123" s="368"/>
      <c r="G123" s="368"/>
      <c r="H123" s="369"/>
    </row>
    <row r="124" spans="1:8" s="16" customFormat="1" ht="57" customHeight="1" x14ac:dyDescent="0.2">
      <c r="A124" s="363" t="s">
        <v>77</v>
      </c>
      <c r="B124" s="364"/>
      <c r="C124" s="377"/>
      <c r="D124" s="368">
        <f>D121/5</f>
        <v>840</v>
      </c>
      <c r="E124" s="368"/>
      <c r="F124" s="368"/>
      <c r="G124" s="368"/>
      <c r="H124" s="369"/>
    </row>
    <row r="125" spans="1:8" s="16" customFormat="1" ht="57" customHeight="1" x14ac:dyDescent="0.2">
      <c r="A125" s="363" t="s">
        <v>78</v>
      </c>
      <c r="B125" s="364"/>
      <c r="C125" s="377"/>
      <c r="D125" s="368">
        <f>D121/6</f>
        <v>700</v>
      </c>
      <c r="E125" s="368"/>
      <c r="F125" s="368"/>
      <c r="G125" s="368"/>
      <c r="H125" s="369"/>
    </row>
    <row r="126" spans="1:8" s="16" customFormat="1" ht="57" customHeight="1" x14ac:dyDescent="0.2">
      <c r="A126" s="363" t="s">
        <v>79</v>
      </c>
      <c r="B126" s="364"/>
      <c r="C126" s="377"/>
      <c r="D126" s="368">
        <f>D121/7</f>
        <v>600</v>
      </c>
      <c r="E126" s="368"/>
      <c r="F126" s="368"/>
      <c r="G126" s="368"/>
      <c r="H126" s="369"/>
    </row>
    <row r="127" spans="1:8" s="16" customFormat="1" ht="57" customHeight="1" x14ac:dyDescent="0.2">
      <c r="A127" s="363" t="s">
        <v>80</v>
      </c>
      <c r="B127" s="364"/>
      <c r="C127" s="377"/>
      <c r="D127" s="368">
        <f>D121/8</f>
        <v>525</v>
      </c>
      <c r="E127" s="368"/>
      <c r="F127" s="368"/>
      <c r="G127" s="368"/>
      <c r="H127" s="369"/>
    </row>
    <row r="128" spans="1:8" s="16" customFormat="1" ht="57" customHeight="1" x14ac:dyDescent="0.2">
      <c r="A128" s="363" t="s">
        <v>81</v>
      </c>
      <c r="B128" s="364"/>
      <c r="C128" s="377"/>
      <c r="D128" s="368">
        <f>D121/9</f>
        <v>466.66666666666669</v>
      </c>
      <c r="E128" s="368"/>
      <c r="F128" s="368"/>
      <c r="G128" s="368"/>
      <c r="H128" s="369"/>
    </row>
    <row r="129" spans="1:8" s="16" customFormat="1" ht="57" customHeight="1" x14ac:dyDescent="0.2">
      <c r="A129" s="363" t="s">
        <v>82</v>
      </c>
      <c r="B129" s="364"/>
      <c r="C129" s="377"/>
      <c r="D129" s="368">
        <f>D121/10</f>
        <v>420</v>
      </c>
      <c r="E129" s="368"/>
      <c r="F129" s="368"/>
      <c r="G129" s="368"/>
      <c r="H129" s="369"/>
    </row>
    <row r="130" spans="1:8" s="16" customFormat="1" ht="57" customHeight="1" thickBot="1" x14ac:dyDescent="0.25">
      <c r="A130" s="374" t="s">
        <v>83</v>
      </c>
      <c r="B130" s="375"/>
      <c r="C130" s="377"/>
      <c r="D130" s="379">
        <v>8400</v>
      </c>
      <c r="E130" s="379"/>
      <c r="F130" s="379"/>
      <c r="G130" s="379"/>
      <c r="H130" s="380"/>
    </row>
    <row r="131" spans="1:8" s="16" customFormat="1" ht="57" customHeight="1" thickBot="1" x14ac:dyDescent="0.25">
      <c r="A131" s="381" t="s">
        <v>74</v>
      </c>
      <c r="B131" s="382"/>
      <c r="C131" s="377"/>
      <c r="D131" s="383" t="s">
        <v>75</v>
      </c>
      <c r="E131" s="384"/>
      <c r="F131" s="384"/>
      <c r="G131" s="384"/>
      <c r="H131" s="385"/>
    </row>
    <row r="132" spans="1:8" s="16" customFormat="1" ht="57" customHeight="1" x14ac:dyDescent="0.2">
      <c r="A132" s="363" t="s">
        <v>76</v>
      </c>
      <c r="B132" s="364"/>
      <c r="C132" s="377"/>
      <c r="D132" s="490">
        <v>2100</v>
      </c>
      <c r="E132" s="491"/>
      <c r="F132" s="491"/>
      <c r="G132" s="491"/>
      <c r="H132" s="492"/>
    </row>
    <row r="133" spans="1:8" s="16" customFormat="1" ht="57" customHeight="1" x14ac:dyDescent="0.2">
      <c r="A133" s="363" t="s">
        <v>77</v>
      </c>
      <c r="B133" s="364"/>
      <c r="C133" s="377"/>
      <c r="D133" s="496">
        <v>1680</v>
      </c>
      <c r="E133" s="368"/>
      <c r="F133" s="368"/>
      <c r="G133" s="368"/>
      <c r="H133" s="369"/>
    </row>
    <row r="134" spans="1:8" s="16" customFormat="1" ht="57" customHeight="1" x14ac:dyDescent="0.2">
      <c r="A134" s="363" t="s">
        <v>78</v>
      </c>
      <c r="B134" s="364"/>
      <c r="C134" s="377"/>
      <c r="D134" s="496">
        <v>1400</v>
      </c>
      <c r="E134" s="368"/>
      <c r="F134" s="368"/>
      <c r="G134" s="368"/>
      <c r="H134" s="369"/>
    </row>
    <row r="135" spans="1:8" s="16" customFormat="1" ht="57" customHeight="1" x14ac:dyDescent="0.2">
      <c r="A135" s="363" t="s">
        <v>79</v>
      </c>
      <c r="B135" s="364"/>
      <c r="C135" s="377"/>
      <c r="D135" s="496">
        <v>1200</v>
      </c>
      <c r="E135" s="368"/>
      <c r="F135" s="368"/>
      <c r="G135" s="368"/>
      <c r="H135" s="369"/>
    </row>
    <row r="136" spans="1:8" s="16" customFormat="1" ht="57" customHeight="1" x14ac:dyDescent="0.2">
      <c r="A136" s="363" t="s">
        <v>80</v>
      </c>
      <c r="B136" s="364"/>
      <c r="C136" s="377"/>
      <c r="D136" s="496">
        <v>1050</v>
      </c>
      <c r="E136" s="368"/>
      <c r="F136" s="368"/>
      <c r="G136" s="368"/>
      <c r="H136" s="369"/>
    </row>
    <row r="137" spans="1:8" s="16" customFormat="1" ht="57" customHeight="1" x14ac:dyDescent="0.2">
      <c r="A137" s="363" t="s">
        <v>81</v>
      </c>
      <c r="B137" s="364"/>
      <c r="C137" s="377"/>
      <c r="D137" s="368">
        <v>933.33333333333337</v>
      </c>
      <c r="E137" s="368"/>
      <c r="F137" s="368"/>
      <c r="G137" s="368"/>
      <c r="H137" s="369"/>
    </row>
    <row r="138" spans="1:8" s="16" customFormat="1" ht="57" customHeight="1" thickBot="1" x14ac:dyDescent="0.25">
      <c r="A138" s="363" t="s">
        <v>82</v>
      </c>
      <c r="B138" s="364"/>
      <c r="C138" s="378"/>
      <c r="D138" s="368">
        <v>840</v>
      </c>
      <c r="E138" s="368"/>
      <c r="F138" s="368"/>
      <c r="G138" s="368"/>
      <c r="H138" s="369"/>
    </row>
    <row r="139" spans="1:8" s="16" customFormat="1" ht="62.45" customHeight="1" thickBot="1" x14ac:dyDescent="0.25">
      <c r="A139" s="358" t="s">
        <v>84</v>
      </c>
      <c r="B139" s="359"/>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353">
        <v>20016</v>
      </c>
      <c r="E139" s="354"/>
      <c r="F139" s="354"/>
      <c r="G139" s="354"/>
      <c r="H139" s="355"/>
    </row>
    <row r="140" spans="1:8" s="16" customFormat="1" ht="24.95" customHeight="1" thickBot="1" x14ac:dyDescent="0.25">
      <c r="A140" s="497"/>
      <c r="B140" s="498"/>
      <c r="C140" s="56"/>
      <c r="D140" s="499"/>
      <c r="E140" s="499"/>
      <c r="F140" s="499"/>
      <c r="G140" s="499"/>
      <c r="H140" s="500"/>
    </row>
    <row r="141" spans="1:8" s="16" customFormat="1" ht="50.1" customHeight="1" x14ac:dyDescent="0.2">
      <c r="A141" s="335" t="s">
        <v>85</v>
      </c>
      <c r="B141" s="336"/>
      <c r="C141" s="105" t="str">
        <f>"Интернет-площадка 2gis.ru на основе Cправочника организаций "&amp;$C$2&amp;""</f>
        <v>Интернет-площадка 2gis.ru на основе Cправочника организаций "2ГИС.АБХАЗИЯ"</v>
      </c>
      <c r="D141" s="340">
        <v>7680</v>
      </c>
      <c r="E141" s="338"/>
      <c r="F141" s="338"/>
      <c r="G141" s="338"/>
      <c r="H141" s="339"/>
    </row>
    <row r="142" spans="1:8" s="16" customFormat="1" ht="50.1" customHeight="1" x14ac:dyDescent="0.2">
      <c r="A142" s="335" t="s">
        <v>86</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340">
        <v>5250</v>
      </c>
      <c r="E142" s="338"/>
      <c r="F142" s="338"/>
      <c r="G142" s="338"/>
      <c r="H142" s="339"/>
    </row>
    <row r="143" spans="1:8" s="16" customFormat="1" ht="50.1" customHeight="1" x14ac:dyDescent="0.2">
      <c r="A143" s="356" t="s">
        <v>87</v>
      </c>
      <c r="B143" s="357"/>
      <c r="C143"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340">
        <v>5250</v>
      </c>
      <c r="E143" s="338"/>
      <c r="F143" s="338"/>
      <c r="G143" s="338"/>
      <c r="H143" s="339"/>
    </row>
    <row r="144" spans="1:8" s="16" customFormat="1" ht="50.1" customHeight="1" x14ac:dyDescent="0.2">
      <c r="A144" s="356" t="s">
        <v>88</v>
      </c>
      <c r="B144" s="357"/>
      <c r="C144" s="68" t="str">
        <f>"Интернет-площадка 2gis.ru на основе Cправочника организаций "&amp;$C$2&amp;""</f>
        <v>Интернет-площадка 2gis.ru на основе Cправочника организаций "2ГИС.АБХАЗИЯ"</v>
      </c>
      <c r="D144" s="340">
        <v>20340</v>
      </c>
      <c r="E144" s="338"/>
      <c r="F144" s="338"/>
      <c r="G144" s="338"/>
      <c r="H144" s="339"/>
    </row>
    <row r="145" spans="1:8" s="16" customFormat="1" ht="50.1" customHeight="1" x14ac:dyDescent="0.2">
      <c r="A145" s="335" t="s">
        <v>89</v>
      </c>
      <c r="B145" s="336"/>
      <c r="C145" s="68" t="str">
        <f>"Интернет-площадка 2gis.ru на основе Cправочника организаций "&amp;$C$2&amp;""</f>
        <v>Интернет-площадка 2gis.ru на основе Cправочника организаций "2ГИС.АБХАЗИЯ"</v>
      </c>
      <c r="D145" s="340">
        <v>24408</v>
      </c>
      <c r="E145" s="338"/>
      <c r="F145" s="338"/>
      <c r="G145" s="338"/>
      <c r="H145" s="339"/>
    </row>
    <row r="146" spans="1:8" s="16" customFormat="1" ht="50.1" customHeight="1" x14ac:dyDescent="0.2">
      <c r="A146" s="335" t="s">
        <v>90</v>
      </c>
      <c r="B146" s="336"/>
      <c r="C146"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340">
        <v>5250</v>
      </c>
      <c r="E146" s="338"/>
      <c r="F146" s="338"/>
      <c r="G146" s="338"/>
      <c r="H146" s="339"/>
    </row>
    <row r="147" spans="1:8" s="16" customFormat="1" ht="50.1" customHeight="1" x14ac:dyDescent="0.2">
      <c r="A147" s="335" t="s">
        <v>91</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340">
        <v>5250</v>
      </c>
      <c r="E147" s="338"/>
      <c r="F147" s="338"/>
      <c r="G147" s="338"/>
      <c r="H147" s="339"/>
    </row>
    <row r="148" spans="1:8" s="16" customFormat="1" ht="50.1" customHeight="1" x14ac:dyDescent="0.2">
      <c r="A148" s="335" t="s">
        <v>92</v>
      </c>
      <c r="B148" s="336"/>
      <c r="C14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340">
        <v>5250</v>
      </c>
      <c r="E148" s="338"/>
      <c r="F148" s="338"/>
      <c r="G148" s="338"/>
      <c r="H148" s="339"/>
    </row>
    <row r="149" spans="1:8" s="16" customFormat="1" ht="50.1" customHeight="1" x14ac:dyDescent="0.2">
      <c r="A149" s="335" t="s">
        <v>93</v>
      </c>
      <c r="B149" s="336"/>
      <c r="C149" s="68" t="e">
        <f>#REF!</f>
        <v>#REF!</v>
      </c>
      <c r="D149" s="340">
        <v>12204</v>
      </c>
      <c r="E149" s="338"/>
      <c r="F149" s="338"/>
      <c r="G149" s="338"/>
      <c r="H149" s="339"/>
    </row>
    <row r="150" spans="1:8" s="16" customFormat="1" ht="50.1" customHeight="1" x14ac:dyDescent="0.2">
      <c r="A150" s="335" t="s">
        <v>94</v>
      </c>
      <c r="B150" s="336"/>
      <c r="C150" s="68" t="s">
        <v>95</v>
      </c>
      <c r="D150" s="340">
        <v>540</v>
      </c>
      <c r="E150" s="338"/>
      <c r="F150" s="338"/>
      <c r="G150" s="338"/>
      <c r="H150" s="339"/>
    </row>
    <row r="151" spans="1:8" s="16" customFormat="1" ht="78" customHeight="1" x14ac:dyDescent="0.2">
      <c r="A151" s="335" t="s">
        <v>96</v>
      </c>
      <c r="B151" s="336"/>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340">
        <v>4320</v>
      </c>
      <c r="E151" s="338"/>
      <c r="F151" s="338"/>
      <c r="G151" s="338"/>
      <c r="H151" s="339"/>
    </row>
    <row r="152" spans="1:8" s="16" customFormat="1" ht="78" customHeight="1" x14ac:dyDescent="0.2">
      <c r="A152" s="335" t="s">
        <v>97</v>
      </c>
      <c r="B152" s="336"/>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340">
        <v>3456</v>
      </c>
      <c r="E152" s="338"/>
      <c r="F152" s="338"/>
      <c r="G152" s="338"/>
      <c r="H152" s="339"/>
    </row>
    <row r="153" spans="1:8" s="16" customFormat="1" ht="78" customHeight="1" x14ac:dyDescent="0.2">
      <c r="A153" s="335" t="s">
        <v>98</v>
      </c>
      <c r="B153" s="336"/>
      <c r="C153" s="6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340">
        <v>3480</v>
      </c>
      <c r="E153" s="338"/>
      <c r="F153" s="338"/>
      <c r="G153" s="338"/>
      <c r="H153" s="339"/>
    </row>
    <row r="154" spans="1:8" s="16" customFormat="1" ht="78" customHeight="1" x14ac:dyDescent="0.2">
      <c r="A154" s="335" t="s">
        <v>99</v>
      </c>
      <c r="B154" s="336"/>
      <c r="C154" s="6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340">
        <v>1728</v>
      </c>
      <c r="E154" s="338"/>
      <c r="F154" s="338"/>
      <c r="G154" s="338"/>
      <c r="H154" s="339"/>
    </row>
    <row r="155" spans="1:8" s="16" customFormat="1" ht="78" customHeight="1" x14ac:dyDescent="0.2">
      <c r="A155" s="335" t="s">
        <v>100</v>
      </c>
      <c r="B155" s="336" t="s">
        <v>100</v>
      </c>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5" s="340">
        <v>25800</v>
      </c>
      <c r="E155" s="338"/>
      <c r="F155" s="338"/>
      <c r="G155" s="338"/>
      <c r="H155" s="339"/>
    </row>
    <row r="156" spans="1:8" s="16" customFormat="1" ht="78" customHeight="1" x14ac:dyDescent="0.2">
      <c r="A156" s="335" t="s">
        <v>101</v>
      </c>
      <c r="B156" s="336" t="s">
        <v>101</v>
      </c>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6" s="340">
        <v>10008</v>
      </c>
      <c r="E156" s="338"/>
      <c r="F156" s="338"/>
      <c r="G156" s="338"/>
      <c r="H156" s="339"/>
    </row>
    <row r="157" spans="1:8" s="16" customFormat="1" ht="50.1" customHeight="1" thickBot="1" x14ac:dyDescent="0.25">
      <c r="A157" s="335" t="s">
        <v>102</v>
      </c>
      <c r="B157" s="336"/>
      <c r="C15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340">
        <v>6360</v>
      </c>
      <c r="E157" s="338"/>
      <c r="F157" s="338"/>
      <c r="G157" s="338"/>
      <c r="H157" s="339"/>
    </row>
    <row r="158" spans="1:8" s="16" customFormat="1" ht="102" customHeight="1" thickBot="1" x14ac:dyDescent="0.25">
      <c r="A158" s="335" t="s">
        <v>16</v>
      </c>
      <c r="B158" s="336"/>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340">
        <v>1008</v>
      </c>
      <c r="E158" s="338"/>
      <c r="F158" s="338"/>
      <c r="G158" s="338"/>
      <c r="H158" s="339"/>
    </row>
    <row r="159" spans="1:8" s="16" customFormat="1" ht="102" customHeight="1" thickBot="1" x14ac:dyDescent="0.25">
      <c r="A159" s="335" t="s">
        <v>103</v>
      </c>
      <c r="B159" s="336"/>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9" s="340">
        <v>100002</v>
      </c>
      <c r="E159" s="338"/>
      <c r="F159" s="338"/>
      <c r="G159" s="338"/>
      <c r="H159" s="339"/>
    </row>
    <row r="160" spans="1:8" s="16" customFormat="1" ht="126" customHeight="1" x14ac:dyDescent="0.2">
      <c r="A160" s="335" t="s">
        <v>104</v>
      </c>
      <c r="B160" s="336"/>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0" s="340">
        <v>12000</v>
      </c>
      <c r="E160" s="338"/>
      <c r="F160" s="338"/>
      <c r="G160" s="338"/>
      <c r="H160" s="339"/>
    </row>
    <row r="161" spans="1:8" s="16" customFormat="1" ht="96" customHeight="1" x14ac:dyDescent="0.2">
      <c r="A161" s="356" t="s">
        <v>105</v>
      </c>
      <c r="B161" s="357"/>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340">
        <v>4500</v>
      </c>
      <c r="E161" s="338"/>
      <c r="F161" s="338"/>
      <c r="G161" s="338"/>
      <c r="H161" s="339"/>
    </row>
    <row r="162" spans="1:8" s="16" customFormat="1" ht="96" customHeight="1" x14ac:dyDescent="0.2">
      <c r="A162" s="356" t="s">
        <v>106</v>
      </c>
      <c r="B162" s="357"/>
      <c r="C16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2" s="340">
        <v>15003</v>
      </c>
      <c r="E162" s="338"/>
      <c r="F162" s="338"/>
      <c r="G162" s="338"/>
      <c r="H162" s="339"/>
    </row>
    <row r="163" spans="1:8" s="16" customFormat="1" ht="50.1" customHeight="1" x14ac:dyDescent="0.2">
      <c r="A163" s="335" t="s">
        <v>107</v>
      </c>
      <c r="B163" s="336"/>
      <c r="C163" s="68" t="str">
        <f>"Интернет-площадка 2gis.ru на основе Cправочника организаций "&amp;$C$2&amp;""</f>
        <v>Интернет-площадка 2gis.ru на основе Cправочника организаций "2ГИС.АБХАЗИЯ"</v>
      </c>
      <c r="D163" s="340">
        <v>13920</v>
      </c>
      <c r="E163" s="338"/>
      <c r="F163" s="338"/>
      <c r="G163" s="338"/>
      <c r="H163" s="339"/>
    </row>
    <row r="164" spans="1:8" s="16" customFormat="1" ht="50.1" customHeight="1" x14ac:dyDescent="0.2">
      <c r="A164" s="335" t="s">
        <v>108</v>
      </c>
      <c r="B164" s="336"/>
      <c r="C16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340">
        <v>9480</v>
      </c>
      <c r="E164" s="338"/>
      <c r="F164" s="338"/>
      <c r="G164" s="338"/>
      <c r="H164" s="339"/>
    </row>
    <row r="165" spans="1:8" s="16" customFormat="1" ht="50.1" customHeight="1" x14ac:dyDescent="0.2">
      <c r="A165" s="356" t="s">
        <v>109</v>
      </c>
      <c r="B165" s="357"/>
      <c r="C165"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340">
        <v>9480</v>
      </c>
      <c r="E165" s="338"/>
      <c r="F165" s="338"/>
      <c r="G165" s="338"/>
      <c r="H165" s="339"/>
    </row>
    <row r="166" spans="1:8" s="16" customFormat="1" ht="50.1" customHeight="1" x14ac:dyDescent="0.2">
      <c r="A166" s="356" t="s">
        <v>110</v>
      </c>
      <c r="B166" s="357"/>
      <c r="C166" s="68" t="str">
        <f>"Интернет-площадка 2gis.ru на основе Cправочника организаций "&amp;$C$2&amp;""</f>
        <v>Интернет-площадка 2gis.ru на основе Cправочника организаций "2ГИС.АБХАЗИЯ"</v>
      </c>
      <c r="D166" s="340">
        <v>36720</v>
      </c>
      <c r="E166" s="338"/>
      <c r="F166" s="338"/>
      <c r="G166" s="338"/>
      <c r="H166" s="339"/>
    </row>
    <row r="167" spans="1:8" s="16" customFormat="1" ht="50.1" customHeight="1" x14ac:dyDescent="0.2">
      <c r="A167" s="356" t="s">
        <v>111</v>
      </c>
      <c r="B167" s="357"/>
      <c r="C167" s="68" t="str">
        <f>"Интернет-площадка 2gis.ru на основе Cправочника организаций "&amp;$C$2&amp;""</f>
        <v>Интернет-площадка 2gis.ru на основе Cправочника организаций "2ГИС.АБХАЗИЯ"</v>
      </c>
      <c r="D167" s="340">
        <v>44064</v>
      </c>
      <c r="E167" s="338"/>
      <c r="F167" s="338"/>
      <c r="G167" s="338"/>
      <c r="H167" s="339"/>
    </row>
    <row r="168" spans="1:8" s="16" customFormat="1" ht="50.1" customHeight="1" x14ac:dyDescent="0.2">
      <c r="A168" s="356" t="s">
        <v>112</v>
      </c>
      <c r="B168" s="357"/>
      <c r="C16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340">
        <v>9480</v>
      </c>
      <c r="E168" s="338"/>
      <c r="F168" s="338"/>
      <c r="G168" s="338"/>
      <c r="H168" s="339"/>
    </row>
    <row r="169" spans="1:8" s="16" customFormat="1" ht="50.1" customHeight="1" x14ac:dyDescent="0.2">
      <c r="A169" s="356" t="s">
        <v>113</v>
      </c>
      <c r="B169" s="357"/>
      <c r="C169"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340">
        <v>9480</v>
      </c>
      <c r="E169" s="338"/>
      <c r="F169" s="338"/>
      <c r="G169" s="338"/>
      <c r="H169" s="339"/>
    </row>
    <row r="170" spans="1:8" s="16" customFormat="1" ht="50.1" customHeight="1" x14ac:dyDescent="0.2">
      <c r="A170" s="335" t="s">
        <v>114</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340">
        <v>9480</v>
      </c>
      <c r="E170" s="338"/>
      <c r="F170" s="338"/>
      <c r="G170" s="338"/>
      <c r="H170" s="339"/>
    </row>
    <row r="171" spans="1:8" s="16" customFormat="1" ht="50.1" customHeight="1" x14ac:dyDescent="0.2">
      <c r="A171" s="335" t="s">
        <v>115</v>
      </c>
      <c r="B171" s="336"/>
      <c r="C171" s="68" t="s">
        <v>95</v>
      </c>
      <c r="D171" s="340">
        <v>1080</v>
      </c>
      <c r="E171" s="338"/>
      <c r="F171" s="338"/>
      <c r="G171" s="338"/>
      <c r="H171" s="339"/>
    </row>
    <row r="172" spans="1:8" s="16" customFormat="1" ht="75" customHeight="1" x14ac:dyDescent="0.2">
      <c r="A172" s="335" t="s">
        <v>116</v>
      </c>
      <c r="B172" s="336"/>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340">
        <v>46440</v>
      </c>
      <c r="E172" s="338"/>
      <c r="F172" s="338"/>
      <c r="G172" s="338"/>
      <c r="H172" s="339"/>
    </row>
    <row r="173" spans="1:8" s="16" customFormat="1" ht="50.1" customHeight="1" thickBot="1" x14ac:dyDescent="0.25">
      <c r="A173" s="335" t="s">
        <v>117</v>
      </c>
      <c r="B173" s="336"/>
      <c r="C173"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340">
        <v>11520</v>
      </c>
      <c r="E173" s="338"/>
      <c r="F173" s="338"/>
      <c r="G173" s="338"/>
      <c r="H173" s="339"/>
    </row>
    <row r="174" spans="1:8" s="23" customFormat="1" ht="50.1" customHeight="1" thickBot="1" x14ac:dyDescent="0.25">
      <c r="A174" s="341" t="s">
        <v>118</v>
      </c>
      <c r="B174" s="342"/>
      <c r="C174" s="21"/>
      <c r="D174" s="343"/>
      <c r="E174" s="343"/>
      <c r="F174" s="343"/>
      <c r="G174" s="343"/>
      <c r="H174" s="344"/>
    </row>
    <row r="175" spans="1:8" s="16" customFormat="1" ht="50.1" customHeight="1" x14ac:dyDescent="0.2">
      <c r="A175" s="335" t="s">
        <v>119</v>
      </c>
      <c r="B175" s="336"/>
      <c r="C175" s="345"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37">
        <v>10008</v>
      </c>
      <c r="E175" s="338"/>
      <c r="F175" s="338"/>
      <c r="G175" s="338"/>
      <c r="H175" s="339"/>
    </row>
    <row r="176" spans="1:8" s="16" customFormat="1" ht="50.1" customHeight="1" x14ac:dyDescent="0.2">
      <c r="A176" s="335" t="s">
        <v>120</v>
      </c>
      <c r="B176" s="336"/>
      <c r="C176" s="346"/>
      <c r="D176" s="337">
        <v>10008</v>
      </c>
      <c r="E176" s="338"/>
      <c r="F176" s="338"/>
      <c r="G176" s="338"/>
      <c r="H176" s="339"/>
    </row>
    <row r="177" spans="1:8" s="16" customFormat="1" ht="50.1" customHeight="1" x14ac:dyDescent="0.2">
      <c r="A177" s="348" t="s">
        <v>121</v>
      </c>
      <c r="B177" s="349"/>
      <c r="C177" s="346"/>
      <c r="D177" s="496">
        <v>1500</v>
      </c>
      <c r="E177" s="368"/>
      <c r="F177" s="368"/>
      <c r="G177" s="368"/>
      <c r="H177" s="368"/>
    </row>
    <row r="178" spans="1:8" s="16" customFormat="1" ht="50.1" customHeight="1" x14ac:dyDescent="0.2">
      <c r="A178" s="348" t="s">
        <v>122</v>
      </c>
      <c r="B178" s="349"/>
      <c r="C178" s="346"/>
      <c r="D178" s="496">
        <v>150</v>
      </c>
      <c r="E178" s="368"/>
      <c r="F178" s="368"/>
      <c r="G178" s="368"/>
      <c r="H178" s="368"/>
    </row>
    <row r="179" spans="1:8" s="16" customFormat="1" ht="50.1" customHeight="1" thickBot="1" x14ac:dyDescent="0.25">
      <c r="A179" s="348" t="s">
        <v>123</v>
      </c>
      <c r="B179" s="349"/>
      <c r="C179" s="347"/>
      <c r="D179" s="450">
        <v>510</v>
      </c>
      <c r="E179" s="451"/>
      <c r="F179" s="451"/>
      <c r="G179" s="451"/>
      <c r="H179" s="451"/>
    </row>
    <row r="180" spans="1:8" s="16" customFormat="1" ht="50.1" customHeight="1" thickBot="1" x14ac:dyDescent="0.25">
      <c r="A180" s="341" t="s">
        <v>124</v>
      </c>
      <c r="B180" s="342"/>
      <c r="C180" s="21"/>
      <c r="D180" s="343"/>
      <c r="E180" s="343"/>
      <c r="F180" s="343"/>
      <c r="G180" s="343"/>
      <c r="H180" s="344"/>
    </row>
    <row r="181" spans="1:8" s="16" customFormat="1" ht="50.1" customHeight="1" x14ac:dyDescent="0.2">
      <c r="A181" s="335" t="s">
        <v>125</v>
      </c>
      <c r="B181" s="336"/>
      <c r="C181" s="68" t="str">
        <f>"Интернет-площадка 2gis.ru на основе Cправочника организаций "&amp;$C$2&amp;""</f>
        <v>Интернет-площадка 2gis.ru на основе Cправочника организаций "2ГИС.АБХАЗИЯ"</v>
      </c>
      <c r="D181" s="337">
        <v>2040</v>
      </c>
      <c r="E181" s="338"/>
      <c r="F181" s="338"/>
      <c r="G181" s="338"/>
      <c r="H181" s="339"/>
    </row>
    <row r="182" spans="1:8" s="16" customFormat="1" ht="50.1" customHeight="1" x14ac:dyDescent="0.2">
      <c r="A182" s="335" t="s">
        <v>126</v>
      </c>
      <c r="B182" s="336"/>
      <c r="C18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2" s="340">
        <v>6720</v>
      </c>
      <c r="E182" s="338"/>
      <c r="F182" s="338"/>
      <c r="G182" s="338"/>
      <c r="H182" s="339"/>
    </row>
    <row r="183" spans="1:8" s="16" customFormat="1" ht="50.1" customHeight="1" x14ac:dyDescent="0.2">
      <c r="A183" s="356" t="s">
        <v>195</v>
      </c>
      <c r="B183" s="357"/>
      <c r="C183" s="68" t="str">
        <f>"Интернет-площадка 2gis.ru на основе Cправочника организаций "&amp;$C$2&amp;""</f>
        <v>Интернет-площадка 2gis.ru на основе Cправочника организаций "2ГИС.АБХАЗИЯ"</v>
      </c>
      <c r="D183" s="337">
        <v>3720</v>
      </c>
      <c r="E183" s="338"/>
      <c r="F183" s="338"/>
      <c r="G183" s="338"/>
      <c r="H183" s="339"/>
    </row>
    <row r="184" spans="1:8" s="16" customFormat="1" ht="50.1" customHeight="1" x14ac:dyDescent="0.2">
      <c r="A184" s="356" t="s">
        <v>128</v>
      </c>
      <c r="B184" s="357"/>
      <c r="C18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4" s="337">
        <v>12120</v>
      </c>
      <c r="E184" s="338"/>
      <c r="F184" s="338"/>
      <c r="G184" s="338"/>
      <c r="H184" s="339"/>
    </row>
    <row r="185" spans="1:8" s="16" customFormat="1" ht="126" customHeight="1" thickBot="1" x14ac:dyDescent="0.25">
      <c r="A185" s="335" t="s">
        <v>129</v>
      </c>
      <c r="B185" s="336"/>
      <c r="C18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5" s="340">
        <v>6594</v>
      </c>
      <c r="E185" s="338"/>
      <c r="F185" s="338"/>
      <c r="G185" s="338"/>
      <c r="H185" s="339"/>
    </row>
    <row r="186" spans="1:8" ht="50.1" customHeight="1" thickBot="1" x14ac:dyDescent="0.25">
      <c r="A186" s="341" t="s">
        <v>196</v>
      </c>
      <c r="B186" s="342"/>
      <c r="C186" s="21"/>
      <c r="D186" s="343"/>
      <c r="E186" s="343"/>
      <c r="F186" s="343"/>
      <c r="G186" s="343"/>
      <c r="H186" s="344"/>
    </row>
    <row r="187" spans="1:8" s="20" customFormat="1" ht="30" customHeight="1" thickBot="1" x14ac:dyDescent="0.25">
      <c r="A187" s="485"/>
      <c r="B187" s="486"/>
      <c r="C187" s="486"/>
      <c r="D187" s="486"/>
      <c r="E187" s="486"/>
      <c r="F187" s="486"/>
      <c r="G187" s="486"/>
      <c r="H187" s="487"/>
    </row>
    <row r="188" spans="1:8" s="16" customFormat="1" ht="83.25" customHeight="1" x14ac:dyDescent="0.2">
      <c r="A188" s="488" t="s">
        <v>197</v>
      </c>
      <c r="B188" s="489"/>
      <c r="C188"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490">
        <v>11850</v>
      </c>
      <c r="E188" s="491"/>
      <c r="F188" s="491"/>
      <c r="G188" s="491"/>
      <c r="H188" s="492"/>
    </row>
    <row r="189" spans="1:8" s="16" customFormat="1" ht="83.25" customHeight="1" thickBot="1" x14ac:dyDescent="0.25">
      <c r="A189" s="493" t="s">
        <v>198</v>
      </c>
      <c r="B189" s="494"/>
      <c r="C189" s="347"/>
      <c r="D189" s="495">
        <v>11850</v>
      </c>
      <c r="E189" s="393"/>
      <c r="F189" s="393"/>
      <c r="G189" s="393"/>
      <c r="H189" s="394"/>
    </row>
    <row r="190" spans="1:8" s="23" customFormat="1" ht="50.1" customHeight="1" thickBot="1" x14ac:dyDescent="0.25">
      <c r="A190" s="329"/>
      <c r="B190" s="330"/>
      <c r="C190" s="56"/>
      <c r="D190" s="331"/>
      <c r="E190" s="331"/>
      <c r="F190" s="331"/>
      <c r="G190" s="331"/>
      <c r="H190" s="332"/>
    </row>
    <row r="191" spans="1:8" s="20" customFormat="1" ht="26.25" x14ac:dyDescent="0.2">
      <c r="A191" s="71"/>
      <c r="B191" s="72"/>
      <c r="C191" s="73"/>
      <c r="D191" s="72"/>
      <c r="E191" s="72"/>
      <c r="F191" s="72"/>
      <c r="G191" s="72"/>
      <c r="H191" s="74"/>
    </row>
    <row r="192" spans="1:8" s="16" customFormat="1" ht="21" x14ac:dyDescent="0.2">
      <c r="A192" s="75"/>
      <c r="B192" s="76" t="s">
        <v>130</v>
      </c>
      <c r="C192" s="333" t="s">
        <v>199</v>
      </c>
      <c r="D192" s="333"/>
      <c r="E192" s="77"/>
      <c r="F192" s="77"/>
      <c r="G192" s="77"/>
      <c r="H192" s="77"/>
    </row>
    <row r="193" spans="1:8" s="16" customFormat="1" ht="21" x14ac:dyDescent="0.2">
      <c r="A193" s="75"/>
      <c r="B193" s="77"/>
      <c r="C193" s="327" t="s">
        <v>200</v>
      </c>
      <c r="D193" s="327"/>
      <c r="E193" s="77"/>
      <c r="F193" s="77"/>
      <c r="G193" s="77"/>
      <c r="H193" s="77"/>
    </row>
    <row r="194" spans="1:8" s="16" customFormat="1" ht="21" x14ac:dyDescent="0.2">
      <c r="A194" s="75"/>
      <c r="B194" s="77"/>
      <c r="C194" s="327" t="s">
        <v>201</v>
      </c>
      <c r="D194" s="327"/>
      <c r="E194" s="77"/>
      <c r="F194" s="77"/>
      <c r="G194" s="77"/>
      <c r="H194" s="77"/>
    </row>
    <row r="195" spans="1:8" s="16" customFormat="1" ht="21" x14ac:dyDescent="0.2">
      <c r="A195" s="75"/>
      <c r="B195" s="77"/>
      <c r="C195" s="108"/>
      <c r="D195" s="108"/>
      <c r="E195" s="77"/>
      <c r="F195" s="77"/>
      <c r="G195" s="77"/>
      <c r="H195" s="77"/>
    </row>
    <row r="196" spans="1:8" s="16" customFormat="1" ht="21" x14ac:dyDescent="0.2">
      <c r="A196" s="334" t="s">
        <v>202</v>
      </c>
      <c r="B196" s="334"/>
      <c r="C196" s="334"/>
      <c r="D196" s="334"/>
      <c r="E196" s="334"/>
      <c r="F196" s="334"/>
      <c r="G196" s="334"/>
      <c r="H196" s="334"/>
    </row>
    <row r="197" spans="1:8" s="16" customFormat="1" ht="21" x14ac:dyDescent="0.2">
      <c r="A197" s="71"/>
      <c r="B197" s="72"/>
      <c r="C197" s="327"/>
      <c r="D197" s="327"/>
      <c r="E197" s="77"/>
      <c r="F197" s="77"/>
      <c r="G197" s="77"/>
      <c r="H197" s="72"/>
    </row>
    <row r="198" spans="1:8" ht="12.6" customHeight="1" x14ac:dyDescent="0.2">
      <c r="A198" s="324" t="str">
        <f>Абакан_юр!A171</f>
        <v>По соглашению сторон в качестве валюты платежа могут выступать украинские гривны, в этом случае курс следующий: 1 руб. = 0,5104 гривен</v>
      </c>
      <c r="B198" s="324"/>
      <c r="C198" s="324"/>
      <c r="D198" s="79"/>
      <c r="E198" s="79"/>
      <c r="F198" s="80"/>
      <c r="G198" s="328"/>
      <c r="H198" s="328"/>
    </row>
    <row r="199" spans="1:8" s="77" customFormat="1" ht="24.95" customHeight="1" x14ac:dyDescent="0.2">
      <c r="A199" s="324" t="str">
        <f>Абакан_юр!A172</f>
        <v>По соглашению сторон в качестве валюты платежа могут выступать дирхамы ОАЭ, в этом случае курс следующий: 1 руб. = 0,0434 дирхам</v>
      </c>
      <c r="B199" s="324"/>
      <c r="C199" s="324"/>
      <c r="D199" s="79"/>
      <c r="E199" s="79"/>
      <c r="F199" s="80"/>
      <c r="G199" s="82"/>
      <c r="H199" s="82"/>
    </row>
    <row r="200" spans="1:8" s="77" customFormat="1" ht="24.95" customHeight="1" x14ac:dyDescent="0.2">
      <c r="A200" s="324" t="str">
        <f>Абакан_юр!A173</f>
        <v>По соглашению сторон в качестве валюты платежа могут выступать доллары США, в этом случае курс следующий: 1 руб. = 0,0126 доллара</v>
      </c>
      <c r="B200" s="324"/>
      <c r="C200" s="324"/>
      <c r="D200" s="79"/>
      <c r="E200" s="79"/>
      <c r="F200" s="80"/>
      <c r="G200" s="82"/>
      <c r="H200" s="82"/>
    </row>
    <row r="201" spans="1:8" s="77" customFormat="1" ht="24.95" customHeight="1" x14ac:dyDescent="0.2">
      <c r="A201" s="324" t="str">
        <f>Абакан_юр!A174</f>
        <v>По соглашению сторон в качестве валюты платежа могут выступать евро, в этом случае курс следующий: 1 руб. = 0,0117 евро</v>
      </c>
      <c r="B201" s="324"/>
      <c r="C201" s="324"/>
      <c r="D201" s="79"/>
      <c r="E201" s="80"/>
      <c r="F201" s="80"/>
      <c r="G201" s="82"/>
      <c r="H201" s="82"/>
    </row>
    <row r="202" spans="1:8" s="77" customFormat="1" ht="24.75" customHeight="1" x14ac:dyDescent="0.2">
      <c r="A202" s="324" t="str">
        <f>Абакан_юр!A175</f>
        <v>По соглашению сторон в качестве валюты платежа могут выступать чешские кроны, в этом случае курс следующий: 1 руб. = 0,2914 крона</v>
      </c>
      <c r="B202" s="324"/>
      <c r="C202" s="324"/>
      <c r="D202" s="79"/>
      <c r="E202" s="80"/>
      <c r="F202" s="80"/>
      <c r="G202" s="82"/>
      <c r="H202" s="82"/>
    </row>
    <row r="203" spans="1:8" s="78" customFormat="1" ht="26.25" x14ac:dyDescent="0.2">
      <c r="A203" s="324" t="str">
        <f>Абакан_юр!A176</f>
        <v>По соглашению сторон в качестве валюты платежа могут выступать киргизские сомы, в этом случае курс следующий: 1 руб. = 1,0988 сом</v>
      </c>
      <c r="B203" s="324"/>
      <c r="C203" s="324"/>
      <c r="D203" s="79"/>
      <c r="E203" s="79"/>
      <c r="F203" s="80"/>
      <c r="G203" s="82"/>
      <c r="H203" s="82"/>
    </row>
    <row r="204" spans="1:8" s="72" customFormat="1" ht="34.5" customHeight="1" x14ac:dyDescent="0.2">
      <c r="A204"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4" s="324"/>
      <c r="C204" s="324"/>
      <c r="D204" s="79"/>
      <c r="E204" s="79"/>
      <c r="F204" s="80"/>
      <c r="G204" s="82"/>
      <c r="H204" s="82"/>
    </row>
    <row r="205" spans="1:8" s="81" customFormat="1" ht="24.95" customHeight="1" x14ac:dyDescent="0.2">
      <c r="A205" s="83"/>
      <c r="B205" s="83"/>
      <c r="C205" s="84"/>
      <c r="D205" s="85"/>
      <c r="E205" s="85"/>
      <c r="F205" s="86"/>
      <c r="G205" s="87"/>
      <c r="H205" s="87"/>
    </row>
    <row r="206" spans="1:8" s="81" customFormat="1" ht="24.95" customHeight="1" x14ac:dyDescent="0.2">
      <c r="A206" s="325" t="s">
        <v>141</v>
      </c>
      <c r="B206" s="325"/>
      <c r="C206" s="325"/>
      <c r="D206" s="325"/>
      <c r="E206" s="325"/>
      <c r="F206" s="325"/>
      <c r="G206" s="325"/>
      <c r="H206" s="325"/>
    </row>
    <row r="207" spans="1:8" s="81" customFormat="1" ht="24.95" customHeight="1" x14ac:dyDescent="0.2">
      <c r="A207" s="325" t="s">
        <v>142</v>
      </c>
      <c r="B207" s="325"/>
      <c r="C207" s="325"/>
      <c r="D207" s="325"/>
      <c r="E207" s="325"/>
      <c r="F207" s="325"/>
      <c r="G207" s="325"/>
      <c r="H207" s="325"/>
    </row>
    <row r="208" spans="1:8" s="81" customFormat="1" ht="24.95" customHeight="1" x14ac:dyDescent="0.2">
      <c r="A208" s="83"/>
      <c r="B208" s="83"/>
      <c r="C208" s="84"/>
      <c r="D208" s="85"/>
      <c r="E208" s="85"/>
      <c r="F208" s="86"/>
      <c r="G208" s="87"/>
      <c r="H208" s="87"/>
    </row>
    <row r="209" spans="1:8" s="81" customFormat="1" ht="24.95" customHeight="1" thickBot="1" x14ac:dyDescent="0.25">
      <c r="A209" s="326" t="s">
        <v>143</v>
      </c>
      <c r="B209" s="326"/>
      <c r="C209" s="326"/>
      <c r="D209" s="326"/>
      <c r="E209" s="326"/>
      <c r="F209" s="89"/>
      <c r="H209" s="90"/>
    </row>
    <row r="210" spans="1:8" s="81" customFormat="1" ht="24.95" customHeight="1" thickBot="1" x14ac:dyDescent="0.25">
      <c r="A210" s="478" t="s">
        <v>144</v>
      </c>
      <c r="B210" s="479"/>
      <c r="C210" s="479"/>
      <c r="D210" s="479"/>
      <c r="E210" s="480"/>
      <c r="F210" s="91"/>
      <c r="G210" s="72"/>
      <c r="H210" s="92"/>
    </row>
    <row r="211" spans="1:8" s="81" customFormat="1" ht="102" customHeight="1" thickBot="1" x14ac:dyDescent="0.25">
      <c r="A211" s="481" t="s">
        <v>145</v>
      </c>
      <c r="B211" s="482"/>
      <c r="C211" s="109" t="s">
        <v>146</v>
      </c>
      <c r="D211" s="483" t="s">
        <v>147</v>
      </c>
      <c r="E211" s="484"/>
      <c r="F211" s="94"/>
      <c r="G211" s="94"/>
      <c r="H211" s="94"/>
    </row>
    <row r="212" spans="1:8" s="88" customFormat="1" ht="38.25" customHeight="1" x14ac:dyDescent="0.2">
      <c r="A212" s="318" t="s">
        <v>203</v>
      </c>
      <c r="B212" s="319"/>
      <c r="C212" s="320" t="s">
        <v>204</v>
      </c>
      <c r="D212" s="320">
        <v>2190</v>
      </c>
      <c r="E212" s="321"/>
      <c r="F212" s="74"/>
      <c r="G212" s="74"/>
      <c r="H212" s="74"/>
    </row>
    <row r="213" spans="1:8" ht="38.25" customHeight="1" x14ac:dyDescent="0.2">
      <c r="A213" s="322" t="s">
        <v>205</v>
      </c>
      <c r="B213" s="323"/>
      <c r="C213" s="310"/>
      <c r="D213" s="310">
        <v>1590</v>
      </c>
      <c r="E213" s="311"/>
      <c r="F213" s="74"/>
      <c r="G213" s="74"/>
    </row>
    <row r="214" spans="1:8" ht="38.25" customHeight="1" x14ac:dyDescent="0.2">
      <c r="A214" s="322" t="s">
        <v>206</v>
      </c>
      <c r="B214" s="323"/>
      <c r="C214" s="310"/>
      <c r="D214" s="310">
        <v>1440</v>
      </c>
      <c r="E214" s="311"/>
      <c r="F214" s="74"/>
      <c r="G214" s="74"/>
    </row>
    <row r="215" spans="1:8" s="88" customFormat="1" ht="38.25" customHeight="1" x14ac:dyDescent="0.2">
      <c r="A215" s="322" t="s">
        <v>207</v>
      </c>
      <c r="B215" s="323"/>
      <c r="C215" s="310"/>
      <c r="D215" s="310">
        <v>1290</v>
      </c>
      <c r="E215" s="311"/>
      <c r="F215" s="74"/>
      <c r="G215" s="74"/>
      <c r="H215" s="74"/>
    </row>
    <row r="216" spans="1:8" s="90" customFormat="1" ht="124.5" customHeight="1" x14ac:dyDescent="0.2">
      <c r="A216" s="322" t="s">
        <v>148</v>
      </c>
      <c r="B216" s="323"/>
      <c r="C216" s="96" t="s">
        <v>149</v>
      </c>
      <c r="D216" s="310" t="s">
        <v>150</v>
      </c>
      <c r="E216" s="311"/>
      <c r="F216" s="94"/>
      <c r="G216" s="94"/>
      <c r="H216" s="94"/>
    </row>
    <row r="217" spans="1:8" s="92" customFormat="1" ht="75.75" customHeight="1" x14ac:dyDescent="0.2">
      <c r="A217" s="322" t="s">
        <v>151</v>
      </c>
      <c r="B217" s="323"/>
      <c r="C217" s="96" t="s">
        <v>152</v>
      </c>
      <c r="D217" s="310" t="s">
        <v>153</v>
      </c>
      <c r="E217" s="311"/>
      <c r="F217" s="94"/>
      <c r="G217" s="94"/>
      <c r="H217" s="94"/>
    </row>
    <row r="218" spans="1:8" ht="75.75" customHeight="1" x14ac:dyDescent="0.2">
      <c r="A218" s="322" t="s">
        <v>154</v>
      </c>
      <c r="B218" s="323"/>
      <c r="C218" s="96" t="s">
        <v>155</v>
      </c>
      <c r="D218" s="310" t="s">
        <v>153</v>
      </c>
      <c r="E218" s="311"/>
      <c r="F218" s="94"/>
      <c r="G218" s="94"/>
      <c r="H218" s="94"/>
    </row>
    <row r="219" spans="1:8" ht="75.75" customHeight="1" x14ac:dyDescent="0.2">
      <c r="A219" s="322" t="s">
        <v>157</v>
      </c>
      <c r="B219" s="323"/>
      <c r="C219" s="110" t="s">
        <v>158</v>
      </c>
      <c r="D219" s="323" t="s">
        <v>153</v>
      </c>
      <c r="E219" s="473"/>
      <c r="F219" s="91"/>
      <c r="G219" s="91"/>
      <c r="H219" s="91"/>
    </row>
    <row r="220" spans="1:8" ht="241.5" customHeight="1" thickBot="1" x14ac:dyDescent="0.25">
      <c r="A220" s="474" t="s">
        <v>159</v>
      </c>
      <c r="B220" s="475"/>
      <c r="C220" s="111" t="s">
        <v>160</v>
      </c>
      <c r="D220" s="476" t="s">
        <v>153</v>
      </c>
      <c r="E220" s="477"/>
      <c r="F220" s="86"/>
      <c r="G220" s="87"/>
      <c r="H220" s="87"/>
    </row>
    <row r="221" spans="1:8" ht="50.1" customHeight="1" x14ac:dyDescent="0.2">
      <c r="A221" s="307" t="s">
        <v>161</v>
      </c>
      <c r="B221" s="307"/>
      <c r="C221" s="307"/>
      <c r="D221" s="307"/>
      <c r="E221" s="307"/>
      <c r="F221" s="307"/>
      <c r="G221" s="307"/>
      <c r="H221" s="307"/>
    </row>
    <row r="222" spans="1:8" ht="50.1" customHeight="1" x14ac:dyDescent="0.2">
      <c r="A222" s="307" t="s">
        <v>162</v>
      </c>
      <c r="B222" s="307"/>
      <c r="C222" s="307"/>
      <c r="D222" s="307"/>
      <c r="E222" s="307"/>
      <c r="F222" s="307"/>
      <c r="G222" s="307"/>
      <c r="H222" s="307"/>
    </row>
    <row r="223" spans="1:8" ht="99.95" customHeight="1" x14ac:dyDescent="0.2">
      <c r="A223"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472"/>
      <c r="C223" s="472"/>
      <c r="D223" s="472"/>
      <c r="E223" s="472"/>
      <c r="F223" s="472"/>
      <c r="G223" s="472"/>
      <c r="H223" s="472"/>
    </row>
    <row r="224" spans="1:8" ht="75" customHeight="1" x14ac:dyDescent="0.2">
      <c r="A224" s="325" t="s">
        <v>164</v>
      </c>
      <c r="B224" s="325"/>
      <c r="C224" s="325"/>
      <c r="D224" s="325"/>
      <c r="E224" s="325"/>
      <c r="F224" s="325"/>
      <c r="G224" s="325"/>
      <c r="H224" s="325"/>
    </row>
    <row r="225" spans="1:8" ht="64.5" customHeight="1" x14ac:dyDescent="0.2">
      <c r="A225" s="307" t="s">
        <v>165</v>
      </c>
      <c r="B225" s="307"/>
      <c r="C225" s="307"/>
      <c r="D225" s="307"/>
      <c r="E225" s="307"/>
      <c r="F225" s="307"/>
      <c r="G225" s="307"/>
      <c r="H225" s="307"/>
    </row>
    <row r="226" spans="1:8" s="72" customFormat="1" ht="102.75" customHeight="1" x14ac:dyDescent="0.2">
      <c r="A226" s="325" t="s">
        <v>166</v>
      </c>
      <c r="B226" s="325"/>
      <c r="C226" s="325"/>
      <c r="D226" s="325"/>
      <c r="E226" s="325"/>
      <c r="F226" s="325"/>
      <c r="G226" s="325"/>
      <c r="H226" s="325"/>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90:B190"/>
    <mergeCell ref="D190:H190"/>
    <mergeCell ref="C192:D192"/>
    <mergeCell ref="C193:D193"/>
    <mergeCell ref="C194:D194"/>
    <mergeCell ref="A196:H196"/>
    <mergeCell ref="A186:B186"/>
    <mergeCell ref="D186:H186"/>
    <mergeCell ref="A187:C187"/>
    <mergeCell ref="D187:H187"/>
    <mergeCell ref="A188:B188"/>
    <mergeCell ref="C188:C189"/>
    <mergeCell ref="D188:H188"/>
    <mergeCell ref="A189:B189"/>
    <mergeCell ref="D189:H189"/>
    <mergeCell ref="A202:C202"/>
    <mergeCell ref="A203:C203"/>
    <mergeCell ref="A204:C204"/>
    <mergeCell ref="A206:H206"/>
    <mergeCell ref="A207:H207"/>
    <mergeCell ref="A209:E209"/>
    <mergeCell ref="C197:D197"/>
    <mergeCell ref="A198:C198"/>
    <mergeCell ref="G198:H198"/>
    <mergeCell ref="A199:C199"/>
    <mergeCell ref="A200:C200"/>
    <mergeCell ref="A201:C201"/>
    <mergeCell ref="A215:B215"/>
    <mergeCell ref="D215:E215"/>
    <mergeCell ref="A216:B216"/>
    <mergeCell ref="D216:E216"/>
    <mergeCell ref="A217:B217"/>
    <mergeCell ref="D217:E217"/>
    <mergeCell ref="A210:E210"/>
    <mergeCell ref="A211:B211"/>
    <mergeCell ref="D211:E211"/>
    <mergeCell ref="A212:B212"/>
    <mergeCell ref="C212:C215"/>
    <mergeCell ref="D212:E212"/>
    <mergeCell ref="A213:B213"/>
    <mergeCell ref="D213:E213"/>
    <mergeCell ref="A214:B214"/>
    <mergeCell ref="D214:E214"/>
    <mergeCell ref="A221:H221"/>
    <mergeCell ref="A222:H222"/>
    <mergeCell ref="A223:H223"/>
    <mergeCell ref="A224:H224"/>
    <mergeCell ref="A225:H225"/>
    <mergeCell ref="A226:E226"/>
    <mergeCell ref="F226:H226"/>
    <mergeCell ref="A218:B218"/>
    <mergeCell ref="D218:E218"/>
    <mergeCell ref="A219:B219"/>
    <mergeCell ref="D219:E219"/>
    <mergeCell ref="A220:B220"/>
    <mergeCell ref="D220:E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07"/>
  <sheetViews>
    <sheetView view="pageBreakPreview" zoomScale="40" zoomScaleNormal="60" zoomScaleSheetLayoutView="40" workbookViewId="0">
      <pane ySplit="4" topLeftCell="A156"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351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3" t="s">
        <v>5</v>
      </c>
      <c r="B4" s="114" t="s">
        <v>6</v>
      </c>
      <c r="C4" s="115" t="s">
        <v>7</v>
      </c>
      <c r="D4" s="388" t="s">
        <v>8</v>
      </c>
      <c r="E4" s="389"/>
      <c r="F4" s="389"/>
      <c r="G4" s="389"/>
      <c r="H4" s="390"/>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590">
        <f>F7*1.2</f>
        <v>6480</v>
      </c>
      <c r="E7" s="581">
        <f>F7*1.1</f>
        <v>5940.0000000000009</v>
      </c>
      <c r="F7" s="581">
        <v>5400</v>
      </c>
      <c r="G7" s="581">
        <f>F7*0.75</f>
        <v>4050</v>
      </c>
      <c r="H7" s="584">
        <f>F7*0.5</f>
        <v>2700</v>
      </c>
    </row>
    <row r="8" spans="1:8" s="16" customFormat="1" ht="132" customHeight="1" x14ac:dyDescent="0.2">
      <c r="A8" s="441"/>
      <c r="B8" s="435"/>
      <c r="C8" s="435"/>
      <c r="D8" s="591"/>
      <c r="E8" s="582"/>
      <c r="F8" s="582"/>
      <c r="G8" s="582"/>
      <c r="H8" s="585"/>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591"/>
      <c r="E9" s="582"/>
      <c r="F9" s="582"/>
      <c r="G9" s="582"/>
      <c r="H9" s="585"/>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592"/>
      <c r="E10" s="583"/>
      <c r="F10" s="583"/>
      <c r="G10" s="583"/>
      <c r="H10" s="586"/>
    </row>
    <row r="11" spans="1:8" s="16" customFormat="1" ht="24.95" customHeight="1" thickBot="1" x14ac:dyDescent="0.25">
      <c r="A11" s="28"/>
      <c r="B11" s="29"/>
      <c r="C11" s="30"/>
      <c r="D11" s="499"/>
      <c r="E11" s="499"/>
      <c r="F11" s="499"/>
      <c r="G11" s="499"/>
      <c r="H11" s="500"/>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590">
        <f>F12*1.2</f>
        <v>7200</v>
      </c>
      <c r="E12" s="581">
        <f>F12*1.1</f>
        <v>6600.0000000000009</v>
      </c>
      <c r="F12" s="581">
        <v>6000</v>
      </c>
      <c r="G12" s="581">
        <f>F12*0.75</f>
        <v>4500</v>
      </c>
      <c r="H12" s="584">
        <f>F12*0.5</f>
        <v>3000</v>
      </c>
    </row>
    <row r="13" spans="1:8" s="16" customFormat="1" ht="132" customHeight="1" x14ac:dyDescent="0.2">
      <c r="A13" s="431"/>
      <c r="B13" s="435"/>
      <c r="C13" s="435"/>
      <c r="D13" s="591"/>
      <c r="E13" s="582"/>
      <c r="F13" s="582"/>
      <c r="G13" s="582"/>
      <c r="H13" s="585"/>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591"/>
      <c r="E14" s="582"/>
      <c r="F14" s="582"/>
      <c r="G14" s="582"/>
      <c r="H14" s="585"/>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591"/>
      <c r="E15" s="582"/>
      <c r="F15" s="582"/>
      <c r="G15" s="582"/>
      <c r="H15" s="585"/>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592"/>
      <c r="E16" s="583"/>
      <c r="F16" s="583"/>
      <c r="G16" s="583"/>
      <c r="H16" s="586"/>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1596</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"2ГИС.ДИМИТРОВГРАД"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450"/>
      <c r="E21" s="451"/>
      <c r="F21" s="451"/>
      <c r="G21" s="451"/>
      <c r="H21" s="452"/>
    </row>
    <row r="22" spans="1:8" s="16" customFormat="1" ht="24.95" customHeight="1" thickBot="1" x14ac:dyDescent="0.25">
      <c r="A22" s="40"/>
      <c r="B22" s="41"/>
      <c r="C22" s="42"/>
      <c r="D22" s="657"/>
      <c r="E22" s="657"/>
      <c r="F22" s="657"/>
      <c r="G22" s="657"/>
      <c r="H22" s="658"/>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506">
        <v>108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510"/>
      <c r="E25" s="511"/>
      <c r="F25" s="511"/>
      <c r="G25" s="511"/>
      <c r="H25" s="512"/>
    </row>
    <row r="26" spans="1:8" s="16" customFormat="1" ht="24.95" customHeight="1" thickBot="1" x14ac:dyDescent="0.25">
      <c r="A26" s="40"/>
      <c r="B26" s="29"/>
      <c r="C26" s="30"/>
      <c r="D26" s="655"/>
      <c r="E26" s="655"/>
      <c r="F26" s="655"/>
      <c r="G26" s="655"/>
      <c r="H26" s="656"/>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590">
        <f>F27*1.2</f>
        <v>9072</v>
      </c>
      <c r="E27" s="581">
        <f>F27*1.1</f>
        <v>8316</v>
      </c>
      <c r="F27" s="581">
        <v>7560</v>
      </c>
      <c r="G27" s="581">
        <f>F27*0.75</f>
        <v>5670</v>
      </c>
      <c r="H27" s="584">
        <f>F27*0.5</f>
        <v>3780</v>
      </c>
    </row>
    <row r="28" spans="1:8" s="16" customFormat="1" ht="99.95" customHeight="1" x14ac:dyDescent="0.2">
      <c r="A28" s="418"/>
      <c r="B28" s="435"/>
      <c r="C28" s="435"/>
      <c r="D28" s="591"/>
      <c r="E28" s="582"/>
      <c r="F28" s="582"/>
      <c r="G28" s="582"/>
      <c r="H28" s="585"/>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591"/>
      <c r="E29" s="582"/>
      <c r="F29" s="582"/>
      <c r="G29" s="582"/>
      <c r="H29" s="585"/>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592"/>
      <c r="E30" s="583"/>
      <c r="F30" s="583"/>
      <c r="G30" s="583"/>
      <c r="H30" s="586"/>
    </row>
    <row r="31" spans="1:8" s="16" customFormat="1" ht="24.95" customHeight="1" thickBot="1" x14ac:dyDescent="0.25">
      <c r="A31" s="40"/>
      <c r="B31" s="29"/>
      <c r="C31" s="30"/>
      <c r="D31" s="499"/>
      <c r="E31" s="499"/>
      <c r="F31" s="499"/>
      <c r="G31" s="499"/>
      <c r="H31" s="500"/>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590">
        <f>F32*1.2</f>
        <v>10080</v>
      </c>
      <c r="E32" s="581">
        <f>F32*1.1</f>
        <v>9240</v>
      </c>
      <c r="F32" s="581">
        <v>8400</v>
      </c>
      <c r="G32" s="581">
        <f>F32*0.75</f>
        <v>6300</v>
      </c>
      <c r="H32" s="584">
        <f>F32*0.5</f>
        <v>4200</v>
      </c>
    </row>
    <row r="33" spans="1:8" s="16" customFormat="1" ht="99.95" customHeight="1" x14ac:dyDescent="0.2">
      <c r="A33" s="418"/>
      <c r="B33" s="435"/>
      <c r="C33" s="435"/>
      <c r="D33" s="591"/>
      <c r="E33" s="582"/>
      <c r="F33" s="582"/>
      <c r="G33" s="582"/>
      <c r="H33" s="585"/>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591"/>
      <c r="E34" s="582"/>
      <c r="F34" s="582"/>
      <c r="G34" s="582"/>
      <c r="H34" s="585"/>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591"/>
      <c r="E35" s="582"/>
      <c r="F35" s="582"/>
      <c r="G35" s="582"/>
      <c r="H35" s="585"/>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592"/>
      <c r="E36" s="583"/>
      <c r="F36" s="583"/>
      <c r="G36" s="583"/>
      <c r="H36" s="586"/>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2280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"2ГИС.ДИМИТРОВГРАД"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447"/>
      <c r="E41" s="448"/>
      <c r="F41" s="448"/>
      <c r="G41" s="448"/>
      <c r="H41" s="449"/>
    </row>
    <row r="42" spans="1:8" s="16" customFormat="1" ht="24.95" customHeight="1" thickBot="1" x14ac:dyDescent="0.25">
      <c r="A42" s="40"/>
      <c r="B42" s="41"/>
      <c r="C42" s="42"/>
      <c r="D42" s="499"/>
      <c r="E42" s="499"/>
      <c r="F42" s="499"/>
      <c r="G42" s="499"/>
      <c r="H42" s="500"/>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447">
        <v>156</v>
      </c>
      <c r="E43" s="448"/>
      <c r="F43" s="448"/>
      <c r="G43" s="448"/>
      <c r="H43" s="449"/>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60">
        <f>F48*1.2</f>
        <v>7776</v>
      </c>
      <c r="E48" s="361">
        <f>F48*1.1</f>
        <v>7128.0000000000009</v>
      </c>
      <c r="F48" s="361">
        <v>6480</v>
      </c>
      <c r="G48" s="361">
        <f>F48*0.75</f>
        <v>4860</v>
      </c>
      <c r="H48" s="362">
        <f>F48*0.5</f>
        <v>3240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436">
        <f>F54*1.2</f>
        <v>8640</v>
      </c>
      <c r="E54" s="361">
        <f>F54*1.1</f>
        <v>7920.0000000000009</v>
      </c>
      <c r="F54" s="361">
        <v>7200</v>
      </c>
      <c r="G54" s="361">
        <f>F54*0.75</f>
        <v>5400</v>
      </c>
      <c r="H54" s="362">
        <f>F54*0.5</f>
        <v>3600</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506">
        <v>108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510"/>
      <c r="E62" s="511"/>
      <c r="F62" s="511"/>
      <c r="G62" s="511"/>
      <c r="H62" s="512"/>
    </row>
    <row r="63" spans="1:8" s="16" customFormat="1" ht="24.95" customHeight="1" thickBot="1" x14ac:dyDescent="0.25">
      <c r="A63" s="40"/>
      <c r="B63" s="59"/>
      <c r="C63" s="60"/>
      <c r="D63" s="414"/>
      <c r="E63" s="415"/>
      <c r="F63" s="415"/>
      <c r="G63" s="415"/>
      <c r="H63" s="416"/>
    </row>
    <row r="64" spans="1:8" s="16" customFormat="1" ht="50.1" customHeight="1" thickBot="1" x14ac:dyDescent="0.25">
      <c r="A64" s="386" t="s">
        <v>38</v>
      </c>
      <c r="B64" s="387"/>
      <c r="C64" s="387"/>
      <c r="D64" s="621" t="e">
        <f>"от "&amp;MIN(D65:D99)&amp;" до "&amp;MAX(D65:D99)</f>
        <v>#REF!</v>
      </c>
      <c r="E64" s="622"/>
      <c r="F64" s="622"/>
      <c r="G64" s="622"/>
      <c r="H64" s="623"/>
    </row>
    <row r="65" spans="1:8" s="16" customFormat="1" ht="37.5" customHeight="1" outlineLevel="1" x14ac:dyDescent="0.2">
      <c r="A65" s="408" t="s">
        <v>39</v>
      </c>
      <c r="B65" s="409"/>
      <c r="C65" s="652"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411">
        <v>504</v>
      </c>
      <c r="E65" s="412"/>
      <c r="F65" s="412"/>
      <c r="G65" s="412"/>
      <c r="H65" s="413"/>
    </row>
    <row r="66" spans="1:8" s="16" customFormat="1" ht="37.5" customHeight="1" outlineLevel="1" x14ac:dyDescent="0.2">
      <c r="A66" s="396" t="s">
        <v>40</v>
      </c>
      <c r="B66" s="397"/>
      <c r="C66" s="653"/>
      <c r="D66" s="337">
        <v>1008</v>
      </c>
      <c r="E66" s="338"/>
      <c r="F66" s="338"/>
      <c r="G66" s="338"/>
      <c r="H66" s="339"/>
    </row>
    <row r="67" spans="1:8" s="16" customFormat="1" ht="37.5" customHeight="1" outlineLevel="1" x14ac:dyDescent="0.2">
      <c r="A67" s="396" t="s">
        <v>41</v>
      </c>
      <c r="B67" s="397"/>
      <c r="C67" s="653"/>
      <c r="D67" s="337">
        <v>1512</v>
      </c>
      <c r="E67" s="338"/>
      <c r="F67" s="338"/>
      <c r="G67" s="338"/>
      <c r="H67" s="339"/>
    </row>
    <row r="68" spans="1:8" s="16" customFormat="1" ht="37.5" customHeight="1" outlineLevel="1" x14ac:dyDescent="0.2">
      <c r="A68" s="396" t="s">
        <v>42</v>
      </c>
      <c r="B68" s="397"/>
      <c r="C68" s="653"/>
      <c r="D68" s="337">
        <v>2016</v>
      </c>
      <c r="E68" s="338"/>
      <c r="F68" s="338"/>
      <c r="G68" s="338"/>
      <c r="H68" s="339"/>
    </row>
    <row r="69" spans="1:8" s="16" customFormat="1" ht="37.5" customHeight="1" outlineLevel="1" x14ac:dyDescent="0.2">
      <c r="A69" s="396" t="s">
        <v>43</v>
      </c>
      <c r="B69" s="397"/>
      <c r="C69" s="653"/>
      <c r="D69" s="337">
        <v>2520</v>
      </c>
      <c r="E69" s="338"/>
      <c r="F69" s="338"/>
      <c r="G69" s="338"/>
      <c r="H69" s="339"/>
    </row>
    <row r="70" spans="1:8" s="16" customFormat="1" ht="37.5" customHeight="1" outlineLevel="1" x14ac:dyDescent="0.2">
      <c r="A70" s="396" t="s">
        <v>44</v>
      </c>
      <c r="B70" s="397"/>
      <c r="C70" s="653"/>
      <c r="D70" s="337">
        <v>3024</v>
      </c>
      <c r="E70" s="338"/>
      <c r="F70" s="338"/>
      <c r="G70" s="338"/>
      <c r="H70" s="339"/>
    </row>
    <row r="71" spans="1:8" s="16" customFormat="1" ht="37.5" customHeight="1" outlineLevel="1" x14ac:dyDescent="0.2">
      <c r="A71" s="396" t="s">
        <v>45</v>
      </c>
      <c r="B71" s="397"/>
      <c r="C71" s="653"/>
      <c r="D71" s="337">
        <v>3528</v>
      </c>
      <c r="E71" s="338"/>
      <c r="F71" s="338"/>
      <c r="G71" s="338"/>
      <c r="H71" s="339"/>
    </row>
    <row r="72" spans="1:8" s="16" customFormat="1" ht="37.5" customHeight="1" outlineLevel="1" x14ac:dyDescent="0.2">
      <c r="A72" s="396" t="s">
        <v>46</v>
      </c>
      <c r="B72" s="397"/>
      <c r="C72" s="653"/>
      <c r="D72" s="337">
        <v>4032</v>
      </c>
      <c r="E72" s="338"/>
      <c r="F72" s="338"/>
      <c r="G72" s="338"/>
      <c r="H72" s="339"/>
    </row>
    <row r="73" spans="1:8" s="16" customFormat="1" ht="37.5" customHeight="1" outlineLevel="1" x14ac:dyDescent="0.2">
      <c r="A73" s="396" t="s">
        <v>47</v>
      </c>
      <c r="B73" s="397"/>
      <c r="C73" s="653"/>
      <c r="D73" s="337">
        <v>4536</v>
      </c>
      <c r="E73" s="338"/>
      <c r="F73" s="338"/>
      <c r="G73" s="338"/>
      <c r="H73" s="339"/>
    </row>
    <row r="74" spans="1:8" s="16" customFormat="1" ht="37.5" customHeight="1" outlineLevel="1" x14ac:dyDescent="0.2">
      <c r="A74" s="396" t="s">
        <v>48</v>
      </c>
      <c r="B74" s="397"/>
      <c r="C74" s="653"/>
      <c r="D74" s="337">
        <v>5040</v>
      </c>
      <c r="E74" s="338"/>
      <c r="F74" s="338"/>
      <c r="G74" s="338"/>
      <c r="H74" s="339"/>
    </row>
    <row r="75" spans="1:8" s="16" customFormat="1" ht="37.5" customHeight="1" outlineLevel="1" x14ac:dyDescent="0.2">
      <c r="A75" s="396" t="s">
        <v>49</v>
      </c>
      <c r="B75" s="397"/>
      <c r="C75" s="653"/>
      <c r="D75" s="337">
        <v>5544</v>
      </c>
      <c r="E75" s="338"/>
      <c r="F75" s="338"/>
      <c r="G75" s="338"/>
      <c r="H75" s="339"/>
    </row>
    <row r="76" spans="1:8" s="16" customFormat="1" ht="37.5" customHeight="1" outlineLevel="1" x14ac:dyDescent="0.2">
      <c r="A76" s="396" t="s">
        <v>50</v>
      </c>
      <c r="B76" s="397"/>
      <c r="C76" s="653"/>
      <c r="D76" s="337">
        <v>6048</v>
      </c>
      <c r="E76" s="338"/>
      <c r="F76" s="338"/>
      <c r="G76" s="338"/>
      <c r="H76" s="339"/>
    </row>
    <row r="77" spans="1:8" s="16" customFormat="1" ht="37.5" customHeight="1" outlineLevel="1" x14ac:dyDescent="0.2">
      <c r="A77" s="396" t="s">
        <v>51</v>
      </c>
      <c r="B77" s="397"/>
      <c r="C77" s="653"/>
      <c r="D77" s="337">
        <v>6552</v>
      </c>
      <c r="E77" s="338"/>
      <c r="F77" s="338"/>
      <c r="G77" s="338"/>
      <c r="H77" s="339"/>
    </row>
    <row r="78" spans="1:8" s="16" customFormat="1" ht="37.5" customHeight="1" outlineLevel="1" x14ac:dyDescent="0.2">
      <c r="A78" s="396" t="s">
        <v>52</v>
      </c>
      <c r="B78" s="397"/>
      <c r="C78" s="653"/>
      <c r="D78" s="337">
        <v>7056</v>
      </c>
      <c r="E78" s="338"/>
      <c r="F78" s="338"/>
      <c r="G78" s="338"/>
      <c r="H78" s="339"/>
    </row>
    <row r="79" spans="1:8" s="16" customFormat="1" ht="37.5" customHeight="1" outlineLevel="1" x14ac:dyDescent="0.2">
      <c r="A79" s="396" t="s">
        <v>53</v>
      </c>
      <c r="B79" s="397"/>
      <c r="C79" s="653"/>
      <c r="D79" s="337">
        <v>7560</v>
      </c>
      <c r="E79" s="338"/>
      <c r="F79" s="338"/>
      <c r="G79" s="338"/>
      <c r="H79" s="339"/>
    </row>
    <row r="80" spans="1:8" s="16" customFormat="1" ht="37.5" customHeight="1" outlineLevel="1" x14ac:dyDescent="0.2">
      <c r="A80" s="396" t="s">
        <v>54</v>
      </c>
      <c r="B80" s="397"/>
      <c r="C80" s="653"/>
      <c r="D80" s="337">
        <v>8064</v>
      </c>
      <c r="E80" s="338"/>
      <c r="F80" s="338"/>
      <c r="G80" s="338"/>
      <c r="H80" s="339"/>
    </row>
    <row r="81" spans="1:8" s="16" customFormat="1" ht="37.5" customHeight="1" outlineLevel="1" x14ac:dyDescent="0.2">
      <c r="A81" s="396" t="s">
        <v>55</v>
      </c>
      <c r="B81" s="397"/>
      <c r="C81" s="653"/>
      <c r="D81" s="337">
        <v>8568</v>
      </c>
      <c r="E81" s="338"/>
      <c r="F81" s="338"/>
      <c r="G81" s="338"/>
      <c r="H81" s="339"/>
    </row>
    <row r="82" spans="1:8" s="16" customFormat="1" ht="37.5" customHeight="1" outlineLevel="1" x14ac:dyDescent="0.2">
      <c r="A82" s="396" t="s">
        <v>56</v>
      </c>
      <c r="B82" s="397"/>
      <c r="C82" s="653"/>
      <c r="D82" s="337">
        <v>9072</v>
      </c>
      <c r="E82" s="338"/>
      <c r="F82" s="338"/>
      <c r="G82" s="338"/>
      <c r="H82" s="339"/>
    </row>
    <row r="83" spans="1:8" s="16" customFormat="1" ht="37.5" customHeight="1" outlineLevel="1" x14ac:dyDescent="0.2">
      <c r="A83" s="396" t="s">
        <v>57</v>
      </c>
      <c r="B83" s="397"/>
      <c r="C83" s="653"/>
      <c r="D83" s="337">
        <v>9576</v>
      </c>
      <c r="E83" s="338"/>
      <c r="F83" s="338"/>
      <c r="G83" s="338"/>
      <c r="H83" s="339"/>
    </row>
    <row r="84" spans="1:8" s="16" customFormat="1" ht="37.5" customHeight="1" outlineLevel="1" thickBot="1" x14ac:dyDescent="0.25">
      <c r="A84" s="396" t="s">
        <v>58</v>
      </c>
      <c r="B84" s="397"/>
      <c r="C84" s="654"/>
      <c r="D84" s="337">
        <v>10080</v>
      </c>
      <c r="E84" s="338"/>
      <c r="F84" s="338"/>
      <c r="G84" s="338"/>
      <c r="H84" s="339"/>
    </row>
    <row r="85" spans="1:8" s="16" customFormat="1" ht="50.1" customHeight="1" thickBot="1" x14ac:dyDescent="0.25">
      <c r="A85" s="386" t="s">
        <v>59</v>
      </c>
      <c r="B85" s="387"/>
      <c r="C85" s="387"/>
      <c r="D85" s="398" t="str">
        <f>"от "&amp;MIN(D86:D95)&amp;" до "&amp;MAX(D86:D95)</f>
        <v>от 240 до 1800</v>
      </c>
      <c r="E85" s="399"/>
      <c r="F85" s="399"/>
      <c r="G85" s="399"/>
      <c r="H85" s="400"/>
    </row>
    <row r="86" spans="1:8" s="16" customFormat="1" ht="160.5"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411">
        <v>540</v>
      </c>
      <c r="E86" s="412"/>
      <c r="F86" s="412"/>
      <c r="G86" s="412"/>
      <c r="H86" s="413"/>
    </row>
    <row r="87" spans="1:8" s="16" customFormat="1" ht="37.5" customHeight="1" x14ac:dyDescent="0.2">
      <c r="A87" s="335" t="s">
        <v>61</v>
      </c>
      <c r="B87" s="503"/>
      <c r="C87" s="4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37">
        <v>240</v>
      </c>
      <c r="E87" s="338"/>
      <c r="F87" s="338"/>
      <c r="G87" s="338"/>
      <c r="H87" s="339"/>
    </row>
    <row r="88" spans="1:8" s="16" customFormat="1" ht="37.5" customHeight="1" x14ac:dyDescent="0.2">
      <c r="A88" s="335" t="s">
        <v>62</v>
      </c>
      <c r="B88" s="503"/>
      <c r="C88" s="404"/>
      <c r="D88" s="337">
        <v>1800</v>
      </c>
      <c r="E88" s="338"/>
      <c r="F88" s="338"/>
      <c r="G88" s="338"/>
      <c r="H88" s="339"/>
    </row>
    <row r="89" spans="1:8" s="16" customFormat="1" ht="37.5" customHeight="1" x14ac:dyDescent="0.2">
      <c r="A89" s="335" t="s">
        <v>63</v>
      </c>
      <c r="B89" s="503"/>
      <c r="C89" s="404"/>
      <c r="D89" s="337">
        <v>1080</v>
      </c>
      <c r="E89" s="338"/>
      <c r="F89" s="338"/>
      <c r="G89" s="338"/>
      <c r="H89" s="339"/>
    </row>
    <row r="90" spans="1:8" s="16" customFormat="1" ht="37.5" customHeight="1" x14ac:dyDescent="0.2">
      <c r="A90" s="335" t="s">
        <v>64</v>
      </c>
      <c r="B90" s="336"/>
      <c r="C90" s="404"/>
      <c r="D90" s="337">
        <v>1200</v>
      </c>
      <c r="E90" s="338"/>
      <c r="F90" s="338"/>
      <c r="G90" s="338"/>
      <c r="H90" s="339"/>
    </row>
    <row r="91" spans="1:8" s="16" customFormat="1" ht="37.5" customHeight="1" x14ac:dyDescent="0.2">
      <c r="A91" s="335" t="s">
        <v>65</v>
      </c>
      <c r="B91" s="503"/>
      <c r="C91" s="404"/>
      <c r="D91" s="337">
        <v>240</v>
      </c>
      <c r="E91" s="338"/>
      <c r="F91" s="338"/>
      <c r="G91" s="338"/>
      <c r="H91" s="339"/>
    </row>
    <row r="92" spans="1:8" s="16" customFormat="1" ht="37.5" customHeight="1" x14ac:dyDescent="0.2">
      <c r="A92" s="335" t="s">
        <v>66</v>
      </c>
      <c r="B92" s="503"/>
      <c r="C92" s="404"/>
      <c r="D92" s="337">
        <v>240</v>
      </c>
      <c r="E92" s="338"/>
      <c r="F92" s="338"/>
      <c r="G92" s="338"/>
      <c r="H92" s="339"/>
    </row>
    <row r="93" spans="1:8" s="16" customFormat="1" ht="37.5" customHeight="1" x14ac:dyDescent="0.2">
      <c r="A93" s="335" t="s">
        <v>67</v>
      </c>
      <c r="B93" s="503"/>
      <c r="C93" s="404"/>
      <c r="D93" s="337">
        <v>480</v>
      </c>
      <c r="E93" s="338"/>
      <c r="F93" s="338"/>
      <c r="G93" s="338"/>
      <c r="H93" s="339"/>
    </row>
    <row r="94" spans="1:8" s="16" customFormat="1" ht="37.5" customHeight="1" x14ac:dyDescent="0.2">
      <c r="A94" s="335" t="s">
        <v>68</v>
      </c>
      <c r="B94" s="503"/>
      <c r="C94" s="404"/>
      <c r="D94" s="337">
        <v>720</v>
      </c>
      <c r="E94" s="338"/>
      <c r="F94" s="338"/>
      <c r="G94" s="338"/>
      <c r="H94" s="339"/>
    </row>
    <row r="95" spans="1:8" s="16" customFormat="1" ht="37.5" customHeight="1" thickBot="1" x14ac:dyDescent="0.25">
      <c r="A95" s="348" t="s">
        <v>69</v>
      </c>
      <c r="B95" s="504"/>
      <c r="C95" s="405"/>
      <c r="D95" s="367">
        <v>600</v>
      </c>
      <c r="E95" s="351"/>
      <c r="F95" s="351"/>
      <c r="G95" s="351"/>
      <c r="H95" s="352"/>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354">
        <v>30</v>
      </c>
      <c r="E96" s="354"/>
      <c r="F96" s="354"/>
      <c r="G96" s="354"/>
      <c r="H96" s="355"/>
    </row>
    <row r="97" spans="1:8" s="23" customFormat="1" ht="50.1" customHeight="1" thickBot="1" x14ac:dyDescent="0.25">
      <c r="A97" s="341" t="s">
        <v>72</v>
      </c>
      <c r="B97" s="342"/>
      <c r="C97" s="21"/>
      <c r="D97" s="343" t="e">
        <f>"от "&amp;MIN(D99,D119:H120,#REF!,D121:H135)&amp;" до "&amp;MAX(D99,D119:H120,#REF!,D121:H135)</f>
        <v>#REF!</v>
      </c>
      <c r="E97" s="343"/>
      <c r="F97" s="343"/>
      <c r="G97" s="343"/>
      <c r="H97" s="344"/>
    </row>
    <row r="98" spans="1:8" s="16" customFormat="1" ht="24.95" customHeight="1" thickBot="1" x14ac:dyDescent="0.25">
      <c r="A98" s="497"/>
      <c r="B98" s="498"/>
      <c r="C98" s="60"/>
      <c r="D98" s="499"/>
      <c r="E98" s="499"/>
      <c r="F98" s="499"/>
      <c r="G98" s="499"/>
      <c r="H98" s="500"/>
    </row>
    <row r="99" spans="1:8" s="16" customFormat="1" ht="64.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379">
        <v>2040</v>
      </c>
      <c r="E99" s="379"/>
      <c r="F99" s="379"/>
      <c r="G99" s="379"/>
      <c r="H99" s="380"/>
    </row>
    <row r="100" spans="1:8" s="16" customFormat="1" ht="64.5" customHeight="1" thickBot="1" x14ac:dyDescent="0.25">
      <c r="A100" s="381" t="s">
        <v>74</v>
      </c>
      <c r="B100" s="382"/>
      <c r="C100" s="377"/>
      <c r="D100" s="383" t="s">
        <v>75</v>
      </c>
      <c r="E100" s="384"/>
      <c r="F100" s="384"/>
      <c r="G100" s="384"/>
      <c r="H100" s="385"/>
    </row>
    <row r="101" spans="1:8" s="16" customFormat="1" ht="64.5" customHeight="1" x14ac:dyDescent="0.2">
      <c r="A101" s="363" t="s">
        <v>76</v>
      </c>
      <c r="B101" s="364"/>
      <c r="C101" s="377"/>
      <c r="D101" s="368">
        <f>D99/4</f>
        <v>510</v>
      </c>
      <c r="E101" s="368"/>
      <c r="F101" s="368"/>
      <c r="G101" s="368"/>
      <c r="H101" s="369"/>
    </row>
    <row r="102" spans="1:8" s="16" customFormat="1" ht="64.5" customHeight="1" x14ac:dyDescent="0.2">
      <c r="A102" s="363" t="s">
        <v>77</v>
      </c>
      <c r="B102" s="364"/>
      <c r="C102" s="377"/>
      <c r="D102" s="368">
        <f>D99/5</f>
        <v>408</v>
      </c>
      <c r="E102" s="368"/>
      <c r="F102" s="368"/>
      <c r="G102" s="368"/>
      <c r="H102" s="369"/>
    </row>
    <row r="103" spans="1:8" s="16" customFormat="1" ht="64.5" customHeight="1" x14ac:dyDescent="0.2">
      <c r="A103" s="363" t="s">
        <v>78</v>
      </c>
      <c r="B103" s="364"/>
      <c r="C103" s="377"/>
      <c r="D103" s="368">
        <f>D99/6</f>
        <v>340</v>
      </c>
      <c r="E103" s="368"/>
      <c r="F103" s="368"/>
      <c r="G103" s="368"/>
      <c r="H103" s="369"/>
    </row>
    <row r="104" spans="1:8" s="16" customFormat="1" ht="64.5" customHeight="1" x14ac:dyDescent="0.2">
      <c r="A104" s="363" t="s">
        <v>79</v>
      </c>
      <c r="B104" s="364"/>
      <c r="C104" s="377"/>
      <c r="D104" s="368">
        <f>D99/7</f>
        <v>291.42857142857144</v>
      </c>
      <c r="E104" s="368"/>
      <c r="F104" s="368"/>
      <c r="G104" s="368"/>
      <c r="H104" s="369"/>
    </row>
    <row r="105" spans="1:8" s="16" customFormat="1" ht="64.5" customHeight="1" x14ac:dyDescent="0.2">
      <c r="A105" s="363" t="s">
        <v>80</v>
      </c>
      <c r="B105" s="364"/>
      <c r="C105" s="377"/>
      <c r="D105" s="368">
        <f>D99/8</f>
        <v>255</v>
      </c>
      <c r="E105" s="368"/>
      <c r="F105" s="368"/>
      <c r="G105" s="368"/>
      <c r="H105" s="369"/>
    </row>
    <row r="106" spans="1:8" s="16" customFormat="1" ht="64.5" customHeight="1" x14ac:dyDescent="0.2">
      <c r="A106" s="363" t="s">
        <v>81</v>
      </c>
      <c r="B106" s="364"/>
      <c r="C106" s="377"/>
      <c r="D106" s="368">
        <f>D99/9</f>
        <v>226.66666666666666</v>
      </c>
      <c r="E106" s="368"/>
      <c r="F106" s="368"/>
      <c r="G106" s="368"/>
      <c r="H106" s="369"/>
    </row>
    <row r="107" spans="1:8" s="16" customFormat="1" ht="64.5" customHeight="1" x14ac:dyDescent="0.2">
      <c r="A107" s="363" t="s">
        <v>82</v>
      </c>
      <c r="B107" s="364"/>
      <c r="C107" s="377"/>
      <c r="D107" s="368">
        <f>D99/10</f>
        <v>204</v>
      </c>
      <c r="E107" s="368"/>
      <c r="F107" s="368"/>
      <c r="G107" s="368"/>
      <c r="H107" s="369"/>
    </row>
    <row r="108" spans="1:8" s="16" customFormat="1" ht="64.5" customHeight="1" thickBot="1" x14ac:dyDescent="0.25">
      <c r="A108" s="374" t="s">
        <v>83</v>
      </c>
      <c r="B108" s="375"/>
      <c r="C108" s="377"/>
      <c r="D108" s="379">
        <v>3072</v>
      </c>
      <c r="E108" s="379"/>
      <c r="F108" s="379"/>
      <c r="G108" s="379"/>
      <c r="H108" s="380"/>
    </row>
    <row r="109" spans="1:8" s="16" customFormat="1" ht="64.5" customHeight="1" thickBot="1" x14ac:dyDescent="0.25">
      <c r="A109" s="381" t="s">
        <v>74</v>
      </c>
      <c r="B109" s="382"/>
      <c r="C109" s="377"/>
      <c r="D109" s="383" t="s">
        <v>75</v>
      </c>
      <c r="E109" s="384"/>
      <c r="F109" s="384"/>
      <c r="G109" s="384"/>
      <c r="H109" s="385"/>
    </row>
    <row r="110" spans="1:8" s="16" customFormat="1" ht="64.5" customHeight="1" x14ac:dyDescent="0.2">
      <c r="A110" s="363" t="s">
        <v>76</v>
      </c>
      <c r="B110" s="364"/>
      <c r="C110" s="377"/>
      <c r="D110" s="368">
        <v>768</v>
      </c>
      <c r="E110" s="368"/>
      <c r="F110" s="368"/>
      <c r="G110" s="368"/>
      <c r="H110" s="369"/>
    </row>
    <row r="111" spans="1:8" s="16" customFormat="1" ht="64.5" customHeight="1" x14ac:dyDescent="0.2">
      <c r="A111" s="363" t="s">
        <v>77</v>
      </c>
      <c r="B111" s="364"/>
      <c r="C111" s="377"/>
      <c r="D111" s="368">
        <v>614.4</v>
      </c>
      <c r="E111" s="368"/>
      <c r="F111" s="368"/>
      <c r="G111" s="368"/>
      <c r="H111" s="369"/>
    </row>
    <row r="112" spans="1:8" s="16" customFormat="1" ht="64.5" customHeight="1" x14ac:dyDescent="0.2">
      <c r="A112" s="363" t="s">
        <v>78</v>
      </c>
      <c r="B112" s="364"/>
      <c r="C112" s="377"/>
      <c r="D112" s="368">
        <v>512</v>
      </c>
      <c r="E112" s="368"/>
      <c r="F112" s="368"/>
      <c r="G112" s="368"/>
      <c r="H112" s="369"/>
    </row>
    <row r="113" spans="1:8" s="16" customFormat="1" ht="64.5" customHeight="1" x14ac:dyDescent="0.2">
      <c r="A113" s="363" t="s">
        <v>79</v>
      </c>
      <c r="B113" s="364"/>
      <c r="C113" s="377"/>
      <c r="D113" s="368">
        <v>438.85714285714283</v>
      </c>
      <c r="E113" s="368"/>
      <c r="F113" s="368"/>
      <c r="G113" s="368"/>
      <c r="H113" s="369"/>
    </row>
    <row r="114" spans="1:8" s="16" customFormat="1" ht="64.5" customHeight="1" x14ac:dyDescent="0.2">
      <c r="A114" s="363" t="s">
        <v>80</v>
      </c>
      <c r="B114" s="364"/>
      <c r="C114" s="377"/>
      <c r="D114" s="368">
        <v>384</v>
      </c>
      <c r="E114" s="368"/>
      <c r="F114" s="368"/>
      <c r="G114" s="368"/>
      <c r="H114" s="369"/>
    </row>
    <row r="115" spans="1:8" s="16" customFormat="1" ht="64.5" customHeight="1" x14ac:dyDescent="0.2">
      <c r="A115" s="363" t="s">
        <v>81</v>
      </c>
      <c r="B115" s="364"/>
      <c r="C115" s="377"/>
      <c r="D115" s="368">
        <v>341.33333333333331</v>
      </c>
      <c r="E115" s="368"/>
      <c r="F115" s="368"/>
      <c r="G115" s="368"/>
      <c r="H115" s="369"/>
    </row>
    <row r="116" spans="1:8" s="16" customFormat="1" ht="64.5" customHeight="1" thickBot="1" x14ac:dyDescent="0.25">
      <c r="A116" s="363" t="s">
        <v>82</v>
      </c>
      <c r="B116" s="364"/>
      <c r="C116" s="378"/>
      <c r="D116" s="368">
        <v>307.2</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353">
        <v>5004</v>
      </c>
      <c r="E117" s="354"/>
      <c r="F117" s="354"/>
      <c r="G117" s="354"/>
      <c r="H117" s="355"/>
    </row>
    <row r="118" spans="1:8" s="16" customFormat="1" ht="24.95" customHeight="1" thickBot="1" x14ac:dyDescent="0.25">
      <c r="A118" s="497"/>
      <c r="B118" s="498"/>
      <c r="C118" s="56"/>
      <c r="D118" s="499"/>
      <c r="E118" s="499"/>
      <c r="F118" s="499"/>
      <c r="G118" s="499"/>
      <c r="H118" s="500"/>
    </row>
    <row r="119" spans="1:8" s="16" customFormat="1" ht="50.1" customHeight="1" x14ac:dyDescent="0.2">
      <c r="A119" s="335" t="s">
        <v>85</v>
      </c>
      <c r="B119" s="336"/>
      <c r="C119" s="105" t="str">
        <f>"Интернет-площадка 2gis.ru на основе Cправочника организаций "&amp;$C$2&amp;""</f>
        <v>Интернет-площадка 2gis.ru на основе Cправочника организаций "2ГИС.ДИМИТРОВГРАД"</v>
      </c>
      <c r="D119" s="340">
        <v>6000</v>
      </c>
      <c r="E119" s="338"/>
      <c r="F119" s="338"/>
      <c r="G119" s="338"/>
      <c r="H119" s="339"/>
    </row>
    <row r="120" spans="1:8" s="16" customFormat="1" ht="50.1" customHeight="1" x14ac:dyDescent="0.2">
      <c r="A120" s="335" t="s">
        <v>86</v>
      </c>
      <c r="B120" s="336"/>
      <c r="C12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340">
        <v>600</v>
      </c>
      <c r="E120" s="338"/>
      <c r="F120" s="338"/>
      <c r="G120" s="338"/>
      <c r="H120" s="339"/>
    </row>
    <row r="121" spans="1:8" s="16" customFormat="1" ht="50.1" customHeight="1" x14ac:dyDescent="0.2">
      <c r="A121" s="335" t="s">
        <v>87</v>
      </c>
      <c r="B121" s="336"/>
      <c r="C121"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340">
        <v>1800</v>
      </c>
      <c r="E121" s="338"/>
      <c r="F121" s="338"/>
      <c r="G121" s="338"/>
      <c r="H121" s="339"/>
    </row>
    <row r="122" spans="1:8" s="16" customFormat="1" ht="50.1" customHeight="1" x14ac:dyDescent="0.2">
      <c r="A122" s="335" t="s">
        <v>88</v>
      </c>
      <c r="B122" s="336"/>
      <c r="C122" s="68" t="str">
        <f>"Интернет-площадка 2gis.ru на основе Cправочника организаций "&amp;$C$2&amp;""</f>
        <v>Интернет-площадка 2gis.ru на основе Cправочника организаций "2ГИС.ДИМИТРОВГРАД"</v>
      </c>
      <c r="D122" s="340">
        <v>6000</v>
      </c>
      <c r="E122" s="338"/>
      <c r="F122" s="338"/>
      <c r="G122" s="338"/>
      <c r="H122" s="339"/>
    </row>
    <row r="123" spans="1:8" s="16" customFormat="1" ht="50.1" customHeight="1" x14ac:dyDescent="0.2">
      <c r="A123" s="335" t="s">
        <v>89</v>
      </c>
      <c r="B123" s="336"/>
      <c r="C123" s="68" t="str">
        <f>"Интернет-площадка 2gis.ru на основе Cправочника организаций "&amp;$C$2&amp;""</f>
        <v>Интернет-площадка 2gis.ru на основе Cправочника организаций "2ГИС.ДИМИТРОВГРАД"</v>
      </c>
      <c r="D123" s="340">
        <v>7200</v>
      </c>
      <c r="E123" s="338"/>
      <c r="F123" s="338"/>
      <c r="G123" s="338"/>
      <c r="H123" s="339"/>
    </row>
    <row r="124" spans="1:8" s="16" customFormat="1" ht="50.1" customHeight="1" x14ac:dyDescent="0.2">
      <c r="A124" s="335" t="s">
        <v>90</v>
      </c>
      <c r="B124" s="336"/>
      <c r="C124"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340">
        <v>480</v>
      </c>
      <c r="E124" s="338"/>
      <c r="F124" s="338"/>
      <c r="G124" s="338"/>
      <c r="H124" s="339"/>
    </row>
    <row r="125" spans="1:8" s="16" customFormat="1" ht="50.1" customHeight="1" x14ac:dyDescent="0.2">
      <c r="A125" s="335" t="s">
        <v>91</v>
      </c>
      <c r="B125" s="336"/>
      <c r="C125"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340">
        <v>480</v>
      </c>
      <c r="E125" s="338"/>
      <c r="F125" s="338"/>
      <c r="G125" s="338"/>
      <c r="H125" s="339"/>
    </row>
    <row r="126" spans="1:8" s="16" customFormat="1" ht="50.1" customHeight="1" x14ac:dyDescent="0.2">
      <c r="A126" s="335" t="s">
        <v>92</v>
      </c>
      <c r="B126" s="336"/>
      <c r="C126"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340">
        <v>600</v>
      </c>
      <c r="E126" s="338"/>
      <c r="F126" s="338"/>
      <c r="G126" s="338"/>
      <c r="H126" s="339"/>
    </row>
    <row r="127" spans="1:8" s="16" customFormat="1" ht="50.1" customHeight="1" x14ac:dyDescent="0.2">
      <c r="A127" s="335" t="s">
        <v>93</v>
      </c>
      <c r="B127" s="336"/>
      <c r="C127" s="68" t="str">
        <f>C120</f>
        <v>электронный справочник на основе Справочника организаций "2ГИС.ДИМИТРОВГРАД" (версия для ПК)</v>
      </c>
      <c r="D127" s="340">
        <v>6000</v>
      </c>
      <c r="E127" s="338"/>
      <c r="F127" s="338"/>
      <c r="G127" s="338"/>
      <c r="H127" s="339"/>
    </row>
    <row r="128" spans="1:8" s="16" customFormat="1" ht="50.1" customHeight="1" x14ac:dyDescent="0.2">
      <c r="A128" s="335" t="s">
        <v>94</v>
      </c>
      <c r="B128" s="336"/>
      <c r="C128" s="68" t="s">
        <v>95</v>
      </c>
      <c r="D128" s="340">
        <v>480</v>
      </c>
      <c r="E128" s="338"/>
      <c r="F128" s="338"/>
      <c r="G128" s="338"/>
      <c r="H128" s="339"/>
    </row>
    <row r="129" spans="1:8" s="16" customFormat="1" ht="60.75" customHeight="1" x14ac:dyDescent="0.2">
      <c r="A129" s="335" t="s">
        <v>96</v>
      </c>
      <c r="B129" s="336"/>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340">
        <v>1200</v>
      </c>
      <c r="E129" s="338"/>
      <c r="F129" s="338"/>
      <c r="G129" s="338"/>
      <c r="H129" s="339"/>
    </row>
    <row r="130" spans="1:8" s="16" customFormat="1" ht="60.75" customHeight="1" x14ac:dyDescent="0.2">
      <c r="A130" s="335" t="s">
        <v>97</v>
      </c>
      <c r="B130" s="336"/>
      <c r="C130" s="68"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340">
        <v>960</v>
      </c>
      <c r="E130" s="338"/>
      <c r="F130" s="338"/>
      <c r="G130" s="338"/>
      <c r="H130" s="339"/>
    </row>
    <row r="131" spans="1:8" s="16" customFormat="1" ht="60.75" customHeight="1" x14ac:dyDescent="0.2">
      <c r="A131" s="335" t="s">
        <v>98</v>
      </c>
      <c r="B131" s="336"/>
      <c r="C131"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340">
        <v>900</v>
      </c>
      <c r="E131" s="338"/>
      <c r="F131" s="338"/>
      <c r="G131" s="338"/>
      <c r="H131" s="339"/>
    </row>
    <row r="132" spans="1:8" s="16" customFormat="1" ht="60.75" customHeight="1" x14ac:dyDescent="0.2">
      <c r="A132" s="335" t="s">
        <v>99</v>
      </c>
      <c r="B132" s="336"/>
      <c r="C132"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340">
        <v>480</v>
      </c>
      <c r="E132" s="338"/>
      <c r="F132" s="338"/>
      <c r="G132" s="338"/>
      <c r="H132" s="339"/>
    </row>
    <row r="133" spans="1:8" s="16" customFormat="1" ht="60.75" customHeight="1" x14ac:dyDescent="0.2">
      <c r="A133" s="335" t="s">
        <v>100</v>
      </c>
      <c r="B133" s="336" t="s">
        <v>100</v>
      </c>
      <c r="C133"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340">
        <v>6000</v>
      </c>
      <c r="E133" s="338"/>
      <c r="F133" s="338"/>
      <c r="G133" s="338"/>
      <c r="H133" s="339"/>
    </row>
    <row r="134" spans="1:8" s="16" customFormat="1" ht="60.75" customHeight="1" x14ac:dyDescent="0.2">
      <c r="A134" s="335" t="s">
        <v>101</v>
      </c>
      <c r="B134" s="336" t="s">
        <v>101</v>
      </c>
      <c r="C134"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340">
        <v>3000</v>
      </c>
      <c r="E134" s="338"/>
      <c r="F134" s="338"/>
      <c r="G134" s="338"/>
      <c r="H134" s="339"/>
    </row>
    <row r="135" spans="1:8" s="16" customFormat="1" ht="50.1" customHeight="1" x14ac:dyDescent="0.2">
      <c r="A135" s="335" t="s">
        <v>102</v>
      </c>
      <c r="B135" s="336"/>
      <c r="C135"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340">
        <v>480</v>
      </c>
      <c r="E135" s="338"/>
      <c r="F135" s="338"/>
      <c r="G135" s="338"/>
      <c r="H135" s="339"/>
    </row>
    <row r="136" spans="1:8" s="16" customFormat="1" ht="102" customHeight="1" x14ac:dyDescent="0.2">
      <c r="A136" s="335" t="s">
        <v>16</v>
      </c>
      <c r="B136" s="336"/>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340">
        <v>360</v>
      </c>
      <c r="E136" s="338"/>
      <c r="F136" s="338"/>
      <c r="G136" s="338"/>
      <c r="H136" s="339"/>
    </row>
    <row r="137" spans="1:8" s="16" customFormat="1" ht="102" customHeight="1" x14ac:dyDescent="0.2">
      <c r="A137" s="335" t="s">
        <v>103</v>
      </c>
      <c r="B137" s="336"/>
      <c r="C13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7" s="340">
        <v>50010</v>
      </c>
      <c r="E137" s="338"/>
      <c r="F137" s="338"/>
      <c r="G137" s="338"/>
      <c r="H137" s="339"/>
    </row>
    <row r="138" spans="1:8" s="16" customFormat="1" ht="126" customHeight="1" x14ac:dyDescent="0.2">
      <c r="A138" s="335" t="s">
        <v>104</v>
      </c>
      <c r="B138" s="336"/>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8" s="340">
        <v>6000</v>
      </c>
      <c r="E138" s="338"/>
      <c r="F138" s="338"/>
      <c r="G138" s="338"/>
      <c r="H138" s="339"/>
    </row>
    <row r="139" spans="1:8" s="16" customFormat="1" ht="96" customHeight="1" x14ac:dyDescent="0.2">
      <c r="A139" s="335" t="s">
        <v>105</v>
      </c>
      <c r="B139" s="336"/>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340">
        <v>1005</v>
      </c>
      <c r="E139" s="338"/>
      <c r="F139" s="338"/>
      <c r="G139" s="338"/>
      <c r="H139" s="339"/>
    </row>
    <row r="140" spans="1:8" s="16" customFormat="1" ht="9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0" s="340">
        <v>2004</v>
      </c>
      <c r="E140" s="338"/>
      <c r="F140" s="338"/>
      <c r="G140" s="338"/>
      <c r="H140" s="339"/>
    </row>
    <row r="141" spans="1:8" s="16" customFormat="1" ht="50.1" customHeight="1" x14ac:dyDescent="0.2">
      <c r="A141" s="335" t="s">
        <v>107</v>
      </c>
      <c r="B141" s="336"/>
      <c r="C141" s="68" t="str">
        <f>"Интернет-площадка 2gis.ru на основе Cправочника организаций "&amp;$C$2&amp;""</f>
        <v>Интернет-площадка 2gis.ru на основе Cправочника организаций "2ГИС.ДИМИТРОВГРАД"</v>
      </c>
      <c r="D141" s="340">
        <v>8400</v>
      </c>
      <c r="E141" s="338"/>
      <c r="F141" s="338"/>
      <c r="G141" s="338"/>
      <c r="H141" s="339"/>
    </row>
    <row r="142" spans="1:8" s="16" customFormat="1" ht="50.1" customHeight="1" x14ac:dyDescent="0.2">
      <c r="A142" s="335" t="s">
        <v>108</v>
      </c>
      <c r="B142" s="336"/>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340">
        <v>840</v>
      </c>
      <c r="E142" s="338"/>
      <c r="F142" s="338"/>
      <c r="G142" s="338"/>
      <c r="H142" s="339"/>
    </row>
    <row r="143" spans="1:8" s="16" customFormat="1" ht="50.1" customHeight="1" x14ac:dyDescent="0.2">
      <c r="A143" s="335" t="s">
        <v>109</v>
      </c>
      <c r="B143" s="336"/>
      <c r="C143" s="68" t="str">
        <f t="shared" si="2"/>
        <v>электронный справочник на основе Справочника организаций "2ГИС.ДИМИТРОВГРАД" (версия для ПК)</v>
      </c>
      <c r="D143" s="340">
        <v>2520</v>
      </c>
      <c r="E143" s="338"/>
      <c r="F143" s="338"/>
      <c r="G143" s="338"/>
      <c r="H143" s="339"/>
    </row>
    <row r="144" spans="1:8" s="16" customFormat="1" ht="50.1" customHeight="1" x14ac:dyDescent="0.2">
      <c r="A144" s="335" t="s">
        <v>110</v>
      </c>
      <c r="B144" s="336"/>
      <c r="C144" s="68" t="str">
        <f>"Интернет-площадка 2gis.ru на основе Cправочника организаций "&amp;$C$2&amp;""</f>
        <v>Интернет-площадка 2gis.ru на основе Cправочника организаций "2ГИС.ДИМИТРОВГРАД"</v>
      </c>
      <c r="D144" s="340">
        <v>8400</v>
      </c>
      <c r="E144" s="338"/>
      <c r="F144" s="338"/>
      <c r="G144" s="338"/>
      <c r="H144" s="339"/>
    </row>
    <row r="145" spans="1:8" s="16" customFormat="1" ht="50.1" customHeight="1" x14ac:dyDescent="0.2">
      <c r="A145" s="335" t="s">
        <v>111</v>
      </c>
      <c r="B145" s="336"/>
      <c r="C145" s="68" t="str">
        <f>"Интернет-площадка 2gis.ru на основе Cправочника организаций "&amp;$C$2&amp;""</f>
        <v>Интернет-площадка 2gis.ru на основе Cправочника организаций "2ГИС.ДИМИТРОВГРАД"</v>
      </c>
      <c r="D145" s="340">
        <v>10080</v>
      </c>
      <c r="E145" s="338"/>
      <c r="F145" s="338"/>
      <c r="G145" s="338"/>
      <c r="H145" s="339"/>
    </row>
    <row r="146" spans="1:8" s="16" customFormat="1" ht="50.1" customHeight="1" x14ac:dyDescent="0.2">
      <c r="A146" s="335" t="s">
        <v>112</v>
      </c>
      <c r="B146" s="336"/>
      <c r="C146" s="68" t="str">
        <f t="shared" si="2"/>
        <v>электронный справочник на основе Справочника организаций "2ГИС.ДИМИТРОВГРАД" (версия для ПК)</v>
      </c>
      <c r="D146" s="340">
        <v>720</v>
      </c>
      <c r="E146" s="338"/>
      <c r="F146" s="338"/>
      <c r="G146" s="338"/>
      <c r="H146" s="339"/>
    </row>
    <row r="147" spans="1:8" s="16" customFormat="1" ht="50.1" customHeight="1" x14ac:dyDescent="0.2">
      <c r="A147" s="335" t="s">
        <v>113</v>
      </c>
      <c r="B147" s="336"/>
      <c r="C147" s="68" t="str">
        <f t="shared" si="2"/>
        <v>электронный справочник на основе Справочника организаций "2ГИС.ДИМИТРОВГРАД" (версия для ПК)</v>
      </c>
      <c r="D147" s="340">
        <v>720</v>
      </c>
      <c r="E147" s="338"/>
      <c r="F147" s="338"/>
      <c r="G147" s="338"/>
      <c r="H147" s="339"/>
    </row>
    <row r="148" spans="1:8" s="16" customFormat="1" ht="50.1" customHeight="1" x14ac:dyDescent="0.2">
      <c r="A148" s="335" t="s">
        <v>114</v>
      </c>
      <c r="B148" s="336"/>
      <c r="C148" s="68" t="str">
        <f t="shared" si="2"/>
        <v>электронный справочник на основе Справочника организаций "2ГИС.ДИМИТРОВГРАД" (версия для ПК)</v>
      </c>
      <c r="D148" s="340">
        <v>840</v>
      </c>
      <c r="E148" s="338"/>
      <c r="F148" s="338"/>
      <c r="G148" s="338"/>
      <c r="H148" s="339"/>
    </row>
    <row r="149" spans="1:8" s="16" customFormat="1" ht="50.1" customHeight="1" x14ac:dyDescent="0.2">
      <c r="A149" s="335" t="s">
        <v>115</v>
      </c>
      <c r="B149" s="336"/>
      <c r="C149" s="68" t="s">
        <v>95</v>
      </c>
      <c r="D149" s="340">
        <v>720</v>
      </c>
      <c r="E149" s="338"/>
      <c r="F149" s="338"/>
      <c r="G149" s="338"/>
      <c r="H149" s="339"/>
    </row>
    <row r="150" spans="1:8" s="16" customFormat="1" ht="69" customHeight="1" x14ac:dyDescent="0.2">
      <c r="A150" s="335" t="s">
        <v>116</v>
      </c>
      <c r="B150" s="336"/>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340">
        <v>8400</v>
      </c>
      <c r="E150" s="338"/>
      <c r="F150" s="338"/>
      <c r="G150" s="338"/>
      <c r="H150" s="339"/>
    </row>
    <row r="151" spans="1:8" s="16" customFormat="1" ht="50.1" customHeight="1" thickBot="1" x14ac:dyDescent="0.25">
      <c r="A151" s="335" t="s">
        <v>117</v>
      </c>
      <c r="B151" s="336"/>
      <c r="C151" s="33" t="str">
        <f t="shared" si="2"/>
        <v>электронный справочник на основе Справочника организаций "2ГИС.ДИМИТРОВГРАД" (версия для ПК)</v>
      </c>
      <c r="D151" s="340">
        <v>720</v>
      </c>
      <c r="E151" s="338"/>
      <c r="F151" s="338"/>
      <c r="G151" s="338"/>
      <c r="H151" s="339"/>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37">
        <v>2004</v>
      </c>
      <c r="E153" s="338"/>
      <c r="F153" s="338"/>
      <c r="G153" s="338"/>
      <c r="H153" s="339"/>
    </row>
    <row r="154" spans="1:8" s="16" customFormat="1" ht="50.1" customHeight="1" x14ac:dyDescent="0.2">
      <c r="A154" s="335" t="s">
        <v>120</v>
      </c>
      <c r="B154" s="336"/>
      <c r="C154" s="346"/>
      <c r="D154" s="337">
        <v>2004</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s="16" customFormat="1" ht="50.1" customHeight="1" x14ac:dyDescent="0.2">
      <c r="A159" s="335" t="s">
        <v>125</v>
      </c>
      <c r="B159" s="336"/>
      <c r="C159" s="68" t="str">
        <f>"Интернет-площадка 2gis.ru на основе Cправочника организаций "&amp;$C$2&amp;""</f>
        <v>Интернет-площадка 2gis.ru на основе Cправочника организаций "2ГИС.ДИМИТРОВГРАД"</v>
      </c>
      <c r="D159" s="337">
        <v>2004</v>
      </c>
      <c r="E159" s="338"/>
      <c r="F159" s="338"/>
      <c r="G159" s="338"/>
      <c r="H159" s="339"/>
    </row>
    <row r="160" spans="1:8" s="16" customFormat="1" ht="50.1" customHeight="1" x14ac:dyDescent="0.2">
      <c r="A160" s="335" t="s">
        <v>126</v>
      </c>
      <c r="B160" s="336"/>
      <c r="C16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0" s="496">
        <v>600</v>
      </c>
      <c r="E160" s="368"/>
      <c r="F160" s="368"/>
      <c r="G160" s="368"/>
      <c r="H160" s="369"/>
    </row>
    <row r="161" spans="1:8" s="16" customFormat="1" ht="50.1" customHeight="1" x14ac:dyDescent="0.2">
      <c r="A161" s="335" t="s">
        <v>195</v>
      </c>
      <c r="B161" s="336"/>
      <c r="C161" s="68" t="str">
        <f>"Интернет-площадка 2gis.ru на основе Cправочника организаций "&amp;$C$2&amp;""</f>
        <v>Интернет-площадка 2gis.ru на основе Cправочника организаций "2ГИС.ДИМИТРОВГРАД"</v>
      </c>
      <c r="D161" s="337">
        <v>2880</v>
      </c>
      <c r="E161" s="338"/>
      <c r="F161" s="338"/>
      <c r="G161" s="338"/>
      <c r="H161" s="339"/>
    </row>
    <row r="162" spans="1:8" s="16" customFormat="1" ht="50.1" customHeight="1" x14ac:dyDescent="0.2">
      <c r="A162" s="335" t="s">
        <v>128</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2" s="337">
        <v>840</v>
      </c>
      <c r="E162" s="338"/>
      <c r="F162" s="338"/>
      <c r="G162" s="338"/>
      <c r="H162" s="339"/>
    </row>
    <row r="163" spans="1:8" s="16" customFormat="1" ht="126" customHeight="1" thickBot="1" x14ac:dyDescent="0.25">
      <c r="A163" s="335" t="s">
        <v>129</v>
      </c>
      <c r="B163" s="336"/>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3" s="496">
        <v>3624</v>
      </c>
      <c r="E163" s="368"/>
      <c r="F163" s="368"/>
      <c r="G163" s="368"/>
      <c r="H163" s="369"/>
    </row>
    <row r="164" spans="1:8" s="23" customFormat="1" ht="50.1" customHeight="1" thickBot="1" x14ac:dyDescent="0.25">
      <c r="A164" s="497"/>
      <c r="B164" s="498"/>
      <c r="C164" s="56"/>
      <c r="D164" s="499"/>
      <c r="E164" s="499"/>
      <c r="F164" s="499"/>
      <c r="G164" s="499"/>
      <c r="H164" s="500"/>
    </row>
    <row r="165" spans="1:8" s="20" customFormat="1" ht="26.25" x14ac:dyDescent="0.2">
      <c r="A165" s="71"/>
      <c r="B165" s="72"/>
      <c r="C165" s="73"/>
      <c r="D165" s="72"/>
      <c r="E165" s="72"/>
      <c r="F165" s="72"/>
      <c r="G165" s="72"/>
      <c r="H165" s="74"/>
    </row>
    <row r="166" spans="1:8" s="16" customFormat="1" ht="21" x14ac:dyDescent="0.2">
      <c r="A166" s="75"/>
      <c r="B166" s="76" t="s">
        <v>130</v>
      </c>
      <c r="C166" s="333" t="s">
        <v>214</v>
      </c>
      <c r="D166" s="333"/>
      <c r="E166" s="77"/>
      <c r="F166" s="77"/>
      <c r="G166" s="77"/>
      <c r="H166" s="77"/>
    </row>
    <row r="167" spans="1:8" s="16" customFormat="1" ht="21" x14ac:dyDescent="0.2">
      <c r="A167" s="75"/>
      <c r="B167" s="77"/>
      <c r="C167" s="327" t="s">
        <v>215</v>
      </c>
      <c r="D167" s="327"/>
      <c r="E167" s="77"/>
      <c r="F167" s="77"/>
      <c r="G167" s="77"/>
      <c r="H167" s="77"/>
    </row>
    <row r="168" spans="1:8" s="16" customFormat="1" ht="21" x14ac:dyDescent="0.2">
      <c r="A168" s="75"/>
      <c r="B168" s="77"/>
      <c r="C168" s="333" t="s">
        <v>216</v>
      </c>
      <c r="D168" s="327"/>
      <c r="E168" s="77"/>
      <c r="F168" s="77"/>
      <c r="G168" s="77"/>
      <c r="H168" s="77"/>
    </row>
    <row r="169" spans="1:8" s="16" customFormat="1" ht="21" x14ac:dyDescent="0.2">
      <c r="A169" s="71"/>
      <c r="B169" s="72"/>
      <c r="C169" s="327"/>
      <c r="D169" s="327"/>
      <c r="E169" s="77"/>
      <c r="F169" s="77"/>
      <c r="G169" s="77"/>
      <c r="H169" s="72"/>
    </row>
    <row r="170" spans="1:8" s="16" customFormat="1" ht="26.25" x14ac:dyDescent="0.2">
      <c r="A170" s="324" t="str">
        <f>Абакан_юр!A171</f>
        <v>По соглашению сторон в качестве валюты платежа могут выступать украинские гривны, в этом случае курс следующий: 1 руб. = 0,5104 гривен</v>
      </c>
      <c r="B170" s="324"/>
      <c r="C170" s="324"/>
      <c r="D170" s="79"/>
      <c r="E170" s="79"/>
      <c r="F170" s="80"/>
      <c r="G170" s="328"/>
      <c r="H170" s="328"/>
    </row>
    <row r="171" spans="1:8" s="16" customFormat="1" ht="26.25" x14ac:dyDescent="0.2">
      <c r="A171" s="324" t="str">
        <f>Абакан_юр!A172</f>
        <v>По соглашению сторон в качестве валюты платежа могут выступать дирхамы ОАЭ, в этом случае курс следующий: 1 руб. = 0,0434 дирхам</v>
      </c>
      <c r="B171" s="324"/>
      <c r="C171" s="324"/>
      <c r="D171" s="79"/>
      <c r="E171" s="79"/>
      <c r="F171" s="80"/>
      <c r="G171" s="82"/>
      <c r="H171" s="82"/>
    </row>
    <row r="172" spans="1:8" ht="12" customHeight="1" x14ac:dyDescent="0.2">
      <c r="A172" s="324" t="str">
        <f>Абакан_юр!A173</f>
        <v>По соглашению сторон в качестве валюты платежа могут выступать доллары США, в этом случае курс следующий: 1 руб. = 0,0126 доллара</v>
      </c>
      <c r="B172" s="324"/>
      <c r="C172" s="324"/>
      <c r="D172" s="79"/>
      <c r="E172" s="79"/>
      <c r="F172" s="80"/>
      <c r="G172" s="82"/>
      <c r="H172" s="82"/>
    </row>
    <row r="173" spans="1:8" s="77" customFormat="1" ht="24.95" customHeight="1" x14ac:dyDescent="0.2">
      <c r="A173" s="324" t="str">
        <f>Абакан_юр!A174</f>
        <v>По соглашению сторон в качестве валюты платежа могут выступать евро, в этом случае курс следующий: 1 руб. = 0,0117 евро</v>
      </c>
      <c r="B173" s="324"/>
      <c r="C173" s="324"/>
      <c r="D173" s="79"/>
      <c r="E173" s="80"/>
      <c r="F173" s="80"/>
      <c r="G173" s="82"/>
      <c r="H173" s="82"/>
    </row>
    <row r="174" spans="1:8" s="77" customFormat="1" ht="24.95" customHeight="1" x14ac:dyDescent="0.2">
      <c r="A174" s="324" t="str">
        <f>Абакан_юр!A175</f>
        <v>По соглашению сторон в качестве валюты платежа могут выступать чешские кроны, в этом случае курс следующий: 1 руб. = 0,2914 крона</v>
      </c>
      <c r="B174" s="324"/>
      <c r="C174" s="324"/>
      <c r="D174" s="79"/>
      <c r="E174" s="80"/>
      <c r="F174" s="80"/>
      <c r="G174" s="82"/>
      <c r="H174" s="82"/>
    </row>
    <row r="175" spans="1:8" s="77" customFormat="1" ht="24.95" customHeight="1" x14ac:dyDescent="0.2">
      <c r="A175" s="324" t="str">
        <f>Абакан_юр!A176</f>
        <v>По соглашению сторон в качестве валюты платежа могут выступать киргизские сомы, в этом случае курс следующий: 1 руб. = 1,0988 сом</v>
      </c>
      <c r="B175" s="324"/>
      <c r="C175" s="324"/>
      <c r="D175" s="79"/>
      <c r="E175" s="79"/>
      <c r="F175" s="80"/>
      <c r="G175" s="82"/>
      <c r="H175" s="82"/>
    </row>
    <row r="176" spans="1:8" s="72" customFormat="1" ht="12" customHeight="1" x14ac:dyDescent="0.2">
      <c r="A176"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6" s="324"/>
      <c r="C176" s="324"/>
      <c r="D176" s="79"/>
      <c r="E176" s="79"/>
      <c r="F176" s="80"/>
      <c r="G176" s="82"/>
      <c r="H176" s="82"/>
    </row>
    <row r="177" spans="1:8" s="81" customFormat="1" ht="24.95" customHeight="1" x14ac:dyDescent="0.2">
      <c r="A177" s="83"/>
      <c r="B177" s="83"/>
      <c r="C177" s="84"/>
      <c r="D177" s="85"/>
      <c r="E177" s="85"/>
      <c r="F177" s="86"/>
      <c r="G177" s="87"/>
      <c r="H177" s="87"/>
    </row>
    <row r="178" spans="1:8" s="81" customFormat="1" ht="24.95" customHeight="1" x14ac:dyDescent="0.2">
      <c r="A178" s="325" t="s">
        <v>141</v>
      </c>
      <c r="B178" s="325"/>
      <c r="C178" s="325"/>
      <c r="D178" s="325"/>
      <c r="E178" s="325"/>
      <c r="F178" s="325"/>
      <c r="G178" s="325"/>
      <c r="H178" s="325"/>
    </row>
    <row r="179" spans="1:8" s="81" customFormat="1" ht="24.95" customHeight="1" x14ac:dyDescent="0.2">
      <c r="A179" s="325" t="s">
        <v>142</v>
      </c>
      <c r="B179" s="325"/>
      <c r="C179" s="325"/>
      <c r="D179" s="325"/>
      <c r="E179" s="325"/>
      <c r="F179" s="325"/>
      <c r="G179" s="325"/>
      <c r="H179" s="325"/>
    </row>
    <row r="180" spans="1:8" s="81" customFormat="1" ht="24.95" customHeight="1" x14ac:dyDescent="0.2">
      <c r="A180" s="83"/>
      <c r="B180" s="83"/>
      <c r="C180" s="84"/>
      <c r="D180" s="85"/>
      <c r="E180" s="85"/>
      <c r="F180" s="86"/>
      <c r="G180" s="87"/>
      <c r="H180" s="87"/>
    </row>
    <row r="181" spans="1:8" s="81" customFormat="1" ht="24.95" customHeight="1" x14ac:dyDescent="0.2">
      <c r="A181" s="83"/>
      <c r="B181" s="83"/>
      <c r="C181" s="84"/>
      <c r="D181" s="85"/>
      <c r="E181" s="85"/>
      <c r="F181" s="86"/>
      <c r="G181" s="87"/>
      <c r="H181" s="87"/>
    </row>
    <row r="182" spans="1:8" s="81" customFormat="1" ht="24.95" customHeight="1" x14ac:dyDescent="0.2">
      <c r="A182" s="83"/>
      <c r="B182" s="83"/>
      <c r="C182" s="84"/>
      <c r="D182" s="85"/>
      <c r="E182" s="85"/>
      <c r="F182" s="86"/>
      <c r="G182" s="87"/>
      <c r="H182" s="87"/>
    </row>
    <row r="183" spans="1:8" s="81" customFormat="1" ht="24.95" customHeight="1" thickBot="1" x14ac:dyDescent="0.25">
      <c r="A183" s="326" t="s">
        <v>143</v>
      </c>
      <c r="B183" s="326"/>
      <c r="C183" s="326"/>
      <c r="D183" s="326"/>
      <c r="E183" s="326"/>
      <c r="F183" s="89"/>
      <c r="H183" s="90"/>
    </row>
    <row r="184" spans="1:8" s="88" customFormat="1" ht="12" customHeight="1" thickBot="1" x14ac:dyDescent="0.25">
      <c r="A184" s="312" t="s">
        <v>144</v>
      </c>
      <c r="B184" s="313"/>
      <c r="C184" s="313"/>
      <c r="D184" s="313"/>
      <c r="E184" s="314"/>
      <c r="F184" s="91"/>
      <c r="G184" s="72"/>
      <c r="H184" s="92"/>
    </row>
    <row r="185" spans="1:8" ht="24.95" customHeight="1" thickBot="1" x14ac:dyDescent="0.25">
      <c r="A185" s="315" t="s">
        <v>145</v>
      </c>
      <c r="B185" s="316"/>
      <c r="C185" s="93" t="s">
        <v>146</v>
      </c>
      <c r="D185" s="316" t="s">
        <v>147</v>
      </c>
      <c r="E185" s="317"/>
      <c r="F185" s="94"/>
      <c r="G185" s="94"/>
      <c r="H185" s="94"/>
    </row>
    <row r="186" spans="1:8" ht="24.95" customHeight="1" x14ac:dyDescent="0.2">
      <c r="A186" s="318" t="s">
        <v>148</v>
      </c>
      <c r="B186" s="319"/>
      <c r="C186" s="95" t="s">
        <v>149</v>
      </c>
      <c r="D186" s="320" t="s">
        <v>150</v>
      </c>
      <c r="E186" s="321"/>
      <c r="F186" s="94"/>
      <c r="G186" s="94"/>
      <c r="H186" s="94"/>
    </row>
    <row r="187" spans="1:8" s="88" customFormat="1" ht="12" customHeight="1" x14ac:dyDescent="0.2">
      <c r="A187" s="322" t="s">
        <v>151</v>
      </c>
      <c r="B187" s="323"/>
      <c r="C187" s="96" t="s">
        <v>152</v>
      </c>
      <c r="D187" s="310" t="s">
        <v>153</v>
      </c>
      <c r="E187" s="311"/>
      <c r="F187" s="94"/>
      <c r="G187" s="94"/>
      <c r="H187" s="94"/>
    </row>
    <row r="188" spans="1:8" s="88" customFormat="1" ht="12" customHeight="1" thickBot="1" x14ac:dyDescent="0.25">
      <c r="A188" s="474" t="s">
        <v>154</v>
      </c>
      <c r="B188" s="475"/>
      <c r="C188" s="111" t="s">
        <v>155</v>
      </c>
      <c r="D188" s="476" t="s">
        <v>153</v>
      </c>
      <c r="E188" s="477"/>
      <c r="F188" s="94"/>
      <c r="G188" s="94"/>
      <c r="H188" s="94"/>
    </row>
    <row r="189" spans="1:8" s="88" customFormat="1" ht="12" customHeight="1" x14ac:dyDescent="0.2">
      <c r="A189" s="322" t="s">
        <v>157</v>
      </c>
      <c r="B189" s="323"/>
      <c r="C189" s="110" t="s">
        <v>158</v>
      </c>
      <c r="D189" s="323" t="s">
        <v>153</v>
      </c>
      <c r="E189" s="473"/>
      <c r="F189" s="91"/>
      <c r="G189" s="91"/>
      <c r="H189" s="91"/>
    </row>
    <row r="190" spans="1:8" s="90" customFormat="1" ht="50.1" customHeight="1" thickBot="1" x14ac:dyDescent="0.25">
      <c r="A190" s="596" t="s">
        <v>159</v>
      </c>
      <c r="B190" s="597"/>
      <c r="C190" s="111" t="s">
        <v>160</v>
      </c>
      <c r="D190" s="598" t="s">
        <v>153</v>
      </c>
      <c r="E190" s="599"/>
      <c r="F190" s="86"/>
      <c r="G190" s="87"/>
      <c r="H190" s="87"/>
    </row>
    <row r="191" spans="1:8" s="92" customFormat="1" ht="50.1" customHeight="1" x14ac:dyDescent="0.2">
      <c r="A191" s="650" t="s">
        <v>352</v>
      </c>
      <c r="B191" s="650"/>
      <c r="C191" s="650"/>
      <c r="D191" s="650"/>
      <c r="E191" s="650"/>
      <c r="F191" s="650"/>
      <c r="G191" s="650"/>
      <c r="H191" s="650"/>
    </row>
    <row r="192" spans="1:8" ht="94.5" customHeight="1" x14ac:dyDescent="0.2">
      <c r="A192" s="651" t="s">
        <v>353</v>
      </c>
      <c r="B192" s="651"/>
      <c r="C192" s="651"/>
      <c r="D192" s="651"/>
      <c r="E192" s="651"/>
      <c r="F192" s="651"/>
      <c r="G192" s="651"/>
      <c r="H192" s="651"/>
    </row>
    <row r="193" spans="1:8" ht="99.95" customHeight="1" x14ac:dyDescent="0.2">
      <c r="A193" s="83"/>
      <c r="B193" s="83"/>
      <c r="C193" s="84"/>
      <c r="D193" s="85"/>
      <c r="E193" s="85"/>
      <c r="F193" s="86"/>
      <c r="G193" s="87"/>
      <c r="H193" s="87"/>
    </row>
    <row r="194" spans="1:8" ht="75" customHeight="1" x14ac:dyDescent="0.2">
      <c r="A194" s="307" t="s">
        <v>161</v>
      </c>
      <c r="B194" s="307"/>
      <c r="C194" s="307"/>
      <c r="D194" s="307"/>
      <c r="E194" s="307"/>
      <c r="F194" s="307"/>
      <c r="G194" s="307"/>
      <c r="H194" s="307"/>
    </row>
    <row r="195" spans="1:8" ht="138.75" customHeight="1" x14ac:dyDescent="0.2">
      <c r="A195" s="307" t="s">
        <v>162</v>
      </c>
      <c r="B195" s="307"/>
      <c r="C195" s="307"/>
      <c r="D195" s="307"/>
      <c r="E195" s="307"/>
      <c r="F195" s="307"/>
      <c r="G195" s="307"/>
      <c r="H195" s="307"/>
    </row>
    <row r="196" spans="1:8" s="72" customFormat="1" ht="178.5" customHeight="1" x14ac:dyDescent="0.2">
      <c r="A196"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72"/>
      <c r="C196" s="472"/>
      <c r="D196" s="472"/>
      <c r="E196" s="472"/>
      <c r="F196" s="472"/>
      <c r="G196" s="472"/>
      <c r="H196" s="472"/>
    </row>
    <row r="197" spans="1:8" s="88" customFormat="1" ht="222.75" customHeight="1" x14ac:dyDescent="0.2">
      <c r="A197" s="325" t="s">
        <v>164</v>
      </c>
      <c r="B197" s="325"/>
      <c r="C197" s="325"/>
      <c r="D197" s="325"/>
      <c r="E197" s="325"/>
      <c r="F197" s="325"/>
      <c r="G197" s="325"/>
      <c r="H197" s="325"/>
    </row>
    <row r="198" spans="1:8" s="185" customFormat="1" ht="87.6" customHeight="1" x14ac:dyDescent="0.2">
      <c r="A198" s="307" t="s">
        <v>165</v>
      </c>
      <c r="B198" s="307"/>
      <c r="C198" s="307"/>
      <c r="D198" s="307"/>
      <c r="E198" s="307"/>
      <c r="F198" s="307"/>
      <c r="G198" s="307"/>
      <c r="H198" s="307"/>
    </row>
    <row r="199" spans="1:8" s="185" customFormat="1" ht="24.75" customHeight="1" x14ac:dyDescent="0.2">
      <c r="A199" s="71"/>
      <c r="B199" s="72"/>
      <c r="C199" s="73"/>
      <c r="D199" s="72"/>
      <c r="E199" s="72"/>
      <c r="F199" s="72"/>
      <c r="G199" s="72"/>
      <c r="H199" s="74"/>
    </row>
    <row r="200" spans="1:8" s="88" customFormat="1" ht="12" customHeight="1" x14ac:dyDescent="0.2">
      <c r="A200" s="325" t="s">
        <v>166</v>
      </c>
      <c r="B200" s="325"/>
      <c r="C200" s="325"/>
      <c r="D200" s="325"/>
      <c r="E200" s="325"/>
      <c r="F200" s="325"/>
      <c r="G200" s="325"/>
      <c r="H200" s="325"/>
    </row>
    <row r="201" spans="1:8" ht="24.95" customHeight="1" x14ac:dyDescent="0.2"/>
    <row r="202" spans="1:8" ht="24.95" customHeight="1" x14ac:dyDescent="0.2"/>
    <row r="203" spans="1:8" ht="178.5" customHeight="1" x14ac:dyDescent="0.2"/>
    <row r="204" spans="1:8" s="16" customFormat="1" ht="67.5" customHeight="1" x14ac:dyDescent="0.2">
      <c r="A204" s="71"/>
      <c r="B204" s="72"/>
      <c r="C204" s="73"/>
      <c r="D204" s="72"/>
      <c r="E204" s="72"/>
      <c r="F204" s="72"/>
      <c r="G204" s="72"/>
      <c r="H204" s="74"/>
    </row>
    <row r="205" spans="1:8" ht="24.95" customHeight="1" x14ac:dyDescent="0.2"/>
    <row r="207" spans="1:8" s="97" customFormat="1" ht="114.75" customHeight="1" x14ac:dyDescent="0.2">
      <c r="A207" s="71"/>
      <c r="B207" s="72"/>
      <c r="C207" s="73"/>
      <c r="D207" s="72"/>
      <c r="E207" s="72"/>
      <c r="F207" s="72"/>
      <c r="G207" s="72"/>
      <c r="H207" s="74"/>
    </row>
  </sheetData>
  <sheetProtection selectLockedCells="1" selectUnlockedCells="1"/>
  <mergeCells count="31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6:B186"/>
    <mergeCell ref="D186:E186"/>
    <mergeCell ref="A187:B187"/>
    <mergeCell ref="D187:E187"/>
    <mergeCell ref="A188:B188"/>
    <mergeCell ref="D188:E188"/>
    <mergeCell ref="A178:H178"/>
    <mergeCell ref="A179:H179"/>
    <mergeCell ref="A183:E183"/>
    <mergeCell ref="A184:E184"/>
    <mergeCell ref="A185:B185"/>
    <mergeCell ref="D185:E185"/>
    <mergeCell ref="A194:H194"/>
    <mergeCell ref="A195:H195"/>
    <mergeCell ref="A196:H196"/>
    <mergeCell ref="A197:H197"/>
    <mergeCell ref="A198:H198"/>
    <mergeCell ref="A200:E200"/>
    <mergeCell ref="F200:H200"/>
    <mergeCell ref="A189:B189"/>
    <mergeCell ref="D189:E189"/>
    <mergeCell ref="A190:B190"/>
    <mergeCell ref="D190:E190"/>
    <mergeCell ref="A191:H191"/>
    <mergeCell ref="A192:H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7"/>
  <sheetViews>
    <sheetView view="pageBreakPreview" zoomScale="40" zoomScaleNormal="60" zoomScaleSheetLayoutView="40" workbookViewId="0">
      <pane ySplit="3" topLeftCell="A349"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354</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28"/>
      <c r="B6" s="29"/>
      <c r="C6" s="30"/>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60">
        <f>F8*1.2</f>
        <v>14760</v>
      </c>
      <c r="E8" s="361">
        <f>F8*1.1</f>
        <v>13530.000000000002</v>
      </c>
      <c r="F8" s="361">
        <v>12300</v>
      </c>
      <c r="G8" s="361">
        <f>F8*0.75</f>
        <v>9225</v>
      </c>
      <c r="H8" s="362">
        <f>F8*0.5</f>
        <v>6150</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436">
        <f>F13*1.2</f>
        <v>16560</v>
      </c>
      <c r="E13" s="361">
        <f>F13*1.1</f>
        <v>15180.000000000002</v>
      </c>
      <c r="F13" s="361">
        <v>13800</v>
      </c>
      <c r="G13" s="361">
        <f>F13*0.75</f>
        <v>10350</v>
      </c>
      <c r="H13" s="362">
        <f>F13*0.5</f>
        <v>6900</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3090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"2ГИС.ЕКАТЕРИНБУРГ"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506">
        <v>480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60">
        <f>F28*1.2</f>
        <v>20664</v>
      </c>
      <c r="E28" s="361">
        <f>F28*1.1</f>
        <v>18942</v>
      </c>
      <c r="F28" s="361">
        <v>17220</v>
      </c>
      <c r="G28" s="361">
        <f>F28*0.75</f>
        <v>12915</v>
      </c>
      <c r="H28" s="362">
        <f>F28*0.5</f>
        <v>8610</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436">
        <f>F33*1.2</f>
        <v>23184</v>
      </c>
      <c r="E33" s="361">
        <f>F33*1.1</f>
        <v>21252</v>
      </c>
      <c r="F33" s="361">
        <v>19320</v>
      </c>
      <c r="G33" s="361">
        <f>F33*0.75</f>
        <v>14490</v>
      </c>
      <c r="H33" s="362">
        <f>F33*0.5</f>
        <v>9660</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4440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"2ГИС.ЕКАТЕРИНБУРГ"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450"/>
      <c r="E42" s="451"/>
      <c r="F42" s="451"/>
      <c r="G42" s="451"/>
      <c r="H42" s="452"/>
    </row>
    <row r="43" spans="1:8" s="16" customFormat="1" ht="24.95" customHeight="1" thickBot="1" x14ac:dyDescent="0.25">
      <c r="A43" s="40"/>
      <c r="B43" s="41"/>
      <c r="C43" s="42"/>
      <c r="D43" s="498"/>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424">
        <v>672</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60">
        <f>F49*1.2</f>
        <v>17712</v>
      </c>
      <c r="E49" s="361">
        <f>F49*1.1</f>
        <v>16236.000000000002</v>
      </c>
      <c r="F49" s="361">
        <v>14760</v>
      </c>
      <c r="G49" s="361">
        <f>F49*0.75</f>
        <v>11070</v>
      </c>
      <c r="H49" s="362">
        <f>F49*0.5</f>
        <v>7380</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436">
        <f>F55*1.2</f>
        <v>19872</v>
      </c>
      <c r="E55" s="361">
        <f>F55*1.1</f>
        <v>18216</v>
      </c>
      <c r="F55" s="361">
        <v>16560</v>
      </c>
      <c r="G55" s="361">
        <f>F55*0.75</f>
        <v>12420</v>
      </c>
      <c r="H55" s="362">
        <f>F55*0.5</f>
        <v>8280</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506">
        <v>480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38</v>
      </c>
      <c r="B65" s="387"/>
      <c r="C65" s="387"/>
      <c r="D65" s="621" t="str">
        <f>"от "&amp;MIN(D66:D105)&amp;" до "&amp;MAX(D66:D105)</f>
        <v>от 2850 до 114000</v>
      </c>
      <c r="E65" s="622"/>
      <c r="F65" s="622"/>
      <c r="G65" s="622"/>
      <c r="H65" s="623"/>
    </row>
    <row r="66" spans="1:8" s="16" customFormat="1" ht="37.5" customHeight="1" outlineLevel="1" x14ac:dyDescent="0.2">
      <c r="A66" s="408" t="s">
        <v>39</v>
      </c>
      <c r="B66" s="577"/>
      <c r="C66" s="43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580">
        <v>2850</v>
      </c>
      <c r="E66" s="412"/>
      <c r="F66" s="412"/>
      <c r="G66" s="412"/>
      <c r="H66" s="413"/>
    </row>
    <row r="67" spans="1:8" s="16" customFormat="1" ht="37.5" customHeight="1" outlineLevel="1" x14ac:dyDescent="0.2">
      <c r="A67" s="396" t="s">
        <v>40</v>
      </c>
      <c r="B67" s="565"/>
      <c r="C67" s="578"/>
      <c r="D67" s="340">
        <v>5700</v>
      </c>
      <c r="E67" s="338"/>
      <c r="F67" s="338"/>
      <c r="G67" s="338"/>
      <c r="H67" s="339"/>
    </row>
    <row r="68" spans="1:8" s="16" customFormat="1" ht="37.5" customHeight="1" outlineLevel="1" x14ac:dyDescent="0.2">
      <c r="A68" s="396" t="s">
        <v>41</v>
      </c>
      <c r="B68" s="565"/>
      <c r="C68" s="578"/>
      <c r="D68" s="340">
        <v>8550</v>
      </c>
      <c r="E68" s="338"/>
      <c r="F68" s="338"/>
      <c r="G68" s="338"/>
      <c r="H68" s="339"/>
    </row>
    <row r="69" spans="1:8" s="16" customFormat="1" ht="37.5" customHeight="1" outlineLevel="1" x14ac:dyDescent="0.2">
      <c r="A69" s="396" t="s">
        <v>42</v>
      </c>
      <c r="B69" s="565"/>
      <c r="C69" s="578"/>
      <c r="D69" s="340">
        <v>11400</v>
      </c>
      <c r="E69" s="338"/>
      <c r="F69" s="338"/>
      <c r="G69" s="338"/>
      <c r="H69" s="339"/>
    </row>
    <row r="70" spans="1:8" s="16" customFormat="1" ht="37.5" customHeight="1" outlineLevel="1" x14ac:dyDescent="0.2">
      <c r="A70" s="396" t="s">
        <v>43</v>
      </c>
      <c r="B70" s="565"/>
      <c r="C70" s="578"/>
      <c r="D70" s="340">
        <v>14250</v>
      </c>
      <c r="E70" s="338"/>
      <c r="F70" s="338"/>
      <c r="G70" s="338"/>
      <c r="H70" s="339"/>
    </row>
    <row r="71" spans="1:8" s="16" customFormat="1" ht="37.5" customHeight="1" outlineLevel="1" x14ac:dyDescent="0.2">
      <c r="A71" s="396" t="s">
        <v>44</v>
      </c>
      <c r="B71" s="565"/>
      <c r="C71" s="578"/>
      <c r="D71" s="340">
        <v>17100</v>
      </c>
      <c r="E71" s="338"/>
      <c r="F71" s="338"/>
      <c r="G71" s="338"/>
      <c r="H71" s="339"/>
    </row>
    <row r="72" spans="1:8" s="16" customFormat="1" ht="37.5" customHeight="1" outlineLevel="1" x14ac:dyDescent="0.2">
      <c r="A72" s="396" t="s">
        <v>45</v>
      </c>
      <c r="B72" s="565"/>
      <c r="C72" s="578"/>
      <c r="D72" s="340">
        <v>19950</v>
      </c>
      <c r="E72" s="338"/>
      <c r="F72" s="338"/>
      <c r="G72" s="338"/>
      <c r="H72" s="339"/>
    </row>
    <row r="73" spans="1:8" s="16" customFormat="1" ht="37.5" customHeight="1" outlineLevel="1" x14ac:dyDescent="0.2">
      <c r="A73" s="396" t="s">
        <v>46</v>
      </c>
      <c r="B73" s="565"/>
      <c r="C73" s="578"/>
      <c r="D73" s="340">
        <v>22800</v>
      </c>
      <c r="E73" s="338"/>
      <c r="F73" s="338"/>
      <c r="G73" s="338"/>
      <c r="H73" s="339"/>
    </row>
    <row r="74" spans="1:8" s="16" customFormat="1" ht="37.5" customHeight="1" outlineLevel="1" x14ac:dyDescent="0.2">
      <c r="A74" s="396" t="s">
        <v>47</v>
      </c>
      <c r="B74" s="565"/>
      <c r="C74" s="578"/>
      <c r="D74" s="340">
        <v>25650</v>
      </c>
      <c r="E74" s="338"/>
      <c r="F74" s="338"/>
      <c r="G74" s="338"/>
      <c r="H74" s="339"/>
    </row>
    <row r="75" spans="1:8" s="16" customFormat="1" ht="37.5" customHeight="1" outlineLevel="1" x14ac:dyDescent="0.2">
      <c r="A75" s="396" t="s">
        <v>48</v>
      </c>
      <c r="B75" s="565"/>
      <c r="C75" s="578"/>
      <c r="D75" s="340">
        <v>28500</v>
      </c>
      <c r="E75" s="338"/>
      <c r="F75" s="338"/>
      <c r="G75" s="338"/>
      <c r="H75" s="339"/>
    </row>
    <row r="76" spans="1:8" s="16" customFormat="1" ht="37.5" customHeight="1" outlineLevel="1" x14ac:dyDescent="0.2">
      <c r="A76" s="396" t="s">
        <v>49</v>
      </c>
      <c r="B76" s="565"/>
      <c r="C76" s="578"/>
      <c r="D76" s="340">
        <v>31350</v>
      </c>
      <c r="E76" s="338"/>
      <c r="F76" s="338"/>
      <c r="G76" s="338"/>
      <c r="H76" s="339"/>
    </row>
    <row r="77" spans="1:8" s="16" customFormat="1" ht="37.5" customHeight="1" outlineLevel="1" x14ac:dyDescent="0.2">
      <c r="A77" s="396" t="s">
        <v>50</v>
      </c>
      <c r="B77" s="565"/>
      <c r="C77" s="578"/>
      <c r="D77" s="340">
        <v>34200</v>
      </c>
      <c r="E77" s="338"/>
      <c r="F77" s="338"/>
      <c r="G77" s="338"/>
      <c r="H77" s="339"/>
    </row>
    <row r="78" spans="1:8" s="16" customFormat="1" ht="37.5" customHeight="1" outlineLevel="1" x14ac:dyDescent="0.2">
      <c r="A78" s="396" t="s">
        <v>51</v>
      </c>
      <c r="B78" s="565"/>
      <c r="C78" s="578"/>
      <c r="D78" s="340">
        <v>37050</v>
      </c>
      <c r="E78" s="338"/>
      <c r="F78" s="338"/>
      <c r="G78" s="338"/>
      <c r="H78" s="339"/>
    </row>
    <row r="79" spans="1:8" s="16" customFormat="1" ht="37.5" customHeight="1" outlineLevel="1" x14ac:dyDescent="0.2">
      <c r="A79" s="396" t="s">
        <v>52</v>
      </c>
      <c r="B79" s="565"/>
      <c r="C79" s="578"/>
      <c r="D79" s="340">
        <v>39900</v>
      </c>
      <c r="E79" s="338"/>
      <c r="F79" s="338"/>
      <c r="G79" s="338"/>
      <c r="H79" s="339"/>
    </row>
    <row r="80" spans="1:8" s="16" customFormat="1" ht="37.5" customHeight="1" outlineLevel="1" x14ac:dyDescent="0.2">
      <c r="A80" s="396" t="s">
        <v>53</v>
      </c>
      <c r="B80" s="565"/>
      <c r="C80" s="578"/>
      <c r="D80" s="340">
        <v>42750</v>
      </c>
      <c r="E80" s="338"/>
      <c r="F80" s="338"/>
      <c r="G80" s="338"/>
      <c r="H80" s="339"/>
    </row>
    <row r="81" spans="1:8" s="16" customFormat="1" ht="37.5" customHeight="1" outlineLevel="1" x14ac:dyDescent="0.2">
      <c r="A81" s="396" t="s">
        <v>54</v>
      </c>
      <c r="B81" s="565"/>
      <c r="C81" s="578"/>
      <c r="D81" s="340">
        <v>45600</v>
      </c>
      <c r="E81" s="338"/>
      <c r="F81" s="338"/>
      <c r="G81" s="338"/>
      <c r="H81" s="339"/>
    </row>
    <row r="82" spans="1:8" s="16" customFormat="1" ht="37.5" customHeight="1" outlineLevel="1" x14ac:dyDescent="0.2">
      <c r="A82" s="396" t="s">
        <v>55</v>
      </c>
      <c r="B82" s="565"/>
      <c r="C82" s="578"/>
      <c r="D82" s="340">
        <v>48450</v>
      </c>
      <c r="E82" s="338"/>
      <c r="F82" s="338"/>
      <c r="G82" s="338"/>
      <c r="H82" s="339"/>
    </row>
    <row r="83" spans="1:8" s="16" customFormat="1" ht="37.5" customHeight="1" outlineLevel="1" x14ac:dyDescent="0.2">
      <c r="A83" s="396" t="s">
        <v>56</v>
      </c>
      <c r="B83" s="565"/>
      <c r="C83" s="578"/>
      <c r="D83" s="340">
        <v>51300</v>
      </c>
      <c r="E83" s="338"/>
      <c r="F83" s="338"/>
      <c r="G83" s="338"/>
      <c r="H83" s="339"/>
    </row>
    <row r="84" spans="1:8" s="16" customFormat="1" ht="37.5" customHeight="1" outlineLevel="1" x14ac:dyDescent="0.2">
      <c r="A84" s="396" t="s">
        <v>57</v>
      </c>
      <c r="B84" s="565"/>
      <c r="C84" s="578"/>
      <c r="D84" s="340">
        <v>54150</v>
      </c>
      <c r="E84" s="338"/>
      <c r="F84" s="338"/>
      <c r="G84" s="338"/>
      <c r="H84" s="339"/>
    </row>
    <row r="85" spans="1:8" s="16" customFormat="1" ht="37.5" customHeight="1" outlineLevel="1" x14ac:dyDescent="0.2">
      <c r="A85" s="396" t="s">
        <v>58</v>
      </c>
      <c r="B85" s="565"/>
      <c r="C85" s="578"/>
      <c r="D85" s="340">
        <v>57000</v>
      </c>
      <c r="E85" s="338"/>
      <c r="F85" s="338"/>
      <c r="G85" s="338"/>
      <c r="H85" s="339"/>
    </row>
    <row r="86" spans="1:8" s="16" customFormat="1" ht="37.5" customHeight="1" outlineLevel="1" x14ac:dyDescent="0.2">
      <c r="A86" s="396" t="s">
        <v>178</v>
      </c>
      <c r="B86" s="565"/>
      <c r="C86" s="578"/>
      <c r="D86" s="340">
        <v>59850</v>
      </c>
      <c r="E86" s="338"/>
      <c r="F86" s="338"/>
      <c r="G86" s="338"/>
      <c r="H86" s="339"/>
    </row>
    <row r="87" spans="1:8" s="16" customFormat="1" ht="37.5" customHeight="1" outlineLevel="1" x14ac:dyDescent="0.2">
      <c r="A87" s="396" t="s">
        <v>179</v>
      </c>
      <c r="B87" s="565"/>
      <c r="C87" s="578"/>
      <c r="D87" s="340">
        <v>62700</v>
      </c>
      <c r="E87" s="338"/>
      <c r="F87" s="338"/>
      <c r="G87" s="338"/>
      <c r="H87" s="339"/>
    </row>
    <row r="88" spans="1:8" s="16" customFormat="1" ht="37.5" customHeight="1" outlineLevel="1" x14ac:dyDescent="0.2">
      <c r="A88" s="396" t="s">
        <v>180</v>
      </c>
      <c r="B88" s="565"/>
      <c r="C88" s="578"/>
      <c r="D88" s="340">
        <v>65550</v>
      </c>
      <c r="E88" s="338"/>
      <c r="F88" s="338"/>
      <c r="G88" s="338"/>
      <c r="H88" s="339"/>
    </row>
    <row r="89" spans="1:8" s="16" customFormat="1" ht="37.5" customHeight="1" outlineLevel="1" x14ac:dyDescent="0.2">
      <c r="A89" s="396" t="s">
        <v>181</v>
      </c>
      <c r="B89" s="565"/>
      <c r="C89" s="578"/>
      <c r="D89" s="340">
        <v>68400</v>
      </c>
      <c r="E89" s="338"/>
      <c r="F89" s="338"/>
      <c r="G89" s="338"/>
      <c r="H89" s="339"/>
    </row>
    <row r="90" spans="1:8" s="16" customFormat="1" ht="37.5" customHeight="1" outlineLevel="1" x14ac:dyDescent="0.2">
      <c r="A90" s="396" t="s">
        <v>182</v>
      </c>
      <c r="B90" s="565"/>
      <c r="C90" s="578"/>
      <c r="D90" s="340">
        <v>71250</v>
      </c>
      <c r="E90" s="338"/>
      <c r="F90" s="338"/>
      <c r="G90" s="338"/>
      <c r="H90" s="339"/>
    </row>
    <row r="91" spans="1:8" s="16" customFormat="1" ht="37.5" customHeight="1" outlineLevel="1" x14ac:dyDescent="0.2">
      <c r="A91" s="396" t="s">
        <v>183</v>
      </c>
      <c r="B91" s="565"/>
      <c r="C91" s="578"/>
      <c r="D91" s="340">
        <v>74100</v>
      </c>
      <c r="E91" s="338"/>
      <c r="F91" s="338"/>
      <c r="G91" s="338"/>
      <c r="H91" s="339"/>
    </row>
    <row r="92" spans="1:8" s="16" customFormat="1" ht="37.5" customHeight="1" outlineLevel="1" x14ac:dyDescent="0.2">
      <c r="A92" s="396" t="s">
        <v>184</v>
      </c>
      <c r="B92" s="565"/>
      <c r="C92" s="578"/>
      <c r="D92" s="340">
        <v>76950</v>
      </c>
      <c r="E92" s="338"/>
      <c r="F92" s="338"/>
      <c r="G92" s="338"/>
      <c r="H92" s="339"/>
    </row>
    <row r="93" spans="1:8" s="16" customFormat="1" ht="37.5" customHeight="1" outlineLevel="1" x14ac:dyDescent="0.2">
      <c r="A93" s="396" t="s">
        <v>185</v>
      </c>
      <c r="B93" s="565"/>
      <c r="C93" s="578"/>
      <c r="D93" s="340">
        <v>79800</v>
      </c>
      <c r="E93" s="338"/>
      <c r="F93" s="338"/>
      <c r="G93" s="338"/>
      <c r="H93" s="339"/>
    </row>
    <row r="94" spans="1:8" s="16" customFormat="1" ht="37.5" customHeight="1" outlineLevel="1" x14ac:dyDescent="0.2">
      <c r="A94" s="396" t="s">
        <v>186</v>
      </c>
      <c r="B94" s="565"/>
      <c r="C94" s="578"/>
      <c r="D94" s="340">
        <v>82650</v>
      </c>
      <c r="E94" s="338"/>
      <c r="F94" s="338"/>
      <c r="G94" s="338"/>
      <c r="H94" s="339"/>
    </row>
    <row r="95" spans="1:8" s="16" customFormat="1" ht="37.5" customHeight="1" outlineLevel="1" x14ac:dyDescent="0.2">
      <c r="A95" s="396" t="s">
        <v>187</v>
      </c>
      <c r="B95" s="565"/>
      <c r="C95" s="578"/>
      <c r="D95" s="340">
        <v>85500</v>
      </c>
      <c r="E95" s="338"/>
      <c r="F95" s="338"/>
      <c r="G95" s="338"/>
      <c r="H95" s="339"/>
    </row>
    <row r="96" spans="1:8" s="16" customFormat="1" ht="37.5" customHeight="1" outlineLevel="1" x14ac:dyDescent="0.2">
      <c r="A96" s="396" t="s">
        <v>188</v>
      </c>
      <c r="B96" s="565"/>
      <c r="C96" s="578"/>
      <c r="D96" s="340">
        <v>88350</v>
      </c>
      <c r="E96" s="338"/>
      <c r="F96" s="338"/>
      <c r="G96" s="338"/>
      <c r="H96" s="339"/>
    </row>
    <row r="97" spans="1:8" s="16" customFormat="1" ht="37.5" customHeight="1" outlineLevel="1" x14ac:dyDescent="0.2">
      <c r="A97" s="396" t="s">
        <v>189</v>
      </c>
      <c r="B97" s="565"/>
      <c r="C97" s="578"/>
      <c r="D97" s="340">
        <v>91200</v>
      </c>
      <c r="E97" s="338"/>
      <c r="F97" s="338"/>
      <c r="G97" s="338"/>
      <c r="H97" s="339"/>
    </row>
    <row r="98" spans="1:8" s="16" customFormat="1" ht="37.5" customHeight="1" outlineLevel="1" x14ac:dyDescent="0.2">
      <c r="A98" s="396" t="s">
        <v>190</v>
      </c>
      <c r="B98" s="565"/>
      <c r="C98" s="578"/>
      <c r="D98" s="340">
        <v>94050</v>
      </c>
      <c r="E98" s="338"/>
      <c r="F98" s="338"/>
      <c r="G98" s="338"/>
      <c r="H98" s="339"/>
    </row>
    <row r="99" spans="1:8" s="16" customFormat="1" ht="37.5" customHeight="1" outlineLevel="1" x14ac:dyDescent="0.2">
      <c r="A99" s="396" t="s">
        <v>191</v>
      </c>
      <c r="B99" s="565"/>
      <c r="C99" s="578"/>
      <c r="D99" s="340">
        <v>96900</v>
      </c>
      <c r="E99" s="338"/>
      <c r="F99" s="338"/>
      <c r="G99" s="338"/>
      <c r="H99" s="339"/>
    </row>
    <row r="100" spans="1:8" s="16" customFormat="1" ht="37.5" customHeight="1" outlineLevel="1" x14ac:dyDescent="0.2">
      <c r="A100" s="396" t="s">
        <v>192</v>
      </c>
      <c r="B100" s="565"/>
      <c r="C100" s="578"/>
      <c r="D100" s="340">
        <v>99750</v>
      </c>
      <c r="E100" s="338"/>
      <c r="F100" s="338"/>
      <c r="G100" s="338"/>
      <c r="H100" s="339"/>
    </row>
    <row r="101" spans="1:8" s="16" customFormat="1" ht="37.5" customHeight="1" outlineLevel="1" x14ac:dyDescent="0.2">
      <c r="A101" s="396" t="s">
        <v>229</v>
      </c>
      <c r="B101" s="565"/>
      <c r="C101" s="578"/>
      <c r="D101" s="340">
        <v>102600</v>
      </c>
      <c r="E101" s="338"/>
      <c r="F101" s="338"/>
      <c r="G101" s="338"/>
      <c r="H101" s="339"/>
    </row>
    <row r="102" spans="1:8" s="16" customFormat="1" ht="37.5" customHeight="1" outlineLevel="1" x14ac:dyDescent="0.2">
      <c r="A102" s="396" t="s">
        <v>230</v>
      </c>
      <c r="B102" s="565"/>
      <c r="C102" s="578"/>
      <c r="D102" s="340">
        <v>105450</v>
      </c>
      <c r="E102" s="338"/>
      <c r="F102" s="338"/>
      <c r="G102" s="338"/>
      <c r="H102" s="339"/>
    </row>
    <row r="103" spans="1:8" s="16" customFormat="1" ht="37.5" customHeight="1" outlineLevel="1" x14ac:dyDescent="0.2">
      <c r="A103" s="396" t="s">
        <v>231</v>
      </c>
      <c r="B103" s="565"/>
      <c r="C103" s="578"/>
      <c r="D103" s="340">
        <v>108300</v>
      </c>
      <c r="E103" s="338"/>
      <c r="F103" s="338"/>
      <c r="G103" s="338"/>
      <c r="H103" s="339"/>
    </row>
    <row r="104" spans="1:8" s="16" customFormat="1" ht="37.5" customHeight="1" outlineLevel="1" x14ac:dyDescent="0.2">
      <c r="A104" s="396" t="s">
        <v>232</v>
      </c>
      <c r="B104" s="565"/>
      <c r="C104" s="578"/>
      <c r="D104" s="340">
        <v>111150</v>
      </c>
      <c r="E104" s="338"/>
      <c r="F104" s="338"/>
      <c r="G104" s="338"/>
      <c r="H104" s="339"/>
    </row>
    <row r="105" spans="1:8" s="16" customFormat="1" ht="37.5" customHeight="1" outlineLevel="1" x14ac:dyDescent="0.2">
      <c r="A105" s="640" t="s">
        <v>233</v>
      </c>
      <c r="B105" s="641"/>
      <c r="C105" s="578"/>
      <c r="D105" s="350">
        <v>114000</v>
      </c>
      <c r="E105" s="351"/>
      <c r="F105" s="351"/>
      <c r="G105" s="351"/>
      <c r="H105" s="352"/>
    </row>
    <row r="106" spans="1:8" s="16" customFormat="1" ht="37.5" customHeight="1" outlineLevel="1" x14ac:dyDescent="0.2">
      <c r="A106" s="396" t="s">
        <v>355</v>
      </c>
      <c r="B106" s="397"/>
      <c r="C106" s="578"/>
      <c r="D106" s="350">
        <v>116850</v>
      </c>
      <c r="E106" s="351"/>
      <c r="F106" s="351"/>
      <c r="G106" s="351"/>
      <c r="H106" s="352"/>
    </row>
    <row r="107" spans="1:8" s="16" customFormat="1" ht="37.5" customHeight="1" outlineLevel="1" x14ac:dyDescent="0.2">
      <c r="A107" s="396" t="s">
        <v>356</v>
      </c>
      <c r="B107" s="397"/>
      <c r="C107" s="578"/>
      <c r="D107" s="350">
        <v>119700</v>
      </c>
      <c r="E107" s="351"/>
      <c r="F107" s="351"/>
      <c r="G107" s="351"/>
      <c r="H107" s="352"/>
    </row>
    <row r="108" spans="1:8" s="16" customFormat="1" ht="37.5" customHeight="1" outlineLevel="1" x14ac:dyDescent="0.2">
      <c r="A108" s="396" t="s">
        <v>357</v>
      </c>
      <c r="B108" s="397"/>
      <c r="C108" s="578"/>
      <c r="D108" s="350">
        <v>122550</v>
      </c>
      <c r="E108" s="351"/>
      <c r="F108" s="351"/>
      <c r="G108" s="351"/>
      <c r="H108" s="352"/>
    </row>
    <row r="109" spans="1:8" s="16" customFormat="1" ht="37.5" customHeight="1" outlineLevel="1" x14ac:dyDescent="0.2">
      <c r="A109" s="396" t="s">
        <v>358</v>
      </c>
      <c r="B109" s="397"/>
      <c r="C109" s="578"/>
      <c r="D109" s="350">
        <v>125400</v>
      </c>
      <c r="E109" s="351"/>
      <c r="F109" s="351"/>
      <c r="G109" s="351"/>
      <c r="H109" s="352"/>
    </row>
    <row r="110" spans="1:8" s="16" customFormat="1" ht="37.5" customHeight="1" outlineLevel="1" x14ac:dyDescent="0.2">
      <c r="A110" s="396" t="s">
        <v>359</v>
      </c>
      <c r="B110" s="397"/>
      <c r="C110" s="578"/>
      <c r="D110" s="350">
        <v>128250</v>
      </c>
      <c r="E110" s="351"/>
      <c r="F110" s="351"/>
      <c r="G110" s="351"/>
      <c r="H110" s="352"/>
    </row>
    <row r="111" spans="1:8" s="16" customFormat="1" ht="37.5" customHeight="1" outlineLevel="1" x14ac:dyDescent="0.2">
      <c r="A111" s="396" t="s">
        <v>360</v>
      </c>
      <c r="B111" s="397"/>
      <c r="C111" s="578"/>
      <c r="D111" s="350">
        <v>131100</v>
      </c>
      <c r="E111" s="351"/>
      <c r="F111" s="351"/>
      <c r="G111" s="351"/>
      <c r="H111" s="352"/>
    </row>
    <row r="112" spans="1:8" s="16" customFormat="1" ht="37.5" customHeight="1" outlineLevel="1" x14ac:dyDescent="0.2">
      <c r="A112" s="396" t="s">
        <v>361</v>
      </c>
      <c r="B112" s="397"/>
      <c r="C112" s="578"/>
      <c r="D112" s="350">
        <v>133950</v>
      </c>
      <c r="E112" s="351"/>
      <c r="F112" s="351"/>
      <c r="G112" s="351"/>
      <c r="H112" s="352"/>
    </row>
    <row r="113" spans="1:8" s="16" customFormat="1" ht="37.5" customHeight="1" outlineLevel="1" x14ac:dyDescent="0.2">
      <c r="A113" s="396" t="s">
        <v>362</v>
      </c>
      <c r="B113" s="397"/>
      <c r="C113" s="578"/>
      <c r="D113" s="350">
        <v>136800</v>
      </c>
      <c r="E113" s="351"/>
      <c r="F113" s="351"/>
      <c r="G113" s="351"/>
      <c r="H113" s="352"/>
    </row>
    <row r="114" spans="1:8" s="16" customFormat="1" ht="37.5" customHeight="1" outlineLevel="1" x14ac:dyDescent="0.2">
      <c r="A114" s="396" t="s">
        <v>363</v>
      </c>
      <c r="B114" s="397"/>
      <c r="C114" s="578"/>
      <c r="D114" s="350">
        <v>139650</v>
      </c>
      <c r="E114" s="351"/>
      <c r="F114" s="351"/>
      <c r="G114" s="351"/>
      <c r="H114" s="352"/>
    </row>
    <row r="115" spans="1:8" s="16" customFormat="1" ht="37.5" customHeight="1" outlineLevel="1" x14ac:dyDescent="0.2">
      <c r="A115" s="396" t="s">
        <v>364</v>
      </c>
      <c r="B115" s="397"/>
      <c r="C115" s="578"/>
      <c r="D115" s="350">
        <v>142500</v>
      </c>
      <c r="E115" s="351"/>
      <c r="F115" s="351"/>
      <c r="G115" s="351"/>
      <c r="H115" s="352"/>
    </row>
    <row r="116" spans="1:8" s="16" customFormat="1" ht="37.5" customHeight="1" outlineLevel="1" x14ac:dyDescent="0.2">
      <c r="A116" s="396" t="s">
        <v>365</v>
      </c>
      <c r="B116" s="397"/>
      <c r="C116" s="578"/>
      <c r="D116" s="350">
        <v>145350</v>
      </c>
      <c r="E116" s="351"/>
      <c r="F116" s="351"/>
      <c r="G116" s="351"/>
      <c r="H116" s="352"/>
    </row>
    <row r="117" spans="1:8" s="16" customFormat="1" ht="37.5" customHeight="1" outlineLevel="1" x14ac:dyDescent="0.2">
      <c r="A117" s="396" t="s">
        <v>366</v>
      </c>
      <c r="B117" s="397"/>
      <c r="C117" s="578"/>
      <c r="D117" s="350">
        <v>148200</v>
      </c>
      <c r="E117" s="351"/>
      <c r="F117" s="351"/>
      <c r="G117" s="351"/>
      <c r="H117" s="352"/>
    </row>
    <row r="118" spans="1:8" s="16" customFormat="1" ht="37.5" customHeight="1" outlineLevel="1" x14ac:dyDescent="0.2">
      <c r="A118" s="396" t="s">
        <v>367</v>
      </c>
      <c r="B118" s="397"/>
      <c r="C118" s="578"/>
      <c r="D118" s="350">
        <v>151050</v>
      </c>
      <c r="E118" s="351"/>
      <c r="F118" s="351"/>
      <c r="G118" s="351"/>
      <c r="H118" s="352"/>
    </row>
    <row r="119" spans="1:8" s="16" customFormat="1" ht="37.5" customHeight="1" outlineLevel="1" x14ac:dyDescent="0.2">
      <c r="A119" s="396" t="s">
        <v>368</v>
      </c>
      <c r="B119" s="397"/>
      <c r="C119" s="578"/>
      <c r="D119" s="350">
        <v>153900</v>
      </c>
      <c r="E119" s="351"/>
      <c r="F119" s="351"/>
      <c r="G119" s="351"/>
      <c r="H119" s="352"/>
    </row>
    <row r="120" spans="1:8" s="16" customFormat="1" ht="37.5" customHeight="1" outlineLevel="1" x14ac:dyDescent="0.2">
      <c r="A120" s="396" t="s">
        <v>369</v>
      </c>
      <c r="B120" s="397"/>
      <c r="C120" s="578"/>
      <c r="D120" s="350">
        <v>156750</v>
      </c>
      <c r="E120" s="351"/>
      <c r="F120" s="351"/>
      <c r="G120" s="351"/>
      <c r="H120" s="352"/>
    </row>
    <row r="121" spans="1:8" s="16" customFormat="1" ht="37.5" customHeight="1" outlineLevel="1" x14ac:dyDescent="0.2">
      <c r="A121" s="396" t="s">
        <v>370</v>
      </c>
      <c r="B121" s="397"/>
      <c r="C121" s="578"/>
      <c r="D121" s="350">
        <v>159600</v>
      </c>
      <c r="E121" s="351"/>
      <c r="F121" s="351"/>
      <c r="G121" s="351"/>
      <c r="H121" s="352"/>
    </row>
    <row r="122" spans="1:8" s="16" customFormat="1" ht="37.5" customHeight="1" outlineLevel="1" x14ac:dyDescent="0.2">
      <c r="A122" s="396" t="s">
        <v>371</v>
      </c>
      <c r="B122" s="397"/>
      <c r="C122" s="578"/>
      <c r="D122" s="350">
        <v>162450</v>
      </c>
      <c r="E122" s="351"/>
      <c r="F122" s="351"/>
      <c r="G122" s="351"/>
      <c r="H122" s="352"/>
    </row>
    <row r="123" spans="1:8" s="16" customFormat="1" ht="37.5" customHeight="1" outlineLevel="1" x14ac:dyDescent="0.2">
      <c r="A123" s="396" t="s">
        <v>372</v>
      </c>
      <c r="B123" s="397"/>
      <c r="C123" s="578"/>
      <c r="D123" s="350">
        <v>165300</v>
      </c>
      <c r="E123" s="351"/>
      <c r="F123" s="351"/>
      <c r="G123" s="351"/>
      <c r="H123" s="352"/>
    </row>
    <row r="124" spans="1:8" s="16" customFormat="1" ht="37.5" customHeight="1" outlineLevel="1" x14ac:dyDescent="0.2">
      <c r="A124" s="396" t="s">
        <v>373</v>
      </c>
      <c r="B124" s="397"/>
      <c r="C124" s="578"/>
      <c r="D124" s="350">
        <v>168150</v>
      </c>
      <c r="E124" s="351"/>
      <c r="F124" s="351"/>
      <c r="G124" s="351"/>
      <c r="H124" s="352"/>
    </row>
    <row r="125" spans="1:8" s="16" customFormat="1" ht="37.5" customHeight="1" outlineLevel="1" x14ac:dyDescent="0.2">
      <c r="A125" s="396" t="s">
        <v>374</v>
      </c>
      <c r="B125" s="397"/>
      <c r="C125" s="578"/>
      <c r="D125" s="350">
        <v>171000</v>
      </c>
      <c r="E125" s="351"/>
      <c r="F125" s="351"/>
      <c r="G125" s="351"/>
      <c r="H125" s="352"/>
    </row>
    <row r="126" spans="1:8" s="16" customFormat="1" ht="37.5" customHeight="1" outlineLevel="1" x14ac:dyDescent="0.2">
      <c r="A126" s="396" t="s">
        <v>375</v>
      </c>
      <c r="B126" s="397"/>
      <c r="C126" s="578"/>
      <c r="D126" s="350">
        <v>173850</v>
      </c>
      <c r="E126" s="351"/>
      <c r="F126" s="351"/>
      <c r="G126" s="351"/>
      <c r="H126" s="352"/>
    </row>
    <row r="127" spans="1:8" s="16" customFormat="1" ht="37.5" customHeight="1" outlineLevel="1" x14ac:dyDescent="0.2">
      <c r="A127" s="396" t="s">
        <v>376</v>
      </c>
      <c r="B127" s="397"/>
      <c r="C127" s="578"/>
      <c r="D127" s="350">
        <v>176700</v>
      </c>
      <c r="E127" s="351"/>
      <c r="F127" s="351"/>
      <c r="G127" s="351"/>
      <c r="H127" s="352"/>
    </row>
    <row r="128" spans="1:8" s="16" customFormat="1" ht="37.5" customHeight="1" outlineLevel="1" x14ac:dyDescent="0.2">
      <c r="A128" s="396" t="s">
        <v>377</v>
      </c>
      <c r="B128" s="397"/>
      <c r="C128" s="578"/>
      <c r="D128" s="350">
        <v>179550</v>
      </c>
      <c r="E128" s="351"/>
      <c r="F128" s="351"/>
      <c r="G128" s="351"/>
      <c r="H128" s="352"/>
    </row>
    <row r="129" spans="1:8" s="16" customFormat="1" ht="37.5" customHeight="1" outlineLevel="1" x14ac:dyDescent="0.2">
      <c r="A129" s="396" t="s">
        <v>378</v>
      </c>
      <c r="B129" s="397"/>
      <c r="C129" s="578"/>
      <c r="D129" s="350">
        <v>182400</v>
      </c>
      <c r="E129" s="351"/>
      <c r="F129" s="351"/>
      <c r="G129" s="351"/>
      <c r="H129" s="352"/>
    </row>
    <row r="130" spans="1:8" s="16" customFormat="1" ht="37.5" customHeight="1" outlineLevel="1" x14ac:dyDescent="0.2">
      <c r="A130" s="396" t="s">
        <v>379</v>
      </c>
      <c r="B130" s="397"/>
      <c r="C130" s="578"/>
      <c r="D130" s="350">
        <v>185250</v>
      </c>
      <c r="E130" s="351"/>
      <c r="F130" s="351"/>
      <c r="G130" s="351"/>
      <c r="H130" s="352"/>
    </row>
    <row r="131" spans="1:8" s="16" customFormat="1" ht="37.5" customHeight="1" outlineLevel="1" x14ac:dyDescent="0.2">
      <c r="A131" s="396" t="s">
        <v>380</v>
      </c>
      <c r="B131" s="397"/>
      <c r="C131" s="578"/>
      <c r="D131" s="350">
        <v>188100</v>
      </c>
      <c r="E131" s="351"/>
      <c r="F131" s="351"/>
      <c r="G131" s="351"/>
      <c r="H131" s="352"/>
    </row>
    <row r="132" spans="1:8" s="16" customFormat="1" ht="37.5" customHeight="1" outlineLevel="1" x14ac:dyDescent="0.2">
      <c r="A132" s="396" t="s">
        <v>381</v>
      </c>
      <c r="B132" s="397"/>
      <c r="C132" s="578"/>
      <c r="D132" s="350">
        <v>190950</v>
      </c>
      <c r="E132" s="351"/>
      <c r="F132" s="351"/>
      <c r="G132" s="351"/>
      <c r="H132" s="352"/>
    </row>
    <row r="133" spans="1:8" s="16" customFormat="1" ht="37.5" customHeight="1" outlineLevel="1" x14ac:dyDescent="0.2">
      <c r="A133" s="396" t="s">
        <v>382</v>
      </c>
      <c r="B133" s="397"/>
      <c r="C133" s="578"/>
      <c r="D133" s="350">
        <v>193800</v>
      </c>
      <c r="E133" s="351"/>
      <c r="F133" s="351"/>
      <c r="G133" s="351"/>
      <c r="H133" s="352"/>
    </row>
    <row r="134" spans="1:8" s="16" customFormat="1" ht="37.5" customHeight="1" outlineLevel="1" x14ac:dyDescent="0.2">
      <c r="A134" s="396" t="s">
        <v>383</v>
      </c>
      <c r="B134" s="397"/>
      <c r="C134" s="578"/>
      <c r="D134" s="350">
        <v>196650</v>
      </c>
      <c r="E134" s="351"/>
      <c r="F134" s="351"/>
      <c r="G134" s="351"/>
      <c r="H134" s="352"/>
    </row>
    <row r="135" spans="1:8" s="16" customFormat="1" ht="37.5" customHeight="1" outlineLevel="1" x14ac:dyDescent="0.2">
      <c r="A135" s="396" t="s">
        <v>384</v>
      </c>
      <c r="B135" s="397"/>
      <c r="C135" s="578"/>
      <c r="D135" s="350">
        <v>199500</v>
      </c>
      <c r="E135" s="351"/>
      <c r="F135" s="351"/>
      <c r="G135" s="351"/>
      <c r="H135" s="352"/>
    </row>
    <row r="136" spans="1:8" s="16" customFormat="1" ht="37.5" customHeight="1" outlineLevel="1" x14ac:dyDescent="0.2">
      <c r="A136" s="396" t="s">
        <v>385</v>
      </c>
      <c r="B136" s="397"/>
      <c r="C136" s="578"/>
      <c r="D136" s="350">
        <v>202350</v>
      </c>
      <c r="E136" s="351"/>
      <c r="F136" s="351"/>
      <c r="G136" s="351"/>
      <c r="H136" s="352"/>
    </row>
    <row r="137" spans="1:8" s="16" customFormat="1" ht="37.5" customHeight="1" outlineLevel="1" x14ac:dyDescent="0.2">
      <c r="A137" s="396" t="s">
        <v>386</v>
      </c>
      <c r="B137" s="397"/>
      <c r="C137" s="578"/>
      <c r="D137" s="350">
        <v>205200</v>
      </c>
      <c r="E137" s="351"/>
      <c r="F137" s="351"/>
      <c r="G137" s="351"/>
      <c r="H137" s="352"/>
    </row>
    <row r="138" spans="1:8" s="16" customFormat="1" ht="37.5" customHeight="1" outlineLevel="1" x14ac:dyDescent="0.2">
      <c r="A138" s="396" t="s">
        <v>387</v>
      </c>
      <c r="B138" s="397"/>
      <c r="C138" s="578"/>
      <c r="D138" s="350">
        <v>208050</v>
      </c>
      <c r="E138" s="351"/>
      <c r="F138" s="351"/>
      <c r="G138" s="351"/>
      <c r="H138" s="352"/>
    </row>
    <row r="139" spans="1:8" s="16" customFormat="1" ht="37.5" customHeight="1" outlineLevel="1" x14ac:dyDescent="0.2">
      <c r="A139" s="396" t="s">
        <v>388</v>
      </c>
      <c r="B139" s="397"/>
      <c r="C139" s="578"/>
      <c r="D139" s="350">
        <v>210900</v>
      </c>
      <c r="E139" s="351"/>
      <c r="F139" s="351"/>
      <c r="G139" s="351"/>
      <c r="H139" s="352"/>
    </row>
    <row r="140" spans="1:8" s="16" customFormat="1" ht="37.5" customHeight="1" outlineLevel="1" x14ac:dyDescent="0.2">
      <c r="A140" s="396" t="s">
        <v>389</v>
      </c>
      <c r="B140" s="397"/>
      <c r="C140" s="578"/>
      <c r="D140" s="350">
        <v>213750</v>
      </c>
      <c r="E140" s="351"/>
      <c r="F140" s="351"/>
      <c r="G140" s="351"/>
      <c r="H140" s="352"/>
    </row>
    <row r="141" spans="1:8" s="16" customFormat="1" ht="37.5" customHeight="1" outlineLevel="1" x14ac:dyDescent="0.2">
      <c r="A141" s="396" t="s">
        <v>390</v>
      </c>
      <c r="B141" s="397"/>
      <c r="C141" s="578"/>
      <c r="D141" s="350">
        <v>216600</v>
      </c>
      <c r="E141" s="351"/>
      <c r="F141" s="351"/>
      <c r="G141" s="351"/>
      <c r="H141" s="352"/>
    </row>
    <row r="142" spans="1:8" s="16" customFormat="1" ht="37.5" customHeight="1" outlineLevel="1" x14ac:dyDescent="0.2">
      <c r="A142" s="396" t="s">
        <v>391</v>
      </c>
      <c r="B142" s="397"/>
      <c r="C142" s="578"/>
      <c r="D142" s="350">
        <v>219450</v>
      </c>
      <c r="E142" s="351"/>
      <c r="F142" s="351"/>
      <c r="G142" s="351"/>
      <c r="H142" s="352"/>
    </row>
    <row r="143" spans="1:8" s="16" customFormat="1" ht="37.5" customHeight="1" outlineLevel="1" x14ac:dyDescent="0.2">
      <c r="A143" s="396" t="s">
        <v>392</v>
      </c>
      <c r="B143" s="397"/>
      <c r="C143" s="578"/>
      <c r="D143" s="350">
        <v>222300</v>
      </c>
      <c r="E143" s="351"/>
      <c r="F143" s="351"/>
      <c r="G143" s="351"/>
      <c r="H143" s="352"/>
    </row>
    <row r="144" spans="1:8" s="16" customFormat="1" ht="37.5" customHeight="1" outlineLevel="1" x14ac:dyDescent="0.2">
      <c r="A144" s="396" t="s">
        <v>393</v>
      </c>
      <c r="B144" s="397"/>
      <c r="C144" s="578"/>
      <c r="D144" s="350">
        <v>225150</v>
      </c>
      <c r="E144" s="351"/>
      <c r="F144" s="351"/>
      <c r="G144" s="351"/>
      <c r="H144" s="352"/>
    </row>
    <row r="145" spans="1:8" s="16" customFormat="1" ht="37.5" customHeight="1" outlineLevel="1" x14ac:dyDescent="0.2">
      <c r="A145" s="396" t="s">
        <v>394</v>
      </c>
      <c r="B145" s="397"/>
      <c r="C145" s="578"/>
      <c r="D145" s="350">
        <v>228000</v>
      </c>
      <c r="E145" s="351"/>
      <c r="F145" s="351"/>
      <c r="G145" s="351"/>
      <c r="H145" s="352"/>
    </row>
    <row r="146" spans="1:8" s="16" customFormat="1" ht="37.5" customHeight="1" outlineLevel="1" x14ac:dyDescent="0.2">
      <c r="A146" s="396" t="s">
        <v>395</v>
      </c>
      <c r="B146" s="397"/>
      <c r="C146" s="578"/>
      <c r="D146" s="350">
        <v>230850</v>
      </c>
      <c r="E146" s="351"/>
      <c r="F146" s="351"/>
      <c r="G146" s="351"/>
      <c r="H146" s="352"/>
    </row>
    <row r="147" spans="1:8" s="16" customFormat="1" ht="37.5" customHeight="1" outlineLevel="1" x14ac:dyDescent="0.2">
      <c r="A147" s="396" t="s">
        <v>396</v>
      </c>
      <c r="B147" s="397"/>
      <c r="C147" s="578"/>
      <c r="D147" s="350">
        <v>233700</v>
      </c>
      <c r="E147" s="351"/>
      <c r="F147" s="351"/>
      <c r="G147" s="351"/>
      <c r="H147" s="352"/>
    </row>
    <row r="148" spans="1:8" s="16" customFormat="1" ht="37.5" customHeight="1" outlineLevel="1" x14ac:dyDescent="0.2">
      <c r="A148" s="396" t="s">
        <v>397</v>
      </c>
      <c r="B148" s="397"/>
      <c r="C148" s="578"/>
      <c r="D148" s="350">
        <v>236550</v>
      </c>
      <c r="E148" s="351"/>
      <c r="F148" s="351"/>
      <c r="G148" s="351"/>
      <c r="H148" s="352"/>
    </row>
    <row r="149" spans="1:8" s="16" customFormat="1" ht="37.5" customHeight="1" outlineLevel="1" x14ac:dyDescent="0.2">
      <c r="A149" s="396" t="s">
        <v>398</v>
      </c>
      <c r="B149" s="397"/>
      <c r="C149" s="578"/>
      <c r="D149" s="350">
        <v>239400</v>
      </c>
      <c r="E149" s="351"/>
      <c r="F149" s="351"/>
      <c r="G149" s="351"/>
      <c r="H149" s="352"/>
    </row>
    <row r="150" spans="1:8" s="16" customFormat="1" ht="37.5" customHeight="1" outlineLevel="1" x14ac:dyDescent="0.2">
      <c r="A150" s="396" t="s">
        <v>399</v>
      </c>
      <c r="B150" s="397"/>
      <c r="C150" s="578"/>
      <c r="D150" s="350">
        <v>242250</v>
      </c>
      <c r="E150" s="351"/>
      <c r="F150" s="351"/>
      <c r="G150" s="351"/>
      <c r="H150" s="352"/>
    </row>
    <row r="151" spans="1:8" s="16" customFormat="1" ht="37.5" customHeight="1" outlineLevel="1" x14ac:dyDescent="0.2">
      <c r="A151" s="396" t="s">
        <v>400</v>
      </c>
      <c r="B151" s="397"/>
      <c r="C151" s="578"/>
      <c r="D151" s="350">
        <v>245100</v>
      </c>
      <c r="E151" s="351"/>
      <c r="F151" s="351"/>
      <c r="G151" s="351"/>
      <c r="H151" s="352"/>
    </row>
    <row r="152" spans="1:8" s="16" customFormat="1" ht="37.5" customHeight="1" outlineLevel="1" x14ac:dyDescent="0.2">
      <c r="A152" s="396" t="s">
        <v>401</v>
      </c>
      <c r="B152" s="397"/>
      <c r="C152" s="578"/>
      <c r="D152" s="350">
        <v>247950</v>
      </c>
      <c r="E152" s="351"/>
      <c r="F152" s="351"/>
      <c r="G152" s="351"/>
      <c r="H152" s="352"/>
    </row>
    <row r="153" spans="1:8" s="16" customFormat="1" ht="37.5" customHeight="1" outlineLevel="1" x14ac:dyDescent="0.2">
      <c r="A153" s="396" t="s">
        <v>402</v>
      </c>
      <c r="B153" s="397"/>
      <c r="C153" s="578"/>
      <c r="D153" s="350">
        <v>250800</v>
      </c>
      <c r="E153" s="351"/>
      <c r="F153" s="351"/>
      <c r="G153" s="351"/>
      <c r="H153" s="352"/>
    </row>
    <row r="154" spans="1:8" s="16" customFormat="1" ht="37.5" customHeight="1" outlineLevel="1" x14ac:dyDescent="0.2">
      <c r="A154" s="396" t="s">
        <v>403</v>
      </c>
      <c r="B154" s="397"/>
      <c r="C154" s="578"/>
      <c r="D154" s="350">
        <v>253650</v>
      </c>
      <c r="E154" s="351"/>
      <c r="F154" s="351"/>
      <c r="G154" s="351"/>
      <c r="H154" s="352"/>
    </row>
    <row r="155" spans="1:8" s="16" customFormat="1" ht="37.5" customHeight="1" outlineLevel="1" x14ac:dyDescent="0.2">
      <c r="A155" s="396" t="s">
        <v>404</v>
      </c>
      <c r="B155" s="397"/>
      <c r="C155" s="578"/>
      <c r="D155" s="350">
        <v>256500</v>
      </c>
      <c r="E155" s="351"/>
      <c r="F155" s="351"/>
      <c r="G155" s="351"/>
      <c r="H155" s="352"/>
    </row>
    <row r="156" spans="1:8" s="16" customFormat="1" ht="37.5" customHeight="1" outlineLevel="1" x14ac:dyDescent="0.2">
      <c r="A156" s="396" t="s">
        <v>405</v>
      </c>
      <c r="B156" s="397"/>
      <c r="C156" s="578"/>
      <c r="D156" s="350">
        <v>259350</v>
      </c>
      <c r="E156" s="351"/>
      <c r="F156" s="351"/>
      <c r="G156" s="351"/>
      <c r="H156" s="352"/>
    </row>
    <row r="157" spans="1:8" s="16" customFormat="1" ht="37.5" customHeight="1" outlineLevel="1" x14ac:dyDescent="0.2">
      <c r="A157" s="396" t="s">
        <v>406</v>
      </c>
      <c r="B157" s="397"/>
      <c r="C157" s="578"/>
      <c r="D157" s="350">
        <v>262200</v>
      </c>
      <c r="E157" s="351"/>
      <c r="F157" s="351"/>
      <c r="G157" s="351"/>
      <c r="H157" s="352"/>
    </row>
    <row r="158" spans="1:8" s="16" customFormat="1" ht="37.5" customHeight="1" outlineLevel="1" x14ac:dyDescent="0.2">
      <c r="A158" s="396" t="s">
        <v>407</v>
      </c>
      <c r="B158" s="397"/>
      <c r="C158" s="578"/>
      <c r="D158" s="350">
        <v>265050</v>
      </c>
      <c r="E158" s="351"/>
      <c r="F158" s="351"/>
      <c r="G158" s="351"/>
      <c r="H158" s="352"/>
    </row>
    <row r="159" spans="1:8" s="16" customFormat="1" ht="37.5" customHeight="1" outlineLevel="1" x14ac:dyDescent="0.2">
      <c r="A159" s="396" t="s">
        <v>408</v>
      </c>
      <c r="B159" s="397"/>
      <c r="C159" s="578"/>
      <c r="D159" s="350">
        <v>267900</v>
      </c>
      <c r="E159" s="351"/>
      <c r="F159" s="351"/>
      <c r="G159" s="351"/>
      <c r="H159" s="352"/>
    </row>
    <row r="160" spans="1:8" s="16" customFormat="1" ht="37.5" customHeight="1" outlineLevel="1" x14ac:dyDescent="0.2">
      <c r="A160" s="396" t="s">
        <v>409</v>
      </c>
      <c r="B160" s="397"/>
      <c r="C160" s="578"/>
      <c r="D160" s="350">
        <v>270750</v>
      </c>
      <c r="E160" s="351"/>
      <c r="F160" s="351"/>
      <c r="G160" s="351"/>
      <c r="H160" s="352"/>
    </row>
    <row r="161" spans="1:8" s="16" customFormat="1" ht="37.5" customHeight="1" outlineLevel="1" x14ac:dyDescent="0.2">
      <c r="A161" s="396" t="s">
        <v>410</v>
      </c>
      <c r="B161" s="397"/>
      <c r="C161" s="578"/>
      <c r="D161" s="350">
        <v>273600</v>
      </c>
      <c r="E161" s="351"/>
      <c r="F161" s="351"/>
      <c r="G161" s="351"/>
      <c r="H161" s="352"/>
    </row>
    <row r="162" spans="1:8" s="16" customFormat="1" ht="37.5" customHeight="1" outlineLevel="1" x14ac:dyDescent="0.2">
      <c r="A162" s="396" t="s">
        <v>411</v>
      </c>
      <c r="B162" s="397"/>
      <c r="C162" s="578"/>
      <c r="D162" s="350">
        <v>276450</v>
      </c>
      <c r="E162" s="351"/>
      <c r="F162" s="351"/>
      <c r="G162" s="351"/>
      <c r="H162" s="352"/>
    </row>
    <row r="163" spans="1:8" s="16" customFormat="1" ht="37.5" customHeight="1" outlineLevel="1" x14ac:dyDescent="0.2">
      <c r="A163" s="396" t="s">
        <v>412</v>
      </c>
      <c r="B163" s="397"/>
      <c r="C163" s="578"/>
      <c r="D163" s="350">
        <v>279300</v>
      </c>
      <c r="E163" s="351"/>
      <c r="F163" s="351"/>
      <c r="G163" s="351"/>
      <c r="H163" s="352"/>
    </row>
    <row r="164" spans="1:8" s="16" customFormat="1" ht="37.5" customHeight="1" outlineLevel="1" x14ac:dyDescent="0.2">
      <c r="A164" s="396" t="s">
        <v>413</v>
      </c>
      <c r="B164" s="397"/>
      <c r="C164" s="578"/>
      <c r="D164" s="350">
        <v>282150</v>
      </c>
      <c r="E164" s="351"/>
      <c r="F164" s="351"/>
      <c r="G164" s="351"/>
      <c r="H164" s="352"/>
    </row>
    <row r="165" spans="1:8" s="16" customFormat="1" ht="37.5" customHeight="1" outlineLevel="1" thickBot="1" x14ac:dyDescent="0.25">
      <c r="A165" s="396" t="s">
        <v>414</v>
      </c>
      <c r="B165" s="397"/>
      <c r="C165" s="579"/>
      <c r="D165" s="350">
        <v>285000</v>
      </c>
      <c r="E165" s="351"/>
      <c r="F165" s="351"/>
      <c r="G165" s="351"/>
      <c r="H165" s="352"/>
    </row>
    <row r="166" spans="1:8" s="16" customFormat="1" ht="32.25" customHeight="1" thickBot="1" x14ac:dyDescent="0.25">
      <c r="A166" s="40"/>
      <c r="B166" s="152"/>
      <c r="C166" s="60"/>
      <c r="D166" s="570" t="s">
        <v>234</v>
      </c>
      <c r="E166" s="570"/>
      <c r="F166" s="570"/>
      <c r="G166" s="570"/>
      <c r="H166" s="593"/>
    </row>
    <row r="167" spans="1:8" s="16" customFormat="1" ht="24.95" customHeight="1" thickBot="1" x14ac:dyDescent="0.25">
      <c r="A167" s="153"/>
      <c r="B167" s="55"/>
      <c r="C167" s="56"/>
      <c r="D167" s="154" t="s">
        <v>168</v>
      </c>
      <c r="E167" s="155" t="s">
        <v>169</v>
      </c>
      <c r="F167" s="156" t="s">
        <v>170</v>
      </c>
      <c r="G167" s="155" t="s">
        <v>171</v>
      </c>
      <c r="H167" s="157" t="s">
        <v>172</v>
      </c>
    </row>
    <row r="168" spans="1:8" s="16" customFormat="1" ht="48" customHeight="1" x14ac:dyDescent="0.2">
      <c r="A168" s="440" t="s">
        <v>235</v>
      </c>
      <c r="B168" s="434" t="s">
        <v>27</v>
      </c>
      <c r="C16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8" s="360">
        <f>F168*1.2</f>
        <v>14760</v>
      </c>
      <c r="E168" s="361">
        <f>F168*1.1</f>
        <v>13530.000000000002</v>
      </c>
      <c r="F168" s="361">
        <v>12300</v>
      </c>
      <c r="G168" s="361">
        <f>F168*0.75</f>
        <v>9225</v>
      </c>
      <c r="H168" s="362">
        <f>F168*0.5</f>
        <v>6150</v>
      </c>
    </row>
    <row r="169" spans="1:8" s="16" customFormat="1" ht="132" customHeight="1" x14ac:dyDescent="0.2">
      <c r="A169" s="441"/>
      <c r="B169" s="435"/>
      <c r="C169" s="435"/>
      <c r="D169" s="337"/>
      <c r="E169" s="338"/>
      <c r="F169" s="338"/>
      <c r="G169" s="338"/>
      <c r="H169" s="339"/>
    </row>
    <row r="170" spans="1:8" s="16" customFormat="1" ht="97.5" customHeight="1" x14ac:dyDescent="0.2">
      <c r="A170" s="441"/>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0" s="337"/>
      <c r="E170" s="338"/>
      <c r="F170" s="338"/>
      <c r="G170" s="338"/>
      <c r="H170" s="339"/>
    </row>
    <row r="171" spans="1:8" s="16" customFormat="1" ht="166.5" customHeight="1" thickBot="1" x14ac:dyDescent="0.25">
      <c r="A171" s="443"/>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1" s="353"/>
      <c r="E171" s="354"/>
      <c r="F171" s="354"/>
      <c r="G171" s="354"/>
      <c r="H171" s="355"/>
    </row>
    <row r="172" spans="1:8" s="16" customFormat="1" ht="24.95" customHeight="1" thickBot="1" x14ac:dyDescent="0.25">
      <c r="A172" s="28"/>
      <c r="B172" s="29"/>
      <c r="C172" s="30"/>
      <c r="D172" s="570" t="s">
        <v>234</v>
      </c>
      <c r="E172" s="570"/>
      <c r="F172" s="570"/>
      <c r="G172" s="570"/>
      <c r="H172" s="593"/>
    </row>
    <row r="173" spans="1:8" s="16" customFormat="1" ht="48" customHeight="1" x14ac:dyDescent="0.2">
      <c r="A173" s="430" t="s">
        <v>236</v>
      </c>
      <c r="B173" s="434" t="s">
        <v>27</v>
      </c>
      <c r="C17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3" s="436">
        <f>F173*1.2</f>
        <v>16560</v>
      </c>
      <c r="E173" s="361">
        <f>F173*1.1</f>
        <v>15180.000000000002</v>
      </c>
      <c r="F173" s="361">
        <v>13800</v>
      </c>
      <c r="G173" s="361">
        <f>F173*0.75</f>
        <v>10350</v>
      </c>
      <c r="H173" s="362">
        <f>F173*0.5</f>
        <v>6900</v>
      </c>
    </row>
    <row r="174" spans="1:8" s="16" customFormat="1" ht="132" customHeight="1" x14ac:dyDescent="0.2">
      <c r="A174" s="431"/>
      <c r="B174" s="435"/>
      <c r="C174" s="435"/>
      <c r="D174" s="340"/>
      <c r="E174" s="338"/>
      <c r="F174" s="338"/>
      <c r="G174" s="338"/>
      <c r="H174" s="339"/>
    </row>
    <row r="175" spans="1:8" s="16" customFormat="1" ht="97.5" customHeight="1" x14ac:dyDescent="0.2">
      <c r="A175" s="431"/>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5" s="340"/>
      <c r="E175" s="338"/>
      <c r="F175" s="338"/>
      <c r="G175" s="338"/>
      <c r="H175" s="339"/>
    </row>
    <row r="176" spans="1:8" s="16" customFormat="1" ht="166.5" customHeight="1" x14ac:dyDescent="0.2">
      <c r="A176" s="431"/>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6" s="340"/>
      <c r="E176" s="338"/>
      <c r="F176" s="338"/>
      <c r="G176" s="338"/>
      <c r="H176" s="339"/>
    </row>
    <row r="177" spans="1:8" s="16" customFormat="1" ht="92.25" customHeight="1" thickBot="1" x14ac:dyDescent="0.25">
      <c r="A177" s="468"/>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7" s="461"/>
      <c r="E177" s="354"/>
      <c r="F177" s="354"/>
      <c r="G177" s="354"/>
      <c r="H177" s="355"/>
    </row>
    <row r="178" spans="1:8" s="16" customFormat="1" ht="24.95" customHeight="1" thickBot="1" x14ac:dyDescent="0.25">
      <c r="A178" s="40"/>
      <c r="B178" s="41"/>
      <c r="C178" s="42"/>
      <c r="D178" s="570" t="s">
        <v>234</v>
      </c>
      <c r="E178" s="570"/>
      <c r="F178" s="570"/>
      <c r="G178" s="570"/>
      <c r="H178" s="593"/>
    </row>
    <row r="179" spans="1:8" s="16" customFormat="1" ht="50.1" customHeight="1" x14ac:dyDescent="0.2">
      <c r="A179" s="417" t="s">
        <v>237</v>
      </c>
      <c r="B179" s="454" t="s">
        <v>23</v>
      </c>
      <c r="C17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9" s="506">
        <v>480</v>
      </c>
      <c r="E179" s="507"/>
      <c r="F179" s="507"/>
      <c r="G179" s="507"/>
      <c r="H179" s="508"/>
    </row>
    <row r="180" spans="1:8" s="16" customFormat="1" ht="94.5" customHeight="1" x14ac:dyDescent="0.2">
      <c r="A180" s="418"/>
      <c r="B180" s="455"/>
      <c r="C180" s="457"/>
      <c r="D180" s="459"/>
      <c r="E180" s="426"/>
      <c r="F180" s="426"/>
      <c r="G180" s="426"/>
      <c r="H180" s="509"/>
    </row>
    <row r="181" spans="1:8" s="16" customFormat="1" ht="163.5" customHeight="1" thickBot="1" x14ac:dyDescent="0.25">
      <c r="A181" s="419"/>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81" s="510"/>
      <c r="E181" s="511"/>
      <c r="F181" s="511"/>
      <c r="G181" s="511"/>
      <c r="H181" s="512"/>
    </row>
    <row r="182" spans="1:8" s="16" customFormat="1" ht="24.95" customHeight="1" thickBot="1" x14ac:dyDescent="0.25">
      <c r="A182" s="40"/>
      <c r="B182" s="59"/>
      <c r="C182" s="60"/>
      <c r="D182" s="570" t="s">
        <v>234</v>
      </c>
      <c r="E182" s="570"/>
      <c r="F182" s="570"/>
      <c r="G182" s="570"/>
      <c r="H182" s="593"/>
    </row>
    <row r="183" spans="1:8" s="16" customFormat="1" ht="50.1" customHeight="1" thickBot="1" x14ac:dyDescent="0.25">
      <c r="A183" s="386" t="s">
        <v>38</v>
      </c>
      <c r="B183" s="387"/>
      <c r="C183" s="387"/>
      <c r="D183" s="621" t="str">
        <f>"от "&amp;MIN(D184:D223)&amp;" до "&amp;MAX(D184:D223)</f>
        <v>от 2850 до 114000</v>
      </c>
      <c r="E183" s="622"/>
      <c r="F183" s="622"/>
      <c r="G183" s="622"/>
      <c r="H183" s="623"/>
    </row>
    <row r="184" spans="1:8" s="16" customFormat="1" ht="37.5" customHeight="1" outlineLevel="1" x14ac:dyDescent="0.2">
      <c r="A184" s="408" t="s">
        <v>238</v>
      </c>
      <c r="B184" s="577"/>
      <c r="C184" s="43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84" s="411">
        <v>2850</v>
      </c>
      <c r="E184" s="412"/>
      <c r="F184" s="412"/>
      <c r="G184" s="412"/>
      <c r="H184" s="413"/>
    </row>
    <row r="185" spans="1:8" s="16" customFormat="1" ht="37.5" customHeight="1" outlineLevel="1" x14ac:dyDescent="0.2">
      <c r="A185" s="396" t="s">
        <v>239</v>
      </c>
      <c r="B185" s="565"/>
      <c r="C185" s="578"/>
      <c r="D185" s="411">
        <v>5700</v>
      </c>
      <c r="E185" s="412"/>
      <c r="F185" s="412"/>
      <c r="G185" s="412"/>
      <c r="H185" s="413"/>
    </row>
    <row r="186" spans="1:8" s="16" customFormat="1" ht="37.5" customHeight="1" outlineLevel="1" x14ac:dyDescent="0.2">
      <c r="A186" s="396" t="s">
        <v>240</v>
      </c>
      <c r="B186" s="565"/>
      <c r="C186" s="578"/>
      <c r="D186" s="411">
        <v>8550</v>
      </c>
      <c r="E186" s="412"/>
      <c r="F186" s="412"/>
      <c r="G186" s="412"/>
      <c r="H186" s="413"/>
    </row>
    <row r="187" spans="1:8" s="16" customFormat="1" ht="37.5" customHeight="1" outlineLevel="1" x14ac:dyDescent="0.2">
      <c r="A187" s="396" t="s">
        <v>241</v>
      </c>
      <c r="B187" s="565"/>
      <c r="C187" s="578"/>
      <c r="D187" s="411">
        <v>11400</v>
      </c>
      <c r="E187" s="412"/>
      <c r="F187" s="412"/>
      <c r="G187" s="412"/>
      <c r="H187" s="413"/>
    </row>
    <row r="188" spans="1:8" s="16" customFormat="1" ht="37.5" customHeight="1" outlineLevel="1" x14ac:dyDescent="0.2">
      <c r="A188" s="396" t="s">
        <v>242</v>
      </c>
      <c r="B188" s="565"/>
      <c r="C188" s="578"/>
      <c r="D188" s="411">
        <v>14250</v>
      </c>
      <c r="E188" s="412"/>
      <c r="F188" s="412"/>
      <c r="G188" s="412"/>
      <c r="H188" s="413"/>
    </row>
    <row r="189" spans="1:8" s="16" customFormat="1" ht="37.5" customHeight="1" outlineLevel="1" x14ac:dyDescent="0.2">
      <c r="A189" s="396" t="s">
        <v>243</v>
      </c>
      <c r="B189" s="565"/>
      <c r="C189" s="578"/>
      <c r="D189" s="411">
        <v>17100</v>
      </c>
      <c r="E189" s="412"/>
      <c r="F189" s="412"/>
      <c r="G189" s="412"/>
      <c r="H189" s="413"/>
    </row>
    <row r="190" spans="1:8" s="16" customFormat="1" ht="37.5" customHeight="1" outlineLevel="1" x14ac:dyDescent="0.2">
      <c r="A190" s="396" t="s">
        <v>244</v>
      </c>
      <c r="B190" s="565"/>
      <c r="C190" s="578"/>
      <c r="D190" s="411">
        <v>19950</v>
      </c>
      <c r="E190" s="412"/>
      <c r="F190" s="412"/>
      <c r="G190" s="412"/>
      <c r="H190" s="413"/>
    </row>
    <row r="191" spans="1:8" s="16" customFormat="1" ht="37.5" customHeight="1" outlineLevel="1" x14ac:dyDescent="0.2">
      <c r="A191" s="396" t="s">
        <v>245</v>
      </c>
      <c r="B191" s="565"/>
      <c r="C191" s="578"/>
      <c r="D191" s="411">
        <v>22800</v>
      </c>
      <c r="E191" s="412"/>
      <c r="F191" s="412"/>
      <c r="G191" s="412"/>
      <c r="H191" s="413"/>
    </row>
    <row r="192" spans="1:8" s="16" customFormat="1" ht="37.5" customHeight="1" outlineLevel="1" x14ac:dyDescent="0.2">
      <c r="A192" s="396" t="s">
        <v>246</v>
      </c>
      <c r="B192" s="565"/>
      <c r="C192" s="578"/>
      <c r="D192" s="411">
        <v>25650</v>
      </c>
      <c r="E192" s="412"/>
      <c r="F192" s="412"/>
      <c r="G192" s="412"/>
      <c r="H192" s="413"/>
    </row>
    <row r="193" spans="1:8" s="16" customFormat="1" ht="37.5" customHeight="1" outlineLevel="1" x14ac:dyDescent="0.2">
      <c r="A193" s="396" t="s">
        <v>247</v>
      </c>
      <c r="B193" s="565"/>
      <c r="C193" s="578"/>
      <c r="D193" s="411">
        <v>28500</v>
      </c>
      <c r="E193" s="412"/>
      <c r="F193" s="412"/>
      <c r="G193" s="412"/>
      <c r="H193" s="413"/>
    </row>
    <row r="194" spans="1:8" s="16" customFormat="1" ht="37.5" customHeight="1" outlineLevel="1" x14ac:dyDescent="0.2">
      <c r="A194" s="396" t="s">
        <v>248</v>
      </c>
      <c r="B194" s="565"/>
      <c r="C194" s="578"/>
      <c r="D194" s="411">
        <v>31350</v>
      </c>
      <c r="E194" s="412"/>
      <c r="F194" s="412"/>
      <c r="G194" s="412"/>
      <c r="H194" s="413"/>
    </row>
    <row r="195" spans="1:8" s="16" customFormat="1" ht="37.5" customHeight="1" outlineLevel="1" x14ac:dyDescent="0.2">
      <c r="A195" s="396" t="s">
        <v>249</v>
      </c>
      <c r="B195" s="565"/>
      <c r="C195" s="578"/>
      <c r="D195" s="411">
        <v>34200</v>
      </c>
      <c r="E195" s="412"/>
      <c r="F195" s="412"/>
      <c r="G195" s="412"/>
      <c r="H195" s="413"/>
    </row>
    <row r="196" spans="1:8" s="16" customFormat="1" ht="37.5" customHeight="1" outlineLevel="1" x14ac:dyDescent="0.2">
      <c r="A196" s="396" t="s">
        <v>250</v>
      </c>
      <c r="B196" s="565"/>
      <c r="C196" s="578"/>
      <c r="D196" s="411">
        <v>37050</v>
      </c>
      <c r="E196" s="412"/>
      <c r="F196" s="412"/>
      <c r="G196" s="412"/>
      <c r="H196" s="413"/>
    </row>
    <row r="197" spans="1:8" s="16" customFormat="1" ht="37.5" customHeight="1" outlineLevel="1" x14ac:dyDescent="0.2">
      <c r="A197" s="396" t="s">
        <v>251</v>
      </c>
      <c r="B197" s="565"/>
      <c r="C197" s="578"/>
      <c r="D197" s="411">
        <v>39900</v>
      </c>
      <c r="E197" s="412"/>
      <c r="F197" s="412"/>
      <c r="G197" s="412"/>
      <c r="H197" s="413"/>
    </row>
    <row r="198" spans="1:8" s="16" customFormat="1" ht="37.5" customHeight="1" outlineLevel="1" x14ac:dyDescent="0.2">
      <c r="A198" s="396" t="s">
        <v>252</v>
      </c>
      <c r="B198" s="565"/>
      <c r="C198" s="578"/>
      <c r="D198" s="411">
        <v>42750</v>
      </c>
      <c r="E198" s="412"/>
      <c r="F198" s="412"/>
      <c r="G198" s="412"/>
      <c r="H198" s="413"/>
    </row>
    <row r="199" spans="1:8" s="16" customFormat="1" ht="37.5" customHeight="1" outlineLevel="1" x14ac:dyDescent="0.2">
      <c r="A199" s="396" t="s">
        <v>253</v>
      </c>
      <c r="B199" s="565"/>
      <c r="C199" s="578"/>
      <c r="D199" s="411">
        <v>45600</v>
      </c>
      <c r="E199" s="412"/>
      <c r="F199" s="412"/>
      <c r="G199" s="412"/>
      <c r="H199" s="413"/>
    </row>
    <row r="200" spans="1:8" s="16" customFormat="1" ht="37.5" customHeight="1" outlineLevel="1" x14ac:dyDescent="0.2">
      <c r="A200" s="396" t="s">
        <v>254</v>
      </c>
      <c r="B200" s="565"/>
      <c r="C200" s="578"/>
      <c r="D200" s="411">
        <v>48450</v>
      </c>
      <c r="E200" s="412"/>
      <c r="F200" s="412"/>
      <c r="G200" s="412"/>
      <c r="H200" s="413"/>
    </row>
    <row r="201" spans="1:8" s="16" customFormat="1" ht="37.5" customHeight="1" outlineLevel="1" x14ac:dyDescent="0.2">
      <c r="A201" s="396" t="s">
        <v>255</v>
      </c>
      <c r="B201" s="565"/>
      <c r="C201" s="578"/>
      <c r="D201" s="411">
        <v>51300</v>
      </c>
      <c r="E201" s="412"/>
      <c r="F201" s="412"/>
      <c r="G201" s="412"/>
      <c r="H201" s="413"/>
    </row>
    <row r="202" spans="1:8" s="16" customFormat="1" ht="37.5" customHeight="1" outlineLevel="1" x14ac:dyDescent="0.2">
      <c r="A202" s="396" t="s">
        <v>256</v>
      </c>
      <c r="B202" s="565"/>
      <c r="C202" s="578"/>
      <c r="D202" s="411">
        <v>54150</v>
      </c>
      <c r="E202" s="412"/>
      <c r="F202" s="412"/>
      <c r="G202" s="412"/>
      <c r="H202" s="413"/>
    </row>
    <row r="203" spans="1:8" s="16" customFormat="1" ht="37.5" customHeight="1" outlineLevel="1" x14ac:dyDescent="0.2">
      <c r="A203" s="396" t="s">
        <v>257</v>
      </c>
      <c r="B203" s="565"/>
      <c r="C203" s="578"/>
      <c r="D203" s="411">
        <v>57000</v>
      </c>
      <c r="E203" s="412"/>
      <c r="F203" s="412"/>
      <c r="G203" s="412"/>
      <c r="H203" s="413"/>
    </row>
    <row r="204" spans="1:8" s="16" customFormat="1" ht="37.5" customHeight="1" outlineLevel="1" x14ac:dyDescent="0.2">
      <c r="A204" s="396" t="s">
        <v>258</v>
      </c>
      <c r="B204" s="565"/>
      <c r="C204" s="578"/>
      <c r="D204" s="411">
        <v>59850</v>
      </c>
      <c r="E204" s="412"/>
      <c r="F204" s="412"/>
      <c r="G204" s="412"/>
      <c r="H204" s="413"/>
    </row>
    <row r="205" spans="1:8" s="16" customFormat="1" ht="37.5" customHeight="1" outlineLevel="1" x14ac:dyDescent="0.2">
      <c r="A205" s="396" t="s">
        <v>259</v>
      </c>
      <c r="B205" s="565"/>
      <c r="C205" s="578"/>
      <c r="D205" s="411">
        <v>62700</v>
      </c>
      <c r="E205" s="412"/>
      <c r="F205" s="412"/>
      <c r="G205" s="412"/>
      <c r="H205" s="413"/>
    </row>
    <row r="206" spans="1:8" s="16" customFormat="1" ht="37.5" customHeight="1" outlineLevel="1" x14ac:dyDescent="0.2">
      <c r="A206" s="396" t="s">
        <v>260</v>
      </c>
      <c r="B206" s="565"/>
      <c r="C206" s="578"/>
      <c r="D206" s="411">
        <v>65550</v>
      </c>
      <c r="E206" s="412"/>
      <c r="F206" s="412"/>
      <c r="G206" s="412"/>
      <c r="H206" s="413"/>
    </row>
    <row r="207" spans="1:8" s="16" customFormat="1" ht="37.5" customHeight="1" outlineLevel="1" x14ac:dyDescent="0.2">
      <c r="A207" s="396" t="s">
        <v>261</v>
      </c>
      <c r="B207" s="565"/>
      <c r="C207" s="578"/>
      <c r="D207" s="411">
        <v>68400</v>
      </c>
      <c r="E207" s="412"/>
      <c r="F207" s="412"/>
      <c r="G207" s="412"/>
      <c r="H207" s="413"/>
    </row>
    <row r="208" spans="1:8" s="16" customFormat="1" ht="37.5" customHeight="1" outlineLevel="1" x14ac:dyDescent="0.2">
      <c r="A208" s="396" t="s">
        <v>262</v>
      </c>
      <c r="B208" s="565"/>
      <c r="C208" s="578"/>
      <c r="D208" s="411">
        <v>71250</v>
      </c>
      <c r="E208" s="412"/>
      <c r="F208" s="412"/>
      <c r="G208" s="412"/>
      <c r="H208" s="413"/>
    </row>
    <row r="209" spans="1:8" s="16" customFormat="1" ht="37.5" customHeight="1" outlineLevel="1" x14ac:dyDescent="0.2">
      <c r="A209" s="396" t="s">
        <v>263</v>
      </c>
      <c r="B209" s="565"/>
      <c r="C209" s="578"/>
      <c r="D209" s="411">
        <v>74100</v>
      </c>
      <c r="E209" s="412"/>
      <c r="F209" s="412"/>
      <c r="G209" s="412"/>
      <c r="H209" s="413"/>
    </row>
    <row r="210" spans="1:8" s="16" customFormat="1" ht="37.5" customHeight="1" outlineLevel="1" x14ac:dyDescent="0.2">
      <c r="A210" s="396" t="s">
        <v>264</v>
      </c>
      <c r="B210" s="565"/>
      <c r="C210" s="578"/>
      <c r="D210" s="411">
        <v>76950</v>
      </c>
      <c r="E210" s="412"/>
      <c r="F210" s="412"/>
      <c r="G210" s="412"/>
      <c r="H210" s="413"/>
    </row>
    <row r="211" spans="1:8" s="16" customFormat="1" ht="37.5" customHeight="1" outlineLevel="1" x14ac:dyDescent="0.2">
      <c r="A211" s="396" t="s">
        <v>265</v>
      </c>
      <c r="B211" s="565"/>
      <c r="C211" s="578"/>
      <c r="D211" s="411">
        <v>79800</v>
      </c>
      <c r="E211" s="412"/>
      <c r="F211" s="412"/>
      <c r="G211" s="412"/>
      <c r="H211" s="413"/>
    </row>
    <row r="212" spans="1:8" s="16" customFormat="1" ht="37.5" customHeight="1" outlineLevel="1" x14ac:dyDescent="0.2">
      <c r="A212" s="396" t="s">
        <v>266</v>
      </c>
      <c r="B212" s="565"/>
      <c r="C212" s="578"/>
      <c r="D212" s="411">
        <v>82650</v>
      </c>
      <c r="E212" s="412"/>
      <c r="F212" s="412"/>
      <c r="G212" s="412"/>
      <c r="H212" s="413"/>
    </row>
    <row r="213" spans="1:8" s="16" customFormat="1" ht="37.5" customHeight="1" outlineLevel="1" x14ac:dyDescent="0.2">
      <c r="A213" s="396" t="s">
        <v>267</v>
      </c>
      <c r="B213" s="565"/>
      <c r="C213" s="578"/>
      <c r="D213" s="411">
        <v>85500</v>
      </c>
      <c r="E213" s="412"/>
      <c r="F213" s="412"/>
      <c r="G213" s="412"/>
      <c r="H213" s="413"/>
    </row>
    <row r="214" spans="1:8" s="16" customFormat="1" ht="37.5" customHeight="1" outlineLevel="1" x14ac:dyDescent="0.2">
      <c r="A214" s="396" t="s">
        <v>268</v>
      </c>
      <c r="B214" s="565"/>
      <c r="C214" s="578"/>
      <c r="D214" s="411">
        <v>88350</v>
      </c>
      <c r="E214" s="412"/>
      <c r="F214" s="412"/>
      <c r="G214" s="412"/>
      <c r="H214" s="413"/>
    </row>
    <row r="215" spans="1:8" s="16" customFormat="1" ht="37.5" customHeight="1" outlineLevel="1" x14ac:dyDescent="0.2">
      <c r="A215" s="396" t="s">
        <v>269</v>
      </c>
      <c r="B215" s="565"/>
      <c r="C215" s="578"/>
      <c r="D215" s="411">
        <v>91200</v>
      </c>
      <c r="E215" s="412"/>
      <c r="F215" s="412"/>
      <c r="G215" s="412"/>
      <c r="H215" s="413"/>
    </row>
    <row r="216" spans="1:8" s="16" customFormat="1" ht="37.5" customHeight="1" outlineLevel="1" x14ac:dyDescent="0.2">
      <c r="A216" s="396" t="s">
        <v>270</v>
      </c>
      <c r="B216" s="565"/>
      <c r="C216" s="578"/>
      <c r="D216" s="411">
        <v>94050</v>
      </c>
      <c r="E216" s="412"/>
      <c r="F216" s="412"/>
      <c r="G216" s="412"/>
      <c r="H216" s="413"/>
    </row>
    <row r="217" spans="1:8" s="16" customFormat="1" ht="37.5" customHeight="1" outlineLevel="1" x14ac:dyDescent="0.2">
      <c r="A217" s="396" t="s">
        <v>271</v>
      </c>
      <c r="B217" s="565"/>
      <c r="C217" s="578"/>
      <c r="D217" s="411">
        <v>96900</v>
      </c>
      <c r="E217" s="412"/>
      <c r="F217" s="412"/>
      <c r="G217" s="412"/>
      <c r="H217" s="413"/>
    </row>
    <row r="218" spans="1:8" s="16" customFormat="1" ht="37.5" customHeight="1" outlineLevel="1" x14ac:dyDescent="0.2">
      <c r="A218" s="396" t="s">
        <v>272</v>
      </c>
      <c r="B218" s="565"/>
      <c r="C218" s="578"/>
      <c r="D218" s="411">
        <v>99750</v>
      </c>
      <c r="E218" s="412"/>
      <c r="F218" s="412"/>
      <c r="G218" s="412"/>
      <c r="H218" s="413"/>
    </row>
    <row r="219" spans="1:8" s="16" customFormat="1" ht="37.5" customHeight="1" outlineLevel="1" x14ac:dyDescent="0.2">
      <c r="A219" s="396" t="s">
        <v>273</v>
      </c>
      <c r="B219" s="565"/>
      <c r="C219" s="578"/>
      <c r="D219" s="411">
        <v>102600</v>
      </c>
      <c r="E219" s="412"/>
      <c r="F219" s="412"/>
      <c r="G219" s="412"/>
      <c r="H219" s="413"/>
    </row>
    <row r="220" spans="1:8" s="16" customFormat="1" ht="37.5" customHeight="1" outlineLevel="1" x14ac:dyDescent="0.2">
      <c r="A220" s="396" t="s">
        <v>274</v>
      </c>
      <c r="B220" s="565"/>
      <c r="C220" s="578"/>
      <c r="D220" s="411">
        <v>105450</v>
      </c>
      <c r="E220" s="412"/>
      <c r="F220" s="412"/>
      <c r="G220" s="412"/>
      <c r="H220" s="413"/>
    </row>
    <row r="221" spans="1:8" s="16" customFormat="1" ht="37.5" customHeight="1" outlineLevel="1" x14ac:dyDescent="0.2">
      <c r="A221" s="396" t="s">
        <v>275</v>
      </c>
      <c r="B221" s="565"/>
      <c r="C221" s="578"/>
      <c r="D221" s="411">
        <v>108300</v>
      </c>
      <c r="E221" s="412"/>
      <c r="F221" s="412"/>
      <c r="G221" s="412"/>
      <c r="H221" s="413"/>
    </row>
    <row r="222" spans="1:8" s="16" customFormat="1" ht="37.5" customHeight="1" outlineLevel="1" x14ac:dyDescent="0.2">
      <c r="A222" s="396" t="s">
        <v>276</v>
      </c>
      <c r="B222" s="565"/>
      <c r="C222" s="578"/>
      <c r="D222" s="411">
        <v>111150</v>
      </c>
      <c r="E222" s="412"/>
      <c r="F222" s="412"/>
      <c r="G222" s="412"/>
      <c r="H222" s="413"/>
    </row>
    <row r="223" spans="1:8" s="16" customFormat="1" ht="37.5" customHeight="1" outlineLevel="1" x14ac:dyDescent="0.2">
      <c r="A223" s="396" t="s">
        <v>277</v>
      </c>
      <c r="B223" s="565"/>
      <c r="C223" s="578"/>
      <c r="D223" s="411">
        <v>114000</v>
      </c>
      <c r="E223" s="412"/>
      <c r="F223" s="412"/>
      <c r="G223" s="412"/>
      <c r="H223" s="413"/>
    </row>
    <row r="224" spans="1:8" s="16" customFormat="1" ht="37.5" customHeight="1" outlineLevel="1" x14ac:dyDescent="0.2">
      <c r="A224" s="396" t="s">
        <v>415</v>
      </c>
      <c r="B224" s="565"/>
      <c r="C224" s="578"/>
      <c r="D224" s="411">
        <v>116850</v>
      </c>
      <c r="E224" s="412"/>
      <c r="F224" s="412"/>
      <c r="G224" s="412"/>
      <c r="H224" s="413"/>
    </row>
    <row r="225" spans="1:8" s="16" customFormat="1" ht="37.5" customHeight="1" outlineLevel="1" x14ac:dyDescent="0.2">
      <c r="A225" s="396" t="s">
        <v>416</v>
      </c>
      <c r="B225" s="565"/>
      <c r="C225" s="578"/>
      <c r="D225" s="411">
        <v>119700</v>
      </c>
      <c r="E225" s="412"/>
      <c r="F225" s="412"/>
      <c r="G225" s="412"/>
      <c r="H225" s="413"/>
    </row>
    <row r="226" spans="1:8" s="16" customFormat="1" ht="37.5" customHeight="1" outlineLevel="1" x14ac:dyDescent="0.2">
      <c r="A226" s="396" t="s">
        <v>417</v>
      </c>
      <c r="B226" s="565"/>
      <c r="C226" s="578"/>
      <c r="D226" s="411">
        <v>122550</v>
      </c>
      <c r="E226" s="412"/>
      <c r="F226" s="412"/>
      <c r="G226" s="412"/>
      <c r="H226" s="413"/>
    </row>
    <row r="227" spans="1:8" s="16" customFormat="1" ht="37.5" customHeight="1" outlineLevel="1" x14ac:dyDescent="0.2">
      <c r="A227" s="396" t="s">
        <v>418</v>
      </c>
      <c r="B227" s="565"/>
      <c r="C227" s="578"/>
      <c r="D227" s="411">
        <v>125400</v>
      </c>
      <c r="E227" s="412"/>
      <c r="F227" s="412"/>
      <c r="G227" s="412"/>
      <c r="H227" s="413"/>
    </row>
    <row r="228" spans="1:8" s="16" customFormat="1" ht="37.5" customHeight="1" outlineLevel="1" x14ac:dyDescent="0.2">
      <c r="A228" s="396" t="s">
        <v>419</v>
      </c>
      <c r="B228" s="565"/>
      <c r="C228" s="578"/>
      <c r="D228" s="411">
        <v>128250</v>
      </c>
      <c r="E228" s="412"/>
      <c r="F228" s="412"/>
      <c r="G228" s="412"/>
      <c r="H228" s="413"/>
    </row>
    <row r="229" spans="1:8" s="16" customFormat="1" ht="37.5" customHeight="1" outlineLevel="1" x14ac:dyDescent="0.2">
      <c r="A229" s="396" t="s">
        <v>420</v>
      </c>
      <c r="B229" s="565"/>
      <c r="C229" s="578"/>
      <c r="D229" s="411">
        <v>131100</v>
      </c>
      <c r="E229" s="412"/>
      <c r="F229" s="412"/>
      <c r="G229" s="412"/>
      <c r="H229" s="413"/>
    </row>
    <row r="230" spans="1:8" s="16" customFormat="1" ht="37.5" customHeight="1" outlineLevel="1" x14ac:dyDescent="0.2">
      <c r="A230" s="396" t="s">
        <v>421</v>
      </c>
      <c r="B230" s="565"/>
      <c r="C230" s="578"/>
      <c r="D230" s="411">
        <v>133950</v>
      </c>
      <c r="E230" s="412"/>
      <c r="F230" s="412"/>
      <c r="G230" s="412"/>
      <c r="H230" s="413"/>
    </row>
    <row r="231" spans="1:8" s="16" customFormat="1" ht="37.5" customHeight="1" outlineLevel="1" x14ac:dyDescent="0.2">
      <c r="A231" s="396" t="s">
        <v>422</v>
      </c>
      <c r="B231" s="565"/>
      <c r="C231" s="578"/>
      <c r="D231" s="411">
        <v>136800</v>
      </c>
      <c r="E231" s="412"/>
      <c r="F231" s="412"/>
      <c r="G231" s="412"/>
      <c r="H231" s="413"/>
    </row>
    <row r="232" spans="1:8" s="16" customFormat="1" ht="37.5" customHeight="1" outlineLevel="1" x14ac:dyDescent="0.2">
      <c r="A232" s="396" t="s">
        <v>423</v>
      </c>
      <c r="B232" s="565"/>
      <c r="C232" s="578"/>
      <c r="D232" s="411">
        <v>139650</v>
      </c>
      <c r="E232" s="412"/>
      <c r="F232" s="412"/>
      <c r="G232" s="412"/>
      <c r="H232" s="413"/>
    </row>
    <row r="233" spans="1:8" s="16" customFormat="1" ht="37.5" customHeight="1" outlineLevel="1" x14ac:dyDescent="0.2">
      <c r="A233" s="396" t="s">
        <v>424</v>
      </c>
      <c r="B233" s="565"/>
      <c r="C233" s="578"/>
      <c r="D233" s="411">
        <v>142500</v>
      </c>
      <c r="E233" s="412"/>
      <c r="F233" s="412"/>
      <c r="G233" s="412"/>
      <c r="H233" s="413"/>
    </row>
    <row r="234" spans="1:8" s="16" customFormat="1" ht="37.5" customHeight="1" outlineLevel="1" x14ac:dyDescent="0.2">
      <c r="A234" s="396" t="s">
        <v>425</v>
      </c>
      <c r="B234" s="565"/>
      <c r="C234" s="578"/>
      <c r="D234" s="411">
        <v>145350</v>
      </c>
      <c r="E234" s="412"/>
      <c r="F234" s="412"/>
      <c r="G234" s="412"/>
      <c r="H234" s="413"/>
    </row>
    <row r="235" spans="1:8" s="16" customFormat="1" ht="37.5" customHeight="1" outlineLevel="1" x14ac:dyDescent="0.2">
      <c r="A235" s="396" t="s">
        <v>426</v>
      </c>
      <c r="B235" s="565"/>
      <c r="C235" s="578"/>
      <c r="D235" s="411">
        <v>148200</v>
      </c>
      <c r="E235" s="412"/>
      <c r="F235" s="412"/>
      <c r="G235" s="412"/>
      <c r="H235" s="413"/>
    </row>
    <row r="236" spans="1:8" s="16" customFormat="1" ht="37.5" customHeight="1" outlineLevel="1" x14ac:dyDescent="0.2">
      <c r="A236" s="396" t="s">
        <v>427</v>
      </c>
      <c r="B236" s="565"/>
      <c r="C236" s="578"/>
      <c r="D236" s="411">
        <v>151050</v>
      </c>
      <c r="E236" s="412"/>
      <c r="F236" s="412"/>
      <c r="G236" s="412"/>
      <c r="H236" s="413"/>
    </row>
    <row r="237" spans="1:8" s="16" customFormat="1" ht="37.5" customHeight="1" outlineLevel="1" x14ac:dyDescent="0.2">
      <c r="A237" s="396" t="s">
        <v>428</v>
      </c>
      <c r="B237" s="565"/>
      <c r="C237" s="578"/>
      <c r="D237" s="411">
        <v>153900</v>
      </c>
      <c r="E237" s="412"/>
      <c r="F237" s="412"/>
      <c r="G237" s="412"/>
      <c r="H237" s="413"/>
    </row>
    <row r="238" spans="1:8" s="16" customFormat="1" ht="37.5" customHeight="1" outlineLevel="1" x14ac:dyDescent="0.2">
      <c r="A238" s="396" t="s">
        <v>429</v>
      </c>
      <c r="B238" s="565"/>
      <c r="C238" s="578"/>
      <c r="D238" s="411">
        <v>156750</v>
      </c>
      <c r="E238" s="412"/>
      <c r="F238" s="412"/>
      <c r="G238" s="412"/>
      <c r="H238" s="413"/>
    </row>
    <row r="239" spans="1:8" s="16" customFormat="1" ht="37.5" customHeight="1" outlineLevel="1" x14ac:dyDescent="0.2">
      <c r="A239" s="396" t="s">
        <v>430</v>
      </c>
      <c r="B239" s="565"/>
      <c r="C239" s="578"/>
      <c r="D239" s="411">
        <v>159600</v>
      </c>
      <c r="E239" s="412"/>
      <c r="F239" s="412"/>
      <c r="G239" s="412"/>
      <c r="H239" s="413"/>
    </row>
    <row r="240" spans="1:8" s="16" customFormat="1" ht="37.5" customHeight="1" outlineLevel="1" x14ac:dyDescent="0.2">
      <c r="A240" s="396" t="s">
        <v>431</v>
      </c>
      <c r="B240" s="565"/>
      <c r="C240" s="578"/>
      <c r="D240" s="411">
        <v>162450</v>
      </c>
      <c r="E240" s="412"/>
      <c r="F240" s="412"/>
      <c r="G240" s="412"/>
      <c r="H240" s="413"/>
    </row>
    <row r="241" spans="1:8" s="16" customFormat="1" ht="37.5" customHeight="1" outlineLevel="1" x14ac:dyDescent="0.2">
      <c r="A241" s="396" t="s">
        <v>432</v>
      </c>
      <c r="B241" s="565"/>
      <c r="C241" s="578"/>
      <c r="D241" s="411">
        <v>165300</v>
      </c>
      <c r="E241" s="412"/>
      <c r="F241" s="412"/>
      <c r="G241" s="412"/>
      <c r="H241" s="413"/>
    </row>
    <row r="242" spans="1:8" s="16" customFormat="1" ht="37.5" customHeight="1" outlineLevel="1" x14ac:dyDescent="0.2">
      <c r="A242" s="396" t="s">
        <v>433</v>
      </c>
      <c r="B242" s="565"/>
      <c r="C242" s="578"/>
      <c r="D242" s="411">
        <v>168150</v>
      </c>
      <c r="E242" s="412"/>
      <c r="F242" s="412"/>
      <c r="G242" s="412"/>
      <c r="H242" s="413"/>
    </row>
    <row r="243" spans="1:8" s="16" customFormat="1" ht="37.5" customHeight="1" outlineLevel="1" x14ac:dyDescent="0.2">
      <c r="A243" s="396" t="s">
        <v>434</v>
      </c>
      <c r="B243" s="565"/>
      <c r="C243" s="578"/>
      <c r="D243" s="411">
        <v>171000</v>
      </c>
      <c r="E243" s="412"/>
      <c r="F243" s="412"/>
      <c r="G243" s="412"/>
      <c r="H243" s="413"/>
    </row>
    <row r="244" spans="1:8" s="16" customFormat="1" ht="37.5" customHeight="1" outlineLevel="1" x14ac:dyDescent="0.2">
      <c r="A244" s="396" t="s">
        <v>435</v>
      </c>
      <c r="B244" s="565"/>
      <c r="C244" s="578"/>
      <c r="D244" s="411">
        <v>173850</v>
      </c>
      <c r="E244" s="412"/>
      <c r="F244" s="412"/>
      <c r="G244" s="412"/>
      <c r="H244" s="413"/>
    </row>
    <row r="245" spans="1:8" s="16" customFormat="1" ht="37.5" customHeight="1" outlineLevel="1" x14ac:dyDescent="0.2">
      <c r="A245" s="396" t="s">
        <v>436</v>
      </c>
      <c r="B245" s="565"/>
      <c r="C245" s="578"/>
      <c r="D245" s="411">
        <v>176700</v>
      </c>
      <c r="E245" s="412"/>
      <c r="F245" s="412"/>
      <c r="G245" s="412"/>
      <c r="H245" s="413"/>
    </row>
    <row r="246" spans="1:8" s="16" customFormat="1" ht="37.5" customHeight="1" outlineLevel="1" x14ac:dyDescent="0.2">
      <c r="A246" s="396" t="s">
        <v>437</v>
      </c>
      <c r="B246" s="565"/>
      <c r="C246" s="578"/>
      <c r="D246" s="411">
        <v>179550</v>
      </c>
      <c r="E246" s="412"/>
      <c r="F246" s="412"/>
      <c r="G246" s="412"/>
      <c r="H246" s="413"/>
    </row>
    <row r="247" spans="1:8" s="16" customFormat="1" ht="37.5" customHeight="1" outlineLevel="1" x14ac:dyDescent="0.2">
      <c r="A247" s="396" t="s">
        <v>438</v>
      </c>
      <c r="B247" s="565"/>
      <c r="C247" s="578"/>
      <c r="D247" s="411">
        <v>182400</v>
      </c>
      <c r="E247" s="412"/>
      <c r="F247" s="412"/>
      <c r="G247" s="412"/>
      <c r="H247" s="413"/>
    </row>
    <row r="248" spans="1:8" s="16" customFormat="1" ht="37.5" customHeight="1" outlineLevel="1" x14ac:dyDescent="0.2">
      <c r="A248" s="396" t="s">
        <v>439</v>
      </c>
      <c r="B248" s="565"/>
      <c r="C248" s="578"/>
      <c r="D248" s="411">
        <v>185250</v>
      </c>
      <c r="E248" s="412"/>
      <c r="F248" s="412"/>
      <c r="G248" s="412"/>
      <c r="H248" s="413"/>
    </row>
    <row r="249" spans="1:8" s="16" customFormat="1" ht="37.5" customHeight="1" outlineLevel="1" x14ac:dyDescent="0.2">
      <c r="A249" s="396" t="s">
        <v>440</v>
      </c>
      <c r="B249" s="565"/>
      <c r="C249" s="578"/>
      <c r="D249" s="411">
        <v>188100</v>
      </c>
      <c r="E249" s="412"/>
      <c r="F249" s="412"/>
      <c r="G249" s="412"/>
      <c r="H249" s="413"/>
    </row>
    <row r="250" spans="1:8" s="16" customFormat="1" ht="37.5" customHeight="1" outlineLevel="1" x14ac:dyDescent="0.2">
      <c r="A250" s="396" t="s">
        <v>441</v>
      </c>
      <c r="B250" s="565"/>
      <c r="C250" s="578"/>
      <c r="D250" s="411">
        <v>190950</v>
      </c>
      <c r="E250" s="412"/>
      <c r="F250" s="412"/>
      <c r="G250" s="412"/>
      <c r="H250" s="413"/>
    </row>
    <row r="251" spans="1:8" s="16" customFormat="1" ht="37.5" customHeight="1" outlineLevel="1" x14ac:dyDescent="0.2">
      <c r="A251" s="396" t="s">
        <v>442</v>
      </c>
      <c r="B251" s="565"/>
      <c r="C251" s="578"/>
      <c r="D251" s="411">
        <v>193800</v>
      </c>
      <c r="E251" s="412"/>
      <c r="F251" s="412"/>
      <c r="G251" s="412"/>
      <c r="H251" s="413"/>
    </row>
    <row r="252" spans="1:8" s="16" customFormat="1" ht="37.5" customHeight="1" outlineLevel="1" x14ac:dyDescent="0.2">
      <c r="A252" s="396" t="s">
        <v>443</v>
      </c>
      <c r="B252" s="565"/>
      <c r="C252" s="578"/>
      <c r="D252" s="411">
        <v>196650</v>
      </c>
      <c r="E252" s="412"/>
      <c r="F252" s="412"/>
      <c r="G252" s="412"/>
      <c r="H252" s="413"/>
    </row>
    <row r="253" spans="1:8" s="16" customFormat="1" ht="37.5" customHeight="1" outlineLevel="1" x14ac:dyDescent="0.2">
      <c r="A253" s="396" t="s">
        <v>444</v>
      </c>
      <c r="B253" s="565"/>
      <c r="C253" s="578"/>
      <c r="D253" s="411">
        <v>199500</v>
      </c>
      <c r="E253" s="412"/>
      <c r="F253" s="412"/>
      <c r="G253" s="412"/>
      <c r="H253" s="413"/>
    </row>
    <row r="254" spans="1:8" s="16" customFormat="1" ht="37.5" customHeight="1" outlineLevel="1" x14ac:dyDescent="0.2">
      <c r="A254" s="396" t="s">
        <v>445</v>
      </c>
      <c r="B254" s="565"/>
      <c r="C254" s="578"/>
      <c r="D254" s="411">
        <v>202350</v>
      </c>
      <c r="E254" s="412"/>
      <c r="F254" s="412"/>
      <c r="G254" s="412"/>
      <c r="H254" s="413"/>
    </row>
    <row r="255" spans="1:8" s="16" customFormat="1" ht="37.5" customHeight="1" outlineLevel="1" x14ac:dyDescent="0.2">
      <c r="A255" s="396" t="s">
        <v>446</v>
      </c>
      <c r="B255" s="565"/>
      <c r="C255" s="578"/>
      <c r="D255" s="411">
        <v>205200</v>
      </c>
      <c r="E255" s="412"/>
      <c r="F255" s="412"/>
      <c r="G255" s="412"/>
      <c r="H255" s="413"/>
    </row>
    <row r="256" spans="1:8" s="16" customFormat="1" ht="37.5" customHeight="1" outlineLevel="1" x14ac:dyDescent="0.2">
      <c r="A256" s="396" t="s">
        <v>447</v>
      </c>
      <c r="B256" s="565"/>
      <c r="C256" s="578"/>
      <c r="D256" s="411">
        <v>208050</v>
      </c>
      <c r="E256" s="412"/>
      <c r="F256" s="412"/>
      <c r="G256" s="412"/>
      <c r="H256" s="413"/>
    </row>
    <row r="257" spans="1:8" s="16" customFormat="1" ht="37.5" customHeight="1" outlineLevel="1" x14ac:dyDescent="0.2">
      <c r="A257" s="396" t="s">
        <v>448</v>
      </c>
      <c r="B257" s="565"/>
      <c r="C257" s="578"/>
      <c r="D257" s="411">
        <v>210900</v>
      </c>
      <c r="E257" s="412"/>
      <c r="F257" s="412"/>
      <c r="G257" s="412"/>
      <c r="H257" s="413"/>
    </row>
    <row r="258" spans="1:8" s="16" customFormat="1" ht="37.5" customHeight="1" outlineLevel="1" x14ac:dyDescent="0.2">
      <c r="A258" s="396" t="s">
        <v>449</v>
      </c>
      <c r="B258" s="565"/>
      <c r="C258" s="578"/>
      <c r="D258" s="411">
        <v>213750</v>
      </c>
      <c r="E258" s="412"/>
      <c r="F258" s="412"/>
      <c r="G258" s="412"/>
      <c r="H258" s="413"/>
    </row>
    <row r="259" spans="1:8" s="16" customFormat="1" ht="37.5" customHeight="1" outlineLevel="1" x14ac:dyDescent="0.2">
      <c r="A259" s="396" t="s">
        <v>450</v>
      </c>
      <c r="B259" s="565"/>
      <c r="C259" s="578"/>
      <c r="D259" s="411">
        <v>216600</v>
      </c>
      <c r="E259" s="412"/>
      <c r="F259" s="412"/>
      <c r="G259" s="412"/>
      <c r="H259" s="413"/>
    </row>
    <row r="260" spans="1:8" s="16" customFormat="1" ht="37.5" customHeight="1" outlineLevel="1" x14ac:dyDescent="0.2">
      <c r="A260" s="396" t="s">
        <v>451</v>
      </c>
      <c r="B260" s="565"/>
      <c r="C260" s="578"/>
      <c r="D260" s="411">
        <v>219450</v>
      </c>
      <c r="E260" s="412"/>
      <c r="F260" s="412"/>
      <c r="G260" s="412"/>
      <c r="H260" s="413"/>
    </row>
    <row r="261" spans="1:8" s="16" customFormat="1" ht="37.5" customHeight="1" outlineLevel="1" x14ac:dyDescent="0.2">
      <c r="A261" s="396" t="s">
        <v>452</v>
      </c>
      <c r="B261" s="565"/>
      <c r="C261" s="578"/>
      <c r="D261" s="411">
        <v>222300</v>
      </c>
      <c r="E261" s="412"/>
      <c r="F261" s="412"/>
      <c r="G261" s="412"/>
      <c r="H261" s="413"/>
    </row>
    <row r="262" spans="1:8" s="16" customFormat="1" ht="37.5" customHeight="1" outlineLevel="1" x14ac:dyDescent="0.2">
      <c r="A262" s="396" t="s">
        <v>453</v>
      </c>
      <c r="B262" s="565"/>
      <c r="C262" s="578"/>
      <c r="D262" s="411">
        <v>225150</v>
      </c>
      <c r="E262" s="412"/>
      <c r="F262" s="412"/>
      <c r="G262" s="412"/>
      <c r="H262" s="413"/>
    </row>
    <row r="263" spans="1:8" s="16" customFormat="1" ht="37.5" customHeight="1" outlineLevel="1" x14ac:dyDescent="0.2">
      <c r="A263" s="396" t="s">
        <v>454</v>
      </c>
      <c r="B263" s="565"/>
      <c r="C263" s="578"/>
      <c r="D263" s="411">
        <v>228000</v>
      </c>
      <c r="E263" s="412"/>
      <c r="F263" s="412"/>
      <c r="G263" s="412"/>
      <c r="H263" s="413"/>
    </row>
    <row r="264" spans="1:8" s="16" customFormat="1" ht="37.5" customHeight="1" outlineLevel="1" x14ac:dyDescent="0.2">
      <c r="A264" s="396" t="s">
        <v>455</v>
      </c>
      <c r="B264" s="565"/>
      <c r="C264" s="578"/>
      <c r="D264" s="411">
        <v>230850</v>
      </c>
      <c r="E264" s="412"/>
      <c r="F264" s="412"/>
      <c r="G264" s="412"/>
      <c r="H264" s="413"/>
    </row>
    <row r="265" spans="1:8" s="16" customFormat="1" ht="37.5" customHeight="1" outlineLevel="1" x14ac:dyDescent="0.2">
      <c r="A265" s="396" t="s">
        <v>456</v>
      </c>
      <c r="B265" s="565"/>
      <c r="C265" s="578"/>
      <c r="D265" s="411">
        <v>233700</v>
      </c>
      <c r="E265" s="412"/>
      <c r="F265" s="412"/>
      <c r="G265" s="412"/>
      <c r="H265" s="413"/>
    </row>
    <row r="266" spans="1:8" s="16" customFormat="1" ht="37.5" customHeight="1" outlineLevel="1" x14ac:dyDescent="0.2">
      <c r="A266" s="396" t="s">
        <v>457</v>
      </c>
      <c r="B266" s="565"/>
      <c r="C266" s="578"/>
      <c r="D266" s="411">
        <v>236550</v>
      </c>
      <c r="E266" s="412"/>
      <c r="F266" s="412"/>
      <c r="G266" s="412"/>
      <c r="H266" s="413"/>
    </row>
    <row r="267" spans="1:8" s="16" customFormat="1" ht="37.5" customHeight="1" outlineLevel="1" x14ac:dyDescent="0.2">
      <c r="A267" s="396" t="s">
        <v>458</v>
      </c>
      <c r="B267" s="565"/>
      <c r="C267" s="578"/>
      <c r="D267" s="411">
        <v>239400</v>
      </c>
      <c r="E267" s="412"/>
      <c r="F267" s="412"/>
      <c r="G267" s="412"/>
      <c r="H267" s="413"/>
    </row>
    <row r="268" spans="1:8" s="16" customFormat="1" ht="37.5" customHeight="1" outlineLevel="1" x14ac:dyDescent="0.2">
      <c r="A268" s="396" t="s">
        <v>459</v>
      </c>
      <c r="B268" s="565"/>
      <c r="C268" s="578"/>
      <c r="D268" s="411">
        <v>242250</v>
      </c>
      <c r="E268" s="412"/>
      <c r="F268" s="412"/>
      <c r="G268" s="412"/>
      <c r="H268" s="413"/>
    </row>
    <row r="269" spans="1:8" s="16" customFormat="1" ht="37.5" customHeight="1" outlineLevel="1" x14ac:dyDescent="0.2">
      <c r="A269" s="396" t="s">
        <v>460</v>
      </c>
      <c r="B269" s="565"/>
      <c r="C269" s="578"/>
      <c r="D269" s="411">
        <v>245100</v>
      </c>
      <c r="E269" s="412"/>
      <c r="F269" s="412"/>
      <c r="G269" s="412"/>
      <c r="H269" s="413"/>
    </row>
    <row r="270" spans="1:8" s="16" customFormat="1" ht="37.5" customHeight="1" outlineLevel="1" x14ac:dyDescent="0.2">
      <c r="A270" s="396" t="s">
        <v>461</v>
      </c>
      <c r="B270" s="565"/>
      <c r="C270" s="578"/>
      <c r="D270" s="411">
        <v>247950</v>
      </c>
      <c r="E270" s="412"/>
      <c r="F270" s="412"/>
      <c r="G270" s="412"/>
      <c r="H270" s="413"/>
    </row>
    <row r="271" spans="1:8" s="16" customFormat="1" ht="37.5" customHeight="1" outlineLevel="1" x14ac:dyDescent="0.2">
      <c r="A271" s="396" t="s">
        <v>462</v>
      </c>
      <c r="B271" s="565"/>
      <c r="C271" s="578"/>
      <c r="D271" s="411">
        <v>250800</v>
      </c>
      <c r="E271" s="412"/>
      <c r="F271" s="412"/>
      <c r="G271" s="412"/>
      <c r="H271" s="413"/>
    </row>
    <row r="272" spans="1:8" s="16" customFormat="1" ht="37.5" customHeight="1" outlineLevel="1" x14ac:dyDescent="0.2">
      <c r="A272" s="396" t="s">
        <v>463</v>
      </c>
      <c r="B272" s="565"/>
      <c r="C272" s="578"/>
      <c r="D272" s="411">
        <v>253650</v>
      </c>
      <c r="E272" s="412"/>
      <c r="F272" s="412"/>
      <c r="G272" s="412"/>
      <c r="H272" s="413"/>
    </row>
    <row r="273" spans="1:8" s="16" customFormat="1" ht="37.5" customHeight="1" outlineLevel="1" x14ac:dyDescent="0.2">
      <c r="A273" s="396" t="s">
        <v>464</v>
      </c>
      <c r="B273" s="565"/>
      <c r="C273" s="578"/>
      <c r="D273" s="411">
        <v>256500</v>
      </c>
      <c r="E273" s="412"/>
      <c r="F273" s="412"/>
      <c r="G273" s="412"/>
      <c r="H273" s="413"/>
    </row>
    <row r="274" spans="1:8" s="16" customFormat="1" ht="37.5" customHeight="1" outlineLevel="1" x14ac:dyDescent="0.2">
      <c r="A274" s="396" t="s">
        <v>465</v>
      </c>
      <c r="B274" s="565"/>
      <c r="C274" s="578"/>
      <c r="D274" s="411">
        <v>259350</v>
      </c>
      <c r="E274" s="412"/>
      <c r="F274" s="412"/>
      <c r="G274" s="412"/>
      <c r="H274" s="413"/>
    </row>
    <row r="275" spans="1:8" s="16" customFormat="1" ht="37.5" customHeight="1" outlineLevel="1" x14ac:dyDescent="0.2">
      <c r="A275" s="396" t="s">
        <v>466</v>
      </c>
      <c r="B275" s="565"/>
      <c r="C275" s="578"/>
      <c r="D275" s="411">
        <v>262200</v>
      </c>
      <c r="E275" s="412"/>
      <c r="F275" s="412"/>
      <c r="G275" s="412"/>
      <c r="H275" s="413"/>
    </row>
    <row r="276" spans="1:8" s="16" customFormat="1" ht="37.5" customHeight="1" outlineLevel="1" x14ac:dyDescent="0.2">
      <c r="A276" s="396" t="s">
        <v>467</v>
      </c>
      <c r="B276" s="565"/>
      <c r="C276" s="578"/>
      <c r="D276" s="411">
        <v>265050</v>
      </c>
      <c r="E276" s="412"/>
      <c r="F276" s="412"/>
      <c r="G276" s="412"/>
      <c r="H276" s="413"/>
    </row>
    <row r="277" spans="1:8" s="16" customFormat="1" ht="37.5" customHeight="1" outlineLevel="1" x14ac:dyDescent="0.2">
      <c r="A277" s="396" t="s">
        <v>468</v>
      </c>
      <c r="B277" s="565"/>
      <c r="C277" s="578"/>
      <c r="D277" s="411">
        <v>267900</v>
      </c>
      <c r="E277" s="412"/>
      <c r="F277" s="412"/>
      <c r="G277" s="412"/>
      <c r="H277" s="413"/>
    </row>
    <row r="278" spans="1:8" s="16" customFormat="1" ht="37.5" customHeight="1" outlineLevel="1" x14ac:dyDescent="0.2">
      <c r="A278" s="396" t="s">
        <v>469</v>
      </c>
      <c r="B278" s="565"/>
      <c r="C278" s="578"/>
      <c r="D278" s="411">
        <v>270750</v>
      </c>
      <c r="E278" s="412"/>
      <c r="F278" s="412"/>
      <c r="G278" s="412"/>
      <c r="H278" s="413"/>
    </row>
    <row r="279" spans="1:8" s="16" customFormat="1" ht="37.5" customHeight="1" outlineLevel="1" x14ac:dyDescent="0.2">
      <c r="A279" s="396" t="s">
        <v>470</v>
      </c>
      <c r="B279" s="565"/>
      <c r="C279" s="578"/>
      <c r="D279" s="411">
        <v>273600</v>
      </c>
      <c r="E279" s="412"/>
      <c r="F279" s="412"/>
      <c r="G279" s="412"/>
      <c r="H279" s="413"/>
    </row>
    <row r="280" spans="1:8" s="16" customFormat="1" ht="37.5" customHeight="1" outlineLevel="1" x14ac:dyDescent="0.2">
      <c r="A280" s="396" t="s">
        <v>471</v>
      </c>
      <c r="B280" s="565"/>
      <c r="C280" s="578"/>
      <c r="D280" s="411">
        <v>276450</v>
      </c>
      <c r="E280" s="412"/>
      <c r="F280" s="412"/>
      <c r="G280" s="412"/>
      <c r="H280" s="413"/>
    </row>
    <row r="281" spans="1:8" s="16" customFormat="1" ht="37.5" customHeight="1" outlineLevel="1" x14ac:dyDescent="0.2">
      <c r="A281" s="396" t="s">
        <v>472</v>
      </c>
      <c r="B281" s="565"/>
      <c r="C281" s="578"/>
      <c r="D281" s="411">
        <v>279300</v>
      </c>
      <c r="E281" s="412"/>
      <c r="F281" s="412"/>
      <c r="G281" s="412"/>
      <c r="H281" s="413"/>
    </row>
    <row r="282" spans="1:8" s="16" customFormat="1" ht="37.5" customHeight="1" outlineLevel="1" x14ac:dyDescent="0.2">
      <c r="A282" s="396" t="s">
        <v>473</v>
      </c>
      <c r="B282" s="565"/>
      <c r="C282" s="578"/>
      <c r="D282" s="411">
        <v>282150</v>
      </c>
      <c r="E282" s="412"/>
      <c r="F282" s="412"/>
      <c r="G282" s="412"/>
      <c r="H282" s="413"/>
    </row>
    <row r="283" spans="1:8" s="16" customFormat="1" ht="37.5" customHeight="1" outlineLevel="1" thickBot="1" x14ac:dyDescent="0.25">
      <c r="A283" s="396" t="s">
        <v>474</v>
      </c>
      <c r="B283" s="565"/>
      <c r="C283" s="579"/>
      <c r="D283" s="411">
        <v>285000</v>
      </c>
      <c r="E283" s="412"/>
      <c r="F283" s="412"/>
      <c r="G283" s="412"/>
      <c r="H283" s="413"/>
    </row>
    <row r="284" spans="1:8" s="16" customFormat="1" ht="50.1" customHeight="1" thickBot="1" x14ac:dyDescent="0.25">
      <c r="A284" s="386" t="s">
        <v>59</v>
      </c>
      <c r="B284" s="387"/>
      <c r="C284" s="387"/>
      <c r="D284" s="398" t="str">
        <f>"от "&amp;MIN(D285:D294)&amp;" до "&amp;MAX(D285:D294)</f>
        <v>от 450 до 10290</v>
      </c>
      <c r="E284" s="399"/>
      <c r="F284" s="399"/>
      <c r="G284" s="399"/>
      <c r="H284" s="400"/>
    </row>
    <row r="285" spans="1:8" s="16" customFormat="1" ht="162.75" customHeight="1" x14ac:dyDescent="0.2">
      <c r="A285" s="176" t="s">
        <v>338</v>
      </c>
      <c r="B285" s="63" t="s">
        <v>194</v>
      </c>
      <c r="C285" s="18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85" s="360">
        <v>1890</v>
      </c>
      <c r="E285" s="361"/>
      <c r="F285" s="361"/>
      <c r="G285" s="361"/>
      <c r="H285" s="362"/>
    </row>
    <row r="286" spans="1:8" s="16" customFormat="1" ht="37.5" customHeight="1" x14ac:dyDescent="0.2">
      <c r="A286" s="659" t="s">
        <v>61</v>
      </c>
      <c r="B286" s="660"/>
      <c r="C286" s="4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86" s="661">
        <v>1290</v>
      </c>
      <c r="E286" s="401"/>
      <c r="F286" s="401"/>
      <c r="G286" s="401"/>
      <c r="H286" s="402"/>
    </row>
    <row r="287" spans="1:8" s="16" customFormat="1" ht="37.5" customHeight="1" x14ac:dyDescent="0.2">
      <c r="A287" s="659" t="s">
        <v>62</v>
      </c>
      <c r="B287" s="660"/>
      <c r="C287" s="404"/>
      <c r="D287" s="661">
        <v>10290</v>
      </c>
      <c r="E287" s="401"/>
      <c r="F287" s="401"/>
      <c r="G287" s="401"/>
      <c r="H287" s="402"/>
    </row>
    <row r="288" spans="1:8" s="16" customFormat="1" ht="37.5" customHeight="1" x14ac:dyDescent="0.2">
      <c r="A288" s="335" t="s">
        <v>63</v>
      </c>
      <c r="B288" s="336"/>
      <c r="C288" s="404"/>
      <c r="D288" s="661">
        <v>2790</v>
      </c>
      <c r="E288" s="401"/>
      <c r="F288" s="401"/>
      <c r="G288" s="401"/>
      <c r="H288" s="402"/>
    </row>
    <row r="289" spans="1:8" s="16" customFormat="1" ht="37.5" customHeight="1" x14ac:dyDescent="0.2">
      <c r="A289" s="659" t="s">
        <v>64</v>
      </c>
      <c r="B289" s="660"/>
      <c r="C289" s="404"/>
      <c r="D289" s="661">
        <v>6390</v>
      </c>
      <c r="E289" s="401"/>
      <c r="F289" s="401"/>
      <c r="G289" s="401"/>
      <c r="H289" s="402"/>
    </row>
    <row r="290" spans="1:8" s="16" customFormat="1" ht="37.5" customHeight="1" x14ac:dyDescent="0.2">
      <c r="A290" s="335" t="s">
        <v>65</v>
      </c>
      <c r="B290" s="336"/>
      <c r="C290" s="404"/>
      <c r="D290" s="340">
        <v>450</v>
      </c>
      <c r="E290" s="338"/>
      <c r="F290" s="338"/>
      <c r="G290" s="338"/>
      <c r="H290" s="339"/>
    </row>
    <row r="291" spans="1:8" s="16" customFormat="1" ht="37.5" customHeight="1" x14ac:dyDescent="0.2">
      <c r="A291" s="335" t="s">
        <v>66</v>
      </c>
      <c r="B291" s="336"/>
      <c r="C291" s="404"/>
      <c r="D291" s="340">
        <v>450</v>
      </c>
      <c r="E291" s="338"/>
      <c r="F291" s="338"/>
      <c r="G291" s="338"/>
      <c r="H291" s="339"/>
    </row>
    <row r="292" spans="1:8" s="16" customFormat="1" ht="37.5" customHeight="1" x14ac:dyDescent="0.2">
      <c r="A292" s="335" t="s">
        <v>67</v>
      </c>
      <c r="B292" s="336"/>
      <c r="C292" s="404"/>
      <c r="D292" s="340">
        <v>900</v>
      </c>
      <c r="E292" s="338"/>
      <c r="F292" s="338"/>
      <c r="G292" s="338"/>
      <c r="H292" s="339"/>
    </row>
    <row r="293" spans="1:8" s="16" customFormat="1" ht="37.5" customHeight="1" x14ac:dyDescent="0.2">
      <c r="A293" s="335" t="s">
        <v>68</v>
      </c>
      <c r="B293" s="336"/>
      <c r="C293" s="404"/>
      <c r="D293" s="340">
        <v>1350</v>
      </c>
      <c r="E293" s="338"/>
      <c r="F293" s="338"/>
      <c r="G293" s="338"/>
      <c r="H293" s="339"/>
    </row>
    <row r="294" spans="1:8" s="16" customFormat="1" ht="37.5" customHeight="1" thickBot="1" x14ac:dyDescent="0.25">
      <c r="A294" s="348" t="s">
        <v>69</v>
      </c>
      <c r="B294" s="349"/>
      <c r="C294" s="405"/>
      <c r="D294" s="340">
        <v>8400</v>
      </c>
      <c r="E294" s="338"/>
      <c r="F294" s="338"/>
      <c r="G294" s="338"/>
      <c r="H294" s="339"/>
    </row>
    <row r="295" spans="1:8" s="16" customFormat="1" ht="117.75" customHeight="1" thickBot="1" x14ac:dyDescent="0.25">
      <c r="A295" s="501" t="s">
        <v>71</v>
      </c>
      <c r="B295" s="502"/>
      <c r="C2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95" s="354">
        <v>30</v>
      </c>
      <c r="E295" s="354"/>
      <c r="F295" s="354"/>
      <c r="G295" s="354"/>
      <c r="H295" s="355"/>
    </row>
    <row r="296" spans="1:8" s="23" customFormat="1" ht="50.1" customHeight="1" thickBot="1" x14ac:dyDescent="0.25">
      <c r="A296" s="341" t="s">
        <v>72</v>
      </c>
      <c r="B296" s="342"/>
      <c r="C296" s="21"/>
      <c r="D296" s="343" t="str">
        <f>"от "&amp;MIN(D298,D318:D332)&amp;" до "&amp;MAX(D298,D318:D332)</f>
        <v>от 600 до 51390</v>
      </c>
      <c r="E296" s="343"/>
      <c r="F296" s="343"/>
      <c r="G296" s="343"/>
      <c r="H296" s="344"/>
    </row>
    <row r="297" spans="1:8" s="16" customFormat="1" ht="24.95" customHeight="1" thickBot="1" x14ac:dyDescent="0.25">
      <c r="A297" s="497"/>
      <c r="B297" s="498"/>
      <c r="C297" s="60"/>
      <c r="D297" s="499"/>
      <c r="E297" s="499"/>
      <c r="F297" s="499"/>
      <c r="G297" s="499"/>
      <c r="H297" s="500"/>
    </row>
    <row r="298" spans="1:8" s="16" customFormat="1" ht="57" customHeight="1" thickBot="1" x14ac:dyDescent="0.25">
      <c r="A298" s="374" t="s">
        <v>73</v>
      </c>
      <c r="B298" s="375"/>
      <c r="C29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98" s="379">
        <v>15048</v>
      </c>
      <c r="E298" s="379"/>
      <c r="F298" s="379"/>
      <c r="G298" s="379"/>
      <c r="H298" s="380"/>
    </row>
    <row r="299" spans="1:8" s="16" customFormat="1" ht="57" customHeight="1" thickBot="1" x14ac:dyDescent="0.25">
      <c r="A299" s="381" t="s">
        <v>74</v>
      </c>
      <c r="B299" s="382"/>
      <c r="C299" s="377"/>
      <c r="D299" s="383" t="s">
        <v>75</v>
      </c>
      <c r="E299" s="384"/>
      <c r="F299" s="384"/>
      <c r="G299" s="384"/>
      <c r="H299" s="385"/>
    </row>
    <row r="300" spans="1:8" s="16" customFormat="1" ht="57" customHeight="1" x14ac:dyDescent="0.2">
      <c r="A300" s="363" t="s">
        <v>76</v>
      </c>
      <c r="B300" s="364"/>
      <c r="C300" s="377"/>
      <c r="D300" s="368">
        <f>D298/4</f>
        <v>3762</v>
      </c>
      <c r="E300" s="368"/>
      <c r="F300" s="368"/>
      <c r="G300" s="368"/>
      <c r="H300" s="369"/>
    </row>
    <row r="301" spans="1:8" s="16" customFormat="1" ht="57" customHeight="1" x14ac:dyDescent="0.2">
      <c r="A301" s="363" t="s">
        <v>77</v>
      </c>
      <c r="B301" s="364"/>
      <c r="C301" s="377"/>
      <c r="D301" s="368">
        <f>D298/5</f>
        <v>3009.6</v>
      </c>
      <c r="E301" s="368"/>
      <c r="F301" s="368"/>
      <c r="G301" s="368"/>
      <c r="H301" s="369"/>
    </row>
    <row r="302" spans="1:8" s="16" customFormat="1" ht="57" customHeight="1" x14ac:dyDescent="0.2">
      <c r="A302" s="363" t="s">
        <v>78</v>
      </c>
      <c r="B302" s="364"/>
      <c r="C302" s="377"/>
      <c r="D302" s="368">
        <f>D298/6</f>
        <v>2508</v>
      </c>
      <c r="E302" s="368"/>
      <c r="F302" s="368"/>
      <c r="G302" s="368"/>
      <c r="H302" s="369"/>
    </row>
    <row r="303" spans="1:8" s="16" customFormat="1" ht="57" customHeight="1" x14ac:dyDescent="0.2">
      <c r="A303" s="363" t="s">
        <v>79</v>
      </c>
      <c r="B303" s="364"/>
      <c r="C303" s="377"/>
      <c r="D303" s="368">
        <f>D298/7</f>
        <v>2149.7142857142858</v>
      </c>
      <c r="E303" s="368"/>
      <c r="F303" s="368"/>
      <c r="G303" s="368"/>
      <c r="H303" s="369"/>
    </row>
    <row r="304" spans="1:8" s="16" customFormat="1" ht="57" customHeight="1" x14ac:dyDescent="0.2">
      <c r="A304" s="363" t="s">
        <v>80</v>
      </c>
      <c r="B304" s="364"/>
      <c r="C304" s="377"/>
      <c r="D304" s="368">
        <f>D298/8</f>
        <v>1881</v>
      </c>
      <c r="E304" s="368"/>
      <c r="F304" s="368"/>
      <c r="G304" s="368"/>
      <c r="H304" s="369"/>
    </row>
    <row r="305" spans="1:8" s="16" customFormat="1" ht="57" customHeight="1" x14ac:dyDescent="0.2">
      <c r="A305" s="363" t="s">
        <v>81</v>
      </c>
      <c r="B305" s="364"/>
      <c r="C305" s="377"/>
      <c r="D305" s="368">
        <f>D298/9</f>
        <v>1672</v>
      </c>
      <c r="E305" s="368"/>
      <c r="F305" s="368"/>
      <c r="G305" s="368"/>
      <c r="H305" s="369"/>
    </row>
    <row r="306" spans="1:8" s="16" customFormat="1" ht="57" customHeight="1" x14ac:dyDescent="0.2">
      <c r="A306" s="363" t="s">
        <v>82</v>
      </c>
      <c r="B306" s="364"/>
      <c r="C306" s="377"/>
      <c r="D306" s="368">
        <f>D298/10</f>
        <v>1504.8</v>
      </c>
      <c r="E306" s="368"/>
      <c r="F306" s="368"/>
      <c r="G306" s="368"/>
      <c r="H306" s="369"/>
    </row>
    <row r="307" spans="1:8" s="16" customFormat="1" ht="57" customHeight="1" thickBot="1" x14ac:dyDescent="0.25">
      <c r="A307" s="374" t="s">
        <v>83</v>
      </c>
      <c r="B307" s="375"/>
      <c r="C307" s="377"/>
      <c r="D307" s="379">
        <v>22560</v>
      </c>
      <c r="E307" s="379"/>
      <c r="F307" s="379"/>
      <c r="G307" s="379"/>
      <c r="H307" s="380"/>
    </row>
    <row r="308" spans="1:8" s="16" customFormat="1" ht="57" customHeight="1" thickBot="1" x14ac:dyDescent="0.25">
      <c r="A308" s="381" t="s">
        <v>74</v>
      </c>
      <c r="B308" s="382"/>
      <c r="C308" s="377"/>
      <c r="D308" s="383" t="s">
        <v>75</v>
      </c>
      <c r="E308" s="384"/>
      <c r="F308" s="384"/>
      <c r="G308" s="384"/>
      <c r="H308" s="385"/>
    </row>
    <row r="309" spans="1:8" s="16" customFormat="1" ht="57" customHeight="1" x14ac:dyDescent="0.2">
      <c r="A309" s="363" t="s">
        <v>76</v>
      </c>
      <c r="B309" s="364"/>
      <c r="C309" s="377"/>
      <c r="D309" s="368">
        <v>5640</v>
      </c>
      <c r="E309" s="368"/>
      <c r="F309" s="368"/>
      <c r="G309" s="368"/>
      <c r="H309" s="369"/>
    </row>
    <row r="310" spans="1:8" s="16" customFormat="1" ht="57" customHeight="1" x14ac:dyDescent="0.2">
      <c r="A310" s="363" t="s">
        <v>77</v>
      </c>
      <c r="B310" s="364"/>
      <c r="C310" s="377"/>
      <c r="D310" s="368">
        <v>4512</v>
      </c>
      <c r="E310" s="368"/>
      <c r="F310" s="368"/>
      <c r="G310" s="368"/>
      <c r="H310" s="369"/>
    </row>
    <row r="311" spans="1:8" s="16" customFormat="1" ht="57" customHeight="1" x14ac:dyDescent="0.2">
      <c r="A311" s="363" t="s">
        <v>78</v>
      </c>
      <c r="B311" s="364"/>
      <c r="C311" s="377"/>
      <c r="D311" s="368">
        <v>3760</v>
      </c>
      <c r="E311" s="368"/>
      <c r="F311" s="368"/>
      <c r="G311" s="368"/>
      <c r="H311" s="369"/>
    </row>
    <row r="312" spans="1:8" s="16" customFormat="1" ht="57" customHeight="1" x14ac:dyDescent="0.2">
      <c r="A312" s="363" t="s">
        <v>79</v>
      </c>
      <c r="B312" s="364"/>
      <c r="C312" s="377"/>
      <c r="D312" s="368">
        <v>3222.8571428571427</v>
      </c>
      <c r="E312" s="368"/>
      <c r="F312" s="368"/>
      <c r="G312" s="368"/>
      <c r="H312" s="369"/>
    </row>
    <row r="313" spans="1:8" s="16" customFormat="1" ht="57" customHeight="1" x14ac:dyDescent="0.2">
      <c r="A313" s="363" t="s">
        <v>80</v>
      </c>
      <c r="B313" s="364"/>
      <c r="C313" s="377"/>
      <c r="D313" s="368">
        <v>2820</v>
      </c>
      <c r="E313" s="368"/>
      <c r="F313" s="368"/>
      <c r="G313" s="368"/>
      <c r="H313" s="369"/>
    </row>
    <row r="314" spans="1:8" s="16" customFormat="1" ht="57" customHeight="1" x14ac:dyDescent="0.2">
      <c r="A314" s="363" t="s">
        <v>81</v>
      </c>
      <c r="B314" s="364"/>
      <c r="C314" s="377"/>
      <c r="D314" s="368">
        <v>2506.6666666666665</v>
      </c>
      <c r="E314" s="368"/>
      <c r="F314" s="368"/>
      <c r="G314" s="368"/>
      <c r="H314" s="369"/>
    </row>
    <row r="315" spans="1:8" s="16" customFormat="1" ht="57" customHeight="1" thickBot="1" x14ac:dyDescent="0.25">
      <c r="A315" s="363" t="s">
        <v>82</v>
      </c>
      <c r="B315" s="364"/>
      <c r="C315" s="378"/>
      <c r="D315" s="368">
        <v>2256</v>
      </c>
      <c r="E315" s="368"/>
      <c r="F315" s="368"/>
      <c r="G315" s="368"/>
      <c r="H315" s="369"/>
    </row>
    <row r="316" spans="1:8" s="16" customFormat="1" ht="62.45" customHeight="1" thickBot="1" x14ac:dyDescent="0.25">
      <c r="A316" s="358" t="s">
        <v>84</v>
      </c>
      <c r="B316" s="359"/>
      <c r="C3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6" s="340">
        <v>20004</v>
      </c>
      <c r="E316" s="338"/>
      <c r="F316" s="338"/>
      <c r="G316" s="338"/>
      <c r="H316" s="339"/>
    </row>
    <row r="317" spans="1:8" s="16" customFormat="1" ht="24.95" customHeight="1" thickBot="1" x14ac:dyDescent="0.25">
      <c r="A317" s="497"/>
      <c r="B317" s="498"/>
      <c r="C317" s="56"/>
      <c r="D317" s="499"/>
      <c r="E317" s="499"/>
      <c r="F317" s="499"/>
      <c r="G317" s="499"/>
      <c r="H317" s="500"/>
    </row>
    <row r="318" spans="1:8" s="16" customFormat="1" ht="50.1" customHeight="1" x14ac:dyDescent="0.2">
      <c r="A318" s="335" t="s">
        <v>85</v>
      </c>
      <c r="B318" s="336"/>
      <c r="C318" s="105" t="str">
        <f>"Интернет-площадка 2gis.ru на основе Cправочника организаций "&amp;$C$2&amp;""</f>
        <v>Интернет-площадка 2gis.ru на основе Cправочника организаций "2ГИС.ЕКАТЕРИНБУРГ"</v>
      </c>
      <c r="D318" s="340">
        <v>29649</v>
      </c>
      <c r="E318" s="338"/>
      <c r="F318" s="338"/>
      <c r="G318" s="338"/>
      <c r="H318" s="339"/>
    </row>
    <row r="319" spans="1:8" s="16" customFormat="1" ht="50.1" customHeight="1" x14ac:dyDescent="0.2">
      <c r="A319" s="335" t="s">
        <v>86</v>
      </c>
      <c r="B319" s="336"/>
      <c r="C319"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9" s="340">
        <v>12900</v>
      </c>
      <c r="E319" s="338"/>
      <c r="F319" s="338"/>
      <c r="G319" s="338"/>
      <c r="H319" s="339"/>
    </row>
    <row r="320" spans="1:8" s="16" customFormat="1" ht="50.1" customHeight="1" x14ac:dyDescent="0.2">
      <c r="A320" s="335" t="s">
        <v>87</v>
      </c>
      <c r="B320" s="336"/>
      <c r="C320"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0" s="340">
        <v>42690</v>
      </c>
      <c r="E320" s="338"/>
      <c r="F320" s="338"/>
      <c r="G320" s="338"/>
      <c r="H320" s="339"/>
    </row>
    <row r="321" spans="1:8" s="16" customFormat="1" ht="50.1" customHeight="1" x14ac:dyDescent="0.2">
      <c r="A321" s="335" t="s">
        <v>88</v>
      </c>
      <c r="B321" s="336"/>
      <c r="C321" s="68" t="str">
        <f>"Интернет-площадка 2gis.ru на основе Cправочника организаций "&amp;$C$2&amp;""</f>
        <v>Интернет-площадка 2gis.ru на основе Cправочника организаций "2ГИС.ЕКАТЕРИНБУРГ"</v>
      </c>
      <c r="D321" s="340">
        <v>11790</v>
      </c>
      <c r="E321" s="338"/>
      <c r="F321" s="338"/>
      <c r="G321" s="338"/>
      <c r="H321" s="339"/>
    </row>
    <row r="322" spans="1:8" s="16" customFormat="1" ht="50.1" customHeight="1" x14ac:dyDescent="0.2">
      <c r="A322" s="335" t="s">
        <v>89</v>
      </c>
      <c r="B322" s="336"/>
      <c r="C322" s="68" t="str">
        <f>"Интернет-площадка 2gis.ru на основе Cправочника организаций "&amp;$C$2&amp;""</f>
        <v>Интернет-площадка 2gis.ru на основе Cправочника организаций "2ГИС.ЕКАТЕРИНБУРГ"</v>
      </c>
      <c r="D322" s="340">
        <v>14148</v>
      </c>
      <c r="E322" s="338"/>
      <c r="F322" s="338"/>
      <c r="G322" s="338"/>
      <c r="H322" s="339"/>
    </row>
    <row r="323" spans="1:8" s="16" customFormat="1" ht="50.1" customHeight="1" x14ac:dyDescent="0.2">
      <c r="A323" s="335" t="s">
        <v>90</v>
      </c>
      <c r="B323" s="336"/>
      <c r="C323"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3" s="340">
        <v>7590</v>
      </c>
      <c r="E323" s="338"/>
      <c r="F323" s="338"/>
      <c r="G323" s="338"/>
      <c r="H323" s="339"/>
    </row>
    <row r="324" spans="1:8" s="16" customFormat="1" ht="50.1" customHeight="1" x14ac:dyDescent="0.2">
      <c r="A324" s="335" t="s">
        <v>91</v>
      </c>
      <c r="B324" s="336"/>
      <c r="C324"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340">
        <v>22950</v>
      </c>
      <c r="E324" s="338"/>
      <c r="F324" s="338"/>
      <c r="G324" s="338"/>
      <c r="H324" s="339"/>
    </row>
    <row r="325" spans="1:8" s="16" customFormat="1" ht="50.1" customHeight="1" x14ac:dyDescent="0.2">
      <c r="A325" s="335" t="s">
        <v>92</v>
      </c>
      <c r="B325" s="336"/>
      <c r="C325"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5" s="340">
        <v>51390</v>
      </c>
      <c r="E325" s="338"/>
      <c r="F325" s="338"/>
      <c r="G325" s="338"/>
      <c r="H325" s="339"/>
    </row>
    <row r="326" spans="1:8" s="16" customFormat="1" ht="50.1" customHeight="1" x14ac:dyDescent="0.2">
      <c r="A326" s="335" t="s">
        <v>93</v>
      </c>
      <c r="B326" s="336"/>
      <c r="C326" s="68" t="e">
        <f>#REF!</f>
        <v>#REF!</v>
      </c>
      <c r="D326" s="340">
        <v>19500</v>
      </c>
      <c r="E326" s="338"/>
      <c r="F326" s="338"/>
      <c r="G326" s="338"/>
      <c r="H326" s="339"/>
    </row>
    <row r="327" spans="1:8" s="16" customFormat="1" ht="50.1" customHeight="1" x14ac:dyDescent="0.2">
      <c r="A327" s="335" t="s">
        <v>94</v>
      </c>
      <c r="B327" s="336"/>
      <c r="C327" s="68" t="s">
        <v>95</v>
      </c>
      <c r="D327" s="340">
        <v>600</v>
      </c>
      <c r="E327" s="338"/>
      <c r="F327" s="338"/>
      <c r="G327" s="338"/>
      <c r="H327" s="339"/>
    </row>
    <row r="328" spans="1:8" s="16" customFormat="1" ht="68.25" customHeight="1" x14ac:dyDescent="0.2">
      <c r="A328" s="335" t="s">
        <v>96</v>
      </c>
      <c r="B328" s="336"/>
      <c r="C3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8" s="340">
        <v>10290</v>
      </c>
      <c r="E328" s="338"/>
      <c r="F328" s="338"/>
      <c r="G328" s="338"/>
      <c r="H328" s="339"/>
    </row>
    <row r="329" spans="1:8" s="16" customFormat="1" ht="68.25" customHeight="1" x14ac:dyDescent="0.2">
      <c r="A329" s="335" t="s">
        <v>97</v>
      </c>
      <c r="B329" s="336"/>
      <c r="C329" s="68"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9" s="340">
        <v>8232</v>
      </c>
      <c r="E329" s="338"/>
      <c r="F329" s="338"/>
      <c r="G329" s="338"/>
      <c r="H329" s="339"/>
    </row>
    <row r="330" spans="1:8" s="16" customFormat="1" ht="68.25" customHeight="1" x14ac:dyDescent="0.2">
      <c r="A330" s="335" t="s">
        <v>98</v>
      </c>
      <c r="B330" s="336"/>
      <c r="C330"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0" s="340">
        <v>8790</v>
      </c>
      <c r="E330" s="338"/>
      <c r="F330" s="338"/>
      <c r="G330" s="338"/>
      <c r="H330" s="339"/>
    </row>
    <row r="331" spans="1:8" s="16" customFormat="1" ht="68.25" customHeight="1" x14ac:dyDescent="0.2">
      <c r="A331" s="335" t="s">
        <v>99</v>
      </c>
      <c r="B331" s="336"/>
      <c r="C331"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1" s="340">
        <v>4116</v>
      </c>
      <c r="E331" s="338"/>
      <c r="F331" s="338"/>
      <c r="G331" s="338"/>
      <c r="H331" s="339"/>
    </row>
    <row r="332" spans="1:8" s="16" customFormat="1" ht="50.1" customHeight="1" x14ac:dyDescent="0.2">
      <c r="A332" s="335" t="s">
        <v>102</v>
      </c>
      <c r="B332" s="336"/>
      <c r="C332"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32" s="340">
        <v>11790</v>
      </c>
      <c r="E332" s="338"/>
      <c r="F332" s="338"/>
      <c r="G332" s="338"/>
      <c r="H332" s="339"/>
    </row>
    <row r="333" spans="1:8" s="16" customFormat="1" ht="102" customHeight="1" x14ac:dyDescent="0.2">
      <c r="A333" s="335" t="s">
        <v>16</v>
      </c>
      <c r="B333" s="336"/>
      <c r="C3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3" s="340">
        <v>1890</v>
      </c>
      <c r="E333" s="338"/>
      <c r="F333" s="338"/>
      <c r="G333" s="338"/>
      <c r="H333" s="338"/>
    </row>
    <row r="334" spans="1:8" s="16" customFormat="1" ht="102" customHeight="1" x14ac:dyDescent="0.2">
      <c r="A334" s="335" t="s">
        <v>103</v>
      </c>
      <c r="B334" s="336"/>
      <c r="C3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4" s="340">
        <v>100002</v>
      </c>
      <c r="E334" s="338"/>
      <c r="F334" s="338"/>
      <c r="G334" s="338"/>
      <c r="H334" s="338"/>
    </row>
    <row r="335" spans="1:8" s="16" customFormat="1" ht="126" customHeight="1" x14ac:dyDescent="0.2">
      <c r="A335" s="335" t="s">
        <v>104</v>
      </c>
      <c r="B335" s="336"/>
      <c r="C33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5" s="340">
        <v>12510</v>
      </c>
      <c r="E335" s="338"/>
      <c r="F335" s="338"/>
      <c r="G335" s="338"/>
      <c r="H335" s="339"/>
    </row>
    <row r="336" spans="1:8" s="16" customFormat="1" ht="96" customHeight="1" x14ac:dyDescent="0.2">
      <c r="A336" s="335" t="s">
        <v>105</v>
      </c>
      <c r="B336" s="336"/>
      <c r="C3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6" s="340">
        <v>10005</v>
      </c>
      <c r="E336" s="338"/>
      <c r="F336" s="338"/>
      <c r="G336" s="338"/>
      <c r="H336" s="339"/>
    </row>
    <row r="337" spans="1:8" s="16" customFormat="1" ht="96" customHeight="1" x14ac:dyDescent="0.2">
      <c r="A337" s="356" t="s">
        <v>106</v>
      </c>
      <c r="B337" s="357"/>
      <c r="C337"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7" s="340">
        <v>15000</v>
      </c>
      <c r="E337" s="338"/>
      <c r="F337" s="338"/>
      <c r="G337" s="338"/>
      <c r="H337" s="339"/>
    </row>
    <row r="338" spans="1:8" s="16" customFormat="1" ht="96" customHeight="1" x14ac:dyDescent="0.2">
      <c r="A338" s="335" t="s">
        <v>100</v>
      </c>
      <c r="B338" s="336" t="s">
        <v>100</v>
      </c>
      <c r="C338"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8" s="340">
        <v>15000</v>
      </c>
      <c r="E338" s="338"/>
      <c r="F338" s="338"/>
      <c r="G338" s="338"/>
      <c r="H338" s="339"/>
    </row>
    <row r="339" spans="1:8" s="16" customFormat="1" ht="96" customHeight="1" x14ac:dyDescent="0.2">
      <c r="A339" s="335" t="s">
        <v>101</v>
      </c>
      <c r="B339" s="336" t="s">
        <v>101</v>
      </c>
      <c r="C339"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9" s="340">
        <v>13002</v>
      </c>
      <c r="E339" s="338"/>
      <c r="F339" s="338"/>
      <c r="G339" s="338"/>
      <c r="H339" s="339"/>
    </row>
    <row r="340" spans="1:8" s="16" customFormat="1" ht="50.1" customHeight="1" x14ac:dyDescent="0.2">
      <c r="A340" s="335" t="s">
        <v>107</v>
      </c>
      <c r="B340" s="336"/>
      <c r="C340" s="68" t="str">
        <f>"Интернет-площадка 2gis.ru на основе Cправочника организаций "&amp;$C$2&amp;""</f>
        <v>Интернет-площадка 2gis.ru на основе Cправочника организаций "2ГИС.ЕКАТЕРИНБУРГ"</v>
      </c>
      <c r="D340" s="340">
        <v>41520</v>
      </c>
      <c r="E340" s="338"/>
      <c r="F340" s="338"/>
      <c r="G340" s="338"/>
      <c r="H340" s="339"/>
    </row>
    <row r="341" spans="1:8" s="16" customFormat="1" ht="50.1" customHeight="1" x14ac:dyDescent="0.2">
      <c r="A341" s="335" t="s">
        <v>108</v>
      </c>
      <c r="B341" s="336"/>
      <c r="C341" s="68"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41" s="340">
        <v>18120</v>
      </c>
      <c r="E341" s="338"/>
      <c r="F341" s="338"/>
      <c r="G341" s="338"/>
      <c r="H341" s="339"/>
    </row>
    <row r="342" spans="1:8" s="16" customFormat="1" ht="50.1" customHeight="1" x14ac:dyDescent="0.2">
      <c r="A342" s="335" t="s">
        <v>109</v>
      </c>
      <c r="B342" s="336"/>
      <c r="C342" s="68" t="str">
        <f t="shared" si="1"/>
        <v>электронный справочник на основе Справочника организаций "2ГИС.ЕКАТЕРИНБУРГ" (версия для ПК)</v>
      </c>
      <c r="D342" s="340">
        <v>59880</v>
      </c>
      <c r="E342" s="338"/>
      <c r="F342" s="338"/>
      <c r="G342" s="338"/>
      <c r="H342" s="339"/>
    </row>
    <row r="343" spans="1:8" s="16" customFormat="1" ht="50.1" customHeight="1" x14ac:dyDescent="0.2">
      <c r="A343" s="335" t="s">
        <v>110</v>
      </c>
      <c r="B343" s="336"/>
      <c r="C343" s="68" t="str">
        <f>"Интернет-площадка 2gis.ru на основе Cправочника организаций "&amp;$C$2&amp;""</f>
        <v>Интернет-площадка 2gis.ru на основе Cправочника организаций "2ГИС.ЕКАТЕРИНБУРГ"</v>
      </c>
      <c r="D343" s="340">
        <v>16560</v>
      </c>
      <c r="E343" s="338"/>
      <c r="F343" s="338"/>
      <c r="G343" s="338"/>
      <c r="H343" s="339"/>
    </row>
    <row r="344" spans="1:8" s="16" customFormat="1" ht="50.1" customHeight="1" x14ac:dyDescent="0.2">
      <c r="A344" s="335" t="s">
        <v>111</v>
      </c>
      <c r="B344" s="336"/>
      <c r="C344" s="68" t="str">
        <f>"Интернет-площадка 2gis.ru на основе Cправочника организаций "&amp;$C$2&amp;""</f>
        <v>Интернет-площадка 2gis.ru на основе Cправочника организаций "2ГИС.ЕКАТЕРИНБУРГ"</v>
      </c>
      <c r="D344" s="340">
        <v>19872</v>
      </c>
      <c r="E344" s="338"/>
      <c r="F344" s="338"/>
      <c r="G344" s="338"/>
      <c r="H344" s="339"/>
    </row>
    <row r="345" spans="1:8" s="16" customFormat="1" ht="50.1" customHeight="1" x14ac:dyDescent="0.2">
      <c r="A345" s="335" t="s">
        <v>112</v>
      </c>
      <c r="B345" s="336"/>
      <c r="C345" s="68" t="str">
        <f t="shared" si="1"/>
        <v>электронный справочник на основе Справочника организаций "2ГИС.ЕКАТЕРИНБУРГ" (версия для ПК)</v>
      </c>
      <c r="D345" s="340">
        <v>10680</v>
      </c>
      <c r="E345" s="338"/>
      <c r="F345" s="338"/>
      <c r="G345" s="338"/>
      <c r="H345" s="339"/>
    </row>
    <row r="346" spans="1:8" s="16" customFormat="1" ht="50.1" customHeight="1" x14ac:dyDescent="0.2">
      <c r="A346" s="335" t="s">
        <v>113</v>
      </c>
      <c r="B346" s="336"/>
      <c r="C346" s="68" t="str">
        <f t="shared" si="1"/>
        <v>электронный справочник на основе Справочника организаций "2ГИС.ЕКАТЕРИНБУРГ" (версия для ПК)</v>
      </c>
      <c r="D346" s="340">
        <v>32160</v>
      </c>
      <c r="E346" s="338"/>
      <c r="F346" s="338"/>
      <c r="G346" s="338"/>
      <c r="H346" s="339"/>
    </row>
    <row r="347" spans="1:8" s="16" customFormat="1" ht="50.1" customHeight="1" x14ac:dyDescent="0.2">
      <c r="A347" s="335" t="s">
        <v>114</v>
      </c>
      <c r="B347" s="336"/>
      <c r="C347" s="68" t="str">
        <f t="shared" si="1"/>
        <v>электронный справочник на основе Справочника организаций "2ГИС.ЕКАТЕРИНБУРГ" (версия для ПК)</v>
      </c>
      <c r="D347" s="340">
        <v>72000</v>
      </c>
      <c r="E347" s="338"/>
      <c r="F347" s="338"/>
      <c r="G347" s="338"/>
      <c r="H347" s="339"/>
    </row>
    <row r="348" spans="1:8" s="16" customFormat="1" ht="50.1" customHeight="1" x14ac:dyDescent="0.2">
      <c r="A348" s="335" t="s">
        <v>339</v>
      </c>
      <c r="B348" s="336"/>
      <c r="C348" s="68" t="s">
        <v>95</v>
      </c>
      <c r="D348" s="340">
        <v>840</v>
      </c>
      <c r="E348" s="338"/>
      <c r="F348" s="338"/>
      <c r="G348" s="338"/>
      <c r="H348" s="339"/>
    </row>
    <row r="349" spans="1:8" s="16" customFormat="1" ht="50.1" customHeight="1" thickBot="1" x14ac:dyDescent="0.25">
      <c r="A349" s="335" t="s">
        <v>117</v>
      </c>
      <c r="B349" s="336"/>
      <c r="C349" s="33" t="str">
        <f t="shared" si="1"/>
        <v>электронный справочник на основе Справочника организаций "2ГИС.ЕКАТЕРИНБУРГ" (версия для ПК)</v>
      </c>
      <c r="D349" s="340">
        <v>16560</v>
      </c>
      <c r="E349" s="338"/>
      <c r="F349" s="338"/>
      <c r="G349" s="338"/>
      <c r="H349" s="339"/>
    </row>
    <row r="350" spans="1:8" s="23" customFormat="1" ht="50.1" customHeight="1" thickBot="1" x14ac:dyDescent="0.25">
      <c r="A350" s="341" t="s">
        <v>118</v>
      </c>
      <c r="B350" s="342"/>
      <c r="C350" s="21"/>
      <c r="D350" s="343"/>
      <c r="E350" s="343"/>
      <c r="F350" s="343"/>
      <c r="G350" s="343"/>
      <c r="H350" s="344"/>
    </row>
    <row r="351" spans="1:8" s="16" customFormat="1" ht="50.1" customHeight="1" x14ac:dyDescent="0.2">
      <c r="A351" s="335" t="s">
        <v>119</v>
      </c>
      <c r="B351" s="336"/>
      <c r="C35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51" s="337">
        <v>10008</v>
      </c>
      <c r="E351" s="338"/>
      <c r="F351" s="338"/>
      <c r="G351" s="338"/>
      <c r="H351" s="339"/>
    </row>
    <row r="352" spans="1:8" s="16" customFormat="1" ht="50.1" customHeight="1" x14ac:dyDescent="0.2">
      <c r="A352" s="335" t="s">
        <v>120</v>
      </c>
      <c r="B352" s="336"/>
      <c r="C352" s="346"/>
      <c r="D352" s="337">
        <v>7002</v>
      </c>
      <c r="E352" s="338"/>
      <c r="F352" s="338"/>
      <c r="G352" s="338"/>
      <c r="H352" s="339"/>
    </row>
    <row r="353" spans="1:8" s="16" customFormat="1" ht="50.1" customHeight="1" x14ac:dyDescent="0.2">
      <c r="A353" s="348" t="s">
        <v>121</v>
      </c>
      <c r="B353" s="349"/>
      <c r="C353" s="346"/>
      <c r="D353" s="496">
        <v>3000</v>
      </c>
      <c r="E353" s="368"/>
      <c r="F353" s="368"/>
      <c r="G353" s="368"/>
      <c r="H353" s="368"/>
    </row>
    <row r="354" spans="1:8" s="16" customFormat="1" ht="50.1" customHeight="1" x14ac:dyDescent="0.2">
      <c r="A354" s="348" t="s">
        <v>122</v>
      </c>
      <c r="B354" s="349"/>
      <c r="C354" s="346"/>
      <c r="D354" s="496">
        <v>300</v>
      </c>
      <c r="E354" s="368"/>
      <c r="F354" s="368"/>
      <c r="G354" s="368"/>
      <c r="H354" s="368"/>
    </row>
    <row r="355" spans="1:8" s="16" customFormat="1" ht="50.1" customHeight="1" thickBot="1" x14ac:dyDescent="0.25">
      <c r="A355" s="348" t="s">
        <v>123</v>
      </c>
      <c r="B355" s="349"/>
      <c r="C355" s="347"/>
      <c r="D355" s="450">
        <v>1050</v>
      </c>
      <c r="E355" s="451"/>
      <c r="F355" s="451"/>
      <c r="G355" s="451"/>
      <c r="H355" s="451"/>
    </row>
    <row r="356" spans="1:8" s="16" customFormat="1" ht="50.1" customHeight="1" thickBot="1" x14ac:dyDescent="0.25">
      <c r="A356" s="341" t="s">
        <v>124</v>
      </c>
      <c r="B356" s="342"/>
      <c r="C356" s="21"/>
      <c r="D356" s="343"/>
      <c r="E356" s="343"/>
      <c r="F356" s="343"/>
      <c r="G356" s="343"/>
      <c r="H356" s="344"/>
    </row>
    <row r="357" spans="1:8" s="16" customFormat="1" ht="63.75" customHeight="1" x14ac:dyDescent="0.2">
      <c r="A357" s="335" t="s">
        <v>125</v>
      </c>
      <c r="B357" s="336" t="s">
        <v>475</v>
      </c>
      <c r="C3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7" s="340">
        <v>11949</v>
      </c>
      <c r="E357" s="338"/>
      <c r="F357" s="338"/>
      <c r="G357" s="338"/>
      <c r="H357" s="339"/>
    </row>
    <row r="358" spans="1:8" s="16" customFormat="1" ht="60" customHeight="1" x14ac:dyDescent="0.2">
      <c r="A358" s="335" t="s">
        <v>195</v>
      </c>
      <c r="B358" s="336" t="s">
        <v>475</v>
      </c>
      <c r="C3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8" s="337">
        <v>16800</v>
      </c>
      <c r="E358" s="338"/>
      <c r="F358" s="338"/>
      <c r="G358" s="338"/>
      <c r="H358" s="339"/>
    </row>
    <row r="359" spans="1:8" s="16" customFormat="1" ht="126" customHeight="1" thickBot="1" x14ac:dyDescent="0.25">
      <c r="A359" s="335" t="s">
        <v>129</v>
      </c>
      <c r="B359" s="336"/>
      <c r="C3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59" s="340">
        <v>9150</v>
      </c>
      <c r="E359" s="338"/>
      <c r="F359" s="338"/>
      <c r="G359" s="338"/>
      <c r="H359" s="339"/>
    </row>
    <row r="360" spans="1:8" s="23" customFormat="1" ht="50.1" customHeight="1" thickBot="1" x14ac:dyDescent="0.25">
      <c r="A360" s="190"/>
      <c r="B360" s="178"/>
      <c r="C360" s="191"/>
      <c r="D360" s="192"/>
      <c r="E360" s="192"/>
      <c r="F360" s="192"/>
      <c r="G360" s="192"/>
      <c r="H360" s="193"/>
    </row>
    <row r="361" spans="1:8" s="20" customFormat="1" ht="30" customHeight="1" x14ac:dyDescent="0.2">
      <c r="A361" s="194"/>
      <c r="B361" s="195"/>
      <c r="C361" s="196"/>
      <c r="D361" s="72"/>
      <c r="E361" s="72"/>
      <c r="F361" s="72"/>
      <c r="G361" s="72"/>
      <c r="H361" s="74"/>
    </row>
    <row r="362" spans="1:8" s="16" customFormat="1" ht="21" x14ac:dyDescent="0.2">
      <c r="A362" s="75"/>
      <c r="B362" s="76" t="s">
        <v>130</v>
      </c>
      <c r="C362" s="333" t="s">
        <v>214</v>
      </c>
      <c r="D362" s="333"/>
      <c r="E362" s="77"/>
      <c r="F362" s="77"/>
      <c r="G362" s="77"/>
      <c r="H362" s="77"/>
    </row>
    <row r="363" spans="1:8" s="16" customFormat="1" ht="21" x14ac:dyDescent="0.2">
      <c r="A363" s="75"/>
      <c r="B363" s="77"/>
      <c r="C363" s="327" t="s">
        <v>215</v>
      </c>
      <c r="D363" s="327"/>
      <c r="E363" s="77"/>
      <c r="F363" s="77"/>
      <c r="G363" s="77"/>
      <c r="H363" s="77"/>
    </row>
    <row r="364" spans="1:8" s="16" customFormat="1" ht="21" x14ac:dyDescent="0.2">
      <c r="A364" s="75"/>
      <c r="B364" s="77"/>
      <c r="C364" s="333" t="s">
        <v>216</v>
      </c>
      <c r="D364" s="327"/>
      <c r="E364" s="77"/>
      <c r="F364" s="77"/>
      <c r="G364" s="77"/>
      <c r="H364" s="77"/>
    </row>
    <row r="365" spans="1:8" s="16" customFormat="1" ht="83.25" customHeight="1" x14ac:dyDescent="0.2">
      <c r="A365" s="71"/>
      <c r="B365" s="72"/>
      <c r="C365" s="327"/>
      <c r="D365" s="327"/>
      <c r="E365" s="77"/>
      <c r="F365" s="77"/>
      <c r="G365" s="77"/>
      <c r="H365" s="72"/>
    </row>
    <row r="366" spans="1:8" s="16" customFormat="1" ht="26.25" x14ac:dyDescent="0.2">
      <c r="A366" s="324" t="str">
        <f>Абакан_юр!A171</f>
        <v>По соглашению сторон в качестве валюты платежа могут выступать украинские гривны, в этом случае курс следующий: 1 руб. = 0,5104 гривен</v>
      </c>
      <c r="B366" s="324"/>
      <c r="C366" s="324"/>
      <c r="D366" s="79"/>
      <c r="E366" s="79"/>
      <c r="F366" s="80"/>
      <c r="G366" s="328"/>
      <c r="H366" s="328"/>
    </row>
    <row r="367" spans="1:8" s="16" customFormat="1" ht="24.95" customHeight="1" x14ac:dyDescent="0.2">
      <c r="A367" s="324" t="str">
        <f>Абакан_юр!A172</f>
        <v>По соглашению сторон в качестве валюты платежа могут выступать дирхамы ОАЭ, в этом случае курс следующий: 1 руб. = 0,0434 дирхам</v>
      </c>
      <c r="B367" s="324"/>
      <c r="C367" s="324"/>
      <c r="D367" s="79"/>
      <c r="E367" s="79"/>
      <c r="F367" s="80"/>
      <c r="G367" s="82"/>
      <c r="H367" s="82"/>
    </row>
    <row r="368" spans="1:8" ht="12.6" customHeight="1" x14ac:dyDescent="0.2">
      <c r="A368" s="324" t="str">
        <f>Абакан_юр!A173</f>
        <v>По соглашению сторон в качестве валюты платежа могут выступать доллары США, в этом случае курс следующий: 1 руб. = 0,0126 доллара</v>
      </c>
      <c r="B368" s="324"/>
      <c r="C368" s="324"/>
      <c r="D368" s="79"/>
      <c r="E368" s="79"/>
      <c r="F368" s="80"/>
      <c r="G368" s="82"/>
      <c r="H368" s="82"/>
    </row>
    <row r="369" spans="1:8" s="77" customFormat="1" ht="24.95" customHeight="1" x14ac:dyDescent="0.2">
      <c r="A369" s="324" t="str">
        <f>Абакан_юр!A174</f>
        <v>По соглашению сторон в качестве валюты платежа могут выступать евро, в этом случае курс следующий: 1 руб. = 0,0117 евро</v>
      </c>
      <c r="B369" s="324"/>
      <c r="C369" s="324"/>
      <c r="D369" s="79"/>
      <c r="E369" s="80"/>
      <c r="F369" s="80"/>
      <c r="G369" s="82"/>
      <c r="H369" s="82"/>
    </row>
    <row r="370" spans="1:8" s="77" customFormat="1" ht="24.95" customHeight="1" x14ac:dyDescent="0.2">
      <c r="A370" s="324" t="str">
        <f>Абакан_юр!A175</f>
        <v>По соглашению сторон в качестве валюты платежа могут выступать чешские кроны, в этом случае курс следующий: 1 руб. = 0,2914 крона</v>
      </c>
      <c r="B370" s="324"/>
      <c r="C370" s="324"/>
      <c r="D370" s="79"/>
      <c r="E370" s="80"/>
      <c r="F370" s="80"/>
      <c r="G370" s="82"/>
      <c r="H370" s="82"/>
    </row>
    <row r="371" spans="1:8" s="77" customFormat="1" ht="24.95" customHeight="1" x14ac:dyDescent="0.2">
      <c r="A371" s="324" t="str">
        <f>Абакан_юр!A176</f>
        <v>По соглашению сторон в качестве валюты платежа могут выступать киргизские сомы, в этом случае курс следующий: 1 руб. = 1,0988 сом</v>
      </c>
      <c r="B371" s="324"/>
      <c r="C371" s="324"/>
      <c r="D371" s="79"/>
      <c r="E371" s="79"/>
      <c r="F371" s="80"/>
      <c r="G371" s="82"/>
      <c r="H371" s="82"/>
    </row>
    <row r="372" spans="1:8" s="72" customFormat="1" ht="12.6" customHeight="1" x14ac:dyDescent="0.2">
      <c r="A372" s="324" t="str">
        <f>Абакан_юр!A177</f>
        <v>По соглашению сторон в качестве валюты платежа могут выступать казахстанские тенге, в этом случае курс следующий: 1 руб. = 5,7644 тенге</v>
      </c>
      <c r="B372" s="324"/>
      <c r="C372" s="324"/>
      <c r="D372" s="79"/>
      <c r="E372" s="79"/>
      <c r="F372" s="80"/>
      <c r="G372" s="82"/>
      <c r="H372" s="82"/>
    </row>
    <row r="373" spans="1:8" s="81" customFormat="1" ht="24.95" customHeight="1" x14ac:dyDescent="0.2">
      <c r="A373" s="83"/>
      <c r="B373" s="83"/>
      <c r="C373" s="84"/>
      <c r="D373" s="85"/>
      <c r="E373" s="85"/>
      <c r="F373" s="86"/>
      <c r="G373" s="87"/>
      <c r="H373" s="87"/>
    </row>
    <row r="374" spans="1:8" s="81" customFormat="1" ht="24.95" customHeight="1" x14ac:dyDescent="0.2">
      <c r="A374" s="325" t="s">
        <v>141</v>
      </c>
      <c r="B374" s="325"/>
      <c r="C374" s="325"/>
      <c r="D374" s="325"/>
      <c r="E374" s="325"/>
      <c r="F374" s="325"/>
      <c r="G374" s="325"/>
      <c r="H374" s="325"/>
    </row>
    <row r="375" spans="1:8" s="81" customFormat="1" ht="24.95" customHeight="1" x14ac:dyDescent="0.2">
      <c r="A375" s="325" t="s">
        <v>476</v>
      </c>
      <c r="B375" s="325"/>
      <c r="C375" s="325"/>
      <c r="D375" s="325"/>
      <c r="E375" s="325"/>
      <c r="F375" s="325"/>
      <c r="G375" s="325"/>
      <c r="H375" s="325"/>
    </row>
    <row r="376" spans="1:8" s="81" customFormat="1" ht="24.95" customHeight="1" x14ac:dyDescent="0.2">
      <c r="A376" s="325" t="s">
        <v>142</v>
      </c>
      <c r="B376" s="325"/>
      <c r="C376" s="325"/>
      <c r="D376" s="325"/>
      <c r="E376" s="325"/>
      <c r="F376" s="325"/>
      <c r="G376" s="325"/>
      <c r="H376" s="325"/>
    </row>
    <row r="377" spans="1:8" s="81" customFormat="1" ht="24.95" customHeight="1" x14ac:dyDescent="0.2">
      <c r="A377" s="71"/>
      <c r="B377" s="72"/>
      <c r="C377" s="327"/>
      <c r="D377" s="327"/>
      <c r="E377" s="77"/>
      <c r="F377" s="77"/>
      <c r="G377" s="77"/>
      <c r="H377" s="72"/>
    </row>
    <row r="378" spans="1:8" s="81" customFormat="1" ht="24.95" customHeight="1" x14ac:dyDescent="0.2">
      <c r="A378" s="324" t="s">
        <v>477</v>
      </c>
      <c r="B378" s="324"/>
      <c r="C378" s="324"/>
      <c r="D378" s="324"/>
      <c r="E378" s="324"/>
      <c r="F378" s="324"/>
      <c r="G378" s="324"/>
      <c r="H378" s="324"/>
    </row>
    <row r="379" spans="1:8" s="81" customFormat="1" ht="24.95" customHeight="1" x14ac:dyDescent="0.2">
      <c r="A379" s="324" t="s">
        <v>478</v>
      </c>
      <c r="B379" s="324"/>
      <c r="C379" s="324"/>
      <c r="D379" s="324"/>
      <c r="E379" s="324"/>
      <c r="F379" s="324"/>
      <c r="G379" s="324"/>
      <c r="H379" s="324"/>
    </row>
    <row r="380" spans="1:8" s="88" customFormat="1" ht="12" customHeight="1" thickBot="1" x14ac:dyDescent="0.25">
      <c r="A380" s="326" t="s">
        <v>143</v>
      </c>
      <c r="B380" s="326"/>
      <c r="C380" s="326"/>
      <c r="D380" s="326"/>
      <c r="E380" s="326"/>
      <c r="F380" s="89"/>
      <c r="G380" s="81"/>
      <c r="H380" s="90"/>
    </row>
    <row r="381" spans="1:8" ht="24.95" customHeight="1" thickBot="1" x14ac:dyDescent="0.25">
      <c r="A381" s="312" t="s">
        <v>144</v>
      </c>
      <c r="B381" s="313"/>
      <c r="C381" s="313"/>
      <c r="D381" s="313"/>
      <c r="E381" s="314"/>
      <c r="F381" s="91"/>
      <c r="H381" s="92"/>
    </row>
    <row r="382" spans="1:8" ht="104.25" customHeight="1" thickBot="1" x14ac:dyDescent="0.25">
      <c r="A382" s="315" t="s">
        <v>145</v>
      </c>
      <c r="B382" s="316"/>
      <c r="C382" s="93" t="s">
        <v>146</v>
      </c>
      <c r="D382" s="316" t="s">
        <v>147</v>
      </c>
      <c r="E382" s="317"/>
      <c r="F382" s="94"/>
      <c r="G382" s="94"/>
      <c r="H382" s="94"/>
    </row>
    <row r="383" spans="1:8" ht="53.25" customHeight="1" x14ac:dyDescent="0.2">
      <c r="A383" s="318" t="s">
        <v>203</v>
      </c>
      <c r="B383" s="319"/>
      <c r="C383" s="320" t="s">
        <v>204</v>
      </c>
      <c r="D383" s="619">
        <v>2190</v>
      </c>
      <c r="E383" s="321"/>
      <c r="F383" s="94"/>
      <c r="G383" s="94"/>
      <c r="H383" s="94"/>
    </row>
    <row r="384" spans="1:8" s="72" customFormat="1" ht="40.5" customHeight="1" x14ac:dyDescent="0.2">
      <c r="A384" s="322" t="s">
        <v>205</v>
      </c>
      <c r="B384" s="323"/>
      <c r="C384" s="310"/>
      <c r="D384" s="620">
        <v>1590</v>
      </c>
      <c r="E384" s="311"/>
      <c r="F384" s="94"/>
      <c r="G384" s="94"/>
      <c r="H384" s="94"/>
    </row>
    <row r="385" spans="1:8" ht="69.75" customHeight="1" x14ac:dyDescent="0.2">
      <c r="A385" s="322" t="s">
        <v>206</v>
      </c>
      <c r="B385" s="323"/>
      <c r="C385" s="310"/>
      <c r="D385" s="620">
        <v>1440</v>
      </c>
      <c r="E385" s="311"/>
      <c r="F385" s="94"/>
      <c r="G385" s="94"/>
      <c r="H385" s="94"/>
    </row>
    <row r="386" spans="1:8" s="72" customFormat="1" ht="38.25" customHeight="1" x14ac:dyDescent="0.2">
      <c r="A386" s="322" t="s">
        <v>207</v>
      </c>
      <c r="B386" s="323"/>
      <c r="C386" s="310"/>
      <c r="D386" s="620">
        <v>1290</v>
      </c>
      <c r="E386" s="311"/>
      <c r="F386" s="94"/>
      <c r="G386" s="94"/>
      <c r="H386" s="94"/>
    </row>
    <row r="387" spans="1:8" s="90" customFormat="1" ht="104.25" customHeight="1" x14ac:dyDescent="0.2">
      <c r="A387" s="322" t="s">
        <v>148</v>
      </c>
      <c r="B387" s="323"/>
      <c r="C387" s="96" t="s">
        <v>149</v>
      </c>
      <c r="D387" s="310" t="s">
        <v>150</v>
      </c>
      <c r="E387" s="311"/>
      <c r="F387" s="94"/>
      <c r="G387" s="94"/>
      <c r="H387" s="94"/>
    </row>
    <row r="388" spans="1:8" s="92" customFormat="1" ht="100.5" customHeight="1" x14ac:dyDescent="0.2">
      <c r="A388" s="322" t="s">
        <v>151</v>
      </c>
      <c r="B388" s="323"/>
      <c r="C388" s="96" t="s">
        <v>152</v>
      </c>
      <c r="D388" s="310" t="s">
        <v>153</v>
      </c>
      <c r="E388" s="311"/>
      <c r="F388" s="94"/>
      <c r="G388" s="94"/>
      <c r="H388" s="94"/>
    </row>
    <row r="389" spans="1:8" ht="88.5" customHeight="1" x14ac:dyDescent="0.2">
      <c r="A389" s="322" t="s">
        <v>157</v>
      </c>
      <c r="B389" s="323"/>
      <c r="C389" s="110" t="s">
        <v>158</v>
      </c>
      <c r="D389" s="323" t="s">
        <v>153</v>
      </c>
      <c r="E389" s="473"/>
      <c r="F389" s="91"/>
      <c r="G389" s="91"/>
      <c r="H389" s="91"/>
    </row>
    <row r="390" spans="1:8" ht="255.75" customHeight="1" thickBot="1" x14ac:dyDescent="0.25">
      <c r="A390" s="596" t="s">
        <v>159</v>
      </c>
      <c r="B390" s="597"/>
      <c r="C390" s="111" t="s">
        <v>160</v>
      </c>
      <c r="D390" s="598" t="s">
        <v>153</v>
      </c>
      <c r="E390" s="599"/>
      <c r="F390" s="86"/>
      <c r="G390" s="87"/>
      <c r="H390" s="87"/>
    </row>
    <row r="391" spans="1:8" ht="50.1" customHeight="1" x14ac:dyDescent="0.2">
      <c r="A391" s="307" t="s">
        <v>161</v>
      </c>
      <c r="B391" s="307"/>
      <c r="C391" s="307"/>
      <c r="D391" s="307"/>
      <c r="E391" s="307"/>
      <c r="F391" s="307"/>
      <c r="G391" s="307"/>
      <c r="H391" s="307"/>
    </row>
    <row r="392" spans="1:8" ht="50.1" customHeight="1" x14ac:dyDescent="0.2">
      <c r="A392" s="307" t="s">
        <v>162</v>
      </c>
      <c r="B392" s="307"/>
      <c r="C392" s="307"/>
      <c r="D392" s="307"/>
      <c r="E392" s="307"/>
      <c r="F392" s="307"/>
      <c r="G392" s="307"/>
      <c r="H392" s="307"/>
    </row>
    <row r="393" spans="1:8" ht="171.75" customHeight="1" x14ac:dyDescent="0.2">
      <c r="A393"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3" s="472"/>
      <c r="C393" s="472"/>
      <c r="D393" s="472"/>
      <c r="E393" s="472"/>
      <c r="F393" s="472"/>
      <c r="G393" s="472"/>
      <c r="H393" s="472"/>
    </row>
    <row r="394" spans="1:8" ht="99.95" customHeight="1" x14ac:dyDescent="0.2">
      <c r="A394" s="325" t="s">
        <v>164</v>
      </c>
      <c r="B394" s="325"/>
      <c r="C394" s="325"/>
      <c r="D394" s="325"/>
      <c r="E394" s="325"/>
      <c r="F394" s="325"/>
      <c r="G394" s="325"/>
      <c r="H394" s="325"/>
    </row>
    <row r="395" spans="1:8" ht="75" customHeight="1" x14ac:dyDescent="0.2">
      <c r="A395" s="307" t="s">
        <v>165</v>
      </c>
      <c r="B395" s="307"/>
      <c r="C395" s="307"/>
      <c r="D395" s="307"/>
      <c r="E395" s="307"/>
      <c r="F395" s="307"/>
      <c r="G395" s="307"/>
      <c r="H395" s="307"/>
    </row>
    <row r="396" spans="1:8" s="72" customFormat="1" ht="125.25" customHeight="1" x14ac:dyDescent="0.2">
      <c r="A396" s="618" t="s">
        <v>281</v>
      </c>
      <c r="B396" s="618"/>
      <c r="C396" s="618"/>
      <c r="D396" s="618"/>
      <c r="E396" s="618"/>
      <c r="F396" s="618"/>
      <c r="G396" s="618"/>
      <c r="H396" s="618"/>
    </row>
    <row r="397" spans="1:8" ht="25.5" x14ac:dyDescent="0.35">
      <c r="A397" s="616" t="s">
        <v>282</v>
      </c>
      <c r="B397" s="617"/>
      <c r="C397" s="158" t="s">
        <v>283</v>
      </c>
    </row>
    <row r="398" spans="1:8" ht="25.5" x14ac:dyDescent="0.35">
      <c r="A398" s="614" t="s">
        <v>284</v>
      </c>
      <c r="B398" s="615"/>
      <c r="C398" s="159">
        <v>1</v>
      </c>
    </row>
    <row r="399" spans="1:8" ht="25.5" x14ac:dyDescent="0.35">
      <c r="A399" s="614">
        <v>2</v>
      </c>
      <c r="B399" s="615"/>
      <c r="C399" s="159">
        <v>1.1000000000000001</v>
      </c>
    </row>
    <row r="400" spans="1:8" ht="25.5" x14ac:dyDescent="0.35">
      <c r="A400" s="614">
        <v>3</v>
      </c>
      <c r="B400" s="615"/>
      <c r="C400" s="159">
        <v>1.2</v>
      </c>
    </row>
    <row r="401" spans="1:8" ht="25.5" x14ac:dyDescent="0.35">
      <c r="A401" s="614" t="s">
        <v>285</v>
      </c>
      <c r="B401" s="615"/>
      <c r="C401" s="159">
        <v>1.25</v>
      </c>
    </row>
    <row r="402" spans="1:8" ht="25.5" x14ac:dyDescent="0.35">
      <c r="A402" s="614" t="s">
        <v>286</v>
      </c>
      <c r="B402" s="615"/>
      <c r="C402" s="159">
        <v>1.3</v>
      </c>
    </row>
    <row r="403" spans="1:8" ht="25.5" x14ac:dyDescent="0.35">
      <c r="A403" s="614" t="s">
        <v>287</v>
      </c>
      <c r="B403" s="615"/>
      <c r="C403" s="159">
        <v>1.35</v>
      </c>
    </row>
    <row r="404" spans="1:8" ht="25.5" x14ac:dyDescent="0.35">
      <c r="A404" s="614" t="s">
        <v>288</v>
      </c>
      <c r="B404" s="615"/>
      <c r="C404" s="159">
        <v>1.4</v>
      </c>
    </row>
    <row r="405" spans="1:8" ht="25.5" x14ac:dyDescent="0.35">
      <c r="A405" s="614" t="s">
        <v>289</v>
      </c>
      <c r="B405" s="615"/>
      <c r="C405" s="159">
        <v>1.45</v>
      </c>
    </row>
    <row r="406" spans="1:8" ht="25.5" x14ac:dyDescent="0.35">
      <c r="A406" s="614" t="s">
        <v>290</v>
      </c>
      <c r="B406" s="615"/>
      <c r="C406" s="159">
        <v>1.5</v>
      </c>
    </row>
    <row r="407" spans="1:8" ht="25.5" x14ac:dyDescent="0.35">
      <c r="A407" s="614" t="s">
        <v>291</v>
      </c>
      <c r="B407" s="615"/>
      <c r="C407" s="159">
        <v>2</v>
      </c>
    </row>
    <row r="408" spans="1:8" ht="23.25" x14ac:dyDescent="0.2">
      <c r="A408" s="307" t="s">
        <v>292</v>
      </c>
      <c r="B408" s="307"/>
      <c r="C408" s="307"/>
      <c r="D408" s="307"/>
      <c r="E408" s="307"/>
      <c r="F408" s="307"/>
      <c r="G408" s="307"/>
      <c r="H408" s="307"/>
    </row>
    <row r="411" spans="1:8" s="97" customFormat="1" ht="114.75" customHeight="1" x14ac:dyDescent="0.2">
      <c r="A411" s="325" t="s">
        <v>479</v>
      </c>
      <c r="B411" s="325"/>
      <c r="C411" s="325"/>
      <c r="D411" s="325"/>
      <c r="E411" s="325"/>
      <c r="F411" s="325"/>
      <c r="G411" s="325"/>
      <c r="H411" s="325"/>
    </row>
    <row r="417" spans="1:8" s="97" customFormat="1" ht="114.75" customHeight="1" x14ac:dyDescent="0.2">
      <c r="A417" s="71"/>
      <c r="B417" s="72"/>
      <c r="C417" s="73"/>
      <c r="D417" s="72"/>
      <c r="E417" s="72"/>
      <c r="F417" s="72"/>
      <c r="G417" s="72"/>
      <c r="H417" s="74"/>
    </row>
  </sheetData>
  <sheetProtection selectLockedCells="1" selectUnlockedCells="1"/>
  <mergeCells count="723">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83:C183"/>
    <mergeCell ref="D183:H183"/>
    <mergeCell ref="A184:B184"/>
    <mergeCell ref="C184:C283"/>
    <mergeCell ref="D184:H184"/>
    <mergeCell ref="A185:B185"/>
    <mergeCell ref="D185:H185"/>
    <mergeCell ref="A186:B186"/>
    <mergeCell ref="D186:H186"/>
    <mergeCell ref="A187:B187"/>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89:B289"/>
    <mergeCell ref="D289:H289"/>
    <mergeCell ref="A290:B290"/>
    <mergeCell ref="D290:H290"/>
    <mergeCell ref="A291:B291"/>
    <mergeCell ref="D291:H291"/>
    <mergeCell ref="A284:C284"/>
    <mergeCell ref="D284:H284"/>
    <mergeCell ref="D285:H285"/>
    <mergeCell ref="A286:B286"/>
    <mergeCell ref="C286:C294"/>
    <mergeCell ref="D286:H286"/>
    <mergeCell ref="A287:B287"/>
    <mergeCell ref="D287:H287"/>
    <mergeCell ref="A288:B288"/>
    <mergeCell ref="D288:H288"/>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98:B298"/>
    <mergeCell ref="C298:C315"/>
    <mergeCell ref="D298:H298"/>
    <mergeCell ref="A299:B299"/>
    <mergeCell ref="D299:H299"/>
    <mergeCell ref="A300:B300"/>
    <mergeCell ref="D300:H300"/>
    <mergeCell ref="A301:B301"/>
    <mergeCell ref="D301:H301"/>
    <mergeCell ref="A302:B302"/>
    <mergeCell ref="A306:B306"/>
    <mergeCell ref="D306:H306"/>
    <mergeCell ref="A307:B307"/>
    <mergeCell ref="D307:H307"/>
    <mergeCell ref="A308:B308"/>
    <mergeCell ref="D308:H308"/>
    <mergeCell ref="D302:H302"/>
    <mergeCell ref="A303:B303"/>
    <mergeCell ref="D303:H303"/>
    <mergeCell ref="A304:B304"/>
    <mergeCell ref="D304:H304"/>
    <mergeCell ref="A305:B305"/>
    <mergeCell ref="D305:H305"/>
    <mergeCell ref="A312:B312"/>
    <mergeCell ref="D312:H312"/>
    <mergeCell ref="A313:B313"/>
    <mergeCell ref="D313:H313"/>
    <mergeCell ref="A314:B314"/>
    <mergeCell ref="D314:H314"/>
    <mergeCell ref="A309:B309"/>
    <mergeCell ref="D309:H309"/>
    <mergeCell ref="A310:B310"/>
    <mergeCell ref="D310:H310"/>
    <mergeCell ref="A311:B311"/>
    <mergeCell ref="D311:H311"/>
    <mergeCell ref="A318:B318"/>
    <mergeCell ref="D318:H318"/>
    <mergeCell ref="A319:B319"/>
    <mergeCell ref="D319:H319"/>
    <mergeCell ref="A320:B320"/>
    <mergeCell ref="D320:H320"/>
    <mergeCell ref="A315:B315"/>
    <mergeCell ref="D315:H315"/>
    <mergeCell ref="A316:B316"/>
    <mergeCell ref="D316:H316"/>
    <mergeCell ref="A317:B317"/>
    <mergeCell ref="D317:H317"/>
    <mergeCell ref="A324:B324"/>
    <mergeCell ref="D324:H324"/>
    <mergeCell ref="A325:B325"/>
    <mergeCell ref="D325:H325"/>
    <mergeCell ref="A326:B326"/>
    <mergeCell ref="D326:H326"/>
    <mergeCell ref="A321:B321"/>
    <mergeCell ref="D321:H321"/>
    <mergeCell ref="A322:B322"/>
    <mergeCell ref="D322:H322"/>
    <mergeCell ref="A323:B323"/>
    <mergeCell ref="D323:H323"/>
    <mergeCell ref="A330:B330"/>
    <mergeCell ref="D330:H330"/>
    <mergeCell ref="A331:B331"/>
    <mergeCell ref="D331:H331"/>
    <mergeCell ref="A332:B332"/>
    <mergeCell ref="D332:H332"/>
    <mergeCell ref="A327:B327"/>
    <mergeCell ref="D327:H327"/>
    <mergeCell ref="A328:B328"/>
    <mergeCell ref="D328:H328"/>
    <mergeCell ref="A329:B329"/>
    <mergeCell ref="D329:H329"/>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42:B342"/>
    <mergeCell ref="D342:H342"/>
    <mergeCell ref="A343:B343"/>
    <mergeCell ref="D343:H343"/>
    <mergeCell ref="A344:B344"/>
    <mergeCell ref="D344:H344"/>
    <mergeCell ref="A339:B339"/>
    <mergeCell ref="D339:H339"/>
    <mergeCell ref="A340:B340"/>
    <mergeCell ref="D340:H340"/>
    <mergeCell ref="A341:B341"/>
    <mergeCell ref="D341:H341"/>
    <mergeCell ref="A348:B348"/>
    <mergeCell ref="D348:H348"/>
    <mergeCell ref="A349:B349"/>
    <mergeCell ref="D349:H349"/>
    <mergeCell ref="A350:B350"/>
    <mergeCell ref="D350:H350"/>
    <mergeCell ref="A345:B345"/>
    <mergeCell ref="D345:H345"/>
    <mergeCell ref="A346:B346"/>
    <mergeCell ref="D346:H346"/>
    <mergeCell ref="A347:B347"/>
    <mergeCell ref="D347:H347"/>
    <mergeCell ref="D355:H355"/>
    <mergeCell ref="A356:B356"/>
    <mergeCell ref="D356:H356"/>
    <mergeCell ref="A357:B357"/>
    <mergeCell ref="D357:H357"/>
    <mergeCell ref="A358:B358"/>
    <mergeCell ref="D358:H358"/>
    <mergeCell ref="A351:B351"/>
    <mergeCell ref="C351:C355"/>
    <mergeCell ref="D351:H351"/>
    <mergeCell ref="A352:B352"/>
    <mergeCell ref="D352:H352"/>
    <mergeCell ref="A353:B353"/>
    <mergeCell ref="D353:H353"/>
    <mergeCell ref="A354:B354"/>
    <mergeCell ref="D354:H354"/>
    <mergeCell ref="A355:B355"/>
    <mergeCell ref="A366:C366"/>
    <mergeCell ref="G366:H366"/>
    <mergeCell ref="A367:C367"/>
    <mergeCell ref="A368:C368"/>
    <mergeCell ref="A369:C369"/>
    <mergeCell ref="A370:C370"/>
    <mergeCell ref="A359:B359"/>
    <mergeCell ref="D359:H359"/>
    <mergeCell ref="C362:D362"/>
    <mergeCell ref="C363:D363"/>
    <mergeCell ref="C364:D364"/>
    <mergeCell ref="C365:D365"/>
    <mergeCell ref="A378:H378"/>
    <mergeCell ref="A379:H379"/>
    <mergeCell ref="A380:E380"/>
    <mergeCell ref="A381:E381"/>
    <mergeCell ref="A382:B382"/>
    <mergeCell ref="D382:E382"/>
    <mergeCell ref="A371:C371"/>
    <mergeCell ref="A372:C372"/>
    <mergeCell ref="A374:H374"/>
    <mergeCell ref="A375:H375"/>
    <mergeCell ref="A376:H376"/>
    <mergeCell ref="C377:D377"/>
    <mergeCell ref="A387:B387"/>
    <mergeCell ref="D387:E387"/>
    <mergeCell ref="A388:B388"/>
    <mergeCell ref="D388:E388"/>
    <mergeCell ref="A389:B389"/>
    <mergeCell ref="D389:E389"/>
    <mergeCell ref="A383:B383"/>
    <mergeCell ref="C383:C386"/>
    <mergeCell ref="D383:E383"/>
    <mergeCell ref="A384:B384"/>
    <mergeCell ref="D384:E384"/>
    <mergeCell ref="A385:B385"/>
    <mergeCell ref="D385:E385"/>
    <mergeCell ref="A386:B386"/>
    <mergeCell ref="D386:E386"/>
    <mergeCell ref="A395:H395"/>
    <mergeCell ref="A396:H396"/>
    <mergeCell ref="A397:B397"/>
    <mergeCell ref="A398:B398"/>
    <mergeCell ref="A399:B399"/>
    <mergeCell ref="A400:B400"/>
    <mergeCell ref="A390:B390"/>
    <mergeCell ref="D390:E390"/>
    <mergeCell ref="A391:H391"/>
    <mergeCell ref="A392:H392"/>
    <mergeCell ref="A393:H393"/>
    <mergeCell ref="A394:H394"/>
    <mergeCell ref="A407:B407"/>
    <mergeCell ref="A408:H408"/>
    <mergeCell ref="A411:E411"/>
    <mergeCell ref="F411:H411"/>
    <mergeCell ref="A401:B401"/>
    <mergeCell ref="A402:B402"/>
    <mergeCell ref="A403:B403"/>
    <mergeCell ref="A404:B404"/>
    <mergeCell ref="A405:B405"/>
    <mergeCell ref="A406:B4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4"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480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60">
        <f>1.2*F7</f>
        <v>7272</v>
      </c>
      <c r="E7" s="361">
        <f>1.1*F7</f>
        <v>6666.0000000000009</v>
      </c>
      <c r="F7" s="361">
        <v>6060</v>
      </c>
      <c r="G7" s="361">
        <f>F7*0.75</f>
        <v>4545</v>
      </c>
      <c r="H7" s="362">
        <f>F7*0.5</f>
        <v>3030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436">
        <f>F12*1.2</f>
        <v>8640</v>
      </c>
      <c r="E12" s="361">
        <f>F12*1.1</f>
        <v>7920.0000000000009</v>
      </c>
      <c r="F12" s="361">
        <v>7200</v>
      </c>
      <c r="G12" s="361">
        <f>F12*0.75</f>
        <v>5400</v>
      </c>
      <c r="H12" s="362">
        <f>F12*0.5</f>
        <v>3600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1320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"2ГИС.ИВАНОВО"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506">
        <v>300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60">
        <f>V27*1.2</f>
        <v>0</v>
      </c>
      <c r="E27" s="361">
        <f>V27*1.1</f>
        <v>0</v>
      </c>
      <c r="F27" s="361">
        <v>8484</v>
      </c>
      <c r="G27" s="361">
        <f>V27*0.75</f>
        <v>0</v>
      </c>
      <c r="H27" s="362">
        <f>V27*0.5</f>
        <v>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436">
        <f>V32*1.2</f>
        <v>0</v>
      </c>
      <c r="E32" s="361">
        <f>V32*1.1</f>
        <v>0</v>
      </c>
      <c r="F32" s="361">
        <v>10080</v>
      </c>
      <c r="G32" s="361">
        <f>V32*0.75</f>
        <v>0</v>
      </c>
      <c r="H32" s="362">
        <f>V32*0.5</f>
        <v>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1920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"2ГИС.ИВАНОВО"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424">
        <v>420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515">
        <f>F48*1.2</f>
        <v>3312</v>
      </c>
      <c r="E48" s="515">
        <f>F48*1.1</f>
        <v>3036.0000000000005</v>
      </c>
      <c r="F48" s="515">
        <v>2760</v>
      </c>
      <c r="G48" s="515">
        <f>F48*0.75</f>
        <v>2070</v>
      </c>
      <c r="H48" s="515">
        <f>F48*0.5</f>
        <v>1380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516"/>
      <c r="E49" s="516"/>
      <c r="F49" s="516"/>
      <c r="G49" s="516"/>
      <c r="H49" s="516"/>
    </row>
    <row r="50" spans="1:8" s="16" customFormat="1" ht="7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458">
        <v>120</v>
      </c>
      <c r="E52" s="424"/>
      <c r="F52" s="424"/>
      <c r="G52" s="424"/>
      <c r="H52" s="425"/>
    </row>
    <row r="53" spans="1:8" s="16" customFormat="1" ht="75" customHeight="1" thickBot="1" x14ac:dyDescent="0.25">
      <c r="A53" s="418"/>
      <c r="B53" s="39" t="s">
        <v>481</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60">
        <f>F55*1.2</f>
        <v>8640</v>
      </c>
      <c r="E55" s="361">
        <f>F55*1.1</f>
        <v>7920.0000000000009</v>
      </c>
      <c r="F55" s="361">
        <v>7200</v>
      </c>
      <c r="G55" s="361">
        <f>F55*0.75</f>
        <v>5400</v>
      </c>
      <c r="H55" s="362">
        <f>F55*0.5</f>
        <v>3600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436">
        <f>F61*1.2</f>
        <v>10260</v>
      </c>
      <c r="E61" s="361">
        <f>F61*1.1</f>
        <v>9405</v>
      </c>
      <c r="F61" s="361">
        <v>8550</v>
      </c>
      <c r="G61" s="361">
        <f>F61*0.75</f>
        <v>6412.5</v>
      </c>
      <c r="H61" s="362">
        <f>F61*0.5</f>
        <v>4275</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506">
        <v>300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"&amp;MIN(D72:D91)&amp;" до "&amp;MAX(D72:D91)</f>
        <v>от 660 до 13200</v>
      </c>
      <c r="E71" s="399"/>
      <c r="F71" s="399"/>
      <c r="G71" s="399"/>
      <c r="H71" s="400"/>
    </row>
    <row r="72" spans="1:8" s="16" customFormat="1" ht="37.5" customHeight="1" outlineLevel="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580">
        <v>660</v>
      </c>
      <c r="E72" s="412"/>
      <c r="F72" s="412"/>
      <c r="G72" s="412"/>
      <c r="H72" s="413"/>
    </row>
    <row r="73" spans="1:8" s="16" customFormat="1" ht="37.5" customHeight="1" outlineLevel="1" x14ac:dyDescent="0.2">
      <c r="A73" s="396" t="s">
        <v>40</v>
      </c>
      <c r="B73" s="565"/>
      <c r="C73" s="578"/>
      <c r="D73" s="340">
        <v>1320</v>
      </c>
      <c r="E73" s="338"/>
      <c r="F73" s="338"/>
      <c r="G73" s="338"/>
      <c r="H73" s="339"/>
    </row>
    <row r="74" spans="1:8" s="16" customFormat="1" ht="37.5" customHeight="1" outlineLevel="1" x14ac:dyDescent="0.2">
      <c r="A74" s="396" t="s">
        <v>41</v>
      </c>
      <c r="B74" s="565"/>
      <c r="C74" s="578"/>
      <c r="D74" s="340">
        <v>1980</v>
      </c>
      <c r="E74" s="338"/>
      <c r="F74" s="338"/>
      <c r="G74" s="338"/>
      <c r="H74" s="339"/>
    </row>
    <row r="75" spans="1:8" s="16" customFormat="1" ht="37.5" customHeight="1" outlineLevel="1" x14ac:dyDescent="0.2">
      <c r="A75" s="396" t="s">
        <v>42</v>
      </c>
      <c r="B75" s="565"/>
      <c r="C75" s="578"/>
      <c r="D75" s="340">
        <v>2640</v>
      </c>
      <c r="E75" s="338"/>
      <c r="F75" s="338"/>
      <c r="G75" s="338"/>
      <c r="H75" s="339"/>
    </row>
    <row r="76" spans="1:8" s="16" customFormat="1" ht="37.5" customHeight="1" outlineLevel="1" x14ac:dyDescent="0.2">
      <c r="A76" s="396" t="s">
        <v>43</v>
      </c>
      <c r="B76" s="565"/>
      <c r="C76" s="578"/>
      <c r="D76" s="340">
        <v>3300</v>
      </c>
      <c r="E76" s="338"/>
      <c r="F76" s="338"/>
      <c r="G76" s="338"/>
      <c r="H76" s="339"/>
    </row>
    <row r="77" spans="1:8" s="16" customFormat="1" ht="37.5" customHeight="1" outlineLevel="1" x14ac:dyDescent="0.2">
      <c r="A77" s="396" t="s">
        <v>44</v>
      </c>
      <c r="B77" s="565"/>
      <c r="C77" s="578"/>
      <c r="D77" s="340">
        <v>3960</v>
      </c>
      <c r="E77" s="338"/>
      <c r="F77" s="338"/>
      <c r="G77" s="338"/>
      <c r="H77" s="339"/>
    </row>
    <row r="78" spans="1:8" s="16" customFormat="1" ht="37.5" customHeight="1" outlineLevel="1" x14ac:dyDescent="0.2">
      <c r="A78" s="396" t="s">
        <v>45</v>
      </c>
      <c r="B78" s="565"/>
      <c r="C78" s="578"/>
      <c r="D78" s="340">
        <v>4620</v>
      </c>
      <c r="E78" s="338"/>
      <c r="F78" s="338"/>
      <c r="G78" s="338"/>
      <c r="H78" s="339"/>
    </row>
    <row r="79" spans="1:8" s="16" customFormat="1" ht="37.5" customHeight="1" outlineLevel="1" x14ac:dyDescent="0.2">
      <c r="A79" s="396" t="s">
        <v>46</v>
      </c>
      <c r="B79" s="565"/>
      <c r="C79" s="578"/>
      <c r="D79" s="340">
        <v>5280</v>
      </c>
      <c r="E79" s="338"/>
      <c r="F79" s="338"/>
      <c r="G79" s="338"/>
      <c r="H79" s="339"/>
    </row>
    <row r="80" spans="1:8" s="16" customFormat="1" ht="37.5" customHeight="1" outlineLevel="1" x14ac:dyDescent="0.2">
      <c r="A80" s="396" t="s">
        <v>47</v>
      </c>
      <c r="B80" s="565"/>
      <c r="C80" s="578"/>
      <c r="D80" s="340">
        <v>5940</v>
      </c>
      <c r="E80" s="338"/>
      <c r="F80" s="338"/>
      <c r="G80" s="338"/>
      <c r="H80" s="339"/>
    </row>
    <row r="81" spans="1:8" s="16" customFormat="1" ht="37.5" customHeight="1" outlineLevel="1" x14ac:dyDescent="0.2">
      <c r="A81" s="396" t="s">
        <v>48</v>
      </c>
      <c r="B81" s="565"/>
      <c r="C81" s="578"/>
      <c r="D81" s="340">
        <v>6600</v>
      </c>
      <c r="E81" s="338"/>
      <c r="F81" s="338"/>
      <c r="G81" s="338"/>
      <c r="H81" s="339"/>
    </row>
    <row r="82" spans="1:8" s="16" customFormat="1" ht="37.5" customHeight="1" outlineLevel="1" x14ac:dyDescent="0.2">
      <c r="A82" s="396" t="s">
        <v>49</v>
      </c>
      <c r="B82" s="565"/>
      <c r="C82" s="578"/>
      <c r="D82" s="340">
        <v>7260</v>
      </c>
      <c r="E82" s="338"/>
      <c r="F82" s="338"/>
      <c r="G82" s="338"/>
      <c r="H82" s="339"/>
    </row>
    <row r="83" spans="1:8" s="16" customFormat="1" ht="37.5" customHeight="1" outlineLevel="1" x14ac:dyDescent="0.2">
      <c r="A83" s="396" t="s">
        <v>50</v>
      </c>
      <c r="B83" s="565"/>
      <c r="C83" s="578"/>
      <c r="D83" s="340">
        <v>7920</v>
      </c>
      <c r="E83" s="338"/>
      <c r="F83" s="338"/>
      <c r="G83" s="338"/>
      <c r="H83" s="339"/>
    </row>
    <row r="84" spans="1:8" s="16" customFormat="1" ht="37.5" customHeight="1" outlineLevel="1" x14ac:dyDescent="0.2">
      <c r="A84" s="396" t="s">
        <v>51</v>
      </c>
      <c r="B84" s="565"/>
      <c r="C84" s="578"/>
      <c r="D84" s="340">
        <v>8580</v>
      </c>
      <c r="E84" s="338"/>
      <c r="F84" s="338"/>
      <c r="G84" s="338"/>
      <c r="H84" s="339"/>
    </row>
    <row r="85" spans="1:8" s="16" customFormat="1" ht="37.5" customHeight="1" outlineLevel="1" x14ac:dyDescent="0.2">
      <c r="A85" s="396" t="s">
        <v>52</v>
      </c>
      <c r="B85" s="565"/>
      <c r="C85" s="578"/>
      <c r="D85" s="340">
        <v>9240</v>
      </c>
      <c r="E85" s="338"/>
      <c r="F85" s="338"/>
      <c r="G85" s="338"/>
      <c r="H85" s="339"/>
    </row>
    <row r="86" spans="1:8" s="16" customFormat="1" ht="37.5" customHeight="1" outlineLevel="1" x14ac:dyDescent="0.2">
      <c r="A86" s="396" t="s">
        <v>53</v>
      </c>
      <c r="B86" s="565"/>
      <c r="C86" s="578"/>
      <c r="D86" s="340">
        <v>9900</v>
      </c>
      <c r="E86" s="338"/>
      <c r="F86" s="338"/>
      <c r="G86" s="338"/>
      <c r="H86" s="339"/>
    </row>
    <row r="87" spans="1:8" s="16" customFormat="1" ht="37.5" customHeight="1" outlineLevel="1" x14ac:dyDescent="0.2">
      <c r="A87" s="396" t="s">
        <v>54</v>
      </c>
      <c r="B87" s="565"/>
      <c r="C87" s="578"/>
      <c r="D87" s="340">
        <v>10560</v>
      </c>
      <c r="E87" s="338"/>
      <c r="F87" s="338"/>
      <c r="G87" s="338"/>
      <c r="H87" s="339"/>
    </row>
    <row r="88" spans="1:8" s="16" customFormat="1" ht="37.5" customHeight="1" outlineLevel="1" x14ac:dyDescent="0.2">
      <c r="A88" s="396" t="s">
        <v>55</v>
      </c>
      <c r="B88" s="565"/>
      <c r="C88" s="578"/>
      <c r="D88" s="340">
        <v>11220</v>
      </c>
      <c r="E88" s="338"/>
      <c r="F88" s="338"/>
      <c r="G88" s="338"/>
      <c r="H88" s="339"/>
    </row>
    <row r="89" spans="1:8" s="16" customFormat="1" ht="37.5" customHeight="1" outlineLevel="1" x14ac:dyDescent="0.2">
      <c r="A89" s="396" t="s">
        <v>56</v>
      </c>
      <c r="B89" s="565"/>
      <c r="C89" s="578"/>
      <c r="D89" s="340">
        <v>11880</v>
      </c>
      <c r="E89" s="338"/>
      <c r="F89" s="338"/>
      <c r="G89" s="338"/>
      <c r="H89" s="339"/>
    </row>
    <row r="90" spans="1:8" s="16" customFormat="1" ht="37.5" customHeight="1" outlineLevel="1" x14ac:dyDescent="0.2">
      <c r="A90" s="396" t="s">
        <v>57</v>
      </c>
      <c r="B90" s="565"/>
      <c r="C90" s="578"/>
      <c r="D90" s="340">
        <v>12540</v>
      </c>
      <c r="E90" s="338"/>
      <c r="F90" s="338"/>
      <c r="G90" s="338"/>
      <c r="H90" s="339"/>
    </row>
    <row r="91" spans="1:8" s="16" customFormat="1" ht="37.5" customHeight="1" outlineLevel="1" x14ac:dyDescent="0.2">
      <c r="A91" s="396" t="s">
        <v>58</v>
      </c>
      <c r="B91" s="565"/>
      <c r="C91" s="578"/>
      <c r="D91" s="340">
        <v>13200</v>
      </c>
      <c r="E91" s="338"/>
      <c r="F91" s="338"/>
      <c r="G91" s="338"/>
      <c r="H91" s="339"/>
    </row>
    <row r="92" spans="1:8" s="16" customFormat="1" ht="37.5" customHeight="1" outlineLevel="1" x14ac:dyDescent="0.2">
      <c r="A92" s="396" t="s">
        <v>178</v>
      </c>
      <c r="B92" s="565"/>
      <c r="C92" s="578"/>
      <c r="D92" s="340">
        <v>13860</v>
      </c>
      <c r="E92" s="338"/>
      <c r="F92" s="338"/>
      <c r="G92" s="338"/>
      <c r="H92" s="339"/>
    </row>
    <row r="93" spans="1:8" s="16" customFormat="1" ht="37.5" customHeight="1" outlineLevel="1" x14ac:dyDescent="0.2">
      <c r="A93" s="396" t="s">
        <v>179</v>
      </c>
      <c r="B93" s="565"/>
      <c r="C93" s="578"/>
      <c r="D93" s="340">
        <v>14520</v>
      </c>
      <c r="E93" s="338"/>
      <c r="F93" s="338"/>
      <c r="G93" s="338"/>
      <c r="H93" s="339"/>
    </row>
    <row r="94" spans="1:8" s="16" customFormat="1" ht="37.5" customHeight="1" outlineLevel="1" x14ac:dyDescent="0.2">
      <c r="A94" s="396" t="s">
        <v>180</v>
      </c>
      <c r="B94" s="565"/>
      <c r="C94" s="578"/>
      <c r="D94" s="340">
        <v>15180</v>
      </c>
      <c r="E94" s="338"/>
      <c r="F94" s="338"/>
      <c r="G94" s="338"/>
      <c r="H94" s="339"/>
    </row>
    <row r="95" spans="1:8" s="16" customFormat="1" ht="37.5" customHeight="1" outlineLevel="1" x14ac:dyDescent="0.2">
      <c r="A95" s="396" t="s">
        <v>181</v>
      </c>
      <c r="B95" s="565"/>
      <c r="C95" s="578"/>
      <c r="D95" s="340">
        <v>15840</v>
      </c>
      <c r="E95" s="338"/>
      <c r="F95" s="338"/>
      <c r="G95" s="338"/>
      <c r="H95" s="339"/>
    </row>
    <row r="96" spans="1:8" s="16" customFormat="1" ht="37.5" customHeight="1" outlineLevel="1" x14ac:dyDescent="0.2">
      <c r="A96" s="396" t="s">
        <v>182</v>
      </c>
      <c r="B96" s="565"/>
      <c r="C96" s="578"/>
      <c r="D96" s="340">
        <v>16500</v>
      </c>
      <c r="E96" s="338"/>
      <c r="F96" s="338"/>
      <c r="G96" s="338"/>
      <c r="H96" s="339"/>
    </row>
    <row r="97" spans="1:8" s="16" customFormat="1" ht="37.5" customHeight="1" outlineLevel="1" x14ac:dyDescent="0.2">
      <c r="A97" s="396" t="s">
        <v>183</v>
      </c>
      <c r="B97" s="565"/>
      <c r="C97" s="578"/>
      <c r="D97" s="340">
        <v>17160</v>
      </c>
      <c r="E97" s="338"/>
      <c r="F97" s="338"/>
      <c r="G97" s="338"/>
      <c r="H97" s="339"/>
    </row>
    <row r="98" spans="1:8" s="16" customFormat="1" ht="37.5" customHeight="1" outlineLevel="1" x14ac:dyDescent="0.2">
      <c r="A98" s="396" t="s">
        <v>184</v>
      </c>
      <c r="B98" s="565"/>
      <c r="C98" s="578"/>
      <c r="D98" s="340">
        <v>17820</v>
      </c>
      <c r="E98" s="338"/>
      <c r="F98" s="338"/>
      <c r="G98" s="338"/>
      <c r="H98" s="339"/>
    </row>
    <row r="99" spans="1:8" s="16" customFormat="1" ht="37.5" customHeight="1" outlineLevel="1" x14ac:dyDescent="0.2">
      <c r="A99" s="396" t="s">
        <v>185</v>
      </c>
      <c r="B99" s="565"/>
      <c r="C99" s="578"/>
      <c r="D99" s="340">
        <v>18480</v>
      </c>
      <c r="E99" s="338"/>
      <c r="F99" s="338"/>
      <c r="G99" s="338"/>
      <c r="H99" s="339"/>
    </row>
    <row r="100" spans="1:8" s="16" customFormat="1" ht="37.5" customHeight="1" outlineLevel="1" x14ac:dyDescent="0.2">
      <c r="A100" s="396" t="s">
        <v>186</v>
      </c>
      <c r="B100" s="565"/>
      <c r="C100" s="578"/>
      <c r="D100" s="340">
        <v>19140</v>
      </c>
      <c r="E100" s="338"/>
      <c r="F100" s="338"/>
      <c r="G100" s="338"/>
      <c r="H100" s="339"/>
    </row>
    <row r="101" spans="1:8" s="16" customFormat="1" ht="37.5" customHeight="1" outlineLevel="1" x14ac:dyDescent="0.2">
      <c r="A101" s="396" t="s">
        <v>187</v>
      </c>
      <c r="B101" s="565"/>
      <c r="C101" s="578"/>
      <c r="D101" s="340">
        <v>19800</v>
      </c>
      <c r="E101" s="338"/>
      <c r="F101" s="338"/>
      <c r="G101" s="338"/>
      <c r="H101" s="339"/>
    </row>
    <row r="102" spans="1:8" s="16" customFormat="1" ht="37.5" customHeight="1" outlineLevel="1" x14ac:dyDescent="0.2">
      <c r="A102" s="396" t="s">
        <v>188</v>
      </c>
      <c r="B102" s="565"/>
      <c r="C102" s="578"/>
      <c r="D102" s="340">
        <v>20460</v>
      </c>
      <c r="E102" s="338"/>
      <c r="F102" s="338"/>
      <c r="G102" s="338"/>
      <c r="H102" s="339"/>
    </row>
    <row r="103" spans="1:8" s="16" customFormat="1" ht="37.5" customHeight="1" outlineLevel="1" x14ac:dyDescent="0.2">
      <c r="A103" s="396" t="s">
        <v>189</v>
      </c>
      <c r="B103" s="565"/>
      <c r="C103" s="578"/>
      <c r="D103" s="340">
        <v>21120</v>
      </c>
      <c r="E103" s="338"/>
      <c r="F103" s="338"/>
      <c r="G103" s="338"/>
      <c r="H103" s="339"/>
    </row>
    <row r="104" spans="1:8" s="16" customFormat="1" ht="37.5" customHeight="1" outlineLevel="1" x14ac:dyDescent="0.2">
      <c r="A104" s="396" t="s">
        <v>190</v>
      </c>
      <c r="B104" s="565"/>
      <c r="C104" s="578"/>
      <c r="D104" s="340">
        <v>21780</v>
      </c>
      <c r="E104" s="338"/>
      <c r="F104" s="338"/>
      <c r="G104" s="338"/>
      <c r="H104" s="339"/>
    </row>
    <row r="105" spans="1:8" s="16" customFormat="1" ht="37.5" customHeight="1" outlineLevel="1" x14ac:dyDescent="0.2">
      <c r="A105" s="396" t="s">
        <v>191</v>
      </c>
      <c r="B105" s="565"/>
      <c r="C105" s="578"/>
      <c r="D105" s="340">
        <v>22440</v>
      </c>
      <c r="E105" s="338"/>
      <c r="F105" s="338"/>
      <c r="G105" s="338"/>
      <c r="H105" s="339"/>
    </row>
    <row r="106" spans="1:8" s="16" customFormat="1" ht="37.5" customHeight="1" outlineLevel="1" x14ac:dyDescent="0.2">
      <c r="A106" s="396" t="s">
        <v>192</v>
      </c>
      <c r="B106" s="397"/>
      <c r="C106" s="578"/>
      <c r="D106" s="340">
        <v>23100</v>
      </c>
      <c r="E106" s="338"/>
      <c r="F106" s="338"/>
      <c r="G106" s="338"/>
      <c r="H106" s="339"/>
    </row>
    <row r="107" spans="1:8" s="16" customFormat="1" ht="37.5" customHeight="1" outlineLevel="1" x14ac:dyDescent="0.2">
      <c r="A107" s="396" t="s">
        <v>229</v>
      </c>
      <c r="B107" s="397"/>
      <c r="C107" s="578"/>
      <c r="D107" s="340">
        <v>23760</v>
      </c>
      <c r="E107" s="338"/>
      <c r="F107" s="338"/>
      <c r="G107" s="338"/>
      <c r="H107" s="339"/>
    </row>
    <row r="108" spans="1:8" s="16" customFormat="1" ht="37.5" customHeight="1" outlineLevel="1" x14ac:dyDescent="0.2">
      <c r="A108" s="396" t="s">
        <v>230</v>
      </c>
      <c r="B108" s="397"/>
      <c r="C108" s="578"/>
      <c r="D108" s="340">
        <v>24420</v>
      </c>
      <c r="E108" s="338"/>
      <c r="F108" s="338"/>
      <c r="G108" s="338"/>
      <c r="H108" s="339"/>
    </row>
    <row r="109" spans="1:8" s="16" customFormat="1" ht="37.5" customHeight="1" outlineLevel="1" x14ac:dyDescent="0.2">
      <c r="A109" s="396" t="s">
        <v>231</v>
      </c>
      <c r="B109" s="397"/>
      <c r="C109" s="578"/>
      <c r="D109" s="340">
        <v>25080</v>
      </c>
      <c r="E109" s="338"/>
      <c r="F109" s="338"/>
      <c r="G109" s="338"/>
      <c r="H109" s="339"/>
    </row>
    <row r="110" spans="1:8" s="16" customFormat="1" ht="37.5" customHeight="1" outlineLevel="1" x14ac:dyDescent="0.2">
      <c r="A110" s="396" t="s">
        <v>232</v>
      </c>
      <c r="B110" s="397"/>
      <c r="C110" s="578"/>
      <c r="D110" s="340">
        <v>25740</v>
      </c>
      <c r="E110" s="338"/>
      <c r="F110" s="338"/>
      <c r="G110" s="338"/>
      <c r="H110" s="339"/>
    </row>
    <row r="111" spans="1:8" s="16" customFormat="1" ht="37.5" customHeight="1" outlineLevel="1" thickBot="1" x14ac:dyDescent="0.25">
      <c r="A111" s="396" t="s">
        <v>233</v>
      </c>
      <c r="B111" s="397"/>
      <c r="C111" s="579"/>
      <c r="D111" s="340">
        <v>26400</v>
      </c>
      <c r="E111" s="338"/>
      <c r="F111" s="338"/>
      <c r="G111" s="338"/>
      <c r="H111" s="339"/>
    </row>
    <row r="112" spans="1:8" s="16" customFormat="1" ht="50.1" customHeight="1" thickBot="1" x14ac:dyDescent="0.25">
      <c r="A112" s="386" t="s">
        <v>59</v>
      </c>
      <c r="B112" s="387"/>
      <c r="C112" s="387"/>
      <c r="D112" s="398" t="str">
        <f>"от "&amp;MIN(D113:D122)&amp;" до "&amp;MAX(D113:D122)</f>
        <v>от 90 до 4890</v>
      </c>
      <c r="E112" s="399"/>
      <c r="F112" s="399"/>
      <c r="G112" s="399"/>
      <c r="H112" s="400"/>
    </row>
    <row r="113" spans="1:8" s="16" customFormat="1" ht="157.5" customHeight="1" x14ac:dyDescent="0.2">
      <c r="A113" s="62" t="s">
        <v>60</v>
      </c>
      <c r="B113" s="63" t="s">
        <v>13</v>
      </c>
      <c r="C113" s="107"/>
      <c r="D113" s="580">
        <v>960</v>
      </c>
      <c r="E113" s="412"/>
      <c r="F113" s="412"/>
      <c r="G113" s="412"/>
      <c r="H113" s="413"/>
    </row>
    <row r="114" spans="1:8" s="16" customFormat="1" ht="37.5" customHeight="1" x14ac:dyDescent="0.2">
      <c r="A114" s="335" t="s">
        <v>61</v>
      </c>
      <c r="B114" s="336"/>
      <c r="C114" s="4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340">
        <v>90</v>
      </c>
      <c r="E114" s="338"/>
      <c r="F114" s="338"/>
      <c r="G114" s="338"/>
      <c r="H114" s="339"/>
    </row>
    <row r="115" spans="1:8" s="16" customFormat="1" ht="37.5" customHeight="1" x14ac:dyDescent="0.2">
      <c r="A115" s="335" t="s">
        <v>62</v>
      </c>
      <c r="B115" s="336"/>
      <c r="C115" s="404"/>
      <c r="D115" s="340">
        <v>3480</v>
      </c>
      <c r="E115" s="338"/>
      <c r="F115" s="338"/>
      <c r="G115" s="338"/>
      <c r="H115" s="339"/>
    </row>
    <row r="116" spans="1:8" s="16" customFormat="1" ht="37.5" customHeight="1" x14ac:dyDescent="0.2">
      <c r="A116" s="335" t="s">
        <v>63</v>
      </c>
      <c r="B116" s="336"/>
      <c r="C116" s="404"/>
      <c r="D116" s="337">
        <v>1470</v>
      </c>
      <c r="E116" s="338"/>
      <c r="F116" s="338"/>
      <c r="G116" s="338"/>
      <c r="H116" s="339"/>
    </row>
    <row r="117" spans="1:8" s="16" customFormat="1" ht="37.5" customHeight="1" x14ac:dyDescent="0.2">
      <c r="A117" s="335" t="s">
        <v>64</v>
      </c>
      <c r="B117" s="336"/>
      <c r="C117" s="404"/>
      <c r="D117" s="337">
        <v>4140</v>
      </c>
      <c r="E117" s="338"/>
      <c r="F117" s="338"/>
      <c r="G117" s="338"/>
      <c r="H117" s="339"/>
    </row>
    <row r="118" spans="1:8" s="16" customFormat="1" ht="37.5" customHeight="1" x14ac:dyDescent="0.2">
      <c r="A118" s="335" t="s">
        <v>65</v>
      </c>
      <c r="B118" s="336"/>
      <c r="C118" s="404"/>
      <c r="D118" s="340">
        <v>300</v>
      </c>
      <c r="E118" s="338"/>
      <c r="F118" s="338"/>
      <c r="G118" s="338"/>
      <c r="H118" s="339"/>
    </row>
    <row r="119" spans="1:8" s="16" customFormat="1" ht="37.5" customHeight="1" x14ac:dyDescent="0.2">
      <c r="A119" s="335" t="s">
        <v>66</v>
      </c>
      <c r="B119" s="336"/>
      <c r="C119" s="404"/>
      <c r="D119" s="340">
        <v>300</v>
      </c>
      <c r="E119" s="338"/>
      <c r="F119" s="338"/>
      <c r="G119" s="338"/>
      <c r="H119" s="339"/>
    </row>
    <row r="120" spans="1:8" s="16" customFormat="1" ht="37.5" customHeight="1" x14ac:dyDescent="0.2">
      <c r="A120" s="335" t="s">
        <v>67</v>
      </c>
      <c r="B120" s="336"/>
      <c r="C120" s="404"/>
      <c r="D120" s="340">
        <v>600</v>
      </c>
      <c r="E120" s="338"/>
      <c r="F120" s="338"/>
      <c r="G120" s="338"/>
      <c r="H120" s="339"/>
    </row>
    <row r="121" spans="1:8" s="16" customFormat="1" ht="37.5" customHeight="1" x14ac:dyDescent="0.2">
      <c r="A121" s="335" t="s">
        <v>68</v>
      </c>
      <c r="B121" s="336"/>
      <c r="C121" s="404"/>
      <c r="D121" s="340">
        <v>900</v>
      </c>
      <c r="E121" s="338"/>
      <c r="F121" s="338"/>
      <c r="G121" s="338"/>
      <c r="H121" s="339"/>
    </row>
    <row r="122" spans="1:8" s="16" customFormat="1" ht="37.5" customHeight="1" thickBot="1" x14ac:dyDescent="0.25">
      <c r="A122" s="348" t="s">
        <v>69</v>
      </c>
      <c r="B122" s="349"/>
      <c r="C122" s="405"/>
      <c r="D122" s="340">
        <v>4890</v>
      </c>
      <c r="E122" s="338"/>
      <c r="F122" s="338"/>
      <c r="G122" s="338"/>
      <c r="H122" s="339"/>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354">
        <v>30</v>
      </c>
      <c r="E123" s="354"/>
      <c r="F123" s="354"/>
      <c r="G123" s="354"/>
      <c r="H123" s="355"/>
    </row>
    <row r="124" spans="1:8" s="23" customFormat="1" ht="50.1" customHeight="1" thickBot="1" x14ac:dyDescent="0.25">
      <c r="A124" s="341" t="s">
        <v>72</v>
      </c>
      <c r="B124" s="342"/>
      <c r="C124" s="21"/>
      <c r="D124" s="343" t="str">
        <f>"от "&amp;MIN(D126,D146:D162)&amp;" до "&amp;MAX(D126,D146:D162)</f>
        <v>от 630 до 12120</v>
      </c>
      <c r="E124" s="343"/>
      <c r="F124" s="343"/>
      <c r="G124" s="343"/>
      <c r="H124" s="344"/>
    </row>
    <row r="125" spans="1:8" s="16" customFormat="1" ht="24.95" customHeight="1" thickBot="1" x14ac:dyDescent="0.25">
      <c r="A125" s="497"/>
      <c r="B125" s="498"/>
      <c r="C125" s="60"/>
      <c r="D125" s="499"/>
      <c r="E125" s="499"/>
      <c r="F125" s="499"/>
      <c r="G125" s="499"/>
      <c r="H125" s="500"/>
    </row>
    <row r="126" spans="1:8" s="16" customFormat="1" ht="56.2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379">
        <v>6000</v>
      </c>
      <c r="E126" s="379"/>
      <c r="F126" s="379"/>
      <c r="G126" s="379"/>
      <c r="H126" s="380"/>
    </row>
    <row r="127" spans="1:8" s="16" customFormat="1" ht="56.25" customHeight="1" thickBot="1" x14ac:dyDescent="0.25">
      <c r="A127" s="381" t="s">
        <v>74</v>
      </c>
      <c r="B127" s="382"/>
      <c r="C127" s="377"/>
      <c r="D127" s="383" t="s">
        <v>75</v>
      </c>
      <c r="E127" s="384"/>
      <c r="F127" s="384"/>
      <c r="G127" s="384"/>
      <c r="H127" s="385"/>
    </row>
    <row r="128" spans="1:8" s="16" customFormat="1" ht="56.25" customHeight="1" x14ac:dyDescent="0.2">
      <c r="A128" s="363" t="s">
        <v>76</v>
      </c>
      <c r="B128" s="364"/>
      <c r="C128" s="377"/>
      <c r="D128" s="368">
        <f>D126/4</f>
        <v>1500</v>
      </c>
      <c r="E128" s="368"/>
      <c r="F128" s="368"/>
      <c r="G128" s="368"/>
      <c r="H128" s="369"/>
    </row>
    <row r="129" spans="1:8" s="16" customFormat="1" ht="56.25" customHeight="1" x14ac:dyDescent="0.2">
      <c r="A129" s="363" t="s">
        <v>77</v>
      </c>
      <c r="B129" s="364"/>
      <c r="C129" s="377"/>
      <c r="D129" s="368">
        <f>D126/5</f>
        <v>1200</v>
      </c>
      <c r="E129" s="368"/>
      <c r="F129" s="368"/>
      <c r="G129" s="368"/>
      <c r="H129" s="369"/>
    </row>
    <row r="130" spans="1:8" s="16" customFormat="1" ht="56.25" customHeight="1" x14ac:dyDescent="0.2">
      <c r="A130" s="363" t="s">
        <v>78</v>
      </c>
      <c r="B130" s="364"/>
      <c r="C130" s="377"/>
      <c r="D130" s="368">
        <f>D126/6</f>
        <v>1000</v>
      </c>
      <c r="E130" s="368"/>
      <c r="F130" s="368"/>
      <c r="G130" s="368"/>
      <c r="H130" s="369"/>
    </row>
    <row r="131" spans="1:8" s="16" customFormat="1" ht="56.25" customHeight="1" x14ac:dyDescent="0.2">
      <c r="A131" s="363" t="s">
        <v>79</v>
      </c>
      <c r="B131" s="364"/>
      <c r="C131" s="377"/>
      <c r="D131" s="368">
        <f>D126/7</f>
        <v>857.14285714285711</v>
      </c>
      <c r="E131" s="368"/>
      <c r="F131" s="368"/>
      <c r="G131" s="368"/>
      <c r="H131" s="369"/>
    </row>
    <row r="132" spans="1:8" s="16" customFormat="1" ht="56.25" customHeight="1" x14ac:dyDescent="0.2">
      <c r="A132" s="363" t="s">
        <v>80</v>
      </c>
      <c r="B132" s="364"/>
      <c r="C132" s="377"/>
      <c r="D132" s="368">
        <f>D126/8</f>
        <v>750</v>
      </c>
      <c r="E132" s="368"/>
      <c r="F132" s="368"/>
      <c r="G132" s="368"/>
      <c r="H132" s="369"/>
    </row>
    <row r="133" spans="1:8" s="16" customFormat="1" ht="56.25" customHeight="1" x14ac:dyDescent="0.2">
      <c r="A133" s="363" t="s">
        <v>81</v>
      </c>
      <c r="B133" s="364"/>
      <c r="C133" s="377"/>
      <c r="D133" s="368">
        <f>D126/9</f>
        <v>666.66666666666663</v>
      </c>
      <c r="E133" s="368"/>
      <c r="F133" s="368"/>
      <c r="G133" s="368"/>
      <c r="H133" s="369"/>
    </row>
    <row r="134" spans="1:8" s="16" customFormat="1" ht="56.25" customHeight="1" x14ac:dyDescent="0.2">
      <c r="A134" s="363" t="s">
        <v>82</v>
      </c>
      <c r="B134" s="364"/>
      <c r="C134" s="377"/>
      <c r="D134" s="368">
        <f>D126/10</f>
        <v>600</v>
      </c>
      <c r="E134" s="368"/>
      <c r="F134" s="368"/>
      <c r="G134" s="368"/>
      <c r="H134" s="369"/>
    </row>
    <row r="135" spans="1:8" s="16" customFormat="1" ht="56.25" customHeight="1" thickBot="1" x14ac:dyDescent="0.25">
      <c r="A135" s="374" t="s">
        <v>83</v>
      </c>
      <c r="B135" s="375"/>
      <c r="C135" s="377"/>
      <c r="D135" s="379">
        <v>7200</v>
      </c>
      <c r="E135" s="379"/>
      <c r="F135" s="379"/>
      <c r="G135" s="379"/>
      <c r="H135" s="380"/>
    </row>
    <row r="136" spans="1:8" s="16" customFormat="1" ht="56.25" customHeight="1" thickBot="1" x14ac:dyDescent="0.25">
      <c r="A136" s="381" t="s">
        <v>74</v>
      </c>
      <c r="B136" s="382"/>
      <c r="C136" s="377"/>
      <c r="D136" s="383" t="s">
        <v>75</v>
      </c>
      <c r="E136" s="384"/>
      <c r="F136" s="384"/>
      <c r="G136" s="384"/>
      <c r="H136" s="385"/>
    </row>
    <row r="137" spans="1:8" s="16" customFormat="1" ht="56.25" customHeight="1" x14ac:dyDescent="0.2">
      <c r="A137" s="363" t="s">
        <v>76</v>
      </c>
      <c r="B137" s="364"/>
      <c r="C137" s="377"/>
      <c r="D137" s="368">
        <v>1800</v>
      </c>
      <c r="E137" s="368"/>
      <c r="F137" s="368"/>
      <c r="G137" s="368"/>
      <c r="H137" s="369"/>
    </row>
    <row r="138" spans="1:8" s="16" customFormat="1" ht="56.25" customHeight="1" x14ac:dyDescent="0.2">
      <c r="A138" s="363" t="s">
        <v>77</v>
      </c>
      <c r="B138" s="364"/>
      <c r="C138" s="377"/>
      <c r="D138" s="368">
        <v>1440</v>
      </c>
      <c r="E138" s="368"/>
      <c r="F138" s="368"/>
      <c r="G138" s="368"/>
      <c r="H138" s="369"/>
    </row>
    <row r="139" spans="1:8" s="16" customFormat="1" ht="56.25" customHeight="1" x14ac:dyDescent="0.2">
      <c r="A139" s="363" t="s">
        <v>78</v>
      </c>
      <c r="B139" s="364"/>
      <c r="C139" s="377"/>
      <c r="D139" s="368">
        <v>1200</v>
      </c>
      <c r="E139" s="368"/>
      <c r="F139" s="368"/>
      <c r="G139" s="368"/>
      <c r="H139" s="369"/>
    </row>
    <row r="140" spans="1:8" s="16" customFormat="1" ht="56.25" customHeight="1" x14ac:dyDescent="0.2">
      <c r="A140" s="363" t="s">
        <v>79</v>
      </c>
      <c r="B140" s="364"/>
      <c r="C140" s="377"/>
      <c r="D140" s="368">
        <v>1028.5714285714284</v>
      </c>
      <c r="E140" s="368"/>
      <c r="F140" s="368"/>
      <c r="G140" s="368"/>
      <c r="H140" s="369"/>
    </row>
    <row r="141" spans="1:8" s="16" customFormat="1" ht="56.25" customHeight="1" x14ac:dyDescent="0.2">
      <c r="A141" s="363" t="s">
        <v>80</v>
      </c>
      <c r="B141" s="364"/>
      <c r="C141" s="377"/>
      <c r="D141" s="368">
        <v>900</v>
      </c>
      <c r="E141" s="368"/>
      <c r="F141" s="368"/>
      <c r="G141" s="368"/>
      <c r="H141" s="369"/>
    </row>
    <row r="142" spans="1:8" s="16" customFormat="1" ht="56.25" customHeight="1" x14ac:dyDescent="0.2">
      <c r="A142" s="363" t="s">
        <v>81</v>
      </c>
      <c r="B142" s="364"/>
      <c r="C142" s="377"/>
      <c r="D142" s="368">
        <v>799.99999999999989</v>
      </c>
      <c r="E142" s="368"/>
      <c r="F142" s="368"/>
      <c r="G142" s="368"/>
      <c r="H142" s="369"/>
    </row>
    <row r="143" spans="1:8" s="16" customFormat="1" ht="56.25" customHeight="1" thickBot="1" x14ac:dyDescent="0.25">
      <c r="A143" s="363" t="s">
        <v>82</v>
      </c>
      <c r="B143" s="364"/>
      <c r="C143" s="378"/>
      <c r="D143" s="368">
        <v>720</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353">
        <v>7710</v>
      </c>
      <c r="E144" s="354"/>
      <c r="F144" s="354"/>
      <c r="G144" s="354"/>
      <c r="H144" s="355"/>
    </row>
    <row r="145" spans="1:8" s="16" customFormat="1" ht="24.95" customHeight="1" thickBot="1" x14ac:dyDescent="0.25">
      <c r="A145" s="497"/>
      <c r="B145" s="498"/>
      <c r="C145" s="56"/>
      <c r="D145" s="499"/>
      <c r="E145" s="499"/>
      <c r="F145" s="499"/>
      <c r="G145" s="499"/>
      <c r="H145" s="500"/>
    </row>
    <row r="146" spans="1:8" s="16" customFormat="1" ht="50.1" customHeight="1" x14ac:dyDescent="0.2">
      <c r="A146" s="488" t="s">
        <v>85</v>
      </c>
      <c r="B146" s="489"/>
      <c r="C146" s="105" t="str">
        <f>"Интернет-площадка 2gis.ru на основе Cправочника организаций "&amp;$C$2&amp;""</f>
        <v>Интернет-площадка 2gis.ru на основе Cправочника организаций "2ГИС.ИВАНОВО"</v>
      </c>
      <c r="D146" s="436">
        <v>4800</v>
      </c>
      <c r="E146" s="361"/>
      <c r="F146" s="361"/>
      <c r="G146" s="361"/>
      <c r="H146" s="362"/>
    </row>
    <row r="147" spans="1:8" s="16" customFormat="1" ht="50.1" customHeight="1" x14ac:dyDescent="0.2">
      <c r="A147" s="335" t="s">
        <v>86</v>
      </c>
      <c r="B147" s="336"/>
      <c r="C14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340">
        <v>2190</v>
      </c>
      <c r="E147" s="338"/>
      <c r="F147" s="338"/>
      <c r="G147" s="338"/>
      <c r="H147" s="339"/>
    </row>
    <row r="148" spans="1:8" s="16" customFormat="1" ht="50.1" customHeight="1" x14ac:dyDescent="0.2">
      <c r="A148" s="335" t="s">
        <v>87</v>
      </c>
      <c r="B148" s="336"/>
      <c r="C148"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340">
        <v>1530</v>
      </c>
      <c r="E148" s="338"/>
      <c r="F148" s="338"/>
      <c r="G148" s="338"/>
      <c r="H148" s="339"/>
    </row>
    <row r="149" spans="1:8" s="16" customFormat="1" ht="50.1" customHeight="1" x14ac:dyDescent="0.2">
      <c r="A149" s="335" t="s">
        <v>88</v>
      </c>
      <c r="B149" s="336"/>
      <c r="C149" s="68" t="str">
        <f>"Интернет-площадка 2gis.ru на основе Cправочника организаций "&amp;$C$2&amp;""</f>
        <v>Интернет-площадка 2gis.ru на основе Cправочника организаций "2ГИС.ИВАНОВО"</v>
      </c>
      <c r="D149" s="340">
        <v>7200</v>
      </c>
      <c r="E149" s="338"/>
      <c r="F149" s="338"/>
      <c r="G149" s="338"/>
      <c r="H149" s="339"/>
    </row>
    <row r="150" spans="1:8" s="16" customFormat="1" ht="50.1" customHeight="1" x14ac:dyDescent="0.2">
      <c r="A150" s="335" t="s">
        <v>89</v>
      </c>
      <c r="B150" s="336"/>
      <c r="C150" s="68" t="str">
        <f>"Интернет-площадка 2gis.ru на основе Cправочника организаций "&amp;$C$2&amp;""</f>
        <v>Интернет-площадка 2gis.ru на основе Cправочника организаций "2ГИС.ИВАНОВО"</v>
      </c>
      <c r="D150" s="340">
        <v>8640</v>
      </c>
      <c r="E150" s="338"/>
      <c r="F150" s="338"/>
      <c r="G150" s="338"/>
      <c r="H150" s="339"/>
    </row>
    <row r="151" spans="1:8" s="16" customFormat="1" ht="50.1" customHeight="1" x14ac:dyDescent="0.2">
      <c r="A151" s="335" t="s">
        <v>90</v>
      </c>
      <c r="B151" s="336"/>
      <c r="C151"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340">
        <v>3270</v>
      </c>
      <c r="E151" s="338"/>
      <c r="F151" s="338"/>
      <c r="G151" s="338"/>
      <c r="H151" s="339"/>
    </row>
    <row r="152" spans="1:8" s="16" customFormat="1" ht="50.1" customHeight="1" x14ac:dyDescent="0.2">
      <c r="A152" s="335" t="s">
        <v>91</v>
      </c>
      <c r="B152" s="336"/>
      <c r="C152"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340">
        <v>3630.0000000000009</v>
      </c>
      <c r="E152" s="338"/>
      <c r="F152" s="338"/>
      <c r="G152" s="338"/>
      <c r="H152" s="339"/>
    </row>
    <row r="153" spans="1:8" s="16" customFormat="1" ht="50.1" customHeight="1" x14ac:dyDescent="0.2">
      <c r="A153" s="335" t="s">
        <v>92</v>
      </c>
      <c r="B153" s="336"/>
      <c r="C15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340">
        <v>3999</v>
      </c>
      <c r="E153" s="338"/>
      <c r="F153" s="338"/>
      <c r="G153" s="338"/>
      <c r="H153" s="339"/>
    </row>
    <row r="154" spans="1:8" s="16" customFormat="1" ht="50.1" customHeight="1" x14ac:dyDescent="0.2">
      <c r="A154" s="335" t="s">
        <v>93</v>
      </c>
      <c r="B154" s="336"/>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340">
        <v>12000</v>
      </c>
      <c r="E154" s="338"/>
      <c r="F154" s="338"/>
      <c r="G154" s="338"/>
      <c r="H154" s="339"/>
    </row>
    <row r="155" spans="1:8" s="16" customFormat="1" ht="50.1" customHeight="1" x14ac:dyDescent="0.2">
      <c r="A155" s="335" t="s">
        <v>94</v>
      </c>
      <c r="B155" s="336"/>
      <c r="C155" s="68" t="s">
        <v>95</v>
      </c>
      <c r="D155" s="340">
        <v>630</v>
      </c>
      <c r="E155" s="338"/>
      <c r="F155" s="338"/>
      <c r="G155" s="338"/>
      <c r="H155" s="339"/>
    </row>
    <row r="156" spans="1:8" s="16" customFormat="1" ht="64.5"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340">
        <v>2190</v>
      </c>
      <c r="E156" s="338"/>
      <c r="F156" s="338"/>
      <c r="G156" s="338"/>
      <c r="H156" s="339"/>
    </row>
    <row r="157" spans="1:8" s="16" customFormat="1" ht="64.5"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340">
        <v>1584</v>
      </c>
      <c r="E157" s="338"/>
      <c r="F157" s="338"/>
      <c r="G157" s="338"/>
      <c r="H157" s="339"/>
    </row>
    <row r="158" spans="1:8" s="16" customFormat="1" ht="64.5" customHeight="1" x14ac:dyDescent="0.2">
      <c r="A158" s="335" t="s">
        <v>98</v>
      </c>
      <c r="B158" s="336"/>
      <c r="C158"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340">
        <v>1470</v>
      </c>
      <c r="E158" s="338"/>
      <c r="F158" s="338"/>
      <c r="G158" s="338"/>
      <c r="H158" s="339"/>
    </row>
    <row r="159" spans="1:8" s="16" customFormat="1" ht="64.5" customHeight="1" x14ac:dyDescent="0.2">
      <c r="A159" s="335" t="s">
        <v>99</v>
      </c>
      <c r="B159" s="336"/>
      <c r="C159"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340">
        <v>792</v>
      </c>
      <c r="E159" s="338"/>
      <c r="F159" s="338"/>
      <c r="G159" s="338"/>
      <c r="H159" s="339"/>
    </row>
    <row r="160" spans="1:8" s="16" customFormat="1" ht="64.5"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340">
        <v>12120</v>
      </c>
      <c r="E160" s="338"/>
      <c r="F160" s="338"/>
      <c r="G160" s="338"/>
      <c r="H160" s="339"/>
    </row>
    <row r="161" spans="1:8" s="16" customFormat="1" ht="64.5"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340">
        <v>3000</v>
      </c>
      <c r="E161" s="338"/>
      <c r="F161" s="338"/>
      <c r="G161" s="338"/>
      <c r="H161" s="339"/>
    </row>
    <row r="162" spans="1:8" s="16" customFormat="1" ht="50.1" customHeight="1" x14ac:dyDescent="0.2">
      <c r="A162" s="335" t="s">
        <v>102</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340">
        <v>1470</v>
      </c>
      <c r="E162" s="338"/>
      <c r="F162" s="338"/>
      <c r="G162" s="338"/>
      <c r="H162" s="339"/>
    </row>
    <row r="163" spans="1:8" s="16" customFormat="1" ht="102" customHeight="1" x14ac:dyDescent="0.2">
      <c r="A163" s="335" t="s">
        <v>16</v>
      </c>
      <c r="B163" s="336"/>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340">
        <v>1110</v>
      </c>
      <c r="E163" s="338"/>
      <c r="F163" s="338"/>
      <c r="G163" s="338"/>
      <c r="H163" s="339"/>
    </row>
    <row r="164" spans="1:8" s="16" customFormat="1" ht="102" customHeight="1" x14ac:dyDescent="0.2">
      <c r="A164" s="335" t="s">
        <v>103</v>
      </c>
      <c r="B164" s="336"/>
      <c r="C16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4" s="340">
        <v>50010</v>
      </c>
      <c r="E164" s="338"/>
      <c r="F164" s="338"/>
      <c r="G164" s="338"/>
      <c r="H164" s="339"/>
    </row>
    <row r="165" spans="1:8" s="16" customFormat="1" ht="126" customHeight="1" x14ac:dyDescent="0.2">
      <c r="A165" s="335" t="s">
        <v>104</v>
      </c>
      <c r="B165" s="336"/>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5" s="340">
        <v>6150</v>
      </c>
      <c r="E165" s="338"/>
      <c r="F165" s="338"/>
      <c r="G165" s="338"/>
      <c r="H165" s="339"/>
    </row>
    <row r="166" spans="1:8" s="16" customFormat="1" ht="96" customHeight="1" x14ac:dyDescent="0.2">
      <c r="A166" s="335" t="s">
        <v>105</v>
      </c>
      <c r="B166" s="336"/>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340">
        <v>6090</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7" s="340">
        <v>3300.0000000000005</v>
      </c>
      <c r="E167" s="338"/>
      <c r="F167" s="338"/>
      <c r="G167" s="338"/>
      <c r="H167" s="339"/>
    </row>
    <row r="168" spans="1:8" s="16" customFormat="1" ht="50.1" customHeight="1" x14ac:dyDescent="0.2">
      <c r="A168" s="335" t="s">
        <v>107</v>
      </c>
      <c r="B168" s="336"/>
      <c r="C168" s="68" t="str">
        <f>"Интернет-площадка 2gis.ru на основе Cправочника организаций "&amp;$C$2&amp;""</f>
        <v>Интернет-площадка 2gis.ru на основе Cправочника организаций "2ГИС.ИВАНОВО"</v>
      </c>
      <c r="D168" s="340">
        <v>6720</v>
      </c>
      <c r="E168" s="338"/>
      <c r="F168" s="338"/>
      <c r="G168" s="338"/>
      <c r="H168" s="339"/>
    </row>
    <row r="169" spans="1:8" s="16" customFormat="1" ht="50.1" customHeight="1" x14ac:dyDescent="0.2">
      <c r="A169" s="335" t="s">
        <v>108</v>
      </c>
      <c r="B169" s="336"/>
      <c r="C16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340">
        <v>3120</v>
      </c>
      <c r="E169" s="338"/>
      <c r="F169" s="338"/>
      <c r="G169" s="338"/>
      <c r="H169" s="339"/>
    </row>
    <row r="170" spans="1:8" s="16" customFormat="1" ht="50.1" customHeight="1" x14ac:dyDescent="0.2">
      <c r="A170" s="335" t="s">
        <v>109</v>
      </c>
      <c r="B170" s="336"/>
      <c r="C170"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340">
        <v>2160</v>
      </c>
      <c r="E170" s="338"/>
      <c r="F170" s="338"/>
      <c r="G170" s="338"/>
      <c r="H170" s="339"/>
    </row>
    <row r="171" spans="1:8" s="16" customFormat="1" ht="50.1" customHeight="1" x14ac:dyDescent="0.2">
      <c r="A171" s="335" t="s">
        <v>110</v>
      </c>
      <c r="B171" s="336"/>
      <c r="C171" s="68" t="str">
        <f>"Интернет-площадка 2gis.ru на основе Cправочника организаций "&amp;$C$2&amp;""</f>
        <v>Интернет-площадка 2gis.ru на основе Cправочника организаций "2ГИС.ИВАНОВО"</v>
      </c>
      <c r="D171" s="340">
        <v>10080</v>
      </c>
      <c r="E171" s="338"/>
      <c r="F171" s="338"/>
      <c r="G171" s="338"/>
      <c r="H171" s="339"/>
    </row>
    <row r="172" spans="1:8" s="16" customFormat="1" ht="50.1" customHeight="1" x14ac:dyDescent="0.2">
      <c r="A172" s="335" t="s">
        <v>111</v>
      </c>
      <c r="B172" s="336"/>
      <c r="C172" s="68" t="str">
        <f>"Интернет-площадка 2gis.ru на основе Cправочника организаций "&amp;$C$2&amp;""</f>
        <v>Интернет-площадка 2gis.ru на основе Cправочника организаций "2ГИС.ИВАНОВО"</v>
      </c>
      <c r="D172" s="340">
        <v>12096</v>
      </c>
      <c r="E172" s="338"/>
      <c r="F172" s="338"/>
      <c r="G172" s="338"/>
      <c r="H172" s="339"/>
    </row>
    <row r="173" spans="1:8" s="16" customFormat="1" ht="50.1" customHeight="1" x14ac:dyDescent="0.2">
      <c r="A173" s="335" t="s">
        <v>112</v>
      </c>
      <c r="B173" s="336"/>
      <c r="C17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340">
        <v>4680</v>
      </c>
      <c r="E173" s="338"/>
      <c r="F173" s="338"/>
      <c r="G173" s="338"/>
      <c r="H173" s="339"/>
    </row>
    <row r="174" spans="1:8" s="16" customFormat="1" ht="50.1" customHeight="1" x14ac:dyDescent="0.2">
      <c r="A174" s="335" t="s">
        <v>113</v>
      </c>
      <c r="B174" s="336"/>
      <c r="C174"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340">
        <v>5160</v>
      </c>
      <c r="E174" s="338"/>
      <c r="F174" s="338"/>
      <c r="G174" s="338"/>
      <c r="H174" s="339"/>
    </row>
    <row r="175" spans="1:8" s="16" customFormat="1" ht="50.1" customHeight="1" x14ac:dyDescent="0.2">
      <c r="A175" s="335" t="s">
        <v>114</v>
      </c>
      <c r="B175" s="336"/>
      <c r="C175"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340">
        <v>5640</v>
      </c>
      <c r="E175" s="338"/>
      <c r="F175" s="338"/>
      <c r="G175" s="338"/>
      <c r="H175" s="339"/>
    </row>
    <row r="176" spans="1:8" s="16" customFormat="1" ht="50.1" customHeight="1" x14ac:dyDescent="0.2">
      <c r="A176" s="335" t="s">
        <v>115</v>
      </c>
      <c r="B176" s="336"/>
      <c r="C176" s="68" t="s">
        <v>95</v>
      </c>
      <c r="D176" s="340">
        <v>960</v>
      </c>
      <c r="E176" s="338"/>
      <c r="F176" s="338"/>
      <c r="G176" s="338"/>
      <c r="H176" s="339"/>
    </row>
    <row r="177" spans="1:8" s="16" customFormat="1" ht="66.75" customHeight="1" x14ac:dyDescent="0.2">
      <c r="A177" s="335" t="s">
        <v>116</v>
      </c>
      <c r="B177" s="336"/>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340">
        <v>17040</v>
      </c>
      <c r="E177" s="338"/>
      <c r="F177" s="338"/>
      <c r="G177" s="338"/>
      <c r="H177" s="339"/>
    </row>
    <row r="178" spans="1:8" s="16" customFormat="1" ht="50.1" customHeight="1" thickBot="1" x14ac:dyDescent="0.25">
      <c r="A178" s="493" t="s">
        <v>117</v>
      </c>
      <c r="B178" s="494"/>
      <c r="C178" s="3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461">
        <v>2160</v>
      </c>
      <c r="E178" s="354"/>
      <c r="F178" s="354"/>
      <c r="G178" s="354"/>
      <c r="H178" s="355"/>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37">
        <v>3300.0000000000005</v>
      </c>
      <c r="E180" s="338"/>
      <c r="F180" s="338"/>
      <c r="G180" s="338"/>
      <c r="H180" s="339"/>
    </row>
    <row r="181" spans="1:8" s="16" customFormat="1" ht="50.1" customHeight="1" x14ac:dyDescent="0.2">
      <c r="A181" s="335" t="s">
        <v>120</v>
      </c>
      <c r="B181" s="336"/>
      <c r="C181" s="346"/>
      <c r="D181" s="337">
        <v>4410</v>
      </c>
      <c r="E181" s="338"/>
      <c r="F181" s="338"/>
      <c r="G181" s="338"/>
      <c r="H181" s="339"/>
    </row>
    <row r="182" spans="1:8" s="16" customFormat="1" ht="50.1" customHeight="1" x14ac:dyDescent="0.2">
      <c r="A182" s="348" t="s">
        <v>121</v>
      </c>
      <c r="B182" s="349"/>
      <c r="C182" s="346"/>
      <c r="D182" s="496">
        <v>1650.0000000000002</v>
      </c>
      <c r="E182" s="368"/>
      <c r="F182" s="368"/>
      <c r="G182" s="368"/>
      <c r="H182" s="368"/>
    </row>
    <row r="183" spans="1:8" s="16" customFormat="1" ht="50.1" customHeight="1" x14ac:dyDescent="0.2">
      <c r="A183" s="348" t="s">
        <v>122</v>
      </c>
      <c r="B183" s="349"/>
      <c r="C183" s="346"/>
      <c r="D183" s="496">
        <v>165.00000000000003</v>
      </c>
      <c r="E183" s="368"/>
      <c r="F183" s="368"/>
      <c r="G183" s="368"/>
      <c r="H183" s="368"/>
    </row>
    <row r="184" spans="1:8" s="16" customFormat="1" ht="50.1" customHeight="1" thickBot="1" x14ac:dyDescent="0.25">
      <c r="A184" s="348" t="s">
        <v>123</v>
      </c>
      <c r="B184" s="349"/>
      <c r="C184" s="347"/>
      <c r="D184" s="450">
        <v>570</v>
      </c>
      <c r="E184" s="451"/>
      <c r="F184" s="451"/>
      <c r="G184" s="451"/>
      <c r="H184" s="451"/>
    </row>
    <row r="185" spans="1:8" s="16" customFormat="1" ht="50.1" customHeight="1" thickBot="1" x14ac:dyDescent="0.25">
      <c r="A185" s="341" t="s">
        <v>124</v>
      </c>
      <c r="B185" s="342"/>
      <c r="C185" s="21"/>
      <c r="D185" s="343"/>
      <c r="E185" s="343"/>
      <c r="F185" s="343"/>
      <c r="G185" s="343"/>
      <c r="H185" s="344"/>
    </row>
    <row r="186" spans="1:8" s="16" customFormat="1" ht="50.1" customHeight="1" x14ac:dyDescent="0.2">
      <c r="A186" s="335" t="s">
        <v>125</v>
      </c>
      <c r="B186" s="336"/>
      <c r="C186" s="68" t="str">
        <f>"Интернет-площадка 2gis.ru на основе Cправочника организаций "&amp;$C$2&amp;""</f>
        <v>Интернет-площадка 2gis.ru на основе Cправочника организаций "2ГИС.ИВАНОВО"</v>
      </c>
      <c r="D186" s="337">
        <v>5490</v>
      </c>
      <c r="E186" s="338"/>
      <c r="F186" s="338"/>
      <c r="G186" s="338"/>
      <c r="H186" s="339"/>
    </row>
    <row r="187" spans="1:8" s="16" customFormat="1" ht="50.1" customHeight="1" x14ac:dyDescent="0.2">
      <c r="A187" s="335" t="s">
        <v>126</v>
      </c>
      <c r="B187" s="336"/>
      <c r="C18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7" s="337">
        <v>4350</v>
      </c>
      <c r="E187" s="338"/>
      <c r="F187" s="338"/>
      <c r="G187" s="338"/>
      <c r="H187" s="339"/>
    </row>
    <row r="188" spans="1:8" s="16" customFormat="1" ht="50.1" customHeight="1" x14ac:dyDescent="0.2">
      <c r="A188" s="335" t="s">
        <v>195</v>
      </c>
      <c r="B188" s="336"/>
      <c r="C188" s="68" t="str">
        <f>"Интернет-площадка 2gis.ru на основе Cправочника организаций "&amp;$C$2&amp;""</f>
        <v>Интернет-площадка 2gis.ru на основе Cправочника организаций "2ГИС.ИВАНОВО"</v>
      </c>
      <c r="D188" s="337">
        <v>7800</v>
      </c>
      <c r="E188" s="338"/>
      <c r="F188" s="338"/>
      <c r="G188" s="338"/>
      <c r="H188" s="339"/>
    </row>
    <row r="189" spans="1:8" s="16" customFormat="1" ht="50.1" customHeight="1" x14ac:dyDescent="0.2">
      <c r="A189" s="335" t="s">
        <v>128</v>
      </c>
      <c r="B189" s="336"/>
      <c r="C18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9" s="337">
        <v>6120</v>
      </c>
      <c r="E189" s="338"/>
      <c r="F189" s="338"/>
      <c r="G189" s="338"/>
      <c r="H189" s="339"/>
    </row>
    <row r="190" spans="1:8" s="16" customFormat="1" ht="126" customHeight="1" thickBot="1" x14ac:dyDescent="0.25">
      <c r="A190" s="335" t="s">
        <v>129</v>
      </c>
      <c r="B190" s="336"/>
      <c r="C190" s="68" t="str">
        <f>"Интернет-площадка 2gis.ru на основе Cправочника организаций "&amp;$C$2&amp;""</f>
        <v>Интернет-площадка 2gis.ru на основе Cправочника организаций "2ГИС.ИВАНОВО"</v>
      </c>
      <c r="D190" s="495">
        <v>4584</v>
      </c>
      <c r="E190" s="393"/>
      <c r="F190" s="393"/>
      <c r="G190" s="393"/>
      <c r="H190" s="394"/>
    </row>
    <row r="191" spans="1:8" s="23" customFormat="1" ht="50.1" customHeight="1" thickBot="1" x14ac:dyDescent="0.25">
      <c r="A191" s="341" t="s">
        <v>196</v>
      </c>
      <c r="B191" s="342"/>
      <c r="C191" s="21"/>
      <c r="D191" s="343"/>
      <c r="E191" s="343"/>
      <c r="F191" s="343"/>
      <c r="G191" s="343"/>
      <c r="H191" s="344"/>
    </row>
    <row r="192" spans="1:8" s="20" customFormat="1" ht="30" customHeight="1" thickBot="1" x14ac:dyDescent="0.25">
      <c r="A192" s="486"/>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3" s="360">
        <v>6540</v>
      </c>
      <c r="E193" s="361"/>
      <c r="F193" s="361"/>
      <c r="G193" s="361"/>
      <c r="H193" s="362"/>
    </row>
    <row r="194" spans="1:8" s="16" customFormat="1" ht="83.25" customHeight="1" thickBot="1" x14ac:dyDescent="0.25">
      <c r="A194" s="335" t="s">
        <v>198</v>
      </c>
      <c r="B194" s="336"/>
      <c r="C194" s="346"/>
      <c r="D194" s="337">
        <v>6540</v>
      </c>
      <c r="E194" s="338"/>
      <c r="F194" s="338"/>
      <c r="G194" s="338"/>
      <c r="H194" s="339"/>
    </row>
    <row r="195" spans="1:8" s="16" customFormat="1" ht="21.75" thickBot="1" x14ac:dyDescent="0.25">
      <c r="A195" s="497"/>
      <c r="B195" s="498"/>
      <c r="C195" s="56"/>
      <c r="D195" s="499"/>
      <c r="E195" s="499"/>
      <c r="F195" s="499"/>
      <c r="G195" s="499"/>
      <c r="H195" s="500"/>
    </row>
    <row r="196" spans="1:8" ht="12.6" customHeight="1" x14ac:dyDescent="0.2"/>
    <row r="197" spans="1:8" s="77" customFormat="1" ht="24.95" customHeight="1" x14ac:dyDescent="0.2">
      <c r="A197" s="75"/>
      <c r="B197" s="76" t="s">
        <v>130</v>
      </c>
      <c r="C197" s="333" t="s">
        <v>482</v>
      </c>
      <c r="D197" s="333"/>
    </row>
    <row r="198" spans="1:8" s="77" customFormat="1" ht="24.95" customHeight="1" x14ac:dyDescent="0.2">
      <c r="A198" s="75"/>
      <c r="C198" s="327" t="s">
        <v>483</v>
      </c>
      <c r="D198" s="327"/>
    </row>
    <row r="199" spans="1:8" s="77" customFormat="1" ht="24.95" customHeight="1" x14ac:dyDescent="0.2">
      <c r="A199" s="75"/>
      <c r="C199" s="327" t="s">
        <v>484</v>
      </c>
      <c r="D199" s="327"/>
    </row>
    <row r="200" spans="1:8" s="72" customFormat="1" ht="12.6" customHeight="1" x14ac:dyDescent="0.2">
      <c r="A200" s="71"/>
      <c r="C200" s="327"/>
      <c r="D200" s="327"/>
      <c r="E200" s="77"/>
      <c r="F200" s="77"/>
      <c r="G200" s="77"/>
    </row>
    <row r="201" spans="1:8" s="81" customFormat="1" ht="24.95" customHeight="1"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c r="F201" s="80"/>
      <c r="G201" s="328"/>
      <c r="H201" s="328"/>
    </row>
    <row r="202" spans="1:8" s="81" customFormat="1" ht="24.95" customHeight="1"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c r="F202" s="80"/>
      <c r="G202" s="82"/>
      <c r="H202" s="82"/>
    </row>
    <row r="203" spans="1:8" s="81" customFormat="1" ht="24.95" customHeight="1"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c r="F203" s="80"/>
      <c r="G203" s="82"/>
      <c r="H203" s="82"/>
    </row>
    <row r="204" spans="1:8" s="81" customFormat="1" ht="24.95" customHeight="1"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80"/>
      <c r="F204" s="80"/>
      <c r="G204" s="82"/>
      <c r="H204" s="82"/>
    </row>
    <row r="205" spans="1:8" s="81" customFormat="1" ht="24.95" customHeight="1"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80"/>
      <c r="F205" s="80"/>
      <c r="G205" s="82"/>
      <c r="H205" s="82"/>
    </row>
    <row r="206" spans="1:8" s="81" customFormat="1" ht="24.95" customHeight="1"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c r="F206" s="80"/>
      <c r="G206" s="82"/>
      <c r="H206" s="82"/>
    </row>
    <row r="207" spans="1:8" s="81" customFormat="1" ht="24.95" customHeight="1"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5" t="s">
        <v>141</v>
      </c>
      <c r="B209" s="325"/>
      <c r="C209" s="325"/>
      <c r="D209" s="325"/>
      <c r="E209" s="325"/>
      <c r="F209" s="325"/>
      <c r="G209" s="325"/>
      <c r="H209" s="325"/>
    </row>
    <row r="210" spans="1:8" ht="24.95" customHeight="1" x14ac:dyDescent="0.2">
      <c r="A210" s="325" t="s">
        <v>142</v>
      </c>
      <c r="B210" s="325"/>
      <c r="C210" s="325"/>
      <c r="D210" s="325"/>
      <c r="E210" s="325"/>
      <c r="F210" s="325"/>
      <c r="G210" s="325"/>
      <c r="H210" s="325"/>
    </row>
    <row r="211" spans="1:8" s="88" customFormat="1" ht="12" customHeight="1" x14ac:dyDescent="0.2">
      <c r="A211" s="83"/>
      <c r="B211" s="83"/>
      <c r="C211" s="84"/>
      <c r="D211" s="85"/>
      <c r="E211" s="85"/>
      <c r="F211" s="86"/>
      <c r="G211" s="87"/>
      <c r="H211" s="87"/>
    </row>
    <row r="212" spans="1:8" s="90" customFormat="1" ht="50.1" customHeight="1" thickBot="1" x14ac:dyDescent="0.25">
      <c r="A212" s="326" t="s">
        <v>143</v>
      </c>
      <c r="B212" s="326"/>
      <c r="C212" s="326"/>
      <c r="D212" s="326"/>
      <c r="E212" s="326"/>
      <c r="F212" s="89"/>
      <c r="G212" s="81"/>
    </row>
    <row r="213" spans="1:8" s="92" customFormat="1" ht="50.1" customHeight="1" thickBot="1" x14ac:dyDescent="0.25">
      <c r="A213" s="312" t="s">
        <v>144</v>
      </c>
      <c r="B213" s="313"/>
      <c r="C213" s="313"/>
      <c r="D213" s="313"/>
      <c r="E213" s="314"/>
      <c r="F213" s="91"/>
      <c r="G213" s="72"/>
    </row>
    <row r="214" spans="1:8" ht="90" customHeight="1" thickBot="1" x14ac:dyDescent="0.25">
      <c r="A214" s="315" t="s">
        <v>145</v>
      </c>
      <c r="B214" s="316"/>
      <c r="C214" s="93" t="s">
        <v>146</v>
      </c>
      <c r="D214" s="316" t="s">
        <v>147</v>
      </c>
      <c r="E214" s="317"/>
      <c r="F214" s="94"/>
      <c r="G214" s="94"/>
      <c r="H214" s="94"/>
    </row>
    <row r="215" spans="1:8" ht="99.95" customHeight="1" x14ac:dyDescent="0.2">
      <c r="A215" s="318" t="s">
        <v>148</v>
      </c>
      <c r="B215" s="319"/>
      <c r="C215" s="95" t="s">
        <v>149</v>
      </c>
      <c r="D215" s="320" t="s">
        <v>150</v>
      </c>
      <c r="E215" s="321"/>
      <c r="F215" s="94"/>
      <c r="G215" s="94"/>
      <c r="H215" s="94"/>
    </row>
    <row r="216" spans="1:8" ht="75" customHeight="1" x14ac:dyDescent="0.2">
      <c r="A216" s="322" t="s">
        <v>151</v>
      </c>
      <c r="B216" s="323"/>
      <c r="C216" s="96" t="s">
        <v>152</v>
      </c>
      <c r="D216" s="310" t="s">
        <v>153</v>
      </c>
      <c r="E216" s="311"/>
      <c r="F216" s="94"/>
      <c r="G216" s="94"/>
      <c r="H216" s="94"/>
    </row>
    <row r="217" spans="1:8" ht="149.25" customHeight="1" thickBot="1" x14ac:dyDescent="0.25">
      <c r="A217" s="474" t="s">
        <v>154</v>
      </c>
      <c r="B217" s="475"/>
      <c r="C217" s="111" t="s">
        <v>155</v>
      </c>
      <c r="D217" s="476" t="s">
        <v>153</v>
      </c>
      <c r="E217" s="477"/>
      <c r="F217" s="94"/>
      <c r="G217" s="94"/>
      <c r="H217" s="94"/>
    </row>
    <row r="218" spans="1:8" s="72" customFormat="1" ht="125.25" customHeight="1" x14ac:dyDescent="0.2">
      <c r="A218" s="322" t="s">
        <v>157</v>
      </c>
      <c r="B218" s="323"/>
      <c r="C218" s="110" t="s">
        <v>158</v>
      </c>
      <c r="D218" s="323" t="s">
        <v>153</v>
      </c>
      <c r="E218" s="473"/>
      <c r="F218" s="91"/>
      <c r="G218" s="91"/>
      <c r="H218" s="91"/>
    </row>
    <row r="219" spans="1:8" s="88" customFormat="1" ht="222.75" customHeight="1" thickBot="1" x14ac:dyDescent="0.25">
      <c r="A219" s="596" t="s">
        <v>159</v>
      </c>
      <c r="B219" s="597"/>
      <c r="C219" s="111" t="s">
        <v>160</v>
      </c>
      <c r="D219" s="598" t="s">
        <v>153</v>
      </c>
      <c r="E219" s="599"/>
      <c r="F219" s="86"/>
      <c r="G219" s="87"/>
      <c r="H219" s="87"/>
    </row>
    <row r="220" spans="1:8" ht="24.95" customHeight="1" x14ac:dyDescent="0.2">
      <c r="A220" s="307" t="s">
        <v>161</v>
      </c>
      <c r="B220" s="307"/>
      <c r="C220" s="307"/>
      <c r="D220" s="307"/>
      <c r="E220" s="307"/>
      <c r="F220" s="307"/>
      <c r="G220" s="307"/>
      <c r="H220" s="307"/>
    </row>
    <row r="221" spans="1:8" ht="24.95" customHeight="1" x14ac:dyDescent="0.2">
      <c r="A221" s="307" t="s">
        <v>162</v>
      </c>
      <c r="B221" s="307"/>
      <c r="C221" s="307"/>
      <c r="D221" s="307"/>
      <c r="E221" s="307"/>
      <c r="F221" s="307"/>
      <c r="G221" s="307"/>
      <c r="H221" s="307"/>
    </row>
    <row r="222" spans="1:8" ht="184.5" customHeight="1" x14ac:dyDescent="0.2">
      <c r="A22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2"/>
      <c r="C222" s="472"/>
      <c r="D222" s="472"/>
      <c r="E222" s="472"/>
      <c r="F222" s="472"/>
      <c r="G222" s="472"/>
      <c r="H222" s="472"/>
    </row>
    <row r="223" spans="1:8" s="16" customFormat="1" ht="75" customHeight="1" x14ac:dyDescent="0.2">
      <c r="A223" s="325" t="s">
        <v>164</v>
      </c>
      <c r="B223" s="325"/>
      <c r="C223" s="325"/>
      <c r="D223" s="325"/>
      <c r="E223" s="325"/>
      <c r="F223" s="325"/>
      <c r="G223" s="325"/>
      <c r="H223" s="325"/>
    </row>
    <row r="224" spans="1:8" ht="24.95" customHeight="1" x14ac:dyDescent="0.2">
      <c r="A224" s="307" t="s">
        <v>165</v>
      </c>
      <c r="B224" s="307"/>
      <c r="C224" s="307"/>
      <c r="D224" s="307"/>
      <c r="E224" s="307"/>
      <c r="F224" s="307"/>
      <c r="G224" s="307"/>
      <c r="H224" s="307"/>
    </row>
    <row r="225" spans="1:8" s="97" customFormat="1" ht="114.75" customHeight="1" x14ac:dyDescent="0.2">
      <c r="A225" s="325" t="s">
        <v>166</v>
      </c>
      <c r="B225" s="325"/>
      <c r="C225" s="325"/>
      <c r="D225" s="325"/>
      <c r="E225" s="325"/>
      <c r="F225" s="325"/>
      <c r="G225" s="325"/>
      <c r="H225" s="325"/>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59"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485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60">
        <f>1.2*F7</f>
        <v>9360</v>
      </c>
      <c r="E7" s="361">
        <f>1.1*F7</f>
        <v>8580</v>
      </c>
      <c r="F7" s="361">
        <v>7800</v>
      </c>
      <c r="G7" s="361">
        <f>F7*0.75</f>
        <v>5850</v>
      </c>
      <c r="H7" s="362">
        <f>F7*0.5</f>
        <v>3900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436">
        <f>F12*1.2</f>
        <v>10800</v>
      </c>
      <c r="E12" s="361">
        <f>F12*1.1</f>
        <v>9900</v>
      </c>
      <c r="F12" s="361">
        <v>9000</v>
      </c>
      <c r="G12" s="361">
        <f>F12*0.75</f>
        <v>6750</v>
      </c>
      <c r="H12" s="362">
        <f>F12*0.5</f>
        <v>4500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1700.3999999999999</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"2ГИС.ИЖЕВСК"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506">
        <v>480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60">
        <f>W27*1.2</f>
        <v>0</v>
      </c>
      <c r="E27" s="361">
        <f>W27*1.1</f>
        <v>0</v>
      </c>
      <c r="F27" s="361">
        <v>10920</v>
      </c>
      <c r="G27" s="361">
        <f>W27*0.75</f>
        <v>0</v>
      </c>
      <c r="H27" s="362">
        <f>W27*0.5</f>
        <v>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436">
        <f>W32*1.2</f>
        <v>0</v>
      </c>
      <c r="E32" s="361">
        <f>W32*1.1</f>
        <v>0</v>
      </c>
      <c r="F32" s="361">
        <v>12600</v>
      </c>
      <c r="G32" s="361">
        <f>W32*0.75</f>
        <v>0</v>
      </c>
      <c r="H32" s="362">
        <f>W32*0.5</f>
        <v>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"2ГИС.ИЖЕВСК"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424">
        <v>672</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515">
        <f>W48*1.2</f>
        <v>0</v>
      </c>
      <c r="E48" s="515">
        <f>W48*1.1</f>
        <v>0</v>
      </c>
      <c r="F48" s="515">
        <v>360</v>
      </c>
      <c r="G48" s="515">
        <f>W48*0.75</f>
        <v>0</v>
      </c>
      <c r="H48" s="515">
        <f>W48*0.5</f>
        <v>0</v>
      </c>
    </row>
    <row r="49" spans="1:8" s="16" customFormat="1" ht="87.6"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516"/>
      <c r="E49" s="516"/>
      <c r="F49" s="516"/>
      <c r="G49" s="516"/>
      <c r="H49" s="516"/>
    </row>
    <row r="50" spans="1:8" s="16" customFormat="1" ht="7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458">
        <v>720</v>
      </c>
      <c r="E52" s="424"/>
      <c r="F52" s="424"/>
      <c r="G52" s="424"/>
      <c r="H52" s="425"/>
    </row>
    <row r="53" spans="1:8" s="16" customFormat="1" ht="7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60">
        <f>F55*1.2</f>
        <v>11232</v>
      </c>
      <c r="E55" s="361">
        <f>F55*1.1</f>
        <v>10296</v>
      </c>
      <c r="F55" s="361">
        <v>9360</v>
      </c>
      <c r="G55" s="361">
        <f>F55*0.75</f>
        <v>7020</v>
      </c>
      <c r="H55" s="362">
        <f>F55*0.5</f>
        <v>4680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436">
        <f>F61*1.2</f>
        <v>12960</v>
      </c>
      <c r="E61" s="361">
        <f>F61*1.1</f>
        <v>11880.000000000002</v>
      </c>
      <c r="F61" s="361">
        <v>10800</v>
      </c>
      <c r="G61" s="361">
        <f>F61*0.75</f>
        <v>8100</v>
      </c>
      <c r="H61" s="362">
        <f>F61*0.5</f>
        <v>5400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506">
        <v>480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1500 до 30000</v>
      </c>
      <c r="E71" s="399"/>
      <c r="F71" s="399"/>
      <c r="G71" s="399"/>
      <c r="H71" s="400"/>
    </row>
    <row r="72" spans="1:8" ht="37.5" customHeight="1" outlineLevel="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411">
        <v>1500</v>
      </c>
      <c r="E72" s="412"/>
      <c r="F72" s="412"/>
      <c r="G72" s="412"/>
      <c r="H72" s="413"/>
    </row>
    <row r="73" spans="1:8" ht="37.5" customHeight="1" outlineLevel="1" x14ac:dyDescent="0.2">
      <c r="A73" s="396" t="s">
        <v>40</v>
      </c>
      <c r="B73" s="397"/>
      <c r="C73" s="410"/>
      <c r="D73" s="337">
        <v>3000</v>
      </c>
      <c r="E73" s="338"/>
      <c r="F73" s="338"/>
      <c r="G73" s="338"/>
      <c r="H73" s="339"/>
    </row>
    <row r="74" spans="1:8" ht="37.5" customHeight="1" outlineLevel="1" x14ac:dyDescent="0.2">
      <c r="A74" s="396" t="s">
        <v>41</v>
      </c>
      <c r="B74" s="397"/>
      <c r="C74" s="410"/>
      <c r="D74" s="337">
        <v>4500</v>
      </c>
      <c r="E74" s="338"/>
      <c r="F74" s="338"/>
      <c r="G74" s="338"/>
      <c r="H74" s="339"/>
    </row>
    <row r="75" spans="1:8" ht="37.5" customHeight="1" outlineLevel="1" x14ac:dyDescent="0.2">
      <c r="A75" s="396" t="s">
        <v>42</v>
      </c>
      <c r="B75" s="397"/>
      <c r="C75" s="410"/>
      <c r="D75" s="337">
        <v>6000</v>
      </c>
      <c r="E75" s="338"/>
      <c r="F75" s="338"/>
      <c r="G75" s="338"/>
      <c r="H75" s="339"/>
    </row>
    <row r="76" spans="1:8" ht="37.5" customHeight="1" outlineLevel="1" x14ac:dyDescent="0.2">
      <c r="A76" s="396" t="s">
        <v>43</v>
      </c>
      <c r="B76" s="397"/>
      <c r="C76" s="410"/>
      <c r="D76" s="337">
        <v>7500</v>
      </c>
      <c r="E76" s="338"/>
      <c r="F76" s="338"/>
      <c r="G76" s="338"/>
      <c r="H76" s="339"/>
    </row>
    <row r="77" spans="1:8" ht="37.5" customHeight="1" outlineLevel="1" x14ac:dyDescent="0.2">
      <c r="A77" s="396" t="s">
        <v>44</v>
      </c>
      <c r="B77" s="397"/>
      <c r="C77" s="410"/>
      <c r="D77" s="337">
        <v>9000</v>
      </c>
      <c r="E77" s="338"/>
      <c r="F77" s="338"/>
      <c r="G77" s="338"/>
      <c r="H77" s="339"/>
    </row>
    <row r="78" spans="1:8" ht="37.5" customHeight="1" outlineLevel="1" x14ac:dyDescent="0.2">
      <c r="A78" s="396" t="s">
        <v>45</v>
      </c>
      <c r="B78" s="397"/>
      <c r="C78" s="410"/>
      <c r="D78" s="337">
        <v>10500</v>
      </c>
      <c r="E78" s="338"/>
      <c r="F78" s="338"/>
      <c r="G78" s="338"/>
      <c r="H78" s="339"/>
    </row>
    <row r="79" spans="1:8" ht="37.5" customHeight="1" outlineLevel="1" x14ac:dyDescent="0.2">
      <c r="A79" s="396" t="s">
        <v>46</v>
      </c>
      <c r="B79" s="397"/>
      <c r="C79" s="410"/>
      <c r="D79" s="337">
        <v>12000</v>
      </c>
      <c r="E79" s="338"/>
      <c r="F79" s="338"/>
      <c r="G79" s="338"/>
      <c r="H79" s="339"/>
    </row>
    <row r="80" spans="1:8" ht="37.5" customHeight="1" outlineLevel="1" x14ac:dyDescent="0.2">
      <c r="A80" s="396" t="s">
        <v>47</v>
      </c>
      <c r="B80" s="397"/>
      <c r="C80" s="410"/>
      <c r="D80" s="337">
        <v>13500</v>
      </c>
      <c r="E80" s="338"/>
      <c r="F80" s="338"/>
      <c r="G80" s="338"/>
      <c r="H80" s="339"/>
    </row>
    <row r="81" spans="1:8" ht="37.5" customHeight="1" outlineLevel="1" x14ac:dyDescent="0.2">
      <c r="A81" s="396" t="s">
        <v>48</v>
      </c>
      <c r="B81" s="397"/>
      <c r="C81" s="410"/>
      <c r="D81" s="337">
        <v>15000</v>
      </c>
      <c r="E81" s="338"/>
      <c r="F81" s="338"/>
      <c r="G81" s="338"/>
      <c r="H81" s="339"/>
    </row>
    <row r="82" spans="1:8" ht="37.5" customHeight="1" outlineLevel="1" x14ac:dyDescent="0.2">
      <c r="A82" s="396" t="s">
        <v>49</v>
      </c>
      <c r="B82" s="397"/>
      <c r="C82" s="410"/>
      <c r="D82" s="337">
        <v>16500</v>
      </c>
      <c r="E82" s="338"/>
      <c r="F82" s="338"/>
      <c r="G82" s="338"/>
      <c r="H82" s="339"/>
    </row>
    <row r="83" spans="1:8" ht="37.5" customHeight="1" outlineLevel="1" x14ac:dyDescent="0.2">
      <c r="A83" s="396" t="s">
        <v>50</v>
      </c>
      <c r="B83" s="397"/>
      <c r="C83" s="410"/>
      <c r="D83" s="337">
        <v>18000</v>
      </c>
      <c r="E83" s="338"/>
      <c r="F83" s="338"/>
      <c r="G83" s="338"/>
      <c r="H83" s="339"/>
    </row>
    <row r="84" spans="1:8" ht="37.5" customHeight="1" outlineLevel="1" x14ac:dyDescent="0.2">
      <c r="A84" s="396" t="s">
        <v>51</v>
      </c>
      <c r="B84" s="397"/>
      <c r="C84" s="410"/>
      <c r="D84" s="337">
        <v>19500</v>
      </c>
      <c r="E84" s="338"/>
      <c r="F84" s="338"/>
      <c r="G84" s="338"/>
      <c r="H84" s="339"/>
    </row>
    <row r="85" spans="1:8" ht="37.5" customHeight="1" outlineLevel="1" x14ac:dyDescent="0.2">
      <c r="A85" s="396" t="s">
        <v>52</v>
      </c>
      <c r="B85" s="397"/>
      <c r="C85" s="410"/>
      <c r="D85" s="337">
        <v>21000</v>
      </c>
      <c r="E85" s="338"/>
      <c r="F85" s="338"/>
      <c r="G85" s="338"/>
      <c r="H85" s="339"/>
    </row>
    <row r="86" spans="1:8" ht="37.5" customHeight="1" outlineLevel="1" x14ac:dyDescent="0.2">
      <c r="A86" s="396" t="s">
        <v>53</v>
      </c>
      <c r="B86" s="397"/>
      <c r="C86" s="410"/>
      <c r="D86" s="337">
        <v>22500</v>
      </c>
      <c r="E86" s="338"/>
      <c r="F86" s="338"/>
      <c r="G86" s="338"/>
      <c r="H86" s="339"/>
    </row>
    <row r="87" spans="1:8" ht="37.5" customHeight="1" outlineLevel="1" x14ac:dyDescent="0.2">
      <c r="A87" s="396" t="s">
        <v>54</v>
      </c>
      <c r="B87" s="397"/>
      <c r="C87" s="410"/>
      <c r="D87" s="337">
        <v>24000</v>
      </c>
      <c r="E87" s="338"/>
      <c r="F87" s="338"/>
      <c r="G87" s="338"/>
      <c r="H87" s="339"/>
    </row>
    <row r="88" spans="1:8" ht="37.5" customHeight="1" outlineLevel="1" x14ac:dyDescent="0.2">
      <c r="A88" s="396" t="s">
        <v>55</v>
      </c>
      <c r="B88" s="397"/>
      <c r="C88" s="410"/>
      <c r="D88" s="337">
        <v>25500</v>
      </c>
      <c r="E88" s="338"/>
      <c r="F88" s="338"/>
      <c r="G88" s="338"/>
      <c r="H88" s="339"/>
    </row>
    <row r="89" spans="1:8" ht="37.5" customHeight="1" outlineLevel="1" x14ac:dyDescent="0.2">
      <c r="A89" s="396" t="s">
        <v>56</v>
      </c>
      <c r="B89" s="397"/>
      <c r="C89" s="410"/>
      <c r="D89" s="337">
        <v>27000</v>
      </c>
      <c r="E89" s="338"/>
      <c r="F89" s="338"/>
      <c r="G89" s="338"/>
      <c r="H89" s="339"/>
    </row>
    <row r="90" spans="1:8" ht="37.5" customHeight="1" outlineLevel="1" x14ac:dyDescent="0.2">
      <c r="A90" s="396" t="s">
        <v>57</v>
      </c>
      <c r="B90" s="397"/>
      <c r="C90" s="410"/>
      <c r="D90" s="337">
        <v>28500</v>
      </c>
      <c r="E90" s="338"/>
      <c r="F90" s="338"/>
      <c r="G90" s="338"/>
      <c r="H90" s="339"/>
    </row>
    <row r="91" spans="1:8" ht="37.5" customHeight="1" outlineLevel="1" thickBot="1" x14ac:dyDescent="0.25">
      <c r="A91" s="396" t="s">
        <v>58</v>
      </c>
      <c r="B91" s="397"/>
      <c r="C91" s="410"/>
      <c r="D91" s="337">
        <v>30000</v>
      </c>
      <c r="E91" s="338"/>
      <c r="F91" s="338"/>
      <c r="G91" s="338"/>
      <c r="H91" s="339"/>
    </row>
    <row r="92" spans="1:8" ht="50.1" customHeight="1" thickBot="1" x14ac:dyDescent="0.25">
      <c r="A92" s="386" t="s">
        <v>59</v>
      </c>
      <c r="B92" s="387"/>
      <c r="C92" s="387"/>
      <c r="D92" s="398" t="str">
        <f>"от "&amp;MIN(D93:D102)&amp;" до "&amp;MAX(D93:D102)</f>
        <v>от 360 до 6000</v>
      </c>
      <c r="E92" s="399"/>
      <c r="F92" s="399"/>
      <c r="G92" s="399"/>
      <c r="H92" s="400"/>
    </row>
    <row r="93" spans="1:8" ht="151.5" x14ac:dyDescent="0.2">
      <c r="A93" s="62" t="s">
        <v>60</v>
      </c>
      <c r="B93" s="63" t="s">
        <v>13</v>
      </c>
      <c r="C93" s="107"/>
      <c r="D93" s="401">
        <v>1200</v>
      </c>
      <c r="E93" s="401"/>
      <c r="F93" s="401"/>
      <c r="G93" s="401"/>
      <c r="H93" s="402"/>
    </row>
    <row r="94" spans="1:8" ht="37.5" customHeight="1" x14ac:dyDescent="0.2">
      <c r="A94" s="356"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368">
        <v>750</v>
      </c>
      <c r="E94" s="368"/>
      <c r="F94" s="368"/>
      <c r="G94" s="368"/>
      <c r="H94" s="369"/>
    </row>
    <row r="95" spans="1:8" ht="37.5" customHeight="1" x14ac:dyDescent="0.2">
      <c r="A95" s="356" t="s">
        <v>62</v>
      </c>
      <c r="B95" s="395"/>
      <c r="C95" s="404"/>
      <c r="D95" s="368">
        <v>6000</v>
      </c>
      <c r="E95" s="368"/>
      <c r="F95" s="368"/>
      <c r="G95" s="368"/>
      <c r="H95" s="369"/>
    </row>
    <row r="96" spans="1:8" ht="37.5" customHeight="1" x14ac:dyDescent="0.2">
      <c r="A96" s="356" t="s">
        <v>63</v>
      </c>
      <c r="B96" s="395"/>
      <c r="C96" s="404"/>
      <c r="D96" s="368">
        <v>2100</v>
      </c>
      <c r="E96" s="368"/>
      <c r="F96" s="368"/>
      <c r="G96" s="368"/>
      <c r="H96" s="369"/>
    </row>
    <row r="97" spans="1:8" ht="37.5" customHeight="1" x14ac:dyDescent="0.2">
      <c r="A97" s="335" t="s">
        <v>64</v>
      </c>
      <c r="B97" s="336"/>
      <c r="C97" s="404"/>
      <c r="D97" s="368">
        <v>4500</v>
      </c>
      <c r="E97" s="368"/>
      <c r="F97" s="368"/>
      <c r="G97" s="368"/>
      <c r="H97" s="369"/>
    </row>
    <row r="98" spans="1:8" ht="37.5" customHeight="1" x14ac:dyDescent="0.2">
      <c r="A98" s="356" t="s">
        <v>65</v>
      </c>
      <c r="B98" s="395"/>
      <c r="C98" s="404"/>
      <c r="D98" s="368">
        <v>360</v>
      </c>
      <c r="E98" s="368"/>
      <c r="F98" s="368"/>
      <c r="G98" s="368"/>
      <c r="H98" s="369"/>
    </row>
    <row r="99" spans="1:8" ht="37.5" customHeight="1" x14ac:dyDescent="0.2">
      <c r="A99" s="356" t="s">
        <v>66</v>
      </c>
      <c r="B99" s="395"/>
      <c r="C99" s="404"/>
      <c r="D99" s="368">
        <v>360</v>
      </c>
      <c r="E99" s="368"/>
      <c r="F99" s="368"/>
      <c r="G99" s="368"/>
      <c r="H99" s="369"/>
    </row>
    <row r="100" spans="1:8" ht="37.5" customHeight="1" x14ac:dyDescent="0.2">
      <c r="A100" s="356" t="s">
        <v>67</v>
      </c>
      <c r="B100" s="395"/>
      <c r="C100" s="404"/>
      <c r="D100" s="368">
        <v>720</v>
      </c>
      <c r="E100" s="368"/>
      <c r="F100" s="368"/>
      <c r="G100" s="368"/>
      <c r="H100" s="369"/>
    </row>
    <row r="101" spans="1:8" ht="37.5" customHeight="1" x14ac:dyDescent="0.2">
      <c r="A101" s="356" t="s">
        <v>68</v>
      </c>
      <c r="B101" s="395"/>
      <c r="C101" s="404"/>
      <c r="D101" s="368">
        <v>1080</v>
      </c>
      <c r="E101" s="368"/>
      <c r="F101" s="368"/>
      <c r="G101" s="368"/>
      <c r="H101" s="369"/>
    </row>
    <row r="102" spans="1:8" ht="37.5" customHeight="1" thickBot="1" x14ac:dyDescent="0.25">
      <c r="A102" s="406" t="s">
        <v>69</v>
      </c>
      <c r="B102" s="407"/>
      <c r="C102" s="405"/>
      <c r="D102" s="393">
        <v>3600</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55.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379">
        <v>7200</v>
      </c>
      <c r="E106" s="379"/>
      <c r="F106" s="379"/>
      <c r="G106" s="379"/>
      <c r="H106" s="380"/>
    </row>
    <row r="107" spans="1:8" ht="55.5" customHeight="1" thickBot="1" x14ac:dyDescent="0.25">
      <c r="A107" s="381" t="s">
        <v>74</v>
      </c>
      <c r="B107" s="382"/>
      <c r="C107" s="377"/>
      <c r="D107" s="383" t="s">
        <v>75</v>
      </c>
      <c r="E107" s="384"/>
      <c r="F107" s="384"/>
      <c r="G107" s="384"/>
      <c r="H107" s="385"/>
    </row>
    <row r="108" spans="1:8" ht="55.5" customHeight="1" x14ac:dyDescent="0.2">
      <c r="A108" s="363" t="s">
        <v>76</v>
      </c>
      <c r="B108" s="364"/>
      <c r="C108" s="377"/>
      <c r="D108" s="368">
        <f>D106/4</f>
        <v>1800</v>
      </c>
      <c r="E108" s="368"/>
      <c r="F108" s="368"/>
      <c r="G108" s="368"/>
      <c r="H108" s="369"/>
    </row>
    <row r="109" spans="1:8" ht="55.5" customHeight="1" x14ac:dyDescent="0.2">
      <c r="A109" s="363" t="s">
        <v>77</v>
      </c>
      <c r="B109" s="364"/>
      <c r="C109" s="377"/>
      <c r="D109" s="368">
        <f>D106/5</f>
        <v>1440</v>
      </c>
      <c r="E109" s="368"/>
      <c r="F109" s="368"/>
      <c r="G109" s="368"/>
      <c r="H109" s="369"/>
    </row>
    <row r="110" spans="1:8" ht="55.5" customHeight="1" x14ac:dyDescent="0.2">
      <c r="A110" s="363" t="s">
        <v>78</v>
      </c>
      <c r="B110" s="364"/>
      <c r="C110" s="377"/>
      <c r="D110" s="368">
        <f>D106/6</f>
        <v>1200</v>
      </c>
      <c r="E110" s="368"/>
      <c r="F110" s="368"/>
      <c r="G110" s="368"/>
      <c r="H110" s="369"/>
    </row>
    <row r="111" spans="1:8" ht="55.5" customHeight="1" x14ac:dyDescent="0.2">
      <c r="A111" s="363" t="s">
        <v>79</v>
      </c>
      <c r="B111" s="364"/>
      <c r="C111" s="377"/>
      <c r="D111" s="368">
        <f>D106/7</f>
        <v>1028.5714285714287</v>
      </c>
      <c r="E111" s="368"/>
      <c r="F111" s="368"/>
      <c r="G111" s="368"/>
      <c r="H111" s="369"/>
    </row>
    <row r="112" spans="1:8" ht="55.5" customHeight="1" x14ac:dyDescent="0.2">
      <c r="A112" s="363" t="s">
        <v>80</v>
      </c>
      <c r="B112" s="364"/>
      <c r="C112" s="377"/>
      <c r="D112" s="368">
        <f>D106/8</f>
        <v>900</v>
      </c>
      <c r="E112" s="368"/>
      <c r="F112" s="368"/>
      <c r="G112" s="368"/>
      <c r="H112" s="369"/>
    </row>
    <row r="113" spans="1:8" ht="55.5" customHeight="1" x14ac:dyDescent="0.2">
      <c r="A113" s="363" t="s">
        <v>81</v>
      </c>
      <c r="B113" s="364"/>
      <c r="C113" s="377"/>
      <c r="D113" s="368">
        <f>D106/9</f>
        <v>800</v>
      </c>
      <c r="E113" s="368"/>
      <c r="F113" s="368"/>
      <c r="G113" s="368"/>
      <c r="H113" s="369"/>
    </row>
    <row r="114" spans="1:8" ht="55.5" customHeight="1" x14ac:dyDescent="0.2">
      <c r="A114" s="363" t="s">
        <v>82</v>
      </c>
      <c r="B114" s="364"/>
      <c r="C114" s="377"/>
      <c r="D114" s="368">
        <f>D106/10</f>
        <v>720</v>
      </c>
      <c r="E114" s="368"/>
      <c r="F114" s="368"/>
      <c r="G114" s="368"/>
      <c r="H114" s="369"/>
    </row>
    <row r="115" spans="1:8" ht="55.5" customHeight="1" thickBot="1" x14ac:dyDescent="0.25">
      <c r="A115" s="374" t="s">
        <v>83</v>
      </c>
      <c r="B115" s="375"/>
      <c r="C115" s="377"/>
      <c r="D115" s="379">
        <v>10800</v>
      </c>
      <c r="E115" s="379"/>
      <c r="F115" s="379"/>
      <c r="G115" s="379"/>
      <c r="H115" s="380"/>
    </row>
    <row r="116" spans="1:8" ht="55.5" customHeight="1" thickBot="1" x14ac:dyDescent="0.25">
      <c r="A116" s="381" t="s">
        <v>74</v>
      </c>
      <c r="B116" s="382"/>
      <c r="C116" s="377"/>
      <c r="D116" s="383" t="s">
        <v>75</v>
      </c>
      <c r="E116" s="384"/>
      <c r="F116" s="384"/>
      <c r="G116" s="384"/>
      <c r="H116" s="385"/>
    </row>
    <row r="117" spans="1:8" ht="55.5" customHeight="1" x14ac:dyDescent="0.2">
      <c r="A117" s="363" t="s">
        <v>76</v>
      </c>
      <c r="B117" s="364"/>
      <c r="C117" s="377"/>
      <c r="D117" s="368">
        <v>2700</v>
      </c>
      <c r="E117" s="368"/>
      <c r="F117" s="368"/>
      <c r="G117" s="368"/>
      <c r="H117" s="369"/>
    </row>
    <row r="118" spans="1:8" ht="55.5" customHeight="1" x14ac:dyDescent="0.2">
      <c r="A118" s="363" t="s">
        <v>77</v>
      </c>
      <c r="B118" s="364"/>
      <c r="C118" s="377"/>
      <c r="D118" s="368">
        <v>2160</v>
      </c>
      <c r="E118" s="368"/>
      <c r="F118" s="368"/>
      <c r="G118" s="368"/>
      <c r="H118" s="369"/>
    </row>
    <row r="119" spans="1:8" ht="55.5" customHeight="1" x14ac:dyDescent="0.2">
      <c r="A119" s="363" t="s">
        <v>78</v>
      </c>
      <c r="B119" s="364"/>
      <c r="C119" s="377"/>
      <c r="D119" s="368">
        <v>1800</v>
      </c>
      <c r="E119" s="368"/>
      <c r="F119" s="368"/>
      <c r="G119" s="368"/>
      <c r="H119" s="369"/>
    </row>
    <row r="120" spans="1:8" ht="55.5" customHeight="1" x14ac:dyDescent="0.2">
      <c r="A120" s="363" t="s">
        <v>79</v>
      </c>
      <c r="B120" s="364"/>
      <c r="C120" s="377"/>
      <c r="D120" s="368">
        <v>1542.8571428571429</v>
      </c>
      <c r="E120" s="368"/>
      <c r="F120" s="368"/>
      <c r="G120" s="368"/>
      <c r="H120" s="369"/>
    </row>
    <row r="121" spans="1:8" ht="55.5" customHeight="1" x14ac:dyDescent="0.2">
      <c r="A121" s="363" t="s">
        <v>80</v>
      </c>
      <c r="B121" s="364"/>
      <c r="C121" s="377"/>
      <c r="D121" s="368">
        <v>1350</v>
      </c>
      <c r="E121" s="368"/>
      <c r="F121" s="368"/>
      <c r="G121" s="368"/>
      <c r="H121" s="369"/>
    </row>
    <row r="122" spans="1:8" ht="55.5" customHeight="1" x14ac:dyDescent="0.2">
      <c r="A122" s="363" t="s">
        <v>81</v>
      </c>
      <c r="B122" s="364"/>
      <c r="C122" s="377"/>
      <c r="D122" s="368">
        <v>1200</v>
      </c>
      <c r="E122" s="368"/>
      <c r="F122" s="368"/>
      <c r="G122" s="368"/>
      <c r="H122" s="369"/>
    </row>
    <row r="123" spans="1:8" ht="55.5" customHeight="1" thickBot="1" x14ac:dyDescent="0.25">
      <c r="A123" s="363" t="s">
        <v>82</v>
      </c>
      <c r="B123" s="364"/>
      <c r="C123" s="378"/>
      <c r="D123" s="368">
        <v>1080</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353">
        <v>10008</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66" t="str">
        <f>"Интернет-площадка 2gis.ru на основе Cправочника организаций "&amp;$C$2&amp;""</f>
        <v>Интернет-площадка 2gis.ru на основе Cправочника организаций "2ГИС.ИЖЕВСК"</v>
      </c>
      <c r="D126" s="360">
        <v>4500</v>
      </c>
      <c r="E126" s="361"/>
      <c r="F126" s="361"/>
      <c r="G126" s="361"/>
      <c r="H126" s="362"/>
    </row>
    <row r="127" spans="1:8" ht="50.1" customHeight="1" x14ac:dyDescent="0.2">
      <c r="A127" s="335" t="s">
        <v>86</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367">
        <v>6750</v>
      </c>
      <c r="E127" s="351"/>
      <c r="F127" s="351"/>
      <c r="G127" s="351"/>
      <c r="H127" s="352"/>
    </row>
    <row r="128" spans="1:8" ht="50.1" customHeight="1" x14ac:dyDescent="0.2">
      <c r="A128" s="335" t="s">
        <v>87</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37">
        <v>13500</v>
      </c>
      <c r="E128" s="338"/>
      <c r="F128" s="338"/>
      <c r="G128" s="338"/>
      <c r="H128" s="339"/>
    </row>
    <row r="129" spans="1:8" ht="50.1" customHeight="1" x14ac:dyDescent="0.2">
      <c r="A129" s="335" t="s">
        <v>88</v>
      </c>
      <c r="B129" s="336"/>
      <c r="C129" s="67" t="str">
        <f>"Интернет-площадка 2gis.ru на основе Cправочника организаций "&amp;$C$2&amp;""</f>
        <v>Интернет-площадка 2gis.ru на основе Cправочника организаций "2ГИС.ИЖЕВСК"</v>
      </c>
      <c r="D129" s="337">
        <v>7500</v>
      </c>
      <c r="E129" s="338"/>
      <c r="F129" s="338"/>
      <c r="G129" s="338"/>
      <c r="H129" s="339"/>
    </row>
    <row r="130" spans="1:8" ht="50.1" customHeight="1" x14ac:dyDescent="0.2">
      <c r="A130" s="335" t="s">
        <v>89</v>
      </c>
      <c r="B130" s="336"/>
      <c r="C130" s="67" t="str">
        <f>"Интернет-площадка 2gis.ru на основе Cправочника организаций "&amp;$C$2&amp;""</f>
        <v>Интернет-площадка 2gis.ru на основе Cправочника организаций "2ГИС.ИЖЕВСК"</v>
      </c>
      <c r="D130" s="337">
        <v>9000</v>
      </c>
      <c r="E130" s="338"/>
      <c r="F130" s="338"/>
      <c r="G130" s="338"/>
      <c r="H130" s="339"/>
    </row>
    <row r="131" spans="1:8" ht="50.1" customHeight="1" x14ac:dyDescent="0.2">
      <c r="A131" s="335" t="s">
        <v>90</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37">
        <v>5550</v>
      </c>
      <c r="E131" s="338"/>
      <c r="F131" s="338"/>
      <c r="G131" s="338"/>
      <c r="H131" s="339"/>
    </row>
    <row r="132" spans="1:8" ht="50.1" customHeight="1" x14ac:dyDescent="0.2">
      <c r="A132" s="335" t="s">
        <v>91</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37">
        <v>12000</v>
      </c>
      <c r="E132" s="338"/>
      <c r="F132" s="338"/>
      <c r="G132" s="338"/>
      <c r="H132" s="339"/>
    </row>
    <row r="133" spans="1:8" ht="50.1" customHeight="1" x14ac:dyDescent="0.2">
      <c r="A133" s="335" t="s">
        <v>92</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37">
        <v>21000</v>
      </c>
      <c r="E133" s="338"/>
      <c r="F133" s="338"/>
      <c r="G133" s="338"/>
      <c r="H133" s="339"/>
    </row>
    <row r="134" spans="1:8" ht="50.1" customHeight="1" x14ac:dyDescent="0.2">
      <c r="A134" s="335" t="s">
        <v>93</v>
      </c>
      <c r="B134" s="336"/>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37">
        <v>10020</v>
      </c>
      <c r="E134" s="338"/>
      <c r="F134" s="338"/>
      <c r="G134" s="338"/>
      <c r="H134" s="339"/>
    </row>
    <row r="135" spans="1:8" ht="50.1" customHeight="1" x14ac:dyDescent="0.2">
      <c r="A135" s="335" t="s">
        <v>94</v>
      </c>
      <c r="B135" s="336"/>
      <c r="C135" s="67" t="s">
        <v>95</v>
      </c>
      <c r="D135" s="337">
        <v>1050</v>
      </c>
      <c r="E135" s="338"/>
      <c r="F135" s="338"/>
      <c r="G135" s="338"/>
      <c r="H135" s="339"/>
    </row>
    <row r="136" spans="1:8" ht="62.25" customHeight="1" x14ac:dyDescent="0.2">
      <c r="A136" s="335" t="s">
        <v>96</v>
      </c>
      <c r="B136" s="336"/>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37">
        <v>9060</v>
      </c>
      <c r="E136" s="338"/>
      <c r="F136" s="338"/>
      <c r="G136" s="338"/>
      <c r="H136" s="339"/>
    </row>
    <row r="137" spans="1:8" ht="62.25" customHeight="1" x14ac:dyDescent="0.2">
      <c r="A137" s="335" t="s">
        <v>97</v>
      </c>
      <c r="B137" s="336"/>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37">
        <v>7248</v>
      </c>
      <c r="E137" s="338"/>
      <c r="F137" s="338"/>
      <c r="G137" s="338"/>
      <c r="H137" s="339"/>
    </row>
    <row r="138" spans="1:8" ht="62.25" customHeight="1" x14ac:dyDescent="0.2">
      <c r="A138" s="335" t="s">
        <v>98</v>
      </c>
      <c r="B138" s="336"/>
      <c r="C138"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37">
        <v>7500</v>
      </c>
      <c r="E138" s="338"/>
      <c r="F138" s="338"/>
      <c r="G138" s="338"/>
      <c r="H138" s="339"/>
    </row>
    <row r="139" spans="1:8" ht="62.25" customHeight="1" x14ac:dyDescent="0.2">
      <c r="A139" s="335" t="s">
        <v>99</v>
      </c>
      <c r="B139" s="336"/>
      <c r="C139"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37">
        <v>3624</v>
      </c>
      <c r="E139" s="338"/>
      <c r="F139" s="338"/>
      <c r="G139" s="338"/>
      <c r="H139" s="339"/>
    </row>
    <row r="140" spans="1:8" ht="62.25" customHeight="1" x14ac:dyDescent="0.2">
      <c r="A140" s="335" t="s">
        <v>100</v>
      </c>
      <c r="B140" s="336"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37">
        <v>15000</v>
      </c>
      <c r="E140" s="338"/>
      <c r="F140" s="338"/>
      <c r="G140" s="338"/>
      <c r="H140" s="339"/>
    </row>
    <row r="141" spans="1:8" ht="62.25" customHeight="1" x14ac:dyDescent="0.2">
      <c r="A141" s="335" t="s">
        <v>101</v>
      </c>
      <c r="B141" s="336"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37">
        <v>3000</v>
      </c>
      <c r="E141" s="338"/>
      <c r="F141" s="338"/>
      <c r="G141" s="338"/>
      <c r="H141" s="339"/>
    </row>
    <row r="142" spans="1:8" ht="50.1" customHeight="1" x14ac:dyDescent="0.2">
      <c r="A142" s="335" t="s">
        <v>102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37">
        <v>5100</v>
      </c>
      <c r="E142" s="338"/>
      <c r="F142" s="338"/>
      <c r="G142" s="338"/>
      <c r="H142" s="339"/>
    </row>
    <row r="143" spans="1:8" s="16" customFormat="1" ht="102" customHeight="1" x14ac:dyDescent="0.2">
      <c r="A143" s="335" t="s">
        <v>16</v>
      </c>
      <c r="B143" s="336"/>
      <c r="C14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37">
        <v>1050</v>
      </c>
      <c r="E143" s="338"/>
      <c r="F143" s="338"/>
      <c r="G143" s="338"/>
      <c r="H143" s="339"/>
    </row>
    <row r="144" spans="1:8" s="16" customFormat="1" ht="102" customHeight="1" x14ac:dyDescent="0.2">
      <c r="A144" s="335" t="s">
        <v>103</v>
      </c>
      <c r="B144" s="336"/>
      <c r="C14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4" s="337">
        <v>50010</v>
      </c>
      <c r="E144" s="338"/>
      <c r="F144" s="338"/>
      <c r="G144" s="338"/>
      <c r="H144" s="339"/>
    </row>
    <row r="145" spans="1:8" s="16" customFormat="1" ht="126" customHeight="1" x14ac:dyDescent="0.2">
      <c r="A145" s="335" t="s">
        <v>104</v>
      </c>
      <c r="B145" s="336"/>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5" s="337">
        <v>6900</v>
      </c>
      <c r="E145" s="338"/>
      <c r="F145" s="338"/>
      <c r="G145" s="338"/>
      <c r="H145" s="339"/>
    </row>
    <row r="146" spans="1:8" s="16" customFormat="1" ht="96" customHeight="1" x14ac:dyDescent="0.2">
      <c r="A146" s="335" t="s">
        <v>105</v>
      </c>
      <c r="B146" s="336"/>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37">
        <v>5010</v>
      </c>
      <c r="E146" s="338"/>
      <c r="F146" s="338"/>
      <c r="G146" s="338"/>
      <c r="H146" s="339"/>
    </row>
    <row r="147" spans="1:8" s="16" customFormat="1" ht="96" customHeight="1" x14ac:dyDescent="0.2">
      <c r="A147" s="356" t="s">
        <v>106</v>
      </c>
      <c r="B147" s="357"/>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7" s="337">
        <v>10002</v>
      </c>
      <c r="E147" s="338"/>
      <c r="F147" s="338"/>
      <c r="G147" s="338"/>
      <c r="H147" s="339"/>
    </row>
    <row r="148" spans="1:8" ht="50.1" customHeight="1" x14ac:dyDescent="0.2">
      <c r="A148" s="335" t="s">
        <v>107</v>
      </c>
      <c r="B148" s="336"/>
      <c r="C148" s="67" t="str">
        <f>"Интернет-площадка 2gis.ru на основе Cправочника организаций "&amp;$C$2&amp;""</f>
        <v>Интернет-площадка 2gis.ru на основе Cправочника организаций "2ГИС.ИЖЕВСК"</v>
      </c>
      <c r="D148" s="337">
        <v>6360</v>
      </c>
      <c r="E148" s="338"/>
      <c r="F148" s="338"/>
      <c r="G148" s="338"/>
      <c r="H148" s="339"/>
    </row>
    <row r="149" spans="1:8" ht="50.1" customHeight="1" x14ac:dyDescent="0.2">
      <c r="A149" s="335" t="s">
        <v>108</v>
      </c>
      <c r="B149" s="336"/>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37">
        <v>9480</v>
      </c>
      <c r="E149" s="338"/>
      <c r="F149" s="338"/>
      <c r="G149" s="338"/>
      <c r="H149" s="339"/>
    </row>
    <row r="150" spans="1:8" ht="50.1" customHeight="1" x14ac:dyDescent="0.2">
      <c r="A150" s="335" t="s">
        <v>109</v>
      </c>
      <c r="B150" s="336"/>
      <c r="C150" s="67" t="str">
        <f t="shared" si="1"/>
        <v>Электронный справочник на основе Справочника организаций "2ГИС.ИЖЕВСК" (версия для ПК)</v>
      </c>
      <c r="D150" s="337">
        <v>18960</v>
      </c>
      <c r="E150" s="338"/>
      <c r="F150" s="338"/>
      <c r="G150" s="338"/>
      <c r="H150" s="339"/>
    </row>
    <row r="151" spans="1:8" ht="50.1" customHeight="1" x14ac:dyDescent="0.2">
      <c r="A151" s="335" t="s">
        <v>110</v>
      </c>
      <c r="B151" s="336"/>
      <c r="C151" s="67" t="str">
        <f>"Интернет-площадка 2gis.ru на основе Cправочника организаций "&amp;$C$2&amp;""</f>
        <v>Интернет-площадка 2gis.ru на основе Cправочника организаций "2ГИС.ИЖЕВСК"</v>
      </c>
      <c r="D151" s="337">
        <v>10560</v>
      </c>
      <c r="E151" s="338"/>
      <c r="F151" s="338"/>
      <c r="G151" s="338"/>
      <c r="H151" s="339"/>
    </row>
    <row r="152" spans="1:8" ht="50.1" customHeight="1" x14ac:dyDescent="0.2">
      <c r="A152" s="335" t="s">
        <v>111</v>
      </c>
      <c r="B152" s="336"/>
      <c r="C152" s="67" t="str">
        <f>"Интернет-площадка 2gis.ru на основе Cправочника организаций "&amp;$C$2&amp;""</f>
        <v>Интернет-площадка 2gis.ru на основе Cправочника организаций "2ГИС.ИЖЕВСК"</v>
      </c>
      <c r="D152" s="337">
        <v>12672</v>
      </c>
      <c r="E152" s="338"/>
      <c r="F152" s="338"/>
      <c r="G152" s="338"/>
      <c r="H152" s="339"/>
    </row>
    <row r="153" spans="1:8" ht="50.1" customHeight="1" x14ac:dyDescent="0.2">
      <c r="A153" s="335" t="s">
        <v>112</v>
      </c>
      <c r="B153" s="336"/>
      <c r="C153" s="67" t="str">
        <f t="shared" si="1"/>
        <v>Электронный справочник на основе Справочника организаций "2ГИС.ИЖЕВСК" (версия для ПК)</v>
      </c>
      <c r="D153" s="337">
        <v>7800</v>
      </c>
      <c r="E153" s="338"/>
      <c r="F153" s="338"/>
      <c r="G153" s="338"/>
      <c r="H153" s="339"/>
    </row>
    <row r="154" spans="1:8" ht="50.1" customHeight="1" x14ac:dyDescent="0.2">
      <c r="A154" s="335" t="s">
        <v>113</v>
      </c>
      <c r="B154" s="336"/>
      <c r="C154" s="67" t="str">
        <f t="shared" si="1"/>
        <v>Электронный справочник на основе Справочника организаций "2ГИС.ИЖЕВСК" (версия для ПК)</v>
      </c>
      <c r="D154" s="337">
        <v>16800</v>
      </c>
      <c r="E154" s="338"/>
      <c r="F154" s="338"/>
      <c r="G154" s="338"/>
      <c r="H154" s="339"/>
    </row>
    <row r="155" spans="1:8" ht="50.1" customHeight="1" x14ac:dyDescent="0.2">
      <c r="A155" s="335" t="s">
        <v>114</v>
      </c>
      <c r="B155" s="336"/>
      <c r="C155" s="67" t="str">
        <f t="shared" si="1"/>
        <v>Электронный справочник на основе Справочника организаций "2ГИС.ИЖЕВСК" (версия для ПК)</v>
      </c>
      <c r="D155" s="337">
        <v>29400</v>
      </c>
      <c r="E155" s="338"/>
      <c r="F155" s="338"/>
      <c r="G155" s="338"/>
      <c r="H155" s="339"/>
    </row>
    <row r="156" spans="1:8" ht="50.1" customHeight="1" x14ac:dyDescent="0.2">
      <c r="A156" s="335" t="s">
        <v>115</v>
      </c>
      <c r="B156" s="336"/>
      <c r="C156" s="67" t="s">
        <v>95</v>
      </c>
      <c r="D156" s="337">
        <v>1560</v>
      </c>
      <c r="E156" s="338"/>
      <c r="F156" s="338"/>
      <c r="G156" s="338"/>
      <c r="H156" s="339"/>
    </row>
    <row r="157" spans="1:8" ht="72" customHeight="1" x14ac:dyDescent="0.2">
      <c r="A157" s="335" t="s">
        <v>116</v>
      </c>
      <c r="B157" s="336"/>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37">
        <v>21000</v>
      </c>
      <c r="E157" s="338"/>
      <c r="F157" s="338"/>
      <c r="G157" s="338"/>
      <c r="H157" s="339"/>
    </row>
    <row r="158" spans="1:8" ht="50.1" customHeight="1" thickBot="1" x14ac:dyDescent="0.25">
      <c r="A158" s="335" t="s">
        <v>117</v>
      </c>
      <c r="B158" s="336"/>
      <c r="C158" s="67" t="str">
        <f t="shared" si="1"/>
        <v>Электронный справочник на основе Справочника организаций "2ГИС.ИЖЕВСК" (версия для ПК)</v>
      </c>
      <c r="D158" s="353">
        <v>7200</v>
      </c>
      <c r="E158" s="354"/>
      <c r="F158" s="354"/>
      <c r="G158" s="354"/>
      <c r="H158" s="355"/>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37">
        <v>8004</v>
      </c>
      <c r="E160" s="338"/>
      <c r="F160" s="338"/>
      <c r="G160" s="338"/>
      <c r="H160" s="339"/>
    </row>
    <row r="161" spans="1:8" s="16" customFormat="1" ht="50.1" customHeight="1" x14ac:dyDescent="0.2">
      <c r="A161" s="335" t="s">
        <v>120</v>
      </c>
      <c r="B161" s="336"/>
      <c r="C161" s="346"/>
      <c r="D161" s="337">
        <v>5004</v>
      </c>
      <c r="E161" s="338"/>
      <c r="F161" s="338"/>
      <c r="G161" s="338"/>
      <c r="H161" s="339"/>
    </row>
    <row r="162" spans="1:8" s="16" customFormat="1" ht="50.1" customHeight="1" x14ac:dyDescent="0.2">
      <c r="A162" s="348" t="s">
        <v>121</v>
      </c>
      <c r="B162" s="349"/>
      <c r="C162" s="346"/>
      <c r="D162" s="496">
        <v>3000</v>
      </c>
      <c r="E162" s="368"/>
      <c r="F162" s="368"/>
      <c r="G162" s="368"/>
      <c r="H162" s="368"/>
    </row>
    <row r="163" spans="1:8" s="16" customFormat="1" ht="50.1" customHeight="1" x14ac:dyDescent="0.2">
      <c r="A163" s="348" t="s">
        <v>122</v>
      </c>
      <c r="B163" s="349"/>
      <c r="C163" s="346"/>
      <c r="D163" s="496">
        <v>300</v>
      </c>
      <c r="E163" s="368"/>
      <c r="F163" s="368"/>
      <c r="G163" s="368"/>
      <c r="H163" s="368"/>
    </row>
    <row r="164" spans="1:8" s="16" customFormat="1" ht="50.1" customHeight="1" thickBot="1" x14ac:dyDescent="0.25">
      <c r="A164" s="348" t="s">
        <v>123</v>
      </c>
      <c r="B164" s="349"/>
      <c r="C164" s="347"/>
      <c r="D164" s="450">
        <v>1050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7" t="str">
        <f>"Интернет-площадка 2gis.ru на основе Cправочника организаций "&amp;$C$2&amp;""</f>
        <v>Интернет-площадка 2gis.ru на основе Cправочника организаций "2ГИС.ИЖЕВСК"</v>
      </c>
      <c r="D166" s="337">
        <v>3300</v>
      </c>
      <c r="E166" s="338"/>
      <c r="F166" s="338"/>
      <c r="G166" s="338"/>
      <c r="H166" s="339"/>
    </row>
    <row r="167" spans="1:8" ht="50.1" customHeight="1" x14ac:dyDescent="0.2">
      <c r="A167" s="335" t="s">
        <v>126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7" s="337">
        <v>5100</v>
      </c>
      <c r="E167" s="338"/>
      <c r="F167" s="338"/>
      <c r="G167" s="338"/>
      <c r="H167" s="339"/>
    </row>
    <row r="168" spans="1:8" ht="50.1" customHeight="1" x14ac:dyDescent="0.2">
      <c r="A168" s="335" t="s">
        <v>195</v>
      </c>
      <c r="B168" s="336"/>
      <c r="C168" s="67" t="str">
        <f>"Интернет-площадка 2gis.ru на основе Cправочника организаций "&amp;$C$2&amp;""</f>
        <v>Интернет-площадка 2gis.ru на основе Cправочника организаций "2ГИС.ИЖЕВСК"</v>
      </c>
      <c r="D168" s="337">
        <v>4680</v>
      </c>
      <c r="E168" s="338"/>
      <c r="F168" s="338"/>
      <c r="G168" s="338"/>
      <c r="H168" s="339"/>
    </row>
    <row r="169" spans="1:8" ht="50.1" customHeight="1" x14ac:dyDescent="0.2">
      <c r="A169" s="335" t="s">
        <v>128</v>
      </c>
      <c r="B169" s="336"/>
      <c r="C169"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9" s="337">
        <v>7200</v>
      </c>
      <c r="E169" s="338"/>
      <c r="F169" s="338"/>
      <c r="G169" s="338"/>
      <c r="H169" s="339"/>
    </row>
    <row r="170" spans="1:8" s="16" customFormat="1" ht="126" customHeight="1" thickBot="1" x14ac:dyDescent="0.25">
      <c r="A170" s="335" t="s">
        <v>129</v>
      </c>
      <c r="B170" s="336"/>
      <c r="C170" s="149" t="str">
        <f>C166</f>
        <v>Интернет-площадка 2gis.ru на основе Cправочника организаций "2ГИС.ИЖЕВСК"</v>
      </c>
      <c r="D170" s="495">
        <v>6312</v>
      </c>
      <c r="E170" s="393"/>
      <c r="F170" s="393"/>
      <c r="G170" s="393"/>
      <c r="H170" s="394"/>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6"/>
      <c r="B172" s="486"/>
      <c r="C172" s="602"/>
      <c r="D172" s="486"/>
      <c r="E172" s="486"/>
      <c r="F172" s="486"/>
      <c r="G172" s="486"/>
      <c r="H172" s="487"/>
    </row>
    <row r="173" spans="1:8" s="16" customFormat="1" ht="185.25" customHeight="1" x14ac:dyDescent="0.2">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3" s="360">
        <v>10230</v>
      </c>
      <c r="E173" s="361"/>
      <c r="F173" s="361"/>
      <c r="G173" s="361"/>
      <c r="H173" s="362"/>
    </row>
    <row r="174" spans="1:8" s="16" customFormat="1" ht="83.25" customHeight="1" thickBot="1" x14ac:dyDescent="0.25">
      <c r="A174" s="335" t="s">
        <v>198</v>
      </c>
      <c r="B174" s="336"/>
      <c r="C174" s="346"/>
      <c r="D174" s="337">
        <v>10230</v>
      </c>
      <c r="E174" s="338"/>
      <c r="F174" s="338"/>
      <c r="G174" s="338"/>
      <c r="H174" s="339"/>
    </row>
    <row r="175" spans="1:8" ht="21.75" thickBot="1" x14ac:dyDescent="0.25">
      <c r="A175" s="497"/>
      <c r="B175" s="498"/>
      <c r="C175" s="56"/>
      <c r="D175" s="499"/>
      <c r="E175" s="499"/>
      <c r="F175" s="499"/>
      <c r="G175" s="499"/>
      <c r="H175" s="500"/>
    </row>
    <row r="177" spans="1:8" ht="21" x14ac:dyDescent="0.2">
      <c r="A177" s="75"/>
      <c r="B177" s="76" t="s">
        <v>130</v>
      </c>
      <c r="C177" s="333" t="s">
        <v>486</v>
      </c>
      <c r="D177" s="333"/>
      <c r="E177" s="77"/>
      <c r="F177" s="77"/>
      <c r="G177" s="77"/>
      <c r="H177" s="77"/>
    </row>
    <row r="178" spans="1:8" ht="21" x14ac:dyDescent="0.2">
      <c r="A178" s="75"/>
      <c r="B178" s="77"/>
      <c r="C178" s="520" t="s">
        <v>487</v>
      </c>
      <c r="D178" s="327"/>
      <c r="E178" s="77"/>
      <c r="F178" s="77"/>
      <c r="G178" s="77"/>
      <c r="H178" s="77"/>
    </row>
    <row r="179" spans="1:8" ht="21" x14ac:dyDescent="0.2">
      <c r="A179" s="75"/>
      <c r="B179" s="77"/>
      <c r="C179" s="327" t="s">
        <v>488</v>
      </c>
      <c r="D179" s="327"/>
      <c r="E179" s="77"/>
      <c r="F179" s="77"/>
      <c r="G179" s="77"/>
      <c r="H179" s="77"/>
    </row>
    <row r="180" spans="1:8" ht="21" x14ac:dyDescent="0.2">
      <c r="A180" s="75"/>
      <c r="B180" s="77"/>
      <c r="C180" s="108"/>
      <c r="D180" s="108"/>
      <c r="E180" s="77"/>
      <c r="F180" s="77"/>
      <c r="G180" s="77"/>
      <c r="H180" s="77"/>
    </row>
    <row r="181" spans="1:8" s="78" customFormat="1" ht="108" customHeight="1" x14ac:dyDescent="0.2">
      <c r="A181" s="334" t="s">
        <v>489</v>
      </c>
      <c r="B181" s="334"/>
      <c r="C181" s="334"/>
      <c r="D181" s="334"/>
      <c r="E181" s="334"/>
      <c r="F181" s="334"/>
      <c r="G181" s="334"/>
      <c r="H181" s="334"/>
    </row>
    <row r="182" spans="1:8" ht="26.25" customHeight="1" x14ac:dyDescent="0.2">
      <c r="A182" s="324" t="str">
        <f>Абакан_юр!A171</f>
        <v>По соглашению сторон в качестве валюты платежа могут выступать украинские гривны, в этом случае курс следующий: 1 руб. = 0,5104 гривен</v>
      </c>
      <c r="B182" s="324"/>
      <c r="C182" s="324"/>
      <c r="D182" s="79"/>
      <c r="E182" s="79"/>
      <c r="F182" s="80"/>
      <c r="G182" s="328"/>
      <c r="H182" s="328"/>
    </row>
    <row r="183" spans="1:8" ht="26.25" customHeight="1" x14ac:dyDescent="0.2">
      <c r="A183" s="324" t="str">
        <f>Абакан_юр!A172</f>
        <v>По соглашению сторон в качестве валюты платежа могут выступать дирхамы ОАЭ, в этом случае курс следующий: 1 руб. = 0,0434 дирхам</v>
      </c>
      <c r="B183" s="324"/>
      <c r="C183" s="324"/>
      <c r="D183" s="79"/>
      <c r="E183" s="79"/>
      <c r="F183" s="80"/>
      <c r="G183" s="82"/>
      <c r="H183" s="82"/>
    </row>
    <row r="184" spans="1:8" ht="26.25" customHeight="1" x14ac:dyDescent="0.2">
      <c r="A184" s="324" t="str">
        <f>Абакан_юр!A173</f>
        <v>По соглашению сторон в качестве валюты платежа могут выступать доллары США, в этом случае курс следующий: 1 руб. = 0,0126 доллара</v>
      </c>
      <c r="B184" s="324"/>
      <c r="C184" s="324"/>
      <c r="D184" s="79"/>
      <c r="E184" s="79"/>
      <c r="F184" s="80"/>
      <c r="G184" s="82"/>
      <c r="H184" s="82"/>
    </row>
    <row r="185" spans="1:8" ht="26.25" customHeight="1" x14ac:dyDescent="0.2">
      <c r="A185" s="324" t="str">
        <f>Абакан_юр!A174</f>
        <v>По соглашению сторон в качестве валюты платежа могут выступать евро, в этом случае курс следующий: 1 руб. = 0,0117 евро</v>
      </c>
      <c r="B185" s="324"/>
      <c r="C185" s="324"/>
      <c r="D185" s="79"/>
      <c r="E185" s="80"/>
      <c r="F185" s="80"/>
      <c r="G185" s="82"/>
      <c r="H185" s="82"/>
    </row>
    <row r="186" spans="1:8" ht="26.25" customHeight="1" x14ac:dyDescent="0.2">
      <c r="A186" s="324" t="str">
        <f>Абакан_юр!A175</f>
        <v>По соглашению сторон в качестве валюты платежа могут выступать чешские кроны, в этом случае курс следующий: 1 руб. = 0,2914 крона</v>
      </c>
      <c r="B186" s="324"/>
      <c r="C186" s="324"/>
      <c r="D186" s="79"/>
      <c r="E186" s="80"/>
      <c r="F186" s="80"/>
      <c r="G186" s="82"/>
      <c r="H186" s="82"/>
    </row>
    <row r="187" spans="1:8" ht="26.25" customHeight="1" x14ac:dyDescent="0.2">
      <c r="A187" s="324" t="str">
        <f>Абакан_юр!A176</f>
        <v>По соглашению сторон в качестве валюты платежа могут выступать киргизские сомы, в этом случае курс следующий: 1 руб. = 1,0988 сом</v>
      </c>
      <c r="B187" s="324"/>
      <c r="C187" s="324"/>
      <c r="D187" s="79"/>
      <c r="E187" s="79"/>
      <c r="F187" s="80"/>
      <c r="G187" s="82"/>
      <c r="H187" s="82"/>
    </row>
    <row r="188" spans="1:8" ht="26.25" customHeight="1" x14ac:dyDescent="0.2">
      <c r="A1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8" s="324"/>
      <c r="C188" s="324"/>
      <c r="D188" s="79"/>
      <c r="E188" s="79"/>
      <c r="F188" s="80"/>
      <c r="G188" s="82"/>
      <c r="H188" s="82"/>
    </row>
    <row r="189" spans="1:8" ht="26.25" x14ac:dyDescent="0.2">
      <c r="A189" s="83"/>
      <c r="B189" s="83"/>
      <c r="C189" s="84"/>
      <c r="D189" s="85"/>
      <c r="E189" s="85"/>
      <c r="F189" s="86"/>
      <c r="G189" s="87"/>
      <c r="H189" s="87"/>
    </row>
    <row r="190" spans="1:8" ht="21" x14ac:dyDescent="0.2">
      <c r="A190" s="325" t="s">
        <v>141</v>
      </c>
      <c r="B190" s="325"/>
      <c r="C190" s="325"/>
      <c r="D190" s="325"/>
      <c r="E190" s="325"/>
      <c r="F190" s="325"/>
      <c r="G190" s="325"/>
      <c r="H190" s="325"/>
    </row>
    <row r="191" spans="1:8" ht="21" x14ac:dyDescent="0.2">
      <c r="A191" s="325" t="s">
        <v>142</v>
      </c>
      <c r="B191" s="325"/>
      <c r="C191" s="325"/>
      <c r="D191" s="325"/>
      <c r="E191" s="325"/>
      <c r="F191" s="325"/>
      <c r="G191" s="325"/>
      <c r="H191" s="325"/>
    </row>
    <row r="192" spans="1:8" ht="26.25" x14ac:dyDescent="0.2">
      <c r="A192" s="83"/>
      <c r="B192" s="83"/>
      <c r="C192" s="84"/>
      <c r="D192" s="85"/>
      <c r="E192" s="85"/>
      <c r="F192" s="86"/>
      <c r="G192" s="87"/>
      <c r="H192" s="87"/>
    </row>
    <row r="193" spans="1:8" ht="48.75" customHeight="1" thickBot="1" x14ac:dyDescent="0.25">
      <c r="A193" s="326" t="s">
        <v>143</v>
      </c>
      <c r="B193" s="326"/>
      <c r="C193" s="326"/>
      <c r="D193" s="326"/>
      <c r="E193" s="326"/>
      <c r="F193" s="89"/>
      <c r="G193" s="81"/>
      <c r="H193" s="90"/>
    </row>
    <row r="194" spans="1:8" ht="50.1" customHeight="1" thickBot="1" x14ac:dyDescent="0.25">
      <c r="A194" s="312" t="s">
        <v>144</v>
      </c>
      <c r="B194" s="313"/>
      <c r="C194" s="313"/>
      <c r="D194" s="313"/>
      <c r="E194" s="314"/>
      <c r="F194" s="91"/>
      <c r="H194" s="92"/>
    </row>
    <row r="195" spans="1:8" ht="96" customHeight="1" thickBot="1" x14ac:dyDescent="0.25">
      <c r="A195" s="315" t="s">
        <v>145</v>
      </c>
      <c r="B195" s="316"/>
      <c r="C195" s="93" t="s">
        <v>146</v>
      </c>
      <c r="D195" s="316" t="s">
        <v>147</v>
      </c>
      <c r="E195" s="317"/>
      <c r="F195" s="94"/>
      <c r="G195" s="94"/>
      <c r="H195" s="94"/>
    </row>
    <row r="196" spans="1:8" ht="50.1" customHeight="1" x14ac:dyDescent="0.2">
      <c r="A196" s="318" t="s">
        <v>203</v>
      </c>
      <c r="B196" s="319"/>
      <c r="C196" s="320" t="s">
        <v>204</v>
      </c>
      <c r="D196" s="619">
        <v>2190</v>
      </c>
      <c r="E196" s="321"/>
      <c r="F196" s="94"/>
      <c r="G196" s="94"/>
      <c r="H196" s="94"/>
    </row>
    <row r="197" spans="1:8" ht="50.1" customHeight="1" x14ac:dyDescent="0.2">
      <c r="A197" s="322" t="s">
        <v>205</v>
      </c>
      <c r="B197" s="323"/>
      <c r="C197" s="310"/>
      <c r="D197" s="620">
        <v>1590</v>
      </c>
      <c r="E197" s="311"/>
      <c r="F197" s="94"/>
      <c r="G197" s="94"/>
      <c r="H197" s="94"/>
    </row>
    <row r="198" spans="1:8" ht="50.1" customHeight="1" x14ac:dyDescent="0.2">
      <c r="A198" s="322" t="s">
        <v>206</v>
      </c>
      <c r="B198" s="323"/>
      <c r="C198" s="310"/>
      <c r="D198" s="620">
        <v>1440</v>
      </c>
      <c r="E198" s="311"/>
      <c r="F198" s="94"/>
      <c r="G198" s="94"/>
      <c r="H198" s="94"/>
    </row>
    <row r="199" spans="1:8" ht="50.1" customHeight="1" thickBot="1" x14ac:dyDescent="0.25">
      <c r="A199" s="322" t="s">
        <v>207</v>
      </c>
      <c r="B199" s="323"/>
      <c r="C199" s="310"/>
      <c r="D199" s="620">
        <v>1290</v>
      </c>
      <c r="E199" s="311"/>
      <c r="F199" s="94"/>
      <c r="G199" s="94"/>
      <c r="H199" s="94"/>
    </row>
    <row r="200" spans="1:8" ht="84" x14ac:dyDescent="0.2">
      <c r="A200" s="318" t="s">
        <v>148</v>
      </c>
      <c r="B200" s="319"/>
      <c r="C200" s="95" t="s">
        <v>149</v>
      </c>
      <c r="D200" s="320" t="s">
        <v>150</v>
      </c>
      <c r="E200" s="321"/>
      <c r="F200" s="94"/>
      <c r="G200" s="94"/>
      <c r="H200" s="94"/>
    </row>
    <row r="201" spans="1:8" ht="75.75" customHeight="1" x14ac:dyDescent="0.2">
      <c r="A201" s="322" t="s">
        <v>151</v>
      </c>
      <c r="B201" s="323"/>
      <c r="C201" s="96" t="s">
        <v>152</v>
      </c>
      <c r="D201" s="310" t="s">
        <v>153</v>
      </c>
      <c r="E201" s="311"/>
      <c r="F201" s="94"/>
      <c r="G201" s="94"/>
      <c r="H201" s="94"/>
    </row>
    <row r="202" spans="1:8" ht="155.25" customHeight="1" thickBot="1" x14ac:dyDescent="0.25">
      <c r="A202" s="474" t="s">
        <v>154</v>
      </c>
      <c r="B202" s="475"/>
      <c r="C202" s="111" t="s">
        <v>155</v>
      </c>
      <c r="D202" s="476" t="s">
        <v>153</v>
      </c>
      <c r="E202" s="477"/>
      <c r="F202" s="94"/>
      <c r="G202" s="94"/>
      <c r="H202" s="94"/>
    </row>
    <row r="203" spans="1:8" s="72" customFormat="1" ht="125.25" customHeight="1" x14ac:dyDescent="0.2">
      <c r="A203" s="322" t="s">
        <v>157</v>
      </c>
      <c r="B203" s="323"/>
      <c r="C203" s="110" t="s">
        <v>158</v>
      </c>
      <c r="D203" s="323" t="s">
        <v>153</v>
      </c>
      <c r="E203" s="473"/>
      <c r="F203" s="91"/>
      <c r="G203" s="91"/>
      <c r="H203" s="91"/>
    </row>
    <row r="204" spans="1:8" s="88" customFormat="1" ht="222.75" customHeight="1" thickBot="1" x14ac:dyDescent="0.25">
      <c r="A204" s="596" t="s">
        <v>159</v>
      </c>
      <c r="B204" s="597"/>
      <c r="C204" s="111" t="s">
        <v>160</v>
      </c>
      <c r="D204" s="598" t="s">
        <v>153</v>
      </c>
      <c r="E204" s="599"/>
      <c r="F204" s="86"/>
      <c r="G204" s="87"/>
      <c r="H204" s="87"/>
    </row>
    <row r="205" spans="1:8" ht="24.95" customHeight="1" x14ac:dyDescent="0.2">
      <c r="A205" s="307" t="s">
        <v>161</v>
      </c>
      <c r="B205" s="307"/>
      <c r="C205" s="307"/>
      <c r="D205" s="307"/>
      <c r="E205" s="307"/>
      <c r="F205" s="307"/>
      <c r="G205" s="307"/>
      <c r="H205" s="307"/>
    </row>
    <row r="206" spans="1:8" ht="24.95" customHeight="1" x14ac:dyDescent="0.2">
      <c r="A206" s="307" t="s">
        <v>162</v>
      </c>
      <c r="B206" s="307"/>
      <c r="C206" s="307"/>
      <c r="D206" s="307"/>
      <c r="E206" s="307"/>
      <c r="F206" s="307"/>
      <c r="G206" s="307"/>
      <c r="H206" s="307"/>
    </row>
    <row r="207" spans="1:8" ht="184.5" customHeight="1" x14ac:dyDescent="0.2">
      <c r="A207"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5"/>
      <c r="C207" s="325"/>
      <c r="D207" s="325"/>
      <c r="E207" s="325"/>
      <c r="F207" s="325"/>
      <c r="G207" s="325"/>
      <c r="H207" s="325"/>
    </row>
    <row r="208" spans="1:8" ht="72" customHeight="1" x14ac:dyDescent="0.2">
      <c r="A208" s="325" t="s">
        <v>164</v>
      </c>
      <c r="B208" s="325"/>
      <c r="C208" s="325"/>
      <c r="D208" s="325"/>
      <c r="E208" s="325"/>
      <c r="F208" s="325"/>
      <c r="G208" s="325"/>
      <c r="H208" s="325"/>
    </row>
    <row r="209" spans="1:8" ht="23.25" x14ac:dyDescent="0.2">
      <c r="A209" s="307" t="s">
        <v>165</v>
      </c>
      <c r="B209" s="307"/>
      <c r="C209" s="307"/>
      <c r="D209" s="307"/>
      <c r="E209" s="307"/>
      <c r="F209" s="307"/>
      <c r="G209" s="307"/>
      <c r="H209" s="307"/>
    </row>
    <row r="210" spans="1:8" s="97" customFormat="1" ht="128.25" customHeight="1" x14ac:dyDescent="0.2">
      <c r="A210" s="325" t="s">
        <v>166</v>
      </c>
      <c r="B210" s="325"/>
      <c r="C210" s="325"/>
      <c r="D210" s="325"/>
      <c r="E210" s="325"/>
      <c r="F210" s="325"/>
      <c r="G210" s="325"/>
      <c r="H210" s="325"/>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87:C187"/>
    <mergeCell ref="A188:C188"/>
    <mergeCell ref="A190:H190"/>
    <mergeCell ref="A191:H191"/>
    <mergeCell ref="A193:E193"/>
    <mergeCell ref="A194:E194"/>
    <mergeCell ref="A182:C182"/>
    <mergeCell ref="G182:H182"/>
    <mergeCell ref="A183:C183"/>
    <mergeCell ref="A184:C184"/>
    <mergeCell ref="A185:C185"/>
    <mergeCell ref="A186:C18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3"/>
  <sheetViews>
    <sheetView view="pageBreakPreview" zoomScale="40" zoomScaleNormal="60" zoomScaleSheetLayoutView="40" workbookViewId="0">
      <pane ySplit="3" topLeftCell="A74"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490</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569"/>
      <c r="B6" s="570"/>
      <c r="C6" s="60"/>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60">
        <f>F8*1.2</f>
        <v>5792.4</v>
      </c>
      <c r="E8" s="361">
        <f>F8*1.1</f>
        <v>5309.7000000000007</v>
      </c>
      <c r="F8" s="361">
        <v>4827</v>
      </c>
      <c r="G8" s="361">
        <f>F8*0.75</f>
        <v>3620.25</v>
      </c>
      <c r="H8" s="362">
        <f>F8*0.5</f>
        <v>2413.5</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436">
        <f>F13*1.2</f>
        <v>6699.5999999999995</v>
      </c>
      <c r="E13" s="361">
        <f>F13*1.1</f>
        <v>6141.3</v>
      </c>
      <c r="F13" s="361">
        <v>5583</v>
      </c>
      <c r="G13" s="361">
        <f>F13*0.75</f>
        <v>4187.25</v>
      </c>
      <c r="H13" s="362">
        <f>F13*0.5</f>
        <v>2791.5</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1323</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"2ГИС.ЙОШКАР-ОЛА"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506">
        <v>180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60">
        <f>F28*1.2</f>
        <v>12168</v>
      </c>
      <c r="E28" s="361">
        <f>F28*1.1</f>
        <v>11154</v>
      </c>
      <c r="F28" s="361">
        <v>10140</v>
      </c>
      <c r="G28" s="361">
        <f>F28*0.75</f>
        <v>7605</v>
      </c>
      <c r="H28" s="362">
        <f>F28*0.5</f>
        <v>5070</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436">
        <f>F33*1.2</f>
        <v>14083.199999999999</v>
      </c>
      <c r="E33" s="361">
        <f>F33*1.1</f>
        <v>12909.6</v>
      </c>
      <c r="F33" s="361">
        <v>11736</v>
      </c>
      <c r="G33" s="361">
        <f>F33*0.75</f>
        <v>8802</v>
      </c>
      <c r="H33" s="362">
        <f>F33*0.5</f>
        <v>5868</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2880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"2ГИС.ЙОШКАР-ОЛА"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450"/>
      <c r="E42" s="451"/>
      <c r="F42" s="451"/>
      <c r="G42" s="451"/>
      <c r="H42" s="452"/>
    </row>
    <row r="43" spans="1:8" s="16" customFormat="1" ht="24.95" customHeight="1" thickBot="1" x14ac:dyDescent="0.25">
      <c r="A43" s="40"/>
      <c r="B43" s="41"/>
      <c r="C43" s="42"/>
      <c r="D43" s="498"/>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424">
        <v>384</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60">
        <f>F49*1.2</f>
        <v>6955.2</v>
      </c>
      <c r="E49" s="361">
        <f>F49*1.1</f>
        <v>6375.6</v>
      </c>
      <c r="F49" s="361">
        <v>5796</v>
      </c>
      <c r="G49" s="361">
        <f>F49*0.75</f>
        <v>4347</v>
      </c>
      <c r="H49" s="362">
        <f>F49*0.5</f>
        <v>2898</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436">
        <f>F55*1.2</f>
        <v>8042.4</v>
      </c>
      <c r="E55" s="361">
        <f>F55*1.1</f>
        <v>7372.2000000000007</v>
      </c>
      <c r="F55" s="361">
        <v>6702</v>
      </c>
      <c r="G55" s="361">
        <f>F55*0.75</f>
        <v>5026.5</v>
      </c>
      <c r="H55" s="362">
        <f>F55*0.5</f>
        <v>3351</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506">
        <v>180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510"/>
      <c r="E63" s="511"/>
      <c r="F63" s="511"/>
      <c r="G63" s="511"/>
      <c r="H63" s="512"/>
    </row>
    <row r="64" spans="1:8" ht="21.75" thickBot="1" x14ac:dyDescent="0.25">
      <c r="A64" s="40"/>
      <c r="B64" s="59"/>
      <c r="C64" s="60"/>
      <c r="D64" s="414"/>
      <c r="E64" s="415"/>
      <c r="F64" s="415"/>
      <c r="G64" s="415"/>
      <c r="H64" s="416"/>
    </row>
    <row r="65" spans="1:8" s="16" customFormat="1" ht="48" customHeight="1" x14ac:dyDescent="0.2">
      <c r="A65" s="440" t="s">
        <v>491</v>
      </c>
      <c r="B65" s="434" t="s">
        <v>27</v>
      </c>
      <c r="C6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5" s="360">
        <f>F65*1.2</f>
        <v>14616</v>
      </c>
      <c r="E65" s="361">
        <f>F65*1.1</f>
        <v>13398.000000000002</v>
      </c>
      <c r="F65" s="361">
        <v>12180</v>
      </c>
      <c r="G65" s="361">
        <f>F65*0.75</f>
        <v>9135</v>
      </c>
      <c r="H65" s="362">
        <f>F65*0.5</f>
        <v>6090</v>
      </c>
    </row>
    <row r="66" spans="1:8" s="16" customFormat="1" ht="132" customHeight="1" x14ac:dyDescent="0.2">
      <c r="A66" s="441"/>
      <c r="B66" s="435"/>
      <c r="C66" s="435"/>
      <c r="D66" s="337"/>
      <c r="E66" s="338"/>
      <c r="F66" s="338"/>
      <c r="G66" s="338"/>
      <c r="H66" s="339"/>
    </row>
    <row r="67" spans="1:8" s="16" customFormat="1" ht="127.5" customHeight="1" x14ac:dyDescent="0.2">
      <c r="A67" s="441"/>
      <c r="B67" s="24" t="s">
        <v>12</v>
      </c>
      <c r="C6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7" s="337"/>
      <c r="E67" s="338"/>
      <c r="F67" s="338"/>
      <c r="G67" s="338"/>
      <c r="H67" s="339"/>
    </row>
    <row r="68" spans="1:8" s="16" customFormat="1" ht="127.5" customHeight="1" thickBot="1" x14ac:dyDescent="0.25">
      <c r="A68" s="442"/>
      <c r="B68" s="54" t="s">
        <v>33</v>
      </c>
      <c r="C6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8" s="367"/>
      <c r="E68" s="351"/>
      <c r="F68" s="351"/>
      <c r="G68" s="351"/>
      <c r="H68" s="352"/>
    </row>
    <row r="69" spans="1:8" s="16" customFormat="1" ht="166.5" customHeight="1" thickBot="1" x14ac:dyDescent="0.25">
      <c r="A69" s="443"/>
      <c r="B69" s="26" t="s">
        <v>13</v>
      </c>
      <c r="C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9" s="353"/>
      <c r="E69" s="354"/>
      <c r="F69" s="354"/>
      <c r="G69" s="354"/>
      <c r="H69" s="355"/>
    </row>
    <row r="70" spans="1:8" s="16" customFormat="1" ht="24.95" customHeight="1" thickBot="1" x14ac:dyDescent="0.25">
      <c r="A70" s="28"/>
      <c r="B70" s="29"/>
      <c r="C70" s="30"/>
      <c r="D70" s="437"/>
      <c r="E70" s="438"/>
      <c r="F70" s="438"/>
      <c r="G70" s="438"/>
      <c r="H70" s="439"/>
    </row>
    <row r="71" spans="1:8" s="16" customFormat="1" ht="48" customHeight="1" x14ac:dyDescent="0.2">
      <c r="A71" s="430" t="s">
        <v>492</v>
      </c>
      <c r="B71" s="434" t="s">
        <v>27</v>
      </c>
      <c r="C7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1" s="436">
        <f>F71*1.2</f>
        <v>16891.2</v>
      </c>
      <c r="E71" s="361">
        <f>F71*1.1</f>
        <v>15483.6</v>
      </c>
      <c r="F71" s="361">
        <v>14076</v>
      </c>
      <c r="G71" s="361">
        <f>F71*0.75</f>
        <v>10557</v>
      </c>
      <c r="H71" s="362">
        <f>F71*0.5</f>
        <v>7038</v>
      </c>
    </row>
    <row r="72" spans="1:8" s="16" customFormat="1" ht="132" customHeight="1" x14ac:dyDescent="0.2">
      <c r="A72" s="431"/>
      <c r="B72" s="435"/>
      <c r="C72" s="435"/>
      <c r="D72" s="340"/>
      <c r="E72" s="338"/>
      <c r="F72" s="338"/>
      <c r="G72" s="338"/>
      <c r="H72" s="339"/>
    </row>
    <row r="73" spans="1:8" s="16" customFormat="1" ht="138.94999999999999" customHeight="1" x14ac:dyDescent="0.2">
      <c r="A73" s="431"/>
      <c r="B73" s="24" t="s">
        <v>12</v>
      </c>
      <c r="C7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3" s="340"/>
      <c r="E73" s="338"/>
      <c r="F73" s="338"/>
      <c r="G73" s="338"/>
      <c r="H73" s="339"/>
    </row>
    <row r="74" spans="1:8" s="16" customFormat="1" ht="166.5" customHeight="1" x14ac:dyDescent="0.2">
      <c r="A74" s="431"/>
      <c r="B74" s="31" t="s">
        <v>13</v>
      </c>
      <c r="C7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4" s="340"/>
      <c r="E74" s="338"/>
      <c r="F74" s="338"/>
      <c r="G74" s="338"/>
      <c r="H74" s="339"/>
    </row>
    <row r="75" spans="1:8" s="16" customFormat="1" ht="92.25" customHeight="1" thickBot="1" x14ac:dyDescent="0.25">
      <c r="A75" s="468"/>
      <c r="B75" s="26" t="s">
        <v>36</v>
      </c>
      <c r="C7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61"/>
      <c r="E75" s="354"/>
      <c r="F75" s="354"/>
      <c r="G75" s="354"/>
      <c r="H75" s="355"/>
    </row>
    <row r="76" spans="1:8" s="16" customFormat="1" ht="24.95" customHeight="1" thickBot="1" x14ac:dyDescent="0.25">
      <c r="A76" s="40"/>
      <c r="B76" s="41"/>
      <c r="C76" s="42"/>
      <c r="D76" s="465"/>
      <c r="E76" s="466"/>
      <c r="F76" s="466"/>
      <c r="G76" s="466"/>
      <c r="H76" s="467"/>
    </row>
    <row r="77" spans="1:8" s="16" customFormat="1" ht="50.1" customHeight="1" x14ac:dyDescent="0.2">
      <c r="A77" s="417" t="s">
        <v>493</v>
      </c>
      <c r="B77" s="454" t="s">
        <v>23</v>
      </c>
      <c r="C7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06">
        <v>384</v>
      </c>
      <c r="E77" s="507"/>
      <c r="F77" s="507"/>
      <c r="G77" s="507"/>
      <c r="H77" s="508"/>
    </row>
    <row r="78" spans="1:8" s="16" customFormat="1" ht="94.5" customHeight="1" x14ac:dyDescent="0.2">
      <c r="A78" s="418"/>
      <c r="B78" s="455"/>
      <c r="C78" s="457"/>
      <c r="D78" s="459"/>
      <c r="E78" s="426"/>
      <c r="F78" s="426"/>
      <c r="G78" s="426"/>
      <c r="H78" s="509"/>
    </row>
    <row r="79" spans="1:8" s="16" customFormat="1" ht="163.5" customHeight="1" thickBot="1" x14ac:dyDescent="0.25">
      <c r="A79" s="419"/>
      <c r="B79" s="43" t="s">
        <v>13</v>
      </c>
      <c r="C7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9" s="510"/>
      <c r="E79" s="511"/>
      <c r="F79" s="511"/>
      <c r="G79" s="511"/>
      <c r="H79" s="512"/>
    </row>
    <row r="80" spans="1:8" s="16" customFormat="1" ht="24.95" customHeight="1" thickBot="1" x14ac:dyDescent="0.25">
      <c r="A80" s="40"/>
      <c r="B80" s="59"/>
      <c r="C80" s="60"/>
      <c r="D80" s="498" t="s">
        <v>228</v>
      </c>
      <c r="E80" s="498"/>
      <c r="F80" s="498"/>
      <c r="G80" s="498"/>
      <c r="H80" s="624"/>
    </row>
    <row r="81" spans="1:8" s="16" customFormat="1" ht="50.1" customHeight="1" thickBot="1" x14ac:dyDescent="0.25">
      <c r="A81" s="386" t="s">
        <v>38</v>
      </c>
      <c r="B81" s="387"/>
      <c r="C81" s="387"/>
      <c r="D81" s="398" t="str">
        <f>"от "&amp;MIN(D82:D101)&amp;" до "&amp;MAX(D82:D101)</f>
        <v>от 1092 до 21840</v>
      </c>
      <c r="E81" s="399"/>
      <c r="F81" s="399"/>
      <c r="G81" s="399"/>
      <c r="H81" s="400"/>
    </row>
    <row r="82" spans="1:8" s="16" customFormat="1" ht="37.5" customHeight="1" outlineLevel="1" x14ac:dyDescent="0.2">
      <c r="A82" s="408" t="s">
        <v>39</v>
      </c>
      <c r="B82" s="577"/>
      <c r="C82" s="43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82" s="411">
        <v>1092</v>
      </c>
      <c r="E82" s="412"/>
      <c r="F82" s="412"/>
      <c r="G82" s="412"/>
      <c r="H82" s="413"/>
    </row>
    <row r="83" spans="1:8" s="16" customFormat="1" ht="37.5" customHeight="1" outlineLevel="1" x14ac:dyDescent="0.2">
      <c r="A83" s="396" t="s">
        <v>40</v>
      </c>
      <c r="B83" s="565"/>
      <c r="C83" s="578"/>
      <c r="D83" s="337">
        <v>2184</v>
      </c>
      <c r="E83" s="338"/>
      <c r="F83" s="338"/>
      <c r="G83" s="338"/>
      <c r="H83" s="339"/>
    </row>
    <row r="84" spans="1:8" s="16" customFormat="1" ht="37.5" customHeight="1" outlineLevel="1" x14ac:dyDescent="0.2">
      <c r="A84" s="396" t="s">
        <v>41</v>
      </c>
      <c r="B84" s="565"/>
      <c r="C84" s="578"/>
      <c r="D84" s="337">
        <v>3276</v>
      </c>
      <c r="E84" s="338"/>
      <c r="F84" s="338"/>
      <c r="G84" s="338"/>
      <c r="H84" s="339"/>
    </row>
    <row r="85" spans="1:8" s="16" customFormat="1" ht="37.5" customHeight="1" outlineLevel="1" x14ac:dyDescent="0.2">
      <c r="A85" s="396" t="s">
        <v>42</v>
      </c>
      <c r="B85" s="565"/>
      <c r="C85" s="578"/>
      <c r="D85" s="337">
        <v>4368</v>
      </c>
      <c r="E85" s="338"/>
      <c r="F85" s="338"/>
      <c r="G85" s="338"/>
      <c r="H85" s="339"/>
    </row>
    <row r="86" spans="1:8" s="16" customFormat="1" ht="37.5" customHeight="1" outlineLevel="1" x14ac:dyDescent="0.2">
      <c r="A86" s="396" t="s">
        <v>43</v>
      </c>
      <c r="B86" s="565"/>
      <c r="C86" s="578"/>
      <c r="D86" s="337">
        <v>5460</v>
      </c>
      <c r="E86" s="338"/>
      <c r="F86" s="338"/>
      <c r="G86" s="338"/>
      <c r="H86" s="339"/>
    </row>
    <row r="87" spans="1:8" s="16" customFormat="1" ht="37.5" customHeight="1" outlineLevel="1" x14ac:dyDescent="0.2">
      <c r="A87" s="396" t="s">
        <v>44</v>
      </c>
      <c r="B87" s="565"/>
      <c r="C87" s="578"/>
      <c r="D87" s="337">
        <v>6552</v>
      </c>
      <c r="E87" s="338"/>
      <c r="F87" s="338"/>
      <c r="G87" s="338"/>
      <c r="H87" s="339"/>
    </row>
    <row r="88" spans="1:8" s="16" customFormat="1" ht="37.5" customHeight="1" outlineLevel="1" x14ac:dyDescent="0.2">
      <c r="A88" s="396" t="s">
        <v>45</v>
      </c>
      <c r="B88" s="565"/>
      <c r="C88" s="578"/>
      <c r="D88" s="337">
        <v>7644</v>
      </c>
      <c r="E88" s="338"/>
      <c r="F88" s="338"/>
      <c r="G88" s="338"/>
      <c r="H88" s="339"/>
    </row>
    <row r="89" spans="1:8" s="16" customFormat="1" ht="37.5" customHeight="1" outlineLevel="1" x14ac:dyDescent="0.2">
      <c r="A89" s="396" t="s">
        <v>46</v>
      </c>
      <c r="B89" s="565"/>
      <c r="C89" s="578"/>
      <c r="D89" s="337">
        <v>8736</v>
      </c>
      <c r="E89" s="338"/>
      <c r="F89" s="338"/>
      <c r="G89" s="338"/>
      <c r="H89" s="339"/>
    </row>
    <row r="90" spans="1:8" s="16" customFormat="1" ht="37.5" customHeight="1" outlineLevel="1" x14ac:dyDescent="0.2">
      <c r="A90" s="396" t="s">
        <v>47</v>
      </c>
      <c r="B90" s="565"/>
      <c r="C90" s="578"/>
      <c r="D90" s="337">
        <v>9828</v>
      </c>
      <c r="E90" s="338"/>
      <c r="F90" s="338"/>
      <c r="G90" s="338"/>
      <c r="H90" s="339"/>
    </row>
    <row r="91" spans="1:8" s="16" customFormat="1" ht="37.5" customHeight="1" outlineLevel="1" x14ac:dyDescent="0.2">
      <c r="A91" s="396" t="s">
        <v>48</v>
      </c>
      <c r="B91" s="565"/>
      <c r="C91" s="578"/>
      <c r="D91" s="337">
        <v>10920</v>
      </c>
      <c r="E91" s="338"/>
      <c r="F91" s="338"/>
      <c r="G91" s="338"/>
      <c r="H91" s="339"/>
    </row>
    <row r="92" spans="1:8" s="16" customFormat="1" ht="37.5" customHeight="1" outlineLevel="1" x14ac:dyDescent="0.2">
      <c r="A92" s="396" t="s">
        <v>49</v>
      </c>
      <c r="B92" s="565"/>
      <c r="C92" s="578"/>
      <c r="D92" s="337">
        <v>12012</v>
      </c>
      <c r="E92" s="338"/>
      <c r="F92" s="338"/>
      <c r="G92" s="338"/>
      <c r="H92" s="339"/>
    </row>
    <row r="93" spans="1:8" s="16" customFormat="1" ht="37.5" customHeight="1" outlineLevel="1" x14ac:dyDescent="0.2">
      <c r="A93" s="396" t="s">
        <v>50</v>
      </c>
      <c r="B93" s="565"/>
      <c r="C93" s="578"/>
      <c r="D93" s="337">
        <v>13104</v>
      </c>
      <c r="E93" s="338"/>
      <c r="F93" s="338"/>
      <c r="G93" s="338"/>
      <c r="H93" s="339"/>
    </row>
    <row r="94" spans="1:8" s="16" customFormat="1" ht="37.5" customHeight="1" outlineLevel="1" x14ac:dyDescent="0.2">
      <c r="A94" s="396" t="s">
        <v>51</v>
      </c>
      <c r="B94" s="565"/>
      <c r="C94" s="578"/>
      <c r="D94" s="337">
        <v>14196</v>
      </c>
      <c r="E94" s="338"/>
      <c r="F94" s="338"/>
      <c r="G94" s="338"/>
      <c r="H94" s="339"/>
    </row>
    <row r="95" spans="1:8" s="16" customFormat="1" ht="37.5" customHeight="1" outlineLevel="1" x14ac:dyDescent="0.2">
      <c r="A95" s="396" t="s">
        <v>52</v>
      </c>
      <c r="B95" s="565"/>
      <c r="C95" s="578"/>
      <c r="D95" s="337">
        <v>15288</v>
      </c>
      <c r="E95" s="338"/>
      <c r="F95" s="338"/>
      <c r="G95" s="338"/>
      <c r="H95" s="339"/>
    </row>
    <row r="96" spans="1:8" s="16" customFormat="1" ht="37.5" customHeight="1" outlineLevel="1" x14ac:dyDescent="0.2">
      <c r="A96" s="396" t="s">
        <v>53</v>
      </c>
      <c r="B96" s="565"/>
      <c r="C96" s="578"/>
      <c r="D96" s="337">
        <v>16380</v>
      </c>
      <c r="E96" s="338"/>
      <c r="F96" s="338"/>
      <c r="G96" s="338"/>
      <c r="H96" s="339"/>
    </row>
    <row r="97" spans="1:8" s="16" customFormat="1" ht="37.5" customHeight="1" outlineLevel="1" x14ac:dyDescent="0.2">
      <c r="A97" s="396" t="s">
        <v>54</v>
      </c>
      <c r="B97" s="565"/>
      <c r="C97" s="578"/>
      <c r="D97" s="337">
        <v>17472</v>
      </c>
      <c r="E97" s="338"/>
      <c r="F97" s="338"/>
      <c r="G97" s="338"/>
      <c r="H97" s="339"/>
    </row>
    <row r="98" spans="1:8" s="16" customFormat="1" ht="37.5" customHeight="1" outlineLevel="1" x14ac:dyDescent="0.2">
      <c r="A98" s="396" t="s">
        <v>55</v>
      </c>
      <c r="B98" s="565"/>
      <c r="C98" s="578"/>
      <c r="D98" s="337">
        <v>18564</v>
      </c>
      <c r="E98" s="338"/>
      <c r="F98" s="338"/>
      <c r="G98" s="338"/>
      <c r="H98" s="339"/>
    </row>
    <row r="99" spans="1:8" s="16" customFormat="1" ht="37.5" customHeight="1" outlineLevel="1" x14ac:dyDescent="0.2">
      <c r="A99" s="396" t="s">
        <v>56</v>
      </c>
      <c r="B99" s="565"/>
      <c r="C99" s="578"/>
      <c r="D99" s="337">
        <v>19656</v>
      </c>
      <c r="E99" s="338"/>
      <c r="F99" s="338"/>
      <c r="G99" s="338"/>
      <c r="H99" s="339"/>
    </row>
    <row r="100" spans="1:8" s="16" customFormat="1" ht="37.5" customHeight="1" outlineLevel="1" x14ac:dyDescent="0.2">
      <c r="A100" s="396" t="s">
        <v>57</v>
      </c>
      <c r="B100" s="565"/>
      <c r="C100" s="578"/>
      <c r="D100" s="337">
        <v>20748</v>
      </c>
      <c r="E100" s="338"/>
      <c r="F100" s="338"/>
      <c r="G100" s="338"/>
      <c r="H100" s="339"/>
    </row>
    <row r="101" spans="1:8" s="16" customFormat="1" ht="37.5" customHeight="1" outlineLevel="1" x14ac:dyDescent="0.2">
      <c r="A101" s="396" t="s">
        <v>58</v>
      </c>
      <c r="B101" s="565"/>
      <c r="C101" s="578"/>
      <c r="D101" s="337">
        <v>21840</v>
      </c>
      <c r="E101" s="338"/>
      <c r="F101" s="338"/>
      <c r="G101" s="338"/>
      <c r="H101" s="339"/>
    </row>
    <row r="102" spans="1:8" s="16" customFormat="1" ht="37.5" customHeight="1" outlineLevel="1" x14ac:dyDescent="0.2">
      <c r="A102" s="396" t="s">
        <v>178</v>
      </c>
      <c r="B102" s="565"/>
      <c r="C102" s="578"/>
      <c r="D102" s="337">
        <v>22932</v>
      </c>
      <c r="E102" s="338"/>
      <c r="F102" s="338"/>
      <c r="G102" s="338"/>
      <c r="H102" s="339"/>
    </row>
    <row r="103" spans="1:8" s="16" customFormat="1" ht="37.5" customHeight="1" outlineLevel="1" x14ac:dyDescent="0.2">
      <c r="A103" s="396" t="s">
        <v>179</v>
      </c>
      <c r="B103" s="565"/>
      <c r="C103" s="578"/>
      <c r="D103" s="337">
        <v>24024</v>
      </c>
      <c r="E103" s="338"/>
      <c r="F103" s="338"/>
      <c r="G103" s="338"/>
      <c r="H103" s="339"/>
    </row>
    <row r="104" spans="1:8" s="16" customFormat="1" ht="37.5" customHeight="1" outlineLevel="1" x14ac:dyDescent="0.2">
      <c r="A104" s="396" t="s">
        <v>180</v>
      </c>
      <c r="B104" s="565"/>
      <c r="C104" s="578"/>
      <c r="D104" s="337">
        <v>25116</v>
      </c>
      <c r="E104" s="338"/>
      <c r="F104" s="338"/>
      <c r="G104" s="338"/>
      <c r="H104" s="339"/>
    </row>
    <row r="105" spans="1:8" s="16" customFormat="1" ht="37.5" customHeight="1" outlineLevel="1" x14ac:dyDescent="0.2">
      <c r="A105" s="396" t="s">
        <v>181</v>
      </c>
      <c r="B105" s="565"/>
      <c r="C105" s="578"/>
      <c r="D105" s="337">
        <v>26208</v>
      </c>
      <c r="E105" s="338"/>
      <c r="F105" s="338"/>
      <c r="G105" s="338"/>
      <c r="H105" s="339"/>
    </row>
    <row r="106" spans="1:8" s="16" customFormat="1" ht="37.5" customHeight="1" outlineLevel="1" x14ac:dyDescent="0.2">
      <c r="A106" s="396" t="s">
        <v>182</v>
      </c>
      <c r="B106" s="565"/>
      <c r="C106" s="578"/>
      <c r="D106" s="337">
        <v>27300</v>
      </c>
      <c r="E106" s="338"/>
      <c r="F106" s="338"/>
      <c r="G106" s="338"/>
      <c r="H106" s="339"/>
    </row>
    <row r="107" spans="1:8" s="16" customFormat="1" ht="37.5" customHeight="1" outlineLevel="1" x14ac:dyDescent="0.2">
      <c r="A107" s="396" t="s">
        <v>183</v>
      </c>
      <c r="B107" s="565"/>
      <c r="C107" s="578"/>
      <c r="D107" s="337">
        <v>28392</v>
      </c>
      <c r="E107" s="338"/>
      <c r="F107" s="338"/>
      <c r="G107" s="338"/>
      <c r="H107" s="339"/>
    </row>
    <row r="108" spans="1:8" s="16" customFormat="1" ht="37.5" customHeight="1" outlineLevel="1" x14ac:dyDescent="0.2">
      <c r="A108" s="396" t="s">
        <v>184</v>
      </c>
      <c r="B108" s="565"/>
      <c r="C108" s="578"/>
      <c r="D108" s="337">
        <v>29484</v>
      </c>
      <c r="E108" s="338"/>
      <c r="F108" s="338"/>
      <c r="G108" s="338"/>
      <c r="H108" s="339"/>
    </row>
    <row r="109" spans="1:8" s="16" customFormat="1" ht="37.5" customHeight="1" outlineLevel="1" x14ac:dyDescent="0.2">
      <c r="A109" s="396" t="s">
        <v>185</v>
      </c>
      <c r="B109" s="565"/>
      <c r="C109" s="578"/>
      <c r="D109" s="337">
        <v>30576</v>
      </c>
      <c r="E109" s="338"/>
      <c r="F109" s="338"/>
      <c r="G109" s="338"/>
      <c r="H109" s="339"/>
    </row>
    <row r="110" spans="1:8" s="16" customFormat="1" ht="37.5" customHeight="1" outlineLevel="1" x14ac:dyDescent="0.2">
      <c r="A110" s="396" t="s">
        <v>186</v>
      </c>
      <c r="B110" s="565"/>
      <c r="C110" s="578"/>
      <c r="D110" s="337">
        <v>31668</v>
      </c>
      <c r="E110" s="338"/>
      <c r="F110" s="338"/>
      <c r="G110" s="338"/>
      <c r="H110" s="339"/>
    </row>
    <row r="111" spans="1:8" s="16" customFormat="1" ht="37.5" customHeight="1" outlineLevel="1" x14ac:dyDescent="0.2">
      <c r="A111" s="396" t="s">
        <v>187</v>
      </c>
      <c r="B111" s="565"/>
      <c r="C111" s="578"/>
      <c r="D111" s="337">
        <v>32760</v>
      </c>
      <c r="E111" s="338"/>
      <c r="F111" s="338"/>
      <c r="G111" s="338"/>
      <c r="H111" s="339"/>
    </row>
    <row r="112" spans="1:8" s="16" customFormat="1" ht="37.5" customHeight="1" outlineLevel="1" x14ac:dyDescent="0.2">
      <c r="A112" s="396" t="s">
        <v>188</v>
      </c>
      <c r="B112" s="565"/>
      <c r="C112" s="578"/>
      <c r="D112" s="337">
        <v>33852</v>
      </c>
      <c r="E112" s="338"/>
      <c r="F112" s="338"/>
      <c r="G112" s="338"/>
      <c r="H112" s="339"/>
    </row>
    <row r="113" spans="1:8" s="16" customFormat="1" ht="37.5" customHeight="1" outlineLevel="1" x14ac:dyDescent="0.2">
      <c r="A113" s="396" t="s">
        <v>189</v>
      </c>
      <c r="B113" s="565"/>
      <c r="C113" s="578"/>
      <c r="D113" s="337">
        <v>34944</v>
      </c>
      <c r="E113" s="338"/>
      <c r="F113" s="338"/>
      <c r="G113" s="338"/>
      <c r="H113" s="339"/>
    </row>
    <row r="114" spans="1:8" s="16" customFormat="1" ht="37.5" customHeight="1" outlineLevel="1" x14ac:dyDescent="0.2">
      <c r="A114" s="396" t="s">
        <v>190</v>
      </c>
      <c r="B114" s="565"/>
      <c r="C114" s="578"/>
      <c r="D114" s="337">
        <v>36036</v>
      </c>
      <c r="E114" s="338"/>
      <c r="F114" s="338"/>
      <c r="G114" s="338"/>
      <c r="H114" s="339"/>
    </row>
    <row r="115" spans="1:8" s="16" customFormat="1" ht="37.5" customHeight="1" outlineLevel="1" x14ac:dyDescent="0.2">
      <c r="A115" s="396" t="s">
        <v>191</v>
      </c>
      <c r="B115" s="565"/>
      <c r="C115" s="578"/>
      <c r="D115" s="337">
        <v>37128</v>
      </c>
      <c r="E115" s="338"/>
      <c r="F115" s="338"/>
      <c r="G115" s="338"/>
      <c r="H115" s="339"/>
    </row>
    <row r="116" spans="1:8" s="16" customFormat="1" ht="37.5" customHeight="1" outlineLevel="1" x14ac:dyDescent="0.2">
      <c r="A116" s="396" t="s">
        <v>192</v>
      </c>
      <c r="B116" s="565"/>
      <c r="C116" s="578"/>
      <c r="D116" s="337">
        <v>38220</v>
      </c>
      <c r="E116" s="338"/>
      <c r="F116" s="338"/>
      <c r="G116" s="338"/>
      <c r="H116" s="339"/>
    </row>
    <row r="117" spans="1:8" s="16" customFormat="1" ht="37.5" customHeight="1" outlineLevel="1" x14ac:dyDescent="0.2">
      <c r="A117" s="396" t="s">
        <v>229</v>
      </c>
      <c r="B117" s="565"/>
      <c r="C117" s="578"/>
      <c r="D117" s="337">
        <v>39312</v>
      </c>
      <c r="E117" s="338"/>
      <c r="F117" s="338"/>
      <c r="G117" s="338"/>
      <c r="H117" s="339"/>
    </row>
    <row r="118" spans="1:8" s="16" customFormat="1" ht="37.5" customHeight="1" outlineLevel="1" x14ac:dyDescent="0.2">
      <c r="A118" s="396" t="s">
        <v>230</v>
      </c>
      <c r="B118" s="565"/>
      <c r="C118" s="578"/>
      <c r="D118" s="337">
        <v>40404</v>
      </c>
      <c r="E118" s="338"/>
      <c r="F118" s="338"/>
      <c r="G118" s="338"/>
      <c r="H118" s="339"/>
    </row>
    <row r="119" spans="1:8" s="16" customFormat="1" ht="37.5" customHeight="1" outlineLevel="1" x14ac:dyDescent="0.2">
      <c r="A119" s="396" t="s">
        <v>231</v>
      </c>
      <c r="B119" s="565"/>
      <c r="C119" s="578"/>
      <c r="D119" s="337">
        <v>41496</v>
      </c>
      <c r="E119" s="338"/>
      <c r="F119" s="338"/>
      <c r="G119" s="338"/>
      <c r="H119" s="339"/>
    </row>
    <row r="120" spans="1:8" s="16" customFormat="1" ht="37.5" customHeight="1" outlineLevel="1" x14ac:dyDescent="0.2">
      <c r="A120" s="396" t="s">
        <v>232</v>
      </c>
      <c r="B120" s="565"/>
      <c r="C120" s="578"/>
      <c r="D120" s="337">
        <v>42588</v>
      </c>
      <c r="E120" s="338"/>
      <c r="F120" s="338"/>
      <c r="G120" s="338"/>
      <c r="H120" s="339"/>
    </row>
    <row r="121" spans="1:8" s="16" customFormat="1" ht="37.5" customHeight="1" outlineLevel="1" x14ac:dyDescent="0.2">
      <c r="A121" s="396" t="s">
        <v>233</v>
      </c>
      <c r="B121" s="565"/>
      <c r="C121" s="578"/>
      <c r="D121" s="337">
        <v>43680</v>
      </c>
      <c r="E121" s="338"/>
      <c r="F121" s="338"/>
      <c r="G121" s="338"/>
      <c r="H121" s="339"/>
    </row>
    <row r="122" spans="1:8" s="16" customFormat="1" ht="37.5" customHeight="1" outlineLevel="1" x14ac:dyDescent="0.2">
      <c r="A122" s="396" t="s">
        <v>355</v>
      </c>
      <c r="B122" s="565"/>
      <c r="C122" s="578"/>
      <c r="D122" s="337">
        <v>44772</v>
      </c>
      <c r="E122" s="338"/>
      <c r="F122" s="338"/>
      <c r="G122" s="338"/>
      <c r="H122" s="339"/>
    </row>
    <row r="123" spans="1:8" s="16" customFormat="1" ht="37.5" customHeight="1" outlineLevel="1" x14ac:dyDescent="0.2">
      <c r="A123" s="396" t="s">
        <v>356</v>
      </c>
      <c r="B123" s="565"/>
      <c r="C123" s="578"/>
      <c r="D123" s="337">
        <v>45864</v>
      </c>
      <c r="E123" s="338"/>
      <c r="F123" s="338"/>
      <c r="G123" s="338"/>
      <c r="H123" s="339"/>
    </row>
    <row r="124" spans="1:8" s="16" customFormat="1" ht="37.5" customHeight="1" outlineLevel="1" x14ac:dyDescent="0.2">
      <c r="A124" s="396" t="s">
        <v>357</v>
      </c>
      <c r="B124" s="565"/>
      <c r="C124" s="578"/>
      <c r="D124" s="337">
        <v>46956</v>
      </c>
      <c r="E124" s="338"/>
      <c r="F124" s="338"/>
      <c r="G124" s="338"/>
      <c r="H124" s="339"/>
    </row>
    <row r="125" spans="1:8" s="16" customFormat="1" ht="37.5" customHeight="1" outlineLevel="1" x14ac:dyDescent="0.2">
      <c r="A125" s="396" t="s">
        <v>358</v>
      </c>
      <c r="B125" s="565"/>
      <c r="C125" s="578"/>
      <c r="D125" s="337">
        <v>48048</v>
      </c>
      <c r="E125" s="338"/>
      <c r="F125" s="338"/>
      <c r="G125" s="338"/>
      <c r="H125" s="339"/>
    </row>
    <row r="126" spans="1:8" s="16" customFormat="1" ht="37.5" customHeight="1" outlineLevel="1" x14ac:dyDescent="0.2">
      <c r="A126" s="396" t="s">
        <v>359</v>
      </c>
      <c r="B126" s="565"/>
      <c r="C126" s="578"/>
      <c r="D126" s="337">
        <v>49140</v>
      </c>
      <c r="E126" s="338"/>
      <c r="F126" s="338"/>
      <c r="G126" s="338"/>
      <c r="H126" s="339"/>
    </row>
    <row r="127" spans="1:8" s="16" customFormat="1" ht="37.5" customHeight="1" outlineLevel="1" x14ac:dyDescent="0.2">
      <c r="A127" s="396" t="s">
        <v>360</v>
      </c>
      <c r="B127" s="565"/>
      <c r="C127" s="578"/>
      <c r="D127" s="337">
        <v>50232</v>
      </c>
      <c r="E127" s="338"/>
      <c r="F127" s="338"/>
      <c r="G127" s="338"/>
      <c r="H127" s="339"/>
    </row>
    <row r="128" spans="1:8" s="16" customFormat="1" ht="37.5" customHeight="1" outlineLevel="1" x14ac:dyDescent="0.2">
      <c r="A128" s="396" t="s">
        <v>361</v>
      </c>
      <c r="B128" s="565"/>
      <c r="C128" s="578"/>
      <c r="D128" s="337">
        <v>51324</v>
      </c>
      <c r="E128" s="338"/>
      <c r="F128" s="338"/>
      <c r="G128" s="338"/>
      <c r="H128" s="339"/>
    </row>
    <row r="129" spans="1:8" s="16" customFormat="1" ht="37.5" customHeight="1" outlineLevel="1" x14ac:dyDescent="0.2">
      <c r="A129" s="396" t="s">
        <v>362</v>
      </c>
      <c r="B129" s="565"/>
      <c r="C129" s="578"/>
      <c r="D129" s="337">
        <v>52416</v>
      </c>
      <c r="E129" s="338"/>
      <c r="F129" s="338"/>
      <c r="G129" s="338"/>
      <c r="H129" s="339"/>
    </row>
    <row r="130" spans="1:8" s="16" customFormat="1" ht="37.5" customHeight="1" outlineLevel="1" x14ac:dyDescent="0.2">
      <c r="A130" s="396" t="s">
        <v>363</v>
      </c>
      <c r="B130" s="565"/>
      <c r="C130" s="578"/>
      <c r="D130" s="337">
        <v>53508</v>
      </c>
      <c r="E130" s="338"/>
      <c r="F130" s="338"/>
      <c r="G130" s="338"/>
      <c r="H130" s="339"/>
    </row>
    <row r="131" spans="1:8" s="16" customFormat="1" ht="37.5" customHeight="1" outlineLevel="1" thickBot="1" x14ac:dyDescent="0.25">
      <c r="A131" s="396" t="s">
        <v>364</v>
      </c>
      <c r="B131" s="565"/>
      <c r="C131" s="579"/>
      <c r="D131" s="337">
        <v>54600</v>
      </c>
      <c r="E131" s="338"/>
      <c r="F131" s="338"/>
      <c r="G131" s="338"/>
      <c r="H131" s="339"/>
    </row>
    <row r="132" spans="1:8" s="16" customFormat="1" ht="24.95" customHeight="1" thickBot="1" x14ac:dyDescent="0.25">
      <c r="A132" s="40"/>
      <c r="B132" s="152"/>
      <c r="C132" s="60"/>
      <c r="D132" s="570" t="s">
        <v>234</v>
      </c>
      <c r="E132" s="570"/>
      <c r="F132" s="570"/>
      <c r="G132" s="570"/>
      <c r="H132" s="593"/>
    </row>
    <row r="133" spans="1:8" s="16" customFormat="1" ht="24.95" customHeight="1" thickBot="1" x14ac:dyDescent="0.25">
      <c r="A133" s="153"/>
      <c r="B133" s="55"/>
      <c r="C133" s="56"/>
      <c r="D133" s="154" t="s">
        <v>168</v>
      </c>
      <c r="E133" s="155" t="s">
        <v>169</v>
      </c>
      <c r="F133" s="156" t="s">
        <v>170</v>
      </c>
      <c r="G133" s="155" t="s">
        <v>171</v>
      </c>
      <c r="H133" s="157" t="s">
        <v>172</v>
      </c>
    </row>
    <row r="134" spans="1:8" s="16" customFormat="1" ht="48" customHeight="1" x14ac:dyDescent="0.2">
      <c r="A134" s="440" t="s">
        <v>235</v>
      </c>
      <c r="B134" s="434" t="s">
        <v>27</v>
      </c>
      <c r="C13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4" s="360">
        <f>F134*1.2</f>
        <v>5792.4</v>
      </c>
      <c r="E134" s="361">
        <f>F134*1.1</f>
        <v>5309.7000000000007</v>
      </c>
      <c r="F134" s="361">
        <v>4827</v>
      </c>
      <c r="G134" s="361">
        <f>F134*0.75</f>
        <v>3620.25</v>
      </c>
      <c r="H134" s="362">
        <f>F134*0.5</f>
        <v>2413.5</v>
      </c>
    </row>
    <row r="135" spans="1:8" s="16" customFormat="1" ht="132" customHeight="1" x14ac:dyDescent="0.2">
      <c r="A135" s="441"/>
      <c r="B135" s="435"/>
      <c r="C135" s="435"/>
      <c r="D135" s="337"/>
      <c r="E135" s="338"/>
      <c r="F135" s="338"/>
      <c r="G135" s="338"/>
      <c r="H135" s="339"/>
    </row>
    <row r="136" spans="1:8" s="16" customFormat="1" ht="97.5" customHeight="1" x14ac:dyDescent="0.2">
      <c r="A136" s="441"/>
      <c r="B136" s="24" t="s">
        <v>12</v>
      </c>
      <c r="C1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6" s="337"/>
      <c r="E136" s="338"/>
      <c r="F136" s="338"/>
      <c r="G136" s="338"/>
      <c r="H136" s="339"/>
    </row>
    <row r="137" spans="1:8" s="16" customFormat="1" ht="166.5" customHeight="1" thickBot="1" x14ac:dyDescent="0.25">
      <c r="A137" s="443"/>
      <c r="B137" s="26" t="s">
        <v>13</v>
      </c>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7" s="353"/>
      <c r="E137" s="354"/>
      <c r="F137" s="354"/>
      <c r="G137" s="354"/>
      <c r="H137" s="355"/>
    </row>
    <row r="138" spans="1:8" s="16" customFormat="1" ht="24.95" customHeight="1" thickBot="1" x14ac:dyDescent="0.25">
      <c r="A138" s="28"/>
      <c r="B138" s="29"/>
      <c r="C138" s="30"/>
      <c r="D138" s="498"/>
      <c r="E138" s="498"/>
      <c r="F138" s="498"/>
      <c r="G138" s="498"/>
      <c r="H138" s="624"/>
    </row>
    <row r="139" spans="1:8" s="16" customFormat="1" ht="48" customHeight="1" x14ac:dyDescent="0.2">
      <c r="A139" s="430" t="s">
        <v>236</v>
      </c>
      <c r="B139" s="434" t="s">
        <v>27</v>
      </c>
      <c r="C13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9" s="436">
        <f>F139*1.2</f>
        <v>6699.5999999999995</v>
      </c>
      <c r="E139" s="361">
        <f>F139*1.1</f>
        <v>6141.3</v>
      </c>
      <c r="F139" s="361">
        <v>5583</v>
      </c>
      <c r="G139" s="361">
        <f>F139*0.75</f>
        <v>4187.25</v>
      </c>
      <c r="H139" s="362">
        <f>F139*0.5</f>
        <v>2791.5</v>
      </c>
    </row>
    <row r="140" spans="1:8" s="16" customFormat="1" ht="132" customHeight="1" x14ac:dyDescent="0.2">
      <c r="A140" s="431"/>
      <c r="B140" s="435"/>
      <c r="C140" s="435"/>
      <c r="D140" s="340"/>
      <c r="E140" s="338"/>
      <c r="F140" s="338"/>
      <c r="G140" s="338"/>
      <c r="H140" s="339"/>
    </row>
    <row r="141" spans="1:8" s="16" customFormat="1" ht="97.5" customHeight="1" x14ac:dyDescent="0.2">
      <c r="A141" s="431"/>
      <c r="B141" s="24" t="s">
        <v>12</v>
      </c>
      <c r="C14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1" s="340"/>
      <c r="E141" s="338"/>
      <c r="F141" s="338"/>
      <c r="G141" s="338"/>
      <c r="H141" s="339"/>
    </row>
    <row r="142" spans="1:8" s="16" customFormat="1" ht="166.5" customHeight="1" x14ac:dyDescent="0.2">
      <c r="A142" s="431"/>
      <c r="B142" s="31" t="s">
        <v>13</v>
      </c>
      <c r="C142"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2" s="340"/>
      <c r="E142" s="338"/>
      <c r="F142" s="338"/>
      <c r="G142" s="338"/>
      <c r="H142" s="339"/>
    </row>
    <row r="143" spans="1:8" s="16" customFormat="1" ht="92.25" customHeight="1" thickBot="1" x14ac:dyDescent="0.25">
      <c r="A143" s="468"/>
      <c r="B143" s="26" t="s">
        <v>16</v>
      </c>
      <c r="C143"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3" s="461"/>
      <c r="E143" s="354"/>
      <c r="F143" s="354"/>
      <c r="G143" s="354"/>
      <c r="H143" s="355"/>
    </row>
    <row r="144" spans="1:8" s="16" customFormat="1" ht="24.95" customHeight="1" thickBot="1" x14ac:dyDescent="0.25">
      <c r="A144" s="40"/>
      <c r="B144" s="41"/>
      <c r="C144" s="42"/>
      <c r="D144" s="498"/>
      <c r="E144" s="498"/>
      <c r="F144" s="498"/>
      <c r="G144" s="498"/>
      <c r="H144" s="624"/>
    </row>
    <row r="145" spans="1:8" s="16" customFormat="1" ht="50.1" customHeight="1" x14ac:dyDescent="0.2">
      <c r="A145" s="417" t="s">
        <v>237</v>
      </c>
      <c r="B145" s="454" t="s">
        <v>23</v>
      </c>
      <c r="C145"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5" s="506">
        <v>180</v>
      </c>
      <c r="E145" s="507"/>
      <c r="F145" s="507"/>
      <c r="G145" s="507"/>
      <c r="H145" s="508"/>
    </row>
    <row r="146" spans="1:8" s="16" customFormat="1" ht="94.5" customHeight="1" x14ac:dyDescent="0.2">
      <c r="A146" s="418"/>
      <c r="B146" s="455"/>
      <c r="C146" s="457"/>
      <c r="D146" s="459"/>
      <c r="E146" s="426"/>
      <c r="F146" s="426"/>
      <c r="G146" s="426"/>
      <c r="H146" s="509"/>
    </row>
    <row r="147" spans="1:8" s="16" customFormat="1" ht="163.5" customHeight="1" thickBot="1" x14ac:dyDescent="0.25">
      <c r="A147" s="419"/>
      <c r="B147" s="43" t="s">
        <v>13</v>
      </c>
      <c r="C1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7" s="510"/>
      <c r="E147" s="511"/>
      <c r="F147" s="511"/>
      <c r="G147" s="511"/>
      <c r="H147" s="512"/>
    </row>
    <row r="148" spans="1:8" s="16" customFormat="1" ht="24.95" customHeight="1" thickBot="1" x14ac:dyDescent="0.25">
      <c r="A148" s="40"/>
      <c r="B148" s="59"/>
      <c r="C148" s="60"/>
      <c r="D148" s="570" t="s">
        <v>234</v>
      </c>
      <c r="E148" s="570"/>
      <c r="F148" s="570"/>
      <c r="G148" s="570"/>
      <c r="H148" s="593"/>
    </row>
    <row r="149" spans="1:8" s="16" customFormat="1" ht="50.1" customHeight="1" thickBot="1" x14ac:dyDescent="0.25">
      <c r="A149" s="386" t="s">
        <v>38</v>
      </c>
      <c r="B149" s="387"/>
      <c r="C149" s="387"/>
      <c r="D149" s="621" t="str">
        <f>"от "&amp;MIN(D150:D169)&amp;" до "&amp;MAX(D150:D169)</f>
        <v>от 1092 до 21840</v>
      </c>
      <c r="E149" s="622"/>
      <c r="F149" s="622"/>
      <c r="G149" s="622"/>
      <c r="H149" s="623"/>
    </row>
    <row r="150" spans="1:8" s="16" customFormat="1" ht="37.5" customHeight="1" outlineLevel="1" x14ac:dyDescent="0.2">
      <c r="A150" s="408" t="s">
        <v>238</v>
      </c>
      <c r="B150" s="409"/>
      <c r="C150" s="197"/>
      <c r="D150" s="411">
        <v>1092</v>
      </c>
      <c r="E150" s="412"/>
      <c r="F150" s="412"/>
      <c r="G150" s="412"/>
      <c r="H150" s="413"/>
    </row>
    <row r="151" spans="1:8" s="16" customFormat="1" ht="37.5" customHeight="1" outlineLevel="1" x14ac:dyDescent="0.2">
      <c r="A151" s="667" t="s">
        <v>239</v>
      </c>
      <c r="B151" s="668"/>
      <c r="C151" s="197"/>
      <c r="D151" s="411">
        <v>2184</v>
      </c>
      <c r="E151" s="412"/>
      <c r="F151" s="412"/>
      <c r="G151" s="412"/>
      <c r="H151" s="413"/>
    </row>
    <row r="152" spans="1:8" s="16" customFormat="1" ht="37.5" customHeight="1" outlineLevel="1" x14ac:dyDescent="0.2">
      <c r="A152" s="667" t="s">
        <v>240</v>
      </c>
      <c r="B152" s="668"/>
      <c r="C152" s="197"/>
      <c r="D152" s="411">
        <v>3276</v>
      </c>
      <c r="E152" s="412"/>
      <c r="F152" s="412"/>
      <c r="G152" s="412"/>
      <c r="H152" s="413"/>
    </row>
    <row r="153" spans="1:8" s="16" customFormat="1" ht="37.5" customHeight="1" outlineLevel="1" x14ac:dyDescent="0.2">
      <c r="A153" s="667" t="s">
        <v>241</v>
      </c>
      <c r="B153" s="668"/>
      <c r="C153" s="197"/>
      <c r="D153" s="411">
        <v>4368</v>
      </c>
      <c r="E153" s="412"/>
      <c r="F153" s="412"/>
      <c r="G153" s="412"/>
      <c r="H153" s="413"/>
    </row>
    <row r="154" spans="1:8" s="16" customFormat="1" ht="37.5" customHeight="1" outlineLevel="1" x14ac:dyDescent="0.2">
      <c r="A154" s="667" t="s">
        <v>242</v>
      </c>
      <c r="B154" s="668"/>
      <c r="C154" s="197"/>
      <c r="D154" s="411">
        <v>5460</v>
      </c>
      <c r="E154" s="412"/>
      <c r="F154" s="412"/>
      <c r="G154" s="412"/>
      <c r="H154" s="413"/>
    </row>
    <row r="155" spans="1:8" s="16" customFormat="1" ht="37.5" customHeight="1" outlineLevel="1" x14ac:dyDescent="0.2">
      <c r="A155" s="667" t="s">
        <v>243</v>
      </c>
      <c r="B155" s="668"/>
      <c r="C155" s="197"/>
      <c r="D155" s="411">
        <v>6552</v>
      </c>
      <c r="E155" s="412"/>
      <c r="F155" s="412"/>
      <c r="G155" s="412"/>
      <c r="H155" s="413"/>
    </row>
    <row r="156" spans="1:8" s="16" customFormat="1" ht="37.5" customHeight="1" outlineLevel="1" x14ac:dyDescent="0.2">
      <c r="A156" s="667" t="s">
        <v>244</v>
      </c>
      <c r="B156" s="668"/>
      <c r="C156" s="197"/>
      <c r="D156" s="411">
        <v>7644</v>
      </c>
      <c r="E156" s="412"/>
      <c r="F156" s="412"/>
      <c r="G156" s="412"/>
      <c r="H156" s="413"/>
    </row>
    <row r="157" spans="1:8" s="16" customFormat="1" ht="37.5" customHeight="1" outlineLevel="1" x14ac:dyDescent="0.2">
      <c r="A157" s="667" t="s">
        <v>245</v>
      </c>
      <c r="B157" s="668"/>
      <c r="C157" s="197"/>
      <c r="D157" s="411">
        <v>8736</v>
      </c>
      <c r="E157" s="412"/>
      <c r="F157" s="412"/>
      <c r="G157" s="412"/>
      <c r="H157" s="413"/>
    </row>
    <row r="158" spans="1:8" s="16" customFormat="1" ht="37.5" customHeight="1" outlineLevel="1" x14ac:dyDescent="0.2">
      <c r="A158" s="667" t="s">
        <v>246</v>
      </c>
      <c r="B158" s="668"/>
      <c r="C158" s="197"/>
      <c r="D158" s="411">
        <v>9828</v>
      </c>
      <c r="E158" s="412"/>
      <c r="F158" s="412"/>
      <c r="G158" s="412"/>
      <c r="H158" s="413"/>
    </row>
    <row r="159" spans="1:8" s="16" customFormat="1" ht="37.5" customHeight="1" outlineLevel="1" x14ac:dyDescent="0.2">
      <c r="A159" s="667" t="s">
        <v>247</v>
      </c>
      <c r="B159" s="668"/>
      <c r="C159" s="197"/>
      <c r="D159" s="411">
        <v>10920</v>
      </c>
      <c r="E159" s="412"/>
      <c r="F159" s="412"/>
      <c r="G159" s="412"/>
      <c r="H159" s="413"/>
    </row>
    <row r="160" spans="1:8" s="16" customFormat="1" ht="37.5" customHeight="1" outlineLevel="1" x14ac:dyDescent="0.2">
      <c r="A160" s="667" t="s">
        <v>248</v>
      </c>
      <c r="B160" s="668"/>
      <c r="C160" s="197"/>
      <c r="D160" s="411">
        <v>12012</v>
      </c>
      <c r="E160" s="412"/>
      <c r="F160" s="412"/>
      <c r="G160" s="412"/>
      <c r="H160" s="413"/>
    </row>
    <row r="161" spans="1:8" s="16" customFormat="1" ht="37.5" customHeight="1" outlineLevel="1" x14ac:dyDescent="0.2">
      <c r="A161" s="667" t="s">
        <v>249</v>
      </c>
      <c r="B161" s="668"/>
      <c r="C161" s="197"/>
      <c r="D161" s="411">
        <v>13104</v>
      </c>
      <c r="E161" s="412"/>
      <c r="F161" s="412"/>
      <c r="G161" s="412"/>
      <c r="H161" s="413"/>
    </row>
    <row r="162" spans="1:8" s="16" customFormat="1" ht="37.5" customHeight="1" outlineLevel="1" x14ac:dyDescent="0.2">
      <c r="A162" s="667" t="s">
        <v>250</v>
      </c>
      <c r="B162" s="668"/>
      <c r="C162" s="197"/>
      <c r="D162" s="411">
        <v>14196</v>
      </c>
      <c r="E162" s="412"/>
      <c r="F162" s="412"/>
      <c r="G162" s="412"/>
      <c r="H162" s="413"/>
    </row>
    <row r="163" spans="1:8" s="16" customFormat="1" ht="37.5" customHeight="1" outlineLevel="1" x14ac:dyDescent="0.2">
      <c r="A163" s="667" t="s">
        <v>251</v>
      </c>
      <c r="B163" s="668"/>
      <c r="C163" s="197"/>
      <c r="D163" s="411">
        <v>15288</v>
      </c>
      <c r="E163" s="412"/>
      <c r="F163" s="412"/>
      <c r="G163" s="412"/>
      <c r="H163" s="413"/>
    </row>
    <row r="164" spans="1:8" s="16" customFormat="1" ht="37.5" customHeight="1" outlineLevel="1" x14ac:dyDescent="0.2">
      <c r="A164" s="667" t="s">
        <v>252</v>
      </c>
      <c r="B164" s="668"/>
      <c r="C164" s="197"/>
      <c r="D164" s="411">
        <v>16380</v>
      </c>
      <c r="E164" s="412"/>
      <c r="F164" s="412"/>
      <c r="G164" s="412"/>
      <c r="H164" s="413"/>
    </row>
    <row r="165" spans="1:8" s="16" customFormat="1" ht="37.5" customHeight="1" outlineLevel="1" x14ac:dyDescent="0.2">
      <c r="A165" s="667" t="s">
        <v>253</v>
      </c>
      <c r="B165" s="668"/>
      <c r="C165" s="197"/>
      <c r="D165" s="411">
        <v>17472</v>
      </c>
      <c r="E165" s="412"/>
      <c r="F165" s="412"/>
      <c r="G165" s="412"/>
      <c r="H165" s="413"/>
    </row>
    <row r="166" spans="1:8" s="16" customFormat="1" ht="37.5" customHeight="1" outlineLevel="1" x14ac:dyDescent="0.2">
      <c r="A166" s="667" t="s">
        <v>254</v>
      </c>
      <c r="B166" s="668"/>
      <c r="C166" s="197"/>
      <c r="D166" s="411">
        <v>18564</v>
      </c>
      <c r="E166" s="412"/>
      <c r="F166" s="412"/>
      <c r="G166" s="412"/>
      <c r="H166" s="413"/>
    </row>
    <row r="167" spans="1:8" s="16" customFormat="1" ht="37.5" customHeight="1" outlineLevel="1" x14ac:dyDescent="0.2">
      <c r="A167" s="667" t="s">
        <v>255</v>
      </c>
      <c r="B167" s="668"/>
      <c r="C167" s="197"/>
      <c r="D167" s="411">
        <v>19656</v>
      </c>
      <c r="E167" s="412"/>
      <c r="F167" s="412"/>
      <c r="G167" s="412"/>
      <c r="H167" s="413"/>
    </row>
    <row r="168" spans="1:8" s="16" customFormat="1" ht="37.5" customHeight="1" outlineLevel="1" x14ac:dyDescent="0.2">
      <c r="A168" s="667" t="s">
        <v>256</v>
      </c>
      <c r="B168" s="668"/>
      <c r="C168" s="197"/>
      <c r="D168" s="411">
        <v>20748</v>
      </c>
      <c r="E168" s="412"/>
      <c r="F168" s="412"/>
      <c r="G168" s="412"/>
      <c r="H168" s="413"/>
    </row>
    <row r="169" spans="1:8" s="16" customFormat="1" ht="37.5" customHeight="1" outlineLevel="1" thickBot="1" x14ac:dyDescent="0.25">
      <c r="A169" s="669" t="s">
        <v>257</v>
      </c>
      <c r="B169" s="670"/>
      <c r="C169" s="197"/>
      <c r="D169" s="411">
        <v>21840</v>
      </c>
      <c r="E169" s="412"/>
      <c r="F169" s="412"/>
      <c r="G169" s="412"/>
      <c r="H169" s="413"/>
    </row>
    <row r="170" spans="1:8" s="16" customFormat="1" ht="50.1" customHeight="1" thickBot="1" x14ac:dyDescent="0.25">
      <c r="A170" s="608" t="s">
        <v>59</v>
      </c>
      <c r="B170" s="609"/>
      <c r="C170" s="609"/>
      <c r="D170" s="610" t="str">
        <f>"от "&amp;MIN(D171:D180)&amp;" до "&amp;MAX(D171:D180)</f>
        <v>от 285 до 6930</v>
      </c>
      <c r="E170" s="611"/>
      <c r="F170" s="611"/>
      <c r="G170" s="611"/>
      <c r="H170" s="612"/>
    </row>
    <row r="171" spans="1:8" s="16" customFormat="1" ht="150.75" customHeight="1" x14ac:dyDescent="0.2">
      <c r="A171" s="198" t="s">
        <v>338</v>
      </c>
      <c r="B171" s="199" t="s">
        <v>194</v>
      </c>
      <c r="C171" s="1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1" s="436">
        <v>759</v>
      </c>
      <c r="E171" s="361"/>
      <c r="F171" s="361"/>
      <c r="G171" s="361"/>
      <c r="H171" s="362"/>
    </row>
    <row r="172" spans="1:8" s="16" customFormat="1" ht="37.5" customHeight="1" x14ac:dyDescent="0.2">
      <c r="A172" s="335" t="s">
        <v>61</v>
      </c>
      <c r="B172" s="503"/>
      <c r="C172" s="40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2" s="337">
        <v>408</v>
      </c>
      <c r="E172" s="338"/>
      <c r="F172" s="338"/>
      <c r="G172" s="338"/>
      <c r="H172" s="339"/>
    </row>
    <row r="173" spans="1:8" s="16" customFormat="1" ht="37.5" customHeight="1" x14ac:dyDescent="0.2">
      <c r="A173" s="335" t="s">
        <v>62</v>
      </c>
      <c r="B173" s="503"/>
      <c r="C173" s="404"/>
      <c r="D173" s="337">
        <v>6930</v>
      </c>
      <c r="E173" s="338"/>
      <c r="F173" s="338"/>
      <c r="G173" s="338"/>
      <c r="H173" s="339"/>
    </row>
    <row r="174" spans="1:8" s="16" customFormat="1" ht="37.5" customHeight="1" x14ac:dyDescent="0.2">
      <c r="A174" s="335" t="s">
        <v>63</v>
      </c>
      <c r="B174" s="503"/>
      <c r="C174" s="404"/>
      <c r="D174" s="496">
        <v>1353</v>
      </c>
      <c r="E174" s="368"/>
      <c r="F174" s="368"/>
      <c r="G174" s="368"/>
      <c r="H174" s="369"/>
    </row>
    <row r="175" spans="1:8" s="16" customFormat="1" ht="37.5" customHeight="1" x14ac:dyDescent="0.2">
      <c r="A175" s="335" t="s">
        <v>64</v>
      </c>
      <c r="B175" s="336"/>
      <c r="C175" s="404"/>
      <c r="D175" s="496">
        <v>4188</v>
      </c>
      <c r="E175" s="368"/>
      <c r="F175" s="368"/>
      <c r="G175" s="368"/>
      <c r="H175" s="369"/>
    </row>
    <row r="176" spans="1:8" s="16" customFormat="1" ht="37.5" customHeight="1" x14ac:dyDescent="0.2">
      <c r="A176" s="335" t="s">
        <v>65</v>
      </c>
      <c r="B176" s="503"/>
      <c r="C176" s="404"/>
      <c r="D176" s="337">
        <v>285</v>
      </c>
      <c r="E176" s="338"/>
      <c r="F176" s="338"/>
      <c r="G176" s="338"/>
      <c r="H176" s="339"/>
    </row>
    <row r="177" spans="1:8" s="16" customFormat="1" ht="37.5" customHeight="1" x14ac:dyDescent="0.2">
      <c r="A177" s="335" t="s">
        <v>66</v>
      </c>
      <c r="B177" s="503"/>
      <c r="C177" s="404"/>
      <c r="D177" s="337">
        <v>285</v>
      </c>
      <c r="E177" s="338"/>
      <c r="F177" s="338"/>
      <c r="G177" s="338"/>
      <c r="H177" s="339"/>
    </row>
    <row r="178" spans="1:8" s="16" customFormat="1" ht="37.5" customHeight="1" x14ac:dyDescent="0.2">
      <c r="A178" s="335" t="s">
        <v>67</v>
      </c>
      <c r="B178" s="503"/>
      <c r="C178" s="404"/>
      <c r="D178" s="337">
        <v>570</v>
      </c>
      <c r="E178" s="338"/>
      <c r="F178" s="338"/>
      <c r="G178" s="338"/>
      <c r="H178" s="339"/>
    </row>
    <row r="179" spans="1:8" s="16" customFormat="1" ht="37.5" customHeight="1" x14ac:dyDescent="0.2">
      <c r="A179" s="335" t="s">
        <v>68</v>
      </c>
      <c r="B179" s="503"/>
      <c r="C179" s="404"/>
      <c r="D179" s="337">
        <v>855</v>
      </c>
      <c r="E179" s="338"/>
      <c r="F179" s="338"/>
      <c r="G179" s="338"/>
      <c r="H179" s="339"/>
    </row>
    <row r="180" spans="1:8" s="16" customFormat="1" ht="37.5" customHeight="1" thickBot="1" x14ac:dyDescent="0.25">
      <c r="A180" s="493" t="s">
        <v>69</v>
      </c>
      <c r="B180" s="666"/>
      <c r="C180" s="405"/>
      <c r="D180" s="353">
        <v>4800</v>
      </c>
      <c r="E180" s="354"/>
      <c r="F180" s="354"/>
      <c r="G180" s="354"/>
      <c r="H180" s="355"/>
    </row>
    <row r="181" spans="1:8" s="16" customFormat="1" ht="117.75" customHeight="1" thickBot="1" x14ac:dyDescent="0.25">
      <c r="A181" s="501" t="s">
        <v>71</v>
      </c>
      <c r="B181" s="502"/>
      <c r="C181"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81" s="354">
        <v>30</v>
      </c>
      <c r="E181" s="354"/>
      <c r="F181" s="354"/>
      <c r="G181" s="354"/>
      <c r="H181" s="355"/>
    </row>
    <row r="182" spans="1:8" s="23" customFormat="1" ht="50.1" customHeight="1" thickBot="1" x14ac:dyDescent="0.25">
      <c r="A182" s="341" t="s">
        <v>72</v>
      </c>
      <c r="B182" s="342"/>
      <c r="C182" s="21"/>
      <c r="D182" s="343" t="str">
        <f>"от "&amp;MIN(D184,D204:D218)&amp;" до "&amp;MAX(D184,D204:D218)</f>
        <v>от 567 до 13950</v>
      </c>
      <c r="E182" s="343"/>
      <c r="F182" s="343"/>
      <c r="G182" s="343"/>
      <c r="H182" s="344"/>
    </row>
    <row r="183" spans="1:8" s="16" customFormat="1" ht="24.95" customHeight="1" thickBot="1" x14ac:dyDescent="0.25">
      <c r="A183" s="497"/>
      <c r="B183" s="498"/>
      <c r="C183" s="60"/>
      <c r="D183" s="499"/>
      <c r="E183" s="499"/>
      <c r="F183" s="499"/>
      <c r="G183" s="499"/>
      <c r="H183" s="500"/>
    </row>
    <row r="184" spans="1:8" s="16" customFormat="1" ht="62.25" customHeight="1" thickBot="1" x14ac:dyDescent="0.25">
      <c r="A184" s="374" t="s">
        <v>73</v>
      </c>
      <c r="B184" s="375"/>
      <c r="C184"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84" s="379">
        <v>7140</v>
      </c>
      <c r="E184" s="379"/>
      <c r="F184" s="379"/>
      <c r="G184" s="379"/>
      <c r="H184" s="380"/>
    </row>
    <row r="185" spans="1:8" s="16" customFormat="1" ht="62.25" customHeight="1" thickBot="1" x14ac:dyDescent="0.25">
      <c r="A185" s="381" t="s">
        <v>74</v>
      </c>
      <c r="B185" s="382"/>
      <c r="C185" s="377"/>
      <c r="D185" s="383" t="s">
        <v>75</v>
      </c>
      <c r="E185" s="384"/>
      <c r="F185" s="384"/>
      <c r="G185" s="384"/>
      <c r="H185" s="385"/>
    </row>
    <row r="186" spans="1:8" s="16" customFormat="1" ht="62.25" customHeight="1" x14ac:dyDescent="0.2">
      <c r="A186" s="363" t="s">
        <v>76</v>
      </c>
      <c r="B186" s="364"/>
      <c r="C186" s="377"/>
      <c r="D186" s="368">
        <f>D184/4</f>
        <v>1785</v>
      </c>
      <c r="E186" s="368"/>
      <c r="F186" s="368"/>
      <c r="G186" s="368"/>
      <c r="H186" s="369"/>
    </row>
    <row r="187" spans="1:8" s="16" customFormat="1" ht="62.25" customHeight="1" x14ac:dyDescent="0.2">
      <c r="A187" s="363" t="s">
        <v>77</v>
      </c>
      <c r="B187" s="364"/>
      <c r="C187" s="377"/>
      <c r="D187" s="368">
        <f>D184/5</f>
        <v>1428</v>
      </c>
      <c r="E187" s="368"/>
      <c r="F187" s="368"/>
      <c r="G187" s="368"/>
      <c r="H187" s="369"/>
    </row>
    <row r="188" spans="1:8" s="16" customFormat="1" ht="62.25" customHeight="1" x14ac:dyDescent="0.2">
      <c r="A188" s="363" t="s">
        <v>78</v>
      </c>
      <c r="B188" s="364"/>
      <c r="C188" s="377"/>
      <c r="D188" s="368">
        <f>D184/6</f>
        <v>1190</v>
      </c>
      <c r="E188" s="368"/>
      <c r="F188" s="368"/>
      <c r="G188" s="368"/>
      <c r="H188" s="369"/>
    </row>
    <row r="189" spans="1:8" s="16" customFormat="1" ht="62.25" customHeight="1" x14ac:dyDescent="0.2">
      <c r="A189" s="363" t="s">
        <v>79</v>
      </c>
      <c r="B189" s="364"/>
      <c r="C189" s="377"/>
      <c r="D189" s="368">
        <f>D184/7</f>
        <v>1020</v>
      </c>
      <c r="E189" s="368"/>
      <c r="F189" s="368"/>
      <c r="G189" s="368"/>
      <c r="H189" s="369"/>
    </row>
    <row r="190" spans="1:8" s="16" customFormat="1" ht="62.25" customHeight="1" x14ac:dyDescent="0.2">
      <c r="A190" s="363" t="s">
        <v>80</v>
      </c>
      <c r="B190" s="364"/>
      <c r="C190" s="377"/>
      <c r="D190" s="368">
        <f>D184/8</f>
        <v>892.5</v>
      </c>
      <c r="E190" s="368"/>
      <c r="F190" s="368"/>
      <c r="G190" s="368"/>
      <c r="H190" s="369"/>
    </row>
    <row r="191" spans="1:8" s="16" customFormat="1" ht="62.25" customHeight="1" x14ac:dyDescent="0.2">
      <c r="A191" s="363" t="s">
        <v>81</v>
      </c>
      <c r="B191" s="364"/>
      <c r="C191" s="377"/>
      <c r="D191" s="368">
        <f>D184/9</f>
        <v>793.33333333333337</v>
      </c>
      <c r="E191" s="368"/>
      <c r="F191" s="368"/>
      <c r="G191" s="368"/>
      <c r="H191" s="369"/>
    </row>
    <row r="192" spans="1:8" s="16" customFormat="1" ht="62.25" customHeight="1" x14ac:dyDescent="0.2">
      <c r="A192" s="363" t="s">
        <v>82</v>
      </c>
      <c r="B192" s="364"/>
      <c r="C192" s="377"/>
      <c r="D192" s="368">
        <f>D184/10</f>
        <v>714</v>
      </c>
      <c r="E192" s="368"/>
      <c r="F192" s="368"/>
      <c r="G192" s="368"/>
      <c r="H192" s="369"/>
    </row>
    <row r="193" spans="1:8" s="16" customFormat="1" ht="62.25" customHeight="1" thickBot="1" x14ac:dyDescent="0.25">
      <c r="A193" s="374" t="s">
        <v>83</v>
      </c>
      <c r="B193" s="375"/>
      <c r="C193" s="377"/>
      <c r="D193" s="379">
        <v>14688</v>
      </c>
      <c r="E193" s="379"/>
      <c r="F193" s="379"/>
      <c r="G193" s="379"/>
      <c r="H193" s="380"/>
    </row>
    <row r="194" spans="1:8" s="16" customFormat="1" ht="62.25" customHeight="1" thickBot="1" x14ac:dyDescent="0.25">
      <c r="A194" s="381" t="s">
        <v>74</v>
      </c>
      <c r="B194" s="382"/>
      <c r="C194" s="377"/>
      <c r="D194" s="383" t="s">
        <v>75</v>
      </c>
      <c r="E194" s="384"/>
      <c r="F194" s="384"/>
      <c r="G194" s="384"/>
      <c r="H194" s="385"/>
    </row>
    <row r="195" spans="1:8" s="16" customFormat="1" ht="62.25" customHeight="1" x14ac:dyDescent="0.2">
      <c r="A195" s="363" t="s">
        <v>76</v>
      </c>
      <c r="B195" s="364"/>
      <c r="C195" s="377"/>
      <c r="D195" s="368">
        <v>3672</v>
      </c>
      <c r="E195" s="368"/>
      <c r="F195" s="368"/>
      <c r="G195" s="368"/>
      <c r="H195" s="369"/>
    </row>
    <row r="196" spans="1:8" s="16" customFormat="1" ht="62.25" customHeight="1" x14ac:dyDescent="0.2">
      <c r="A196" s="363" t="s">
        <v>77</v>
      </c>
      <c r="B196" s="364"/>
      <c r="C196" s="377"/>
      <c r="D196" s="368">
        <v>2937.6</v>
      </c>
      <c r="E196" s="368"/>
      <c r="F196" s="368"/>
      <c r="G196" s="368"/>
      <c r="H196" s="369"/>
    </row>
    <row r="197" spans="1:8" s="16" customFormat="1" ht="62.25" customHeight="1" x14ac:dyDescent="0.2">
      <c r="A197" s="363" t="s">
        <v>78</v>
      </c>
      <c r="B197" s="364"/>
      <c r="C197" s="377"/>
      <c r="D197" s="368">
        <v>2448</v>
      </c>
      <c r="E197" s="368"/>
      <c r="F197" s="368"/>
      <c r="G197" s="368"/>
      <c r="H197" s="369"/>
    </row>
    <row r="198" spans="1:8" s="16" customFormat="1" ht="62.25" customHeight="1" x14ac:dyDescent="0.2">
      <c r="A198" s="363" t="s">
        <v>79</v>
      </c>
      <c r="B198" s="364"/>
      <c r="C198" s="377"/>
      <c r="D198" s="368">
        <v>2098.2857142857142</v>
      </c>
      <c r="E198" s="368"/>
      <c r="F198" s="368"/>
      <c r="G198" s="368"/>
      <c r="H198" s="369"/>
    </row>
    <row r="199" spans="1:8" s="16" customFormat="1" ht="62.25" customHeight="1" x14ac:dyDescent="0.2">
      <c r="A199" s="363" t="s">
        <v>80</v>
      </c>
      <c r="B199" s="364"/>
      <c r="C199" s="377"/>
      <c r="D199" s="368">
        <v>1836</v>
      </c>
      <c r="E199" s="368"/>
      <c r="F199" s="368"/>
      <c r="G199" s="368"/>
      <c r="H199" s="369"/>
    </row>
    <row r="200" spans="1:8" s="16" customFormat="1" ht="62.25" customHeight="1" x14ac:dyDescent="0.2">
      <c r="A200" s="363" t="s">
        <v>81</v>
      </c>
      <c r="B200" s="364"/>
      <c r="C200" s="377"/>
      <c r="D200" s="368">
        <v>1632</v>
      </c>
      <c r="E200" s="368"/>
      <c r="F200" s="368"/>
      <c r="G200" s="368"/>
      <c r="H200" s="369"/>
    </row>
    <row r="201" spans="1:8" s="16" customFormat="1" ht="62.25" customHeight="1" thickBot="1" x14ac:dyDescent="0.25">
      <c r="A201" s="363" t="s">
        <v>82</v>
      </c>
      <c r="B201" s="364"/>
      <c r="C201" s="378"/>
      <c r="D201" s="368">
        <v>1468.8</v>
      </c>
      <c r="E201" s="368"/>
      <c r="F201" s="368"/>
      <c r="G201" s="368"/>
      <c r="H201" s="369"/>
    </row>
    <row r="202" spans="1:8" s="16" customFormat="1" ht="62.45" customHeight="1" thickBot="1" x14ac:dyDescent="0.25">
      <c r="A202" s="358" t="s">
        <v>84</v>
      </c>
      <c r="B202" s="359"/>
      <c r="C20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2" s="353">
        <v>10008</v>
      </c>
      <c r="E202" s="354"/>
      <c r="F202" s="354"/>
      <c r="G202" s="354"/>
      <c r="H202" s="355"/>
    </row>
    <row r="203" spans="1:8" s="16" customFormat="1" ht="24.95" customHeight="1" thickBot="1" x14ac:dyDescent="0.25">
      <c r="A203" s="497"/>
      <c r="B203" s="498"/>
      <c r="C203" s="56"/>
      <c r="D203" s="499"/>
      <c r="E203" s="499"/>
      <c r="F203" s="499"/>
      <c r="G203" s="499"/>
      <c r="H203" s="500"/>
    </row>
    <row r="204" spans="1:8" s="16" customFormat="1" ht="50.1" customHeight="1" x14ac:dyDescent="0.2">
      <c r="A204" s="664" t="s">
        <v>85</v>
      </c>
      <c r="B204" s="665"/>
      <c r="C204" s="105" t="str">
        <f>"Интернет-площадка 2gis.ru на основе Cправочника организаций "&amp;$C$2&amp;""</f>
        <v>Интернет-площадка 2gis.ru на основе Cправочника организаций "2ГИС.ЙОШКАР-ОЛА"</v>
      </c>
      <c r="D204" s="491">
        <v>4503</v>
      </c>
      <c r="E204" s="491"/>
      <c r="F204" s="491"/>
      <c r="G204" s="491"/>
      <c r="H204" s="492"/>
    </row>
    <row r="205" spans="1:8" s="16" customFormat="1" ht="50.1" customHeight="1" x14ac:dyDescent="0.2">
      <c r="A205" s="335" t="s">
        <v>86</v>
      </c>
      <c r="B205" s="336"/>
      <c r="C205" s="18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5" s="340">
        <v>3558</v>
      </c>
      <c r="E205" s="338"/>
      <c r="F205" s="338"/>
      <c r="G205" s="338"/>
      <c r="H205" s="339"/>
    </row>
    <row r="206" spans="1:8" s="16" customFormat="1" ht="50.1" customHeight="1" x14ac:dyDescent="0.2">
      <c r="A206" s="335" t="s">
        <v>87</v>
      </c>
      <c r="B206" s="336"/>
      <c r="C206"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6" s="340">
        <v>7968</v>
      </c>
      <c r="E206" s="338"/>
      <c r="F206" s="338"/>
      <c r="G206" s="338"/>
      <c r="H206" s="339"/>
    </row>
    <row r="207" spans="1:8" s="16" customFormat="1" ht="50.1" customHeight="1" x14ac:dyDescent="0.2">
      <c r="A207" s="335" t="s">
        <v>88</v>
      </c>
      <c r="B207" s="336"/>
      <c r="C207" s="68" t="str">
        <f>"Интернет-площадка 2gis.ru на основе Cправочника организаций "&amp;$C$2&amp;""</f>
        <v>Интернет-площадка 2gis.ru на основе Cправочника организаций "2ГИС.ЙОШКАР-ОЛА"</v>
      </c>
      <c r="D207" s="340">
        <v>4500</v>
      </c>
      <c r="E207" s="338"/>
      <c r="F207" s="338"/>
      <c r="G207" s="338"/>
      <c r="H207" s="339"/>
    </row>
    <row r="208" spans="1:8" s="16" customFormat="1" ht="50.1" customHeight="1" x14ac:dyDescent="0.2">
      <c r="A208" s="335" t="s">
        <v>89</v>
      </c>
      <c r="B208" s="336"/>
      <c r="C208" s="68" t="str">
        <f>"Интернет-площадка 2gis.ru на основе Cправочника организаций "&amp;$C$2&amp;""</f>
        <v>Интернет-площадка 2gis.ru на основе Cправочника организаций "2ГИС.ЙОШКАР-ОЛА"</v>
      </c>
      <c r="D208" s="340">
        <v>5400</v>
      </c>
      <c r="E208" s="338"/>
      <c r="F208" s="338"/>
      <c r="G208" s="338"/>
      <c r="H208" s="339"/>
    </row>
    <row r="209" spans="1:8" s="16" customFormat="1" ht="50.1" customHeight="1" x14ac:dyDescent="0.2">
      <c r="A209" s="335" t="s">
        <v>90</v>
      </c>
      <c r="B209" s="336"/>
      <c r="C209"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9" s="340">
        <v>3243</v>
      </c>
      <c r="E209" s="338"/>
      <c r="F209" s="338"/>
      <c r="G209" s="338"/>
      <c r="H209" s="339"/>
    </row>
    <row r="210" spans="1:8" s="16" customFormat="1" ht="50.1" customHeight="1" x14ac:dyDescent="0.2">
      <c r="A210" s="335" t="s">
        <v>91</v>
      </c>
      <c r="B210" s="336"/>
      <c r="C210"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0" s="340">
        <v>3870</v>
      </c>
      <c r="E210" s="338"/>
      <c r="F210" s="338"/>
      <c r="G210" s="338"/>
      <c r="H210" s="339"/>
    </row>
    <row r="211" spans="1:8" s="16" customFormat="1" ht="50.1" customHeight="1" x14ac:dyDescent="0.2">
      <c r="A211" s="335" t="s">
        <v>92</v>
      </c>
      <c r="B211" s="336"/>
      <c r="C211"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1" s="340">
        <v>13950</v>
      </c>
      <c r="E211" s="338"/>
      <c r="F211" s="338"/>
      <c r="G211" s="338"/>
      <c r="H211" s="339"/>
    </row>
    <row r="212" spans="1:8" ht="50.1" customHeight="1" x14ac:dyDescent="0.2">
      <c r="A212" s="335" t="s">
        <v>93</v>
      </c>
      <c r="B212" s="336"/>
      <c r="C212" s="68" t="str">
        <f>C243</f>
        <v>Интернет-площадка 2gis.ru на основе Cправочника организаций "2ГИС.ЙОШКАР-ОЛА"</v>
      </c>
      <c r="D212" s="340">
        <v>7968</v>
      </c>
      <c r="E212" s="338"/>
      <c r="F212" s="338"/>
      <c r="G212" s="338"/>
      <c r="H212" s="339"/>
    </row>
    <row r="213" spans="1:8" s="16" customFormat="1" ht="50.1" customHeight="1" x14ac:dyDescent="0.2">
      <c r="A213" s="335" t="s">
        <v>94</v>
      </c>
      <c r="B213" s="336"/>
      <c r="C213" s="68" t="s">
        <v>95</v>
      </c>
      <c r="D213" s="340">
        <v>567</v>
      </c>
      <c r="E213" s="338"/>
      <c r="F213" s="338"/>
      <c r="G213" s="338"/>
      <c r="H213" s="339"/>
    </row>
    <row r="214" spans="1:8" s="16" customFormat="1" ht="69.75" customHeight="1" x14ac:dyDescent="0.2">
      <c r="A214" s="335" t="s">
        <v>96</v>
      </c>
      <c r="B214" s="336"/>
      <c r="C21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4" s="340">
        <v>2928</v>
      </c>
      <c r="E214" s="338"/>
      <c r="F214" s="338"/>
      <c r="G214" s="338"/>
      <c r="H214" s="339"/>
    </row>
    <row r="215" spans="1:8" s="16" customFormat="1" ht="69.75" customHeight="1" x14ac:dyDescent="0.2">
      <c r="A215" s="335" t="s">
        <v>97</v>
      </c>
      <c r="B215" s="336"/>
      <c r="C215" s="68" t="str">
        <f t="shared" ref="C215:C21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5" s="340">
        <v>2352</v>
      </c>
      <c r="E215" s="338"/>
      <c r="F215" s="338"/>
      <c r="G215" s="338"/>
      <c r="H215" s="339"/>
    </row>
    <row r="216" spans="1:8" s="16" customFormat="1" ht="69.75" customHeight="1" x14ac:dyDescent="0.2">
      <c r="A216" s="335" t="s">
        <v>98</v>
      </c>
      <c r="B216" s="336"/>
      <c r="C216"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6" s="340">
        <v>2304</v>
      </c>
      <c r="E216" s="338"/>
      <c r="F216" s="338"/>
      <c r="G216" s="338"/>
      <c r="H216" s="339"/>
    </row>
    <row r="217" spans="1:8" s="16" customFormat="1" ht="69.75" customHeight="1" x14ac:dyDescent="0.2">
      <c r="A217" s="335" t="s">
        <v>99</v>
      </c>
      <c r="B217" s="336"/>
      <c r="C217"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17" s="340">
        <v>1170</v>
      </c>
      <c r="E217" s="338"/>
      <c r="F217" s="338"/>
      <c r="G217" s="338"/>
      <c r="H217" s="339"/>
    </row>
    <row r="218" spans="1:8" s="16" customFormat="1" ht="50.1" customHeight="1" x14ac:dyDescent="0.2">
      <c r="A218" s="335" t="s">
        <v>102</v>
      </c>
      <c r="B218" s="336"/>
      <c r="C218"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8" s="340">
        <v>1350</v>
      </c>
      <c r="E218" s="338"/>
      <c r="F218" s="338"/>
      <c r="G218" s="338"/>
      <c r="H218" s="339"/>
    </row>
    <row r="219" spans="1:8" s="16" customFormat="1" ht="102" customHeight="1" x14ac:dyDescent="0.2">
      <c r="A219" s="335" t="s">
        <v>16</v>
      </c>
      <c r="B219" s="336"/>
      <c r="C21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19" s="340">
        <v>756</v>
      </c>
      <c r="E219" s="338"/>
      <c r="F219" s="338"/>
      <c r="G219" s="338"/>
      <c r="H219" s="339"/>
    </row>
    <row r="220" spans="1:8" s="16" customFormat="1" ht="102" customHeight="1" x14ac:dyDescent="0.2">
      <c r="A220" s="335" t="s">
        <v>103</v>
      </c>
      <c r="B220" s="336"/>
      <c r="C22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20" s="340">
        <v>100002</v>
      </c>
      <c r="E220" s="338"/>
      <c r="F220" s="338"/>
      <c r="G220" s="338"/>
      <c r="H220" s="339"/>
    </row>
    <row r="221" spans="1:8" s="16" customFormat="1" ht="126" customHeight="1" x14ac:dyDescent="0.2">
      <c r="A221" s="335" t="s">
        <v>104</v>
      </c>
      <c r="B221" s="336"/>
      <c r="C22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21" s="340">
        <v>6810</v>
      </c>
      <c r="E221" s="338"/>
      <c r="F221" s="338"/>
      <c r="G221" s="338"/>
      <c r="H221" s="339"/>
    </row>
    <row r="222" spans="1:8" s="16" customFormat="1" ht="96" customHeight="1" x14ac:dyDescent="0.2">
      <c r="A222" s="335" t="s">
        <v>105</v>
      </c>
      <c r="B222" s="336"/>
      <c r="C222"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22" s="340">
        <v>5010</v>
      </c>
      <c r="E222" s="338"/>
      <c r="F222" s="338"/>
      <c r="G222" s="338"/>
      <c r="H222" s="339"/>
    </row>
    <row r="223" spans="1:8" s="16" customFormat="1" ht="96" customHeight="1" x14ac:dyDescent="0.2">
      <c r="A223" s="356" t="s">
        <v>106</v>
      </c>
      <c r="B223" s="357"/>
      <c r="C223"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3" s="340">
        <v>3000</v>
      </c>
      <c r="E223" s="338"/>
      <c r="F223" s="338"/>
      <c r="G223" s="338"/>
      <c r="H223" s="339"/>
    </row>
    <row r="224" spans="1:8" s="16" customFormat="1" ht="78" customHeight="1" x14ac:dyDescent="0.2">
      <c r="A224" s="335" t="s">
        <v>100</v>
      </c>
      <c r="B224" s="336" t="s">
        <v>100</v>
      </c>
      <c r="C22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4" s="340">
        <v>6000</v>
      </c>
      <c r="E224" s="338"/>
      <c r="F224" s="338"/>
      <c r="G224" s="338"/>
      <c r="H224" s="339"/>
    </row>
    <row r="225" spans="1:8" s="16" customFormat="1" ht="78" customHeight="1" x14ac:dyDescent="0.2">
      <c r="A225" s="335" t="s">
        <v>101</v>
      </c>
      <c r="B225" s="336" t="s">
        <v>101</v>
      </c>
      <c r="C22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5" s="340">
        <v>3504</v>
      </c>
      <c r="E225" s="338"/>
      <c r="F225" s="338"/>
      <c r="G225" s="338"/>
      <c r="H225" s="339"/>
    </row>
    <row r="226" spans="1:8" s="16" customFormat="1" ht="50.1" customHeight="1" x14ac:dyDescent="0.2">
      <c r="A226" s="335" t="s">
        <v>107</v>
      </c>
      <c r="B226" s="336"/>
      <c r="C226" s="68" t="str">
        <f>"Интернет-площадка 2gis.ru на основе Cправочника организаций "&amp;$C$2&amp;""</f>
        <v>Интернет-площадка 2gis.ru на основе Cправочника организаций "2ГИС.ЙОШКАР-ОЛА"</v>
      </c>
      <c r="D226" s="340">
        <v>9480</v>
      </c>
      <c r="E226" s="338"/>
      <c r="F226" s="338"/>
      <c r="G226" s="338"/>
      <c r="H226" s="339"/>
    </row>
    <row r="227" spans="1:8" s="16" customFormat="1" ht="50.1" customHeight="1" x14ac:dyDescent="0.2">
      <c r="A227" s="335" t="s">
        <v>108</v>
      </c>
      <c r="B227" s="336"/>
      <c r="C227" s="68" t="str">
        <f t="shared" ref="C227:C235"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27" s="340">
        <v>7560</v>
      </c>
      <c r="E227" s="338"/>
      <c r="F227" s="338"/>
      <c r="G227" s="338"/>
      <c r="H227" s="339"/>
    </row>
    <row r="228" spans="1:8" s="16" customFormat="1" ht="50.1" customHeight="1" x14ac:dyDescent="0.2">
      <c r="A228" s="335" t="s">
        <v>109</v>
      </c>
      <c r="B228" s="336"/>
      <c r="C228" s="68" t="str">
        <f t="shared" si="1"/>
        <v>электронный справочник на основе Справочника организаций "2ГИС.ЙОШКАР-ОЛА" (версия для ПК)</v>
      </c>
      <c r="D228" s="340">
        <v>16800</v>
      </c>
      <c r="E228" s="338"/>
      <c r="F228" s="338"/>
      <c r="G228" s="338"/>
      <c r="H228" s="339"/>
    </row>
    <row r="229" spans="1:8" s="16" customFormat="1" ht="50.1" customHeight="1" x14ac:dyDescent="0.2">
      <c r="A229" s="335" t="s">
        <v>110</v>
      </c>
      <c r="B229" s="336"/>
      <c r="C229" s="68" t="str">
        <f>"Интернет-площадка 2gis.ru на основе Cправочника организаций "&amp;$C$2&amp;""</f>
        <v>Интернет-площадка 2gis.ru на основе Cправочника организаций "2ГИС.ЙОШКАР-ОЛА"</v>
      </c>
      <c r="D229" s="340">
        <v>9480</v>
      </c>
      <c r="E229" s="338"/>
      <c r="F229" s="338"/>
      <c r="G229" s="338"/>
      <c r="H229" s="339"/>
    </row>
    <row r="230" spans="1:8" s="16" customFormat="1" ht="50.1" customHeight="1" thickBot="1" x14ac:dyDescent="0.25">
      <c r="A230" s="335" t="s">
        <v>111</v>
      </c>
      <c r="B230" s="336"/>
      <c r="C230" s="33" t="str">
        <f>"Интернет-площадка 2gis.ru на основе Cправочника организаций "&amp;$C$2&amp;""</f>
        <v>Интернет-площадка 2gis.ru на основе Cправочника организаций "2ГИС.ЙОШКАР-ОЛА"</v>
      </c>
      <c r="D230" s="340">
        <v>11376</v>
      </c>
      <c r="E230" s="338"/>
      <c r="F230" s="338"/>
      <c r="G230" s="338"/>
      <c r="H230" s="339"/>
    </row>
    <row r="231" spans="1:8" s="16" customFormat="1" ht="50.1" customHeight="1" x14ac:dyDescent="0.2">
      <c r="A231" s="335" t="s">
        <v>112</v>
      </c>
      <c r="B231" s="336"/>
      <c r="C231" s="68" t="str">
        <f t="shared" si="1"/>
        <v>электронный справочник на основе Справочника организаций "2ГИС.ЙОШКАР-ОЛА" (версия для ПК)</v>
      </c>
      <c r="D231" s="340">
        <v>6840</v>
      </c>
      <c r="E231" s="338"/>
      <c r="F231" s="338"/>
      <c r="G231" s="338"/>
      <c r="H231" s="339"/>
    </row>
    <row r="232" spans="1:8" s="16" customFormat="1" ht="50.1" customHeight="1" x14ac:dyDescent="0.2">
      <c r="A232" s="335" t="s">
        <v>113</v>
      </c>
      <c r="B232" s="336"/>
      <c r="C232" s="68" t="str">
        <f t="shared" si="1"/>
        <v>электронный справочник на основе Справочника организаций "2ГИС.ЙОШКАР-ОЛА" (версия для ПК)</v>
      </c>
      <c r="D232" s="340">
        <v>8160</v>
      </c>
      <c r="E232" s="338"/>
      <c r="F232" s="338"/>
      <c r="G232" s="338"/>
      <c r="H232" s="339"/>
    </row>
    <row r="233" spans="1:8" s="16" customFormat="1" ht="50.1" customHeight="1" x14ac:dyDescent="0.2">
      <c r="A233" s="335" t="s">
        <v>114</v>
      </c>
      <c r="B233" s="336"/>
      <c r="C233" s="68" t="str">
        <f t="shared" si="1"/>
        <v>электронный справочник на основе Справочника организаций "2ГИС.ЙОШКАР-ОЛА" (версия для ПК)</v>
      </c>
      <c r="D233" s="340">
        <v>29400</v>
      </c>
      <c r="E233" s="338"/>
      <c r="F233" s="338"/>
      <c r="G233" s="338"/>
      <c r="H233" s="339"/>
    </row>
    <row r="234" spans="1:8" s="16" customFormat="1" ht="50.1" customHeight="1" x14ac:dyDescent="0.2">
      <c r="A234" s="335" t="s">
        <v>339</v>
      </c>
      <c r="B234" s="336"/>
      <c r="C234" s="68" t="s">
        <v>95</v>
      </c>
      <c r="D234" s="340">
        <v>1200</v>
      </c>
      <c r="E234" s="338"/>
      <c r="F234" s="338"/>
      <c r="G234" s="338"/>
      <c r="H234" s="339"/>
    </row>
    <row r="235" spans="1:8" s="16" customFormat="1" ht="50.1" customHeight="1" thickBot="1" x14ac:dyDescent="0.25">
      <c r="A235" s="335" t="s">
        <v>117</v>
      </c>
      <c r="B235" s="336"/>
      <c r="C235" s="33" t="str">
        <f t="shared" si="1"/>
        <v>электронный справочник на основе Справочника организаций "2ГИС.ЙОШКАР-ОЛА" (версия для ПК)</v>
      </c>
      <c r="D235" s="340">
        <v>2880</v>
      </c>
      <c r="E235" s="338"/>
      <c r="F235" s="338"/>
      <c r="G235" s="338"/>
      <c r="H235" s="339"/>
    </row>
    <row r="236" spans="1:8" s="23" customFormat="1" ht="50.1" customHeight="1" thickBot="1" x14ac:dyDescent="0.25">
      <c r="A236" s="341" t="s">
        <v>118</v>
      </c>
      <c r="B236" s="342"/>
      <c r="C236" s="21"/>
      <c r="D236" s="343"/>
      <c r="E236" s="343"/>
      <c r="F236" s="343"/>
      <c r="G236" s="343"/>
      <c r="H236" s="344"/>
    </row>
    <row r="237" spans="1:8" s="16" customFormat="1" ht="50.1" customHeight="1" x14ac:dyDescent="0.2">
      <c r="A237" s="335" t="s">
        <v>119</v>
      </c>
      <c r="B237" s="336"/>
      <c r="C237" s="345"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237" s="340">
        <v>3000</v>
      </c>
      <c r="E237" s="338"/>
      <c r="F237" s="338"/>
      <c r="G237" s="338"/>
      <c r="H237" s="339"/>
    </row>
    <row r="238" spans="1:8" s="16" customFormat="1" ht="50.1" customHeight="1" x14ac:dyDescent="0.2">
      <c r="A238" s="335" t="s">
        <v>120</v>
      </c>
      <c r="B238" s="336"/>
      <c r="C238" s="346"/>
      <c r="D238" s="340">
        <v>3000</v>
      </c>
      <c r="E238" s="338"/>
      <c r="F238" s="338"/>
      <c r="G238" s="338"/>
      <c r="H238" s="339"/>
    </row>
    <row r="239" spans="1:8" s="16" customFormat="1" ht="50.1" customHeight="1" x14ac:dyDescent="0.2">
      <c r="A239" s="348" t="s">
        <v>121</v>
      </c>
      <c r="B239" s="349"/>
      <c r="C239" s="346"/>
      <c r="D239" s="496">
        <v>3000</v>
      </c>
      <c r="E239" s="368"/>
      <c r="F239" s="368"/>
      <c r="G239" s="368"/>
      <c r="H239" s="368"/>
    </row>
    <row r="240" spans="1:8" s="16" customFormat="1" ht="50.1" customHeight="1" x14ac:dyDescent="0.2">
      <c r="A240" s="348" t="s">
        <v>122</v>
      </c>
      <c r="B240" s="349"/>
      <c r="C240" s="346"/>
      <c r="D240" s="496">
        <v>300</v>
      </c>
      <c r="E240" s="368"/>
      <c r="F240" s="368"/>
      <c r="G240" s="368"/>
      <c r="H240" s="368"/>
    </row>
    <row r="241" spans="1:8" s="16" customFormat="1" ht="50.1" customHeight="1" thickBot="1" x14ac:dyDescent="0.25">
      <c r="A241" s="348" t="s">
        <v>123</v>
      </c>
      <c r="B241" s="349"/>
      <c r="C241" s="347"/>
      <c r="D241" s="450">
        <v>1050</v>
      </c>
      <c r="E241" s="451"/>
      <c r="F241" s="451"/>
      <c r="G241" s="451"/>
      <c r="H241" s="451"/>
    </row>
    <row r="242" spans="1:8" s="16" customFormat="1" ht="50.1" customHeight="1" thickBot="1" x14ac:dyDescent="0.25">
      <c r="A242" s="341" t="s">
        <v>124</v>
      </c>
      <c r="B242" s="342"/>
      <c r="C242" s="21"/>
      <c r="D242" s="343"/>
      <c r="E242" s="343"/>
      <c r="F242" s="343"/>
      <c r="G242" s="343"/>
      <c r="H242" s="344"/>
    </row>
    <row r="243" spans="1:8" s="16" customFormat="1" ht="50.1" customHeight="1" x14ac:dyDescent="0.2">
      <c r="A243" s="335" t="s">
        <v>125</v>
      </c>
      <c r="B243" s="336"/>
      <c r="C243" s="68" t="str">
        <f>"Интернет-площадка 2gis.ru на основе Cправочника организаций "&amp;$C$2&amp;""</f>
        <v>Интернет-площадка 2gis.ru на основе Cправочника организаций "2ГИС.ЙОШКАР-ОЛА"</v>
      </c>
      <c r="D243" s="496">
        <v>3660</v>
      </c>
      <c r="E243" s="368"/>
      <c r="F243" s="368"/>
      <c r="G243" s="368"/>
      <c r="H243" s="369"/>
    </row>
    <row r="244" spans="1:8" s="16" customFormat="1" ht="50.1" customHeight="1" x14ac:dyDescent="0.2">
      <c r="A244" s="335" t="s">
        <v>126</v>
      </c>
      <c r="B244" s="336"/>
      <c r="C244" s="18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44" s="340">
        <v>2610</v>
      </c>
      <c r="E244" s="338"/>
      <c r="F244" s="338"/>
      <c r="G244" s="338"/>
      <c r="H244" s="339"/>
    </row>
    <row r="245" spans="1:8" s="16" customFormat="1" ht="50.1" customHeight="1" x14ac:dyDescent="0.2">
      <c r="A245" s="335" t="s">
        <v>195</v>
      </c>
      <c r="B245" s="336"/>
      <c r="C245" s="68" t="str">
        <f>"Интернет-площадка 2gis.ru на основе Cправочника организаций "&amp;$C$2&amp;""</f>
        <v>Интернет-площадка 2gis.ru на основе Cправочника организаций "2ГИС.ЙОШКАР-ОЛА"</v>
      </c>
      <c r="D245" s="337">
        <v>7800</v>
      </c>
      <c r="E245" s="338"/>
      <c r="F245" s="338"/>
      <c r="G245" s="338"/>
      <c r="H245" s="339"/>
    </row>
    <row r="246" spans="1:8" s="16" customFormat="1" ht="50.1" customHeight="1" x14ac:dyDescent="0.2">
      <c r="A246" s="335" t="s">
        <v>128</v>
      </c>
      <c r="B246" s="336"/>
      <c r="C246" s="18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46" s="337">
        <v>5520</v>
      </c>
      <c r="E246" s="338"/>
      <c r="F246" s="338"/>
      <c r="G246" s="338"/>
      <c r="H246" s="339"/>
    </row>
    <row r="247" spans="1:8" s="16" customFormat="1" ht="126" customHeight="1" thickBot="1" x14ac:dyDescent="0.25">
      <c r="A247" s="335" t="s">
        <v>129</v>
      </c>
      <c r="B247" s="336"/>
      <c r="C24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47" s="340">
        <v>11052</v>
      </c>
      <c r="E247" s="338"/>
      <c r="F247" s="338"/>
      <c r="G247" s="338"/>
      <c r="H247" s="339"/>
    </row>
    <row r="248" spans="1:8" s="23" customFormat="1" ht="50.1" customHeight="1" thickBot="1" x14ac:dyDescent="0.25">
      <c r="A248" s="497"/>
      <c r="B248" s="498"/>
      <c r="C248" s="56"/>
      <c r="D248" s="499"/>
      <c r="E248" s="499"/>
      <c r="F248" s="499"/>
      <c r="G248" s="499"/>
      <c r="H248" s="500"/>
    </row>
    <row r="249" spans="1:8" s="20" customFormat="1" ht="26.25" x14ac:dyDescent="0.2">
      <c r="A249" s="71"/>
      <c r="B249" s="72"/>
      <c r="C249" s="73"/>
      <c r="D249" s="72"/>
      <c r="E249" s="72"/>
      <c r="F249" s="72"/>
      <c r="G249" s="72"/>
      <c r="H249" s="74"/>
    </row>
    <row r="250" spans="1:8" s="16" customFormat="1" ht="21" x14ac:dyDescent="0.2">
      <c r="A250" s="75"/>
      <c r="B250" s="76" t="s">
        <v>130</v>
      </c>
      <c r="C250" s="333" t="s">
        <v>214</v>
      </c>
      <c r="D250" s="333"/>
      <c r="E250" s="77"/>
      <c r="F250" s="77"/>
      <c r="G250" s="77"/>
      <c r="H250" s="77"/>
    </row>
    <row r="251" spans="1:8" s="16" customFormat="1" ht="21" x14ac:dyDescent="0.2">
      <c r="A251" s="75"/>
      <c r="B251" s="77"/>
      <c r="C251" s="327" t="s">
        <v>215</v>
      </c>
      <c r="D251" s="327"/>
      <c r="E251" s="77"/>
      <c r="F251" s="77"/>
      <c r="G251" s="77"/>
      <c r="H251" s="77"/>
    </row>
    <row r="252" spans="1:8" s="16" customFormat="1" ht="21" x14ac:dyDescent="0.2">
      <c r="A252" s="75"/>
      <c r="B252" s="77"/>
      <c r="C252" s="333" t="s">
        <v>216</v>
      </c>
      <c r="D252" s="327"/>
      <c r="E252" s="77"/>
      <c r="F252" s="77"/>
      <c r="G252" s="77"/>
      <c r="H252" s="77"/>
    </row>
    <row r="253" spans="1:8" s="16" customFormat="1" ht="21" x14ac:dyDescent="0.2">
      <c r="A253" s="71"/>
      <c r="B253" s="72"/>
      <c r="C253" s="327"/>
      <c r="D253" s="327"/>
      <c r="E253" s="77"/>
      <c r="F253" s="77"/>
      <c r="G253" s="77"/>
      <c r="H253" s="72"/>
    </row>
    <row r="254" spans="1:8" s="16" customFormat="1" ht="26.25" x14ac:dyDescent="0.2">
      <c r="A254" s="324" t="str">
        <f>Абакан_юр!A171</f>
        <v>По соглашению сторон в качестве валюты платежа могут выступать украинские гривны, в этом случае курс следующий: 1 руб. = 0,5104 гривен</v>
      </c>
      <c r="B254" s="324"/>
      <c r="C254" s="324"/>
      <c r="D254" s="79"/>
      <c r="E254" s="79"/>
      <c r="F254" s="80"/>
      <c r="G254" s="328"/>
      <c r="H254" s="328"/>
    </row>
    <row r="255" spans="1:8" s="16" customFormat="1" ht="26.25" x14ac:dyDescent="0.2">
      <c r="A255" s="324" t="str">
        <f>Абакан_юр!A172</f>
        <v>По соглашению сторон в качестве валюты платежа могут выступать дирхамы ОАЭ, в этом случае курс следующий: 1 руб. = 0,0434 дирхам</v>
      </c>
      <c r="B255" s="324"/>
      <c r="C255" s="324"/>
      <c r="D255" s="79"/>
      <c r="E255" s="79"/>
      <c r="F255" s="80"/>
      <c r="G255" s="82"/>
      <c r="H255" s="82"/>
    </row>
    <row r="256" spans="1:8" ht="12" customHeight="1" x14ac:dyDescent="0.2">
      <c r="A256" s="324" t="str">
        <f>Абакан_юр!A173</f>
        <v>По соглашению сторон в качестве валюты платежа могут выступать доллары США, в этом случае курс следующий: 1 руб. = 0,0126 доллара</v>
      </c>
      <c r="B256" s="324"/>
      <c r="C256" s="324"/>
      <c r="D256" s="79"/>
      <c r="E256" s="79"/>
      <c r="F256" s="80"/>
      <c r="G256" s="82"/>
      <c r="H256" s="82"/>
    </row>
    <row r="257" spans="1:8" s="77" customFormat="1" ht="24.95" customHeight="1" x14ac:dyDescent="0.2">
      <c r="A257" s="324" t="str">
        <f>Абакан_юр!A174</f>
        <v>По соглашению сторон в качестве валюты платежа могут выступать евро, в этом случае курс следующий: 1 руб. = 0,0117 евро</v>
      </c>
      <c r="B257" s="324"/>
      <c r="C257" s="324"/>
      <c r="D257" s="79"/>
      <c r="E257" s="80"/>
      <c r="F257" s="80"/>
      <c r="G257" s="82"/>
      <c r="H257" s="82"/>
    </row>
    <row r="258" spans="1:8" s="77" customFormat="1" ht="24.95" customHeight="1" x14ac:dyDescent="0.2">
      <c r="A258" s="324" t="str">
        <f>Абакан_юр!A175</f>
        <v>По соглашению сторон в качестве валюты платежа могут выступать чешские кроны, в этом случае курс следующий: 1 руб. = 0,2914 крона</v>
      </c>
      <c r="B258" s="324"/>
      <c r="C258" s="324"/>
      <c r="D258" s="79"/>
      <c r="E258" s="80"/>
      <c r="F258" s="80"/>
      <c r="G258" s="82"/>
      <c r="H258" s="82"/>
    </row>
    <row r="259" spans="1:8" s="77" customFormat="1" ht="24.95" customHeight="1" x14ac:dyDescent="0.2">
      <c r="A259" s="324" t="str">
        <f>Абакан_юр!A176</f>
        <v>По соглашению сторон в качестве валюты платежа могут выступать киргизские сомы, в этом случае курс следующий: 1 руб. = 1,0988 сом</v>
      </c>
      <c r="B259" s="324"/>
      <c r="C259" s="324"/>
      <c r="D259" s="79"/>
      <c r="E259" s="79"/>
      <c r="F259" s="80"/>
      <c r="G259" s="82"/>
      <c r="H259" s="82"/>
    </row>
    <row r="260" spans="1:8" s="72" customFormat="1" ht="38.25" customHeight="1" x14ac:dyDescent="0.2">
      <c r="A260" s="324" t="str">
        <f>Абакан_юр!A177</f>
        <v>По соглашению сторон в качестве валюты платежа могут выступать казахстанские тенге, в этом случае курс следующий: 1 руб. = 5,7644 тенге</v>
      </c>
      <c r="B260" s="324"/>
      <c r="C260" s="324"/>
      <c r="D260" s="79"/>
      <c r="E260" s="79"/>
      <c r="F260" s="80"/>
      <c r="G260" s="82"/>
      <c r="H260" s="82"/>
    </row>
    <row r="261" spans="1:8" s="81" customFormat="1" ht="24.95" customHeight="1" x14ac:dyDescent="0.2">
      <c r="A261" s="83"/>
      <c r="B261" s="83"/>
      <c r="C261" s="84"/>
      <c r="D261" s="85"/>
      <c r="E261" s="85"/>
      <c r="F261" s="86"/>
      <c r="G261" s="87"/>
      <c r="H261" s="87"/>
    </row>
    <row r="262" spans="1:8" s="81" customFormat="1" ht="24.95" customHeight="1" x14ac:dyDescent="0.2">
      <c r="A262" s="325" t="s">
        <v>141</v>
      </c>
      <c r="B262" s="325"/>
      <c r="C262" s="325"/>
      <c r="D262" s="325"/>
      <c r="E262" s="325"/>
      <c r="F262" s="325"/>
      <c r="G262" s="325"/>
      <c r="H262" s="325"/>
    </row>
    <row r="263" spans="1:8" s="81" customFormat="1" ht="24.95" customHeight="1" x14ac:dyDescent="0.2">
      <c r="A263" s="325" t="s">
        <v>142</v>
      </c>
      <c r="B263" s="325"/>
      <c r="C263" s="325"/>
      <c r="D263" s="325"/>
      <c r="E263" s="325"/>
      <c r="F263" s="325"/>
      <c r="G263" s="325"/>
      <c r="H263" s="325"/>
    </row>
    <row r="264" spans="1:8" s="81" customFormat="1" ht="24.95" customHeight="1" x14ac:dyDescent="0.2">
      <c r="A264" s="324" t="s">
        <v>478</v>
      </c>
      <c r="B264" s="324"/>
      <c r="C264" s="324"/>
      <c r="D264" s="324"/>
      <c r="E264" s="324"/>
      <c r="F264" s="324"/>
      <c r="G264" s="324"/>
      <c r="H264" s="324"/>
    </row>
    <row r="265" spans="1:8" s="81" customFormat="1" ht="24.95" customHeight="1" thickBot="1" x14ac:dyDescent="0.25">
      <c r="A265" s="326" t="s">
        <v>143</v>
      </c>
      <c r="B265" s="326"/>
      <c r="C265" s="326"/>
      <c r="D265" s="326"/>
      <c r="E265" s="326"/>
      <c r="F265" s="89"/>
      <c r="H265" s="90"/>
    </row>
    <row r="266" spans="1:8" s="81" customFormat="1" ht="24.95" customHeight="1" thickBot="1" x14ac:dyDescent="0.25">
      <c r="A266" s="312" t="s">
        <v>144</v>
      </c>
      <c r="B266" s="313"/>
      <c r="C266" s="313"/>
      <c r="D266" s="313"/>
      <c r="E266" s="314"/>
      <c r="F266" s="91"/>
      <c r="G266" s="72"/>
      <c r="H266" s="92"/>
    </row>
    <row r="267" spans="1:8" s="81" customFormat="1" ht="24.95" customHeight="1" thickBot="1" x14ac:dyDescent="0.25">
      <c r="A267" s="315" t="s">
        <v>145</v>
      </c>
      <c r="B267" s="316"/>
      <c r="C267" s="93" t="s">
        <v>146</v>
      </c>
      <c r="D267" s="316" t="s">
        <v>147</v>
      </c>
      <c r="E267" s="317"/>
      <c r="F267" s="94"/>
      <c r="G267" s="94"/>
      <c r="H267" s="94"/>
    </row>
    <row r="268" spans="1:8" s="88" customFormat="1" ht="12" customHeight="1" x14ac:dyDescent="0.2">
      <c r="A268" s="318" t="s">
        <v>203</v>
      </c>
      <c r="B268" s="319"/>
      <c r="C268" s="320" t="s">
        <v>204</v>
      </c>
      <c r="D268" s="619">
        <v>2190</v>
      </c>
      <c r="E268" s="321"/>
      <c r="F268" s="94"/>
      <c r="G268" s="94"/>
      <c r="H268" s="94"/>
    </row>
    <row r="269" spans="1:8" ht="24.95" customHeight="1" x14ac:dyDescent="0.2">
      <c r="A269" s="322" t="s">
        <v>205</v>
      </c>
      <c r="B269" s="323"/>
      <c r="C269" s="310"/>
      <c r="D269" s="620">
        <v>1590</v>
      </c>
      <c r="E269" s="311"/>
      <c r="F269" s="94"/>
      <c r="G269" s="94"/>
      <c r="H269" s="94"/>
    </row>
    <row r="270" spans="1:8" ht="24.95" customHeight="1" x14ac:dyDescent="0.2">
      <c r="A270" s="322" t="s">
        <v>206</v>
      </c>
      <c r="B270" s="323"/>
      <c r="C270" s="310"/>
      <c r="D270" s="620">
        <v>1440</v>
      </c>
      <c r="E270" s="311"/>
      <c r="F270" s="94"/>
      <c r="G270" s="94"/>
      <c r="H270" s="94"/>
    </row>
    <row r="271" spans="1:8" s="72" customFormat="1" ht="38.25" customHeight="1" x14ac:dyDescent="0.2">
      <c r="A271" s="322" t="s">
        <v>207</v>
      </c>
      <c r="B271" s="323"/>
      <c r="C271" s="310"/>
      <c r="D271" s="620">
        <v>1290</v>
      </c>
      <c r="E271" s="311"/>
      <c r="F271" s="94"/>
      <c r="G271" s="94"/>
      <c r="H271" s="94"/>
    </row>
    <row r="272" spans="1:8" s="90" customFormat="1" ht="50.1" customHeight="1" x14ac:dyDescent="0.2">
      <c r="A272" s="322" t="s">
        <v>148</v>
      </c>
      <c r="B272" s="323"/>
      <c r="C272" s="96" t="s">
        <v>149</v>
      </c>
      <c r="D272" s="310" t="s">
        <v>150</v>
      </c>
      <c r="E272" s="311"/>
      <c r="F272" s="94"/>
      <c r="G272" s="94"/>
      <c r="H272" s="94"/>
    </row>
    <row r="273" spans="1:8" s="92" customFormat="1" ht="50.1" customHeight="1" x14ac:dyDescent="0.2">
      <c r="A273" s="322" t="s">
        <v>151</v>
      </c>
      <c r="B273" s="323"/>
      <c r="C273" s="96" t="s">
        <v>152</v>
      </c>
      <c r="D273" s="310" t="s">
        <v>153</v>
      </c>
      <c r="E273" s="311"/>
      <c r="F273" s="94"/>
      <c r="G273" s="94"/>
      <c r="H273" s="94"/>
    </row>
    <row r="274" spans="1:8" ht="105" customHeight="1" thickBot="1" x14ac:dyDescent="0.25">
      <c r="A274" s="474" t="s">
        <v>154</v>
      </c>
      <c r="B274" s="475"/>
      <c r="C274" s="111" t="s">
        <v>155</v>
      </c>
      <c r="D274" s="476" t="s">
        <v>153</v>
      </c>
      <c r="E274" s="477"/>
      <c r="F274" s="94"/>
      <c r="G274" s="94"/>
      <c r="H274" s="94"/>
    </row>
    <row r="275" spans="1:8" ht="50.1" customHeight="1" x14ac:dyDescent="0.2">
      <c r="A275" s="322" t="s">
        <v>157</v>
      </c>
      <c r="B275" s="323"/>
      <c r="C275" s="110" t="s">
        <v>158</v>
      </c>
      <c r="D275" s="323" t="s">
        <v>153</v>
      </c>
      <c r="E275" s="473"/>
      <c r="F275" s="91"/>
      <c r="G275" s="91"/>
      <c r="H275" s="91"/>
    </row>
    <row r="276" spans="1:8" ht="50.1" customHeight="1" thickBot="1" x14ac:dyDescent="0.25">
      <c r="A276" s="596" t="s">
        <v>159</v>
      </c>
      <c r="B276" s="597"/>
      <c r="C276" s="111" t="s">
        <v>160</v>
      </c>
      <c r="D276" s="598" t="s">
        <v>153</v>
      </c>
      <c r="E276" s="599"/>
      <c r="F276" s="86"/>
      <c r="G276" s="87"/>
      <c r="H276" s="87"/>
    </row>
    <row r="277" spans="1:8" ht="50.1" customHeight="1" x14ac:dyDescent="0.2">
      <c r="A277" s="307" t="s">
        <v>161</v>
      </c>
      <c r="B277" s="307"/>
      <c r="C277" s="307"/>
      <c r="D277" s="307"/>
      <c r="E277" s="307"/>
      <c r="F277" s="307"/>
      <c r="G277" s="307"/>
      <c r="H277" s="307"/>
    </row>
    <row r="278" spans="1:8" ht="50.1" customHeight="1" x14ac:dyDescent="0.2">
      <c r="A278" s="307" t="s">
        <v>162</v>
      </c>
      <c r="B278" s="307"/>
      <c r="C278" s="307"/>
      <c r="D278" s="307"/>
      <c r="E278" s="307"/>
      <c r="F278" s="307"/>
      <c r="G278" s="307"/>
      <c r="H278" s="307"/>
    </row>
    <row r="279" spans="1:8" ht="177.75" customHeight="1" x14ac:dyDescent="0.2">
      <c r="A279"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9" s="472"/>
      <c r="C279" s="472"/>
      <c r="D279" s="472"/>
      <c r="E279" s="472"/>
      <c r="F279" s="472"/>
      <c r="G279" s="472"/>
      <c r="H279" s="472"/>
    </row>
    <row r="280" spans="1:8" ht="75" customHeight="1" x14ac:dyDescent="0.2">
      <c r="A280" s="325" t="s">
        <v>164</v>
      </c>
      <c r="B280" s="325"/>
      <c r="C280" s="325"/>
      <c r="D280" s="325"/>
      <c r="E280" s="325"/>
      <c r="F280" s="325"/>
      <c r="G280" s="325"/>
      <c r="H280" s="325"/>
    </row>
    <row r="281" spans="1:8" ht="137.25" customHeight="1" x14ac:dyDescent="0.2">
      <c r="A281" s="307" t="s">
        <v>165</v>
      </c>
      <c r="B281" s="307"/>
      <c r="C281" s="307"/>
      <c r="D281" s="307"/>
      <c r="E281" s="307"/>
      <c r="F281" s="307"/>
      <c r="G281" s="307"/>
      <c r="H281" s="307"/>
    </row>
    <row r="282" spans="1:8" s="72" customFormat="1" ht="125.25" customHeight="1" x14ac:dyDescent="0.2">
      <c r="A282" s="618" t="s">
        <v>281</v>
      </c>
      <c r="B282" s="618"/>
      <c r="C282" s="618"/>
      <c r="D282" s="618"/>
      <c r="E282" s="618"/>
      <c r="F282" s="618"/>
      <c r="G282" s="618"/>
      <c r="H282" s="618"/>
    </row>
    <row r="283" spans="1:8" ht="25.5" x14ac:dyDescent="0.35">
      <c r="A283" s="616" t="s">
        <v>282</v>
      </c>
      <c r="B283" s="617"/>
      <c r="C283" s="158" t="s">
        <v>283</v>
      </c>
    </row>
    <row r="284" spans="1:8" ht="25.5" x14ac:dyDescent="0.35">
      <c r="A284" s="614" t="s">
        <v>284</v>
      </c>
      <c r="B284" s="615"/>
      <c r="C284" s="159">
        <v>1</v>
      </c>
    </row>
    <row r="285" spans="1:8" ht="25.5" x14ac:dyDescent="0.35">
      <c r="A285" s="614">
        <v>2</v>
      </c>
      <c r="B285" s="615"/>
      <c r="C285" s="159">
        <v>1.1000000000000001</v>
      </c>
    </row>
    <row r="286" spans="1:8" ht="25.5" x14ac:dyDescent="0.35">
      <c r="A286" s="614">
        <v>3</v>
      </c>
      <c r="B286" s="615"/>
      <c r="C286" s="159">
        <v>1.2</v>
      </c>
    </row>
    <row r="287" spans="1:8" ht="25.5" x14ac:dyDescent="0.35">
      <c r="A287" s="614" t="s">
        <v>285</v>
      </c>
      <c r="B287" s="615"/>
      <c r="C287" s="159">
        <v>1.25</v>
      </c>
    </row>
    <row r="288" spans="1:8" ht="25.5" x14ac:dyDescent="0.35">
      <c r="A288" s="614" t="s">
        <v>286</v>
      </c>
      <c r="B288" s="615"/>
      <c r="C288" s="159">
        <v>1.3</v>
      </c>
    </row>
    <row r="289" spans="1:8" ht="25.5" x14ac:dyDescent="0.35">
      <c r="A289" s="614" t="s">
        <v>287</v>
      </c>
      <c r="B289" s="615"/>
      <c r="C289" s="159">
        <v>1.35</v>
      </c>
    </row>
    <row r="290" spans="1:8" ht="25.5" x14ac:dyDescent="0.35">
      <c r="A290" s="614" t="s">
        <v>288</v>
      </c>
      <c r="B290" s="615"/>
      <c r="C290" s="159">
        <v>1.4</v>
      </c>
    </row>
    <row r="291" spans="1:8" ht="25.5" x14ac:dyDescent="0.35">
      <c r="A291" s="614" t="s">
        <v>289</v>
      </c>
      <c r="B291" s="615"/>
      <c r="C291" s="159">
        <v>1.45</v>
      </c>
    </row>
    <row r="292" spans="1:8" ht="25.5" x14ac:dyDescent="0.35">
      <c r="A292" s="614" t="s">
        <v>290</v>
      </c>
      <c r="B292" s="615"/>
      <c r="C292" s="159">
        <v>1.5</v>
      </c>
    </row>
    <row r="293" spans="1:8" ht="25.5" x14ac:dyDescent="0.35">
      <c r="A293" s="614" t="s">
        <v>291</v>
      </c>
      <c r="B293" s="615"/>
      <c r="C293" s="159">
        <v>2</v>
      </c>
    </row>
    <row r="294" spans="1:8" ht="23.25" x14ac:dyDescent="0.2">
      <c r="A294" s="307" t="s">
        <v>292</v>
      </c>
      <c r="B294" s="307"/>
      <c r="C294" s="307"/>
      <c r="D294" s="307"/>
      <c r="E294" s="307"/>
      <c r="F294" s="307"/>
      <c r="G294" s="307"/>
      <c r="H294" s="307"/>
    </row>
    <row r="297" spans="1:8" s="97" customFormat="1" ht="114.75" customHeight="1" x14ac:dyDescent="0.2">
      <c r="A297" s="325" t="s">
        <v>479</v>
      </c>
      <c r="B297" s="325"/>
      <c r="C297" s="325"/>
      <c r="D297" s="325"/>
      <c r="E297" s="325"/>
      <c r="F297" s="325"/>
      <c r="G297" s="325"/>
      <c r="H297" s="325"/>
    </row>
    <row r="303" spans="1:8" s="97" customFormat="1" ht="114.75" customHeight="1" x14ac:dyDescent="0.2">
      <c r="A303" s="71"/>
      <c r="B303" s="72"/>
      <c r="C303" s="73"/>
      <c r="D303" s="72"/>
      <c r="E303" s="72"/>
      <c r="F303" s="72"/>
      <c r="G303" s="72"/>
      <c r="H303" s="74"/>
    </row>
  </sheetData>
  <sheetProtection selectLockedCells="1" selectUnlockedCells="1"/>
  <mergeCells count="491">
    <mergeCell ref="D12:H12"/>
    <mergeCell ref="A8:A11"/>
    <mergeCell ref="B8:B9"/>
    <mergeCell ref="C8:C9"/>
    <mergeCell ref="D8:D11"/>
    <mergeCell ref="E8:E11"/>
    <mergeCell ref="F8:F11"/>
    <mergeCell ref="D1:F1"/>
    <mergeCell ref="G2:H2"/>
    <mergeCell ref="D4:H4"/>
    <mergeCell ref="A5:B5"/>
    <mergeCell ref="A6:B6"/>
    <mergeCell ref="D6:H6"/>
    <mergeCell ref="G8:G11"/>
    <mergeCell ref="H8:H11"/>
    <mergeCell ref="H13:H17"/>
    <mergeCell ref="A19:A22"/>
    <mergeCell ref="D19:H22"/>
    <mergeCell ref="C20:C21"/>
    <mergeCell ref="D23:H23"/>
    <mergeCell ref="A24:A26"/>
    <mergeCell ref="B24:B25"/>
    <mergeCell ref="C24:C25"/>
    <mergeCell ref="D24:H26"/>
    <mergeCell ref="A13:A17"/>
    <mergeCell ref="B13:B14"/>
    <mergeCell ref="C13:C14"/>
    <mergeCell ref="D13:D17"/>
    <mergeCell ref="E13:E17"/>
    <mergeCell ref="F13:F17"/>
    <mergeCell ref="G13:G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H71:H75"/>
    <mergeCell ref="D76:H76"/>
    <mergeCell ref="A77:A79"/>
    <mergeCell ref="B77:B78"/>
    <mergeCell ref="C77:C78"/>
    <mergeCell ref="D77:H79"/>
    <mergeCell ref="G65:G69"/>
    <mergeCell ref="H65:H69"/>
    <mergeCell ref="D70:H70"/>
    <mergeCell ref="A71:A75"/>
    <mergeCell ref="B71:B72"/>
    <mergeCell ref="C71:C72"/>
    <mergeCell ref="D71:D75"/>
    <mergeCell ref="E71:E75"/>
    <mergeCell ref="F71:F75"/>
    <mergeCell ref="G71:G75"/>
    <mergeCell ref="A65:A69"/>
    <mergeCell ref="B65:B66"/>
    <mergeCell ref="C65:C66"/>
    <mergeCell ref="D65:D69"/>
    <mergeCell ref="E65:E69"/>
    <mergeCell ref="F65:F69"/>
    <mergeCell ref="A85:B85"/>
    <mergeCell ref="D85:H85"/>
    <mergeCell ref="A86:B86"/>
    <mergeCell ref="D86:H86"/>
    <mergeCell ref="A87:B87"/>
    <mergeCell ref="D87:H87"/>
    <mergeCell ref="D80:H80"/>
    <mergeCell ref="A81:C81"/>
    <mergeCell ref="D81:H81"/>
    <mergeCell ref="A82:B82"/>
    <mergeCell ref="C82:C131"/>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7:B97"/>
    <mergeCell ref="D97:H97"/>
    <mergeCell ref="A98:B98"/>
    <mergeCell ref="D98:H98"/>
    <mergeCell ref="A99:B99"/>
    <mergeCell ref="D99:H99"/>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0:B130"/>
    <mergeCell ref="D130:H130"/>
    <mergeCell ref="A131:B131"/>
    <mergeCell ref="D131:H131"/>
    <mergeCell ref="D132:H132"/>
    <mergeCell ref="A134:A137"/>
    <mergeCell ref="B134:B135"/>
    <mergeCell ref="C134:C135"/>
    <mergeCell ref="D134:D137"/>
    <mergeCell ref="E134:E137"/>
    <mergeCell ref="F134:F137"/>
    <mergeCell ref="G134:G137"/>
    <mergeCell ref="H134:H137"/>
    <mergeCell ref="D138:H138"/>
    <mergeCell ref="A139:A143"/>
    <mergeCell ref="B139:B140"/>
    <mergeCell ref="C139:C140"/>
    <mergeCell ref="D139:D143"/>
    <mergeCell ref="E139:E143"/>
    <mergeCell ref="F139:F143"/>
    <mergeCell ref="D148:H148"/>
    <mergeCell ref="A149:C149"/>
    <mergeCell ref="D149:H149"/>
    <mergeCell ref="A150:B150"/>
    <mergeCell ref="D150:H150"/>
    <mergeCell ref="A151:B151"/>
    <mergeCell ref="D151:H151"/>
    <mergeCell ref="G139:G143"/>
    <mergeCell ref="H139:H143"/>
    <mergeCell ref="D144:H144"/>
    <mergeCell ref="A145:A147"/>
    <mergeCell ref="B145:B146"/>
    <mergeCell ref="C145:C146"/>
    <mergeCell ref="D145:H147"/>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5:B175"/>
    <mergeCell ref="D175:H175"/>
    <mergeCell ref="A176:B176"/>
    <mergeCell ref="D176:H176"/>
    <mergeCell ref="A177:B177"/>
    <mergeCell ref="D177:H177"/>
    <mergeCell ref="A170:C170"/>
    <mergeCell ref="D170:H170"/>
    <mergeCell ref="D171:H171"/>
    <mergeCell ref="A172:B172"/>
    <mergeCell ref="C172:C180"/>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4:B184"/>
    <mergeCell ref="C184:C201"/>
    <mergeCell ref="D184:H184"/>
    <mergeCell ref="A185:B185"/>
    <mergeCell ref="D185:H185"/>
    <mergeCell ref="A186:B186"/>
    <mergeCell ref="D186:H186"/>
    <mergeCell ref="A187:B187"/>
    <mergeCell ref="D187:H187"/>
    <mergeCell ref="A188:B188"/>
    <mergeCell ref="A192:B192"/>
    <mergeCell ref="D192:H192"/>
    <mergeCell ref="A193:B193"/>
    <mergeCell ref="D193:H193"/>
    <mergeCell ref="A194:B194"/>
    <mergeCell ref="D194:H194"/>
    <mergeCell ref="D188:H188"/>
    <mergeCell ref="A189:B189"/>
    <mergeCell ref="D189:H189"/>
    <mergeCell ref="A190:B190"/>
    <mergeCell ref="D190:H190"/>
    <mergeCell ref="A191:B191"/>
    <mergeCell ref="D191:H191"/>
    <mergeCell ref="A198:B198"/>
    <mergeCell ref="D198:H198"/>
    <mergeCell ref="A199:B199"/>
    <mergeCell ref="D199:H199"/>
    <mergeCell ref="A200:B200"/>
    <mergeCell ref="D200:H200"/>
    <mergeCell ref="A195:B195"/>
    <mergeCell ref="D195:H195"/>
    <mergeCell ref="A196:B196"/>
    <mergeCell ref="D196:H196"/>
    <mergeCell ref="A197:B197"/>
    <mergeCell ref="D197:H197"/>
    <mergeCell ref="A204:B204"/>
    <mergeCell ref="D204:H204"/>
    <mergeCell ref="A205:B205"/>
    <mergeCell ref="D205:H205"/>
    <mergeCell ref="A206:B206"/>
    <mergeCell ref="D206:H206"/>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D241:H241"/>
    <mergeCell ref="A242:B242"/>
    <mergeCell ref="D242:H242"/>
    <mergeCell ref="A243:B243"/>
    <mergeCell ref="D243:H243"/>
    <mergeCell ref="A244:B244"/>
    <mergeCell ref="D244:H244"/>
    <mergeCell ref="A237:B237"/>
    <mergeCell ref="C237:C241"/>
    <mergeCell ref="D237:H237"/>
    <mergeCell ref="A238:B238"/>
    <mergeCell ref="D238:H238"/>
    <mergeCell ref="A239:B239"/>
    <mergeCell ref="D239:H239"/>
    <mergeCell ref="A240:B240"/>
    <mergeCell ref="D240:H240"/>
    <mergeCell ref="A241:B241"/>
    <mergeCell ref="A248:B248"/>
    <mergeCell ref="D248:H248"/>
    <mergeCell ref="C250:D250"/>
    <mergeCell ref="C251:D251"/>
    <mergeCell ref="C252:D252"/>
    <mergeCell ref="C253:D253"/>
    <mergeCell ref="A245:B245"/>
    <mergeCell ref="D245:H245"/>
    <mergeCell ref="A246:B246"/>
    <mergeCell ref="D246:H246"/>
    <mergeCell ref="A247:B247"/>
    <mergeCell ref="D247:H247"/>
    <mergeCell ref="A259:C259"/>
    <mergeCell ref="A260:C260"/>
    <mergeCell ref="A262:H262"/>
    <mergeCell ref="A263:H263"/>
    <mergeCell ref="A264:H264"/>
    <mergeCell ref="A265:E265"/>
    <mergeCell ref="A254:C254"/>
    <mergeCell ref="G254:H254"/>
    <mergeCell ref="A255:C255"/>
    <mergeCell ref="A256:C256"/>
    <mergeCell ref="A257:C257"/>
    <mergeCell ref="A258:C258"/>
    <mergeCell ref="A271:B271"/>
    <mergeCell ref="D271:E271"/>
    <mergeCell ref="A272:B272"/>
    <mergeCell ref="D272:E272"/>
    <mergeCell ref="A273:B273"/>
    <mergeCell ref="D273:E273"/>
    <mergeCell ref="A266:E266"/>
    <mergeCell ref="A267:B267"/>
    <mergeCell ref="D267:E267"/>
    <mergeCell ref="A268:B268"/>
    <mergeCell ref="C268:C271"/>
    <mergeCell ref="D268:E268"/>
    <mergeCell ref="A269:B269"/>
    <mergeCell ref="D269:E269"/>
    <mergeCell ref="A270:B270"/>
    <mergeCell ref="D270:E270"/>
    <mergeCell ref="A277:H277"/>
    <mergeCell ref="A278:H278"/>
    <mergeCell ref="A279:H279"/>
    <mergeCell ref="A280:H280"/>
    <mergeCell ref="A281:H281"/>
    <mergeCell ref="A282:H282"/>
    <mergeCell ref="A274:B274"/>
    <mergeCell ref="D274:E274"/>
    <mergeCell ref="A275:B275"/>
    <mergeCell ref="D275:E275"/>
    <mergeCell ref="A276:B276"/>
    <mergeCell ref="D276:E276"/>
    <mergeCell ref="A297:E297"/>
    <mergeCell ref="F297:H297"/>
    <mergeCell ref="A289:B289"/>
    <mergeCell ref="A290:B290"/>
    <mergeCell ref="A291:B291"/>
    <mergeCell ref="A292:B292"/>
    <mergeCell ref="A293:B293"/>
    <mergeCell ref="A294:H294"/>
    <mergeCell ref="A283:B283"/>
    <mergeCell ref="A284:B284"/>
    <mergeCell ref="A285:B285"/>
    <mergeCell ref="A286:B286"/>
    <mergeCell ref="A287:B287"/>
    <mergeCell ref="A288:B28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9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494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60">
        <f>F7*1.2</f>
        <v>12189.6</v>
      </c>
      <c r="E7" s="361">
        <f>F7*1.1</f>
        <v>11173.800000000001</v>
      </c>
      <c r="F7" s="361">
        <v>10158</v>
      </c>
      <c r="G7" s="361">
        <f>F7*0.75</f>
        <v>7618.5</v>
      </c>
      <c r="H7" s="362">
        <f>F7*0.5</f>
        <v>5079</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436">
        <f>F12*1.2</f>
        <v>13903.199999999999</v>
      </c>
      <c r="E12" s="361">
        <f>F12*1.1</f>
        <v>12744.6</v>
      </c>
      <c r="F12" s="361">
        <v>11586</v>
      </c>
      <c r="G12" s="361">
        <f>F12*0.75</f>
        <v>8689.5</v>
      </c>
      <c r="H12" s="362">
        <f>F12*0.5</f>
        <v>5793</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2460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"2ГИС.ИРКУТСК"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506">
        <v>324</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60">
        <f>F27*1.2</f>
        <v>17078.399999999998</v>
      </c>
      <c r="E27" s="361">
        <f>F27*1.1</f>
        <v>15655.2</v>
      </c>
      <c r="F27" s="361">
        <v>14232</v>
      </c>
      <c r="G27" s="361">
        <f>F27*0.75</f>
        <v>10674</v>
      </c>
      <c r="H27" s="362">
        <f>F27*0.5</f>
        <v>7116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436">
        <f>F32*1.2</f>
        <v>19468.8</v>
      </c>
      <c r="E32" s="361">
        <f>F32*1.1</f>
        <v>17846.400000000001</v>
      </c>
      <c r="F32" s="361">
        <v>16224</v>
      </c>
      <c r="G32" s="361">
        <f>F32*0.75</f>
        <v>12168</v>
      </c>
      <c r="H32" s="362">
        <f>F32*0.5</f>
        <v>8112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3480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"2ГИС.ИРКУТСК"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424">
        <v>456</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515">
        <f>F48*1.2</f>
        <v>5904</v>
      </c>
      <c r="E48" s="515">
        <f>F48*1.1</f>
        <v>5412</v>
      </c>
      <c r="F48" s="515">
        <v>4920</v>
      </c>
      <c r="G48" s="515">
        <f>F48*0.75</f>
        <v>3690</v>
      </c>
      <c r="H48" s="515">
        <f>F48*0.5</f>
        <v>2460</v>
      </c>
    </row>
    <row r="49" spans="1:8" s="16" customFormat="1" ht="87.6"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516"/>
      <c r="E49" s="516"/>
      <c r="F49" s="516"/>
      <c r="G49" s="516"/>
      <c r="H49" s="516"/>
    </row>
    <row r="50" spans="1:8" s="16" customFormat="1" ht="7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458">
        <v>300</v>
      </c>
      <c r="E52" s="424"/>
      <c r="F52" s="424"/>
      <c r="G52" s="424"/>
      <c r="H52" s="425"/>
    </row>
    <row r="53" spans="1:8" s="16" customFormat="1" ht="7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60">
        <f>F55*1.2</f>
        <v>14630.4</v>
      </c>
      <c r="E55" s="361">
        <f>F55*1.1</f>
        <v>13411.2</v>
      </c>
      <c r="F55" s="361">
        <v>12192</v>
      </c>
      <c r="G55" s="361">
        <f>F55*0.75</f>
        <v>9144</v>
      </c>
      <c r="H55" s="362">
        <f>F55*0.5</f>
        <v>6096</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436">
        <f>F61*1.2</f>
        <v>16682.399999999998</v>
      </c>
      <c r="E61" s="361">
        <f>F61*1.1</f>
        <v>15292.2</v>
      </c>
      <c r="F61" s="361">
        <v>13902</v>
      </c>
      <c r="G61" s="361">
        <f>F61*0.75</f>
        <v>10426.5</v>
      </c>
      <c r="H61" s="362">
        <f>F61*0.5</f>
        <v>6951</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506">
        <v>324</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"&amp;MIN(D72:D101)&amp;" до "&amp;MAX(D72:D101)</f>
        <v>от 2856 до 165648</v>
      </c>
      <c r="E71" s="399"/>
      <c r="F71" s="399"/>
      <c r="G71" s="399"/>
      <c r="H71" s="400"/>
    </row>
    <row r="72" spans="1:8" s="16" customFormat="1" ht="37.5" customHeight="1" outlineLevel="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60">
        <v>2856</v>
      </c>
      <c r="E72" s="361"/>
      <c r="F72" s="361"/>
      <c r="G72" s="361"/>
      <c r="H72" s="362"/>
    </row>
    <row r="73" spans="1:8" s="16" customFormat="1" ht="37.5" customHeight="1" outlineLevel="1" x14ac:dyDescent="0.2">
      <c r="A73" s="396" t="s">
        <v>40</v>
      </c>
      <c r="B73" s="565"/>
      <c r="C73" s="578"/>
      <c r="D73" s="337">
        <v>5712</v>
      </c>
      <c r="E73" s="338"/>
      <c r="F73" s="338"/>
      <c r="G73" s="338"/>
      <c r="H73" s="339"/>
    </row>
    <row r="74" spans="1:8" s="16" customFormat="1" ht="37.5" customHeight="1" outlineLevel="1" x14ac:dyDescent="0.2">
      <c r="A74" s="396" t="s">
        <v>41</v>
      </c>
      <c r="B74" s="565"/>
      <c r="C74" s="578"/>
      <c r="D74" s="337">
        <v>11424</v>
      </c>
      <c r="E74" s="338"/>
      <c r="F74" s="338"/>
      <c r="G74" s="338"/>
      <c r="H74" s="339"/>
    </row>
    <row r="75" spans="1:8" s="16" customFormat="1" ht="37.5" customHeight="1" outlineLevel="1" x14ac:dyDescent="0.2">
      <c r="A75" s="396" t="s">
        <v>42</v>
      </c>
      <c r="B75" s="565"/>
      <c r="C75" s="578"/>
      <c r="D75" s="337">
        <v>17136</v>
      </c>
      <c r="E75" s="338"/>
      <c r="F75" s="338"/>
      <c r="G75" s="338"/>
      <c r="H75" s="339"/>
    </row>
    <row r="76" spans="1:8" s="16" customFormat="1" ht="37.5" customHeight="1" outlineLevel="1" x14ac:dyDescent="0.2">
      <c r="A76" s="396" t="s">
        <v>43</v>
      </c>
      <c r="B76" s="565"/>
      <c r="C76" s="578"/>
      <c r="D76" s="337">
        <v>22848</v>
      </c>
      <c r="E76" s="338"/>
      <c r="F76" s="338"/>
      <c r="G76" s="338"/>
      <c r="H76" s="339"/>
    </row>
    <row r="77" spans="1:8" s="16" customFormat="1" ht="37.5" customHeight="1" outlineLevel="1" x14ac:dyDescent="0.2">
      <c r="A77" s="396" t="s">
        <v>44</v>
      </c>
      <c r="B77" s="565"/>
      <c r="C77" s="578"/>
      <c r="D77" s="337">
        <v>28560</v>
      </c>
      <c r="E77" s="338"/>
      <c r="F77" s="338"/>
      <c r="G77" s="338"/>
      <c r="H77" s="339"/>
    </row>
    <row r="78" spans="1:8" s="16" customFormat="1" ht="37.5" customHeight="1" outlineLevel="1" x14ac:dyDescent="0.2">
      <c r="A78" s="396" t="s">
        <v>45</v>
      </c>
      <c r="B78" s="565"/>
      <c r="C78" s="578"/>
      <c r="D78" s="337">
        <v>34272</v>
      </c>
      <c r="E78" s="338"/>
      <c r="F78" s="338"/>
      <c r="G78" s="338"/>
      <c r="H78" s="339"/>
    </row>
    <row r="79" spans="1:8" s="16" customFormat="1" ht="37.5" customHeight="1" outlineLevel="1" x14ac:dyDescent="0.2">
      <c r="A79" s="396" t="s">
        <v>46</v>
      </c>
      <c r="B79" s="565"/>
      <c r="C79" s="578"/>
      <c r="D79" s="337">
        <v>39984</v>
      </c>
      <c r="E79" s="338"/>
      <c r="F79" s="338"/>
      <c r="G79" s="338"/>
      <c r="H79" s="339"/>
    </row>
    <row r="80" spans="1:8" s="16" customFormat="1" ht="37.5" customHeight="1" outlineLevel="1" x14ac:dyDescent="0.2">
      <c r="A80" s="396" t="s">
        <v>47</v>
      </c>
      <c r="B80" s="565"/>
      <c r="C80" s="578"/>
      <c r="D80" s="337">
        <v>45696</v>
      </c>
      <c r="E80" s="338"/>
      <c r="F80" s="338"/>
      <c r="G80" s="338"/>
      <c r="H80" s="339"/>
    </row>
    <row r="81" spans="1:8" s="16" customFormat="1" ht="37.5" customHeight="1" outlineLevel="1" x14ac:dyDescent="0.2">
      <c r="A81" s="396" t="s">
        <v>48</v>
      </c>
      <c r="B81" s="565"/>
      <c r="C81" s="578"/>
      <c r="D81" s="337">
        <v>51408</v>
      </c>
      <c r="E81" s="338"/>
      <c r="F81" s="338"/>
      <c r="G81" s="338"/>
      <c r="H81" s="339"/>
    </row>
    <row r="82" spans="1:8" s="16" customFormat="1" ht="37.5" customHeight="1" outlineLevel="1" x14ac:dyDescent="0.2">
      <c r="A82" s="396" t="s">
        <v>49</v>
      </c>
      <c r="B82" s="565"/>
      <c r="C82" s="578"/>
      <c r="D82" s="337">
        <v>57120</v>
      </c>
      <c r="E82" s="338"/>
      <c r="F82" s="338"/>
      <c r="G82" s="338"/>
      <c r="H82" s="339"/>
    </row>
    <row r="83" spans="1:8" s="16" customFormat="1" ht="37.5" customHeight="1" outlineLevel="1" x14ac:dyDescent="0.2">
      <c r="A83" s="396" t="s">
        <v>50</v>
      </c>
      <c r="B83" s="565"/>
      <c r="C83" s="578"/>
      <c r="D83" s="337">
        <v>62832</v>
      </c>
      <c r="E83" s="338"/>
      <c r="F83" s="338"/>
      <c r="G83" s="338"/>
      <c r="H83" s="339"/>
    </row>
    <row r="84" spans="1:8" s="16" customFormat="1" ht="37.5" customHeight="1" outlineLevel="1" x14ac:dyDescent="0.2">
      <c r="A84" s="396" t="s">
        <v>51</v>
      </c>
      <c r="B84" s="565"/>
      <c r="C84" s="578"/>
      <c r="D84" s="337">
        <v>68544</v>
      </c>
      <c r="E84" s="338"/>
      <c r="F84" s="338"/>
      <c r="G84" s="338"/>
      <c r="H84" s="339"/>
    </row>
    <row r="85" spans="1:8" s="16" customFormat="1" ht="37.5" customHeight="1" outlineLevel="1" x14ac:dyDescent="0.2">
      <c r="A85" s="396" t="s">
        <v>52</v>
      </c>
      <c r="B85" s="565"/>
      <c r="C85" s="578"/>
      <c r="D85" s="337">
        <v>74256</v>
      </c>
      <c r="E85" s="338"/>
      <c r="F85" s="338"/>
      <c r="G85" s="338"/>
      <c r="H85" s="339"/>
    </row>
    <row r="86" spans="1:8" s="16" customFormat="1" ht="37.5" customHeight="1" outlineLevel="1" x14ac:dyDescent="0.2">
      <c r="A86" s="396" t="s">
        <v>53</v>
      </c>
      <c r="B86" s="565"/>
      <c r="C86" s="578"/>
      <c r="D86" s="337">
        <v>79968</v>
      </c>
      <c r="E86" s="338"/>
      <c r="F86" s="338"/>
      <c r="G86" s="338"/>
      <c r="H86" s="339"/>
    </row>
    <row r="87" spans="1:8" s="16" customFormat="1" ht="37.5" customHeight="1" outlineLevel="1" x14ac:dyDescent="0.2">
      <c r="A87" s="396" t="s">
        <v>54</v>
      </c>
      <c r="B87" s="565"/>
      <c r="C87" s="578"/>
      <c r="D87" s="337">
        <v>85680</v>
      </c>
      <c r="E87" s="338"/>
      <c r="F87" s="338"/>
      <c r="G87" s="338"/>
      <c r="H87" s="339"/>
    </row>
    <row r="88" spans="1:8" s="16" customFormat="1" ht="37.5" customHeight="1" outlineLevel="1" x14ac:dyDescent="0.2">
      <c r="A88" s="396" t="s">
        <v>55</v>
      </c>
      <c r="B88" s="565"/>
      <c r="C88" s="578"/>
      <c r="D88" s="337">
        <v>91392</v>
      </c>
      <c r="E88" s="338"/>
      <c r="F88" s="338"/>
      <c r="G88" s="338"/>
      <c r="H88" s="339"/>
    </row>
    <row r="89" spans="1:8" s="16" customFormat="1" ht="37.5" customHeight="1" outlineLevel="1" x14ac:dyDescent="0.2">
      <c r="A89" s="396" t="s">
        <v>56</v>
      </c>
      <c r="B89" s="565"/>
      <c r="C89" s="578"/>
      <c r="D89" s="337">
        <v>97104</v>
      </c>
      <c r="E89" s="338"/>
      <c r="F89" s="338"/>
      <c r="G89" s="338"/>
      <c r="H89" s="339"/>
    </row>
    <row r="90" spans="1:8" s="16" customFormat="1" ht="37.5" customHeight="1" outlineLevel="1" x14ac:dyDescent="0.2">
      <c r="A90" s="396" t="s">
        <v>57</v>
      </c>
      <c r="B90" s="565"/>
      <c r="C90" s="578"/>
      <c r="D90" s="337">
        <v>102816</v>
      </c>
      <c r="E90" s="338"/>
      <c r="F90" s="338"/>
      <c r="G90" s="338"/>
      <c r="H90" s="339"/>
    </row>
    <row r="91" spans="1:8" s="16" customFormat="1" ht="37.5" customHeight="1" outlineLevel="1" x14ac:dyDescent="0.2">
      <c r="A91" s="396" t="s">
        <v>58</v>
      </c>
      <c r="B91" s="565"/>
      <c r="C91" s="578"/>
      <c r="D91" s="337">
        <v>108528</v>
      </c>
      <c r="E91" s="338"/>
      <c r="F91" s="338"/>
      <c r="G91" s="338"/>
      <c r="H91" s="339"/>
    </row>
    <row r="92" spans="1:8" s="16" customFormat="1" ht="37.5" customHeight="1" outlineLevel="1" x14ac:dyDescent="0.2">
      <c r="A92" s="396" t="s">
        <v>178</v>
      </c>
      <c r="B92" s="565"/>
      <c r="C92" s="578"/>
      <c r="D92" s="337">
        <v>114240</v>
      </c>
      <c r="E92" s="338"/>
      <c r="F92" s="338"/>
      <c r="G92" s="338"/>
      <c r="H92" s="339"/>
    </row>
    <row r="93" spans="1:8" s="16" customFormat="1" ht="37.5" customHeight="1" outlineLevel="1" x14ac:dyDescent="0.2">
      <c r="A93" s="396" t="s">
        <v>179</v>
      </c>
      <c r="B93" s="565"/>
      <c r="C93" s="578"/>
      <c r="D93" s="337">
        <v>119952</v>
      </c>
      <c r="E93" s="338"/>
      <c r="F93" s="338"/>
      <c r="G93" s="338"/>
      <c r="H93" s="339"/>
    </row>
    <row r="94" spans="1:8" s="16" customFormat="1" ht="37.5" customHeight="1" outlineLevel="1" x14ac:dyDescent="0.2">
      <c r="A94" s="396" t="s">
        <v>180</v>
      </c>
      <c r="B94" s="565"/>
      <c r="C94" s="578"/>
      <c r="D94" s="337">
        <v>125664</v>
      </c>
      <c r="E94" s="338"/>
      <c r="F94" s="338"/>
      <c r="G94" s="338"/>
      <c r="H94" s="339"/>
    </row>
    <row r="95" spans="1:8" s="16" customFormat="1" ht="37.5" customHeight="1" outlineLevel="1" x14ac:dyDescent="0.2">
      <c r="A95" s="396" t="s">
        <v>181</v>
      </c>
      <c r="B95" s="565"/>
      <c r="C95" s="578"/>
      <c r="D95" s="337">
        <v>131376</v>
      </c>
      <c r="E95" s="338"/>
      <c r="F95" s="338"/>
      <c r="G95" s="338"/>
      <c r="H95" s="339"/>
    </row>
    <row r="96" spans="1:8" s="16" customFormat="1" ht="37.5" customHeight="1" outlineLevel="1" x14ac:dyDescent="0.2">
      <c r="A96" s="396" t="s">
        <v>182</v>
      </c>
      <c r="B96" s="565"/>
      <c r="C96" s="578"/>
      <c r="D96" s="337">
        <v>137088</v>
      </c>
      <c r="E96" s="338"/>
      <c r="F96" s="338"/>
      <c r="G96" s="338"/>
      <c r="H96" s="339"/>
    </row>
    <row r="97" spans="1:8" s="16" customFormat="1" ht="37.5" customHeight="1" outlineLevel="1" x14ac:dyDescent="0.2">
      <c r="A97" s="396" t="s">
        <v>183</v>
      </c>
      <c r="B97" s="565"/>
      <c r="C97" s="578"/>
      <c r="D97" s="337">
        <v>142800</v>
      </c>
      <c r="E97" s="338"/>
      <c r="F97" s="338"/>
      <c r="G97" s="338"/>
      <c r="H97" s="339"/>
    </row>
    <row r="98" spans="1:8" s="16" customFormat="1" ht="37.5" customHeight="1" outlineLevel="1" x14ac:dyDescent="0.2">
      <c r="A98" s="396" t="s">
        <v>184</v>
      </c>
      <c r="B98" s="565"/>
      <c r="C98" s="578"/>
      <c r="D98" s="337">
        <v>148512</v>
      </c>
      <c r="E98" s="338"/>
      <c r="F98" s="338"/>
      <c r="G98" s="338"/>
      <c r="H98" s="339"/>
    </row>
    <row r="99" spans="1:8" s="16" customFormat="1" ht="37.5" customHeight="1" outlineLevel="1" x14ac:dyDescent="0.2">
      <c r="A99" s="396" t="s">
        <v>185</v>
      </c>
      <c r="B99" s="565"/>
      <c r="C99" s="578"/>
      <c r="D99" s="337">
        <v>154224</v>
      </c>
      <c r="E99" s="338"/>
      <c r="F99" s="338"/>
      <c r="G99" s="338"/>
      <c r="H99" s="339"/>
    </row>
    <row r="100" spans="1:8" s="16" customFormat="1" ht="37.5" customHeight="1" outlineLevel="1" x14ac:dyDescent="0.2">
      <c r="A100" s="396" t="s">
        <v>186</v>
      </c>
      <c r="B100" s="565"/>
      <c r="C100" s="578"/>
      <c r="D100" s="337">
        <v>159936</v>
      </c>
      <c r="E100" s="338"/>
      <c r="F100" s="338"/>
      <c r="G100" s="338"/>
      <c r="H100" s="339"/>
    </row>
    <row r="101" spans="1:8" s="16" customFormat="1" ht="37.5" customHeight="1" outlineLevel="1" x14ac:dyDescent="0.2">
      <c r="A101" s="396" t="s">
        <v>187</v>
      </c>
      <c r="B101" s="565"/>
      <c r="C101" s="578"/>
      <c r="D101" s="337">
        <v>165648</v>
      </c>
      <c r="E101" s="338"/>
      <c r="F101" s="338"/>
      <c r="G101" s="338"/>
      <c r="H101" s="339"/>
    </row>
    <row r="102" spans="1:8" s="16" customFormat="1" ht="37.5" customHeight="1" outlineLevel="1" x14ac:dyDescent="0.2">
      <c r="A102" s="396" t="s">
        <v>188</v>
      </c>
      <c r="B102" s="565"/>
      <c r="C102" s="578"/>
      <c r="D102" s="337">
        <v>171360</v>
      </c>
      <c r="E102" s="338"/>
      <c r="F102" s="338"/>
      <c r="G102" s="338"/>
      <c r="H102" s="339"/>
    </row>
    <row r="103" spans="1:8" s="16" customFormat="1" ht="37.5" customHeight="1" outlineLevel="1" x14ac:dyDescent="0.2">
      <c r="A103" s="396" t="s">
        <v>189</v>
      </c>
      <c r="B103" s="565"/>
      <c r="C103" s="578"/>
      <c r="D103" s="337">
        <v>177072</v>
      </c>
      <c r="E103" s="338"/>
      <c r="F103" s="338"/>
      <c r="G103" s="338"/>
      <c r="H103" s="339"/>
    </row>
    <row r="104" spans="1:8" s="16" customFormat="1" ht="37.5" customHeight="1" outlineLevel="1" x14ac:dyDescent="0.2">
      <c r="A104" s="396" t="s">
        <v>190</v>
      </c>
      <c r="B104" s="565"/>
      <c r="C104" s="578"/>
      <c r="D104" s="337">
        <v>182784</v>
      </c>
      <c r="E104" s="338"/>
      <c r="F104" s="338"/>
      <c r="G104" s="338"/>
      <c r="H104" s="339"/>
    </row>
    <row r="105" spans="1:8" s="16" customFormat="1" ht="37.5" customHeight="1" outlineLevel="1" x14ac:dyDescent="0.2">
      <c r="A105" s="396" t="s">
        <v>191</v>
      </c>
      <c r="B105" s="565"/>
      <c r="C105" s="578"/>
      <c r="D105" s="337">
        <v>188496</v>
      </c>
      <c r="E105" s="338"/>
      <c r="F105" s="338"/>
      <c r="G105" s="338"/>
      <c r="H105" s="339"/>
    </row>
    <row r="106" spans="1:8" s="16" customFormat="1" ht="37.5" customHeight="1" outlineLevel="1" x14ac:dyDescent="0.2">
      <c r="A106" s="396" t="s">
        <v>192</v>
      </c>
      <c r="B106" s="565"/>
      <c r="C106" s="578"/>
      <c r="D106" s="337">
        <v>194208</v>
      </c>
      <c r="E106" s="338"/>
      <c r="F106" s="338"/>
      <c r="G106" s="338"/>
      <c r="H106" s="339"/>
    </row>
    <row r="107" spans="1:8" s="16" customFormat="1" ht="37.5" customHeight="1" outlineLevel="1" x14ac:dyDescent="0.2">
      <c r="A107" s="396" t="s">
        <v>229</v>
      </c>
      <c r="B107" s="565"/>
      <c r="C107" s="578"/>
      <c r="D107" s="337">
        <v>199920</v>
      </c>
      <c r="E107" s="338"/>
      <c r="F107" s="338"/>
      <c r="G107" s="338"/>
      <c r="H107" s="339"/>
    </row>
    <row r="108" spans="1:8" s="16" customFormat="1" ht="37.5" customHeight="1" outlineLevel="1" x14ac:dyDescent="0.2">
      <c r="A108" s="396" t="s">
        <v>230</v>
      </c>
      <c r="B108" s="565"/>
      <c r="C108" s="578"/>
      <c r="D108" s="337">
        <v>205632</v>
      </c>
      <c r="E108" s="338"/>
      <c r="F108" s="338"/>
      <c r="G108" s="338"/>
      <c r="H108" s="339"/>
    </row>
    <row r="109" spans="1:8" s="16" customFormat="1" ht="37.5" customHeight="1" outlineLevel="1" x14ac:dyDescent="0.2">
      <c r="A109" s="396" t="s">
        <v>231</v>
      </c>
      <c r="B109" s="565"/>
      <c r="C109" s="578"/>
      <c r="D109" s="337">
        <v>211344</v>
      </c>
      <c r="E109" s="338"/>
      <c r="F109" s="338"/>
      <c r="G109" s="338"/>
      <c r="H109" s="339"/>
    </row>
    <row r="110" spans="1:8" s="16" customFormat="1" ht="37.5" customHeight="1" outlineLevel="1" x14ac:dyDescent="0.2">
      <c r="A110" s="396" t="s">
        <v>232</v>
      </c>
      <c r="B110" s="565"/>
      <c r="C110" s="578"/>
      <c r="D110" s="337">
        <v>217056</v>
      </c>
      <c r="E110" s="338"/>
      <c r="F110" s="338"/>
      <c r="G110" s="338"/>
      <c r="H110" s="339"/>
    </row>
    <row r="111" spans="1:8" s="16" customFormat="1" ht="37.5" customHeight="1" outlineLevel="1" x14ac:dyDescent="0.2">
      <c r="A111" s="396" t="s">
        <v>233</v>
      </c>
      <c r="B111" s="565"/>
      <c r="C111" s="578"/>
      <c r="D111" s="337">
        <v>222768</v>
      </c>
      <c r="E111" s="338"/>
      <c r="F111" s="338"/>
      <c r="G111" s="338"/>
      <c r="H111" s="339"/>
    </row>
    <row r="112" spans="1:8" s="16" customFormat="1" ht="37.5" customHeight="1" outlineLevel="1" x14ac:dyDescent="0.2">
      <c r="A112" s="396" t="s">
        <v>355</v>
      </c>
      <c r="B112" s="565"/>
      <c r="C112" s="578"/>
      <c r="D112" s="337">
        <v>228480</v>
      </c>
      <c r="E112" s="338"/>
      <c r="F112" s="338"/>
      <c r="G112" s="338"/>
      <c r="H112" s="339"/>
    </row>
    <row r="113" spans="1:8" s="16" customFormat="1" ht="37.5" customHeight="1" outlineLevel="1" x14ac:dyDescent="0.2">
      <c r="A113" s="396" t="s">
        <v>356</v>
      </c>
      <c r="B113" s="565"/>
      <c r="C113" s="578"/>
      <c r="D113" s="337">
        <v>234192</v>
      </c>
      <c r="E113" s="338"/>
      <c r="F113" s="338"/>
      <c r="G113" s="338"/>
      <c r="H113" s="339"/>
    </row>
    <row r="114" spans="1:8" s="16" customFormat="1" ht="37.5" customHeight="1" outlineLevel="1" x14ac:dyDescent="0.2">
      <c r="A114" s="396" t="s">
        <v>357</v>
      </c>
      <c r="B114" s="565"/>
      <c r="C114" s="578"/>
      <c r="D114" s="337">
        <v>239904</v>
      </c>
      <c r="E114" s="338"/>
      <c r="F114" s="338"/>
      <c r="G114" s="338"/>
      <c r="H114" s="339"/>
    </row>
    <row r="115" spans="1:8" s="16" customFormat="1" ht="37.5" customHeight="1" outlineLevel="1" x14ac:dyDescent="0.2">
      <c r="A115" s="396" t="s">
        <v>358</v>
      </c>
      <c r="B115" s="565"/>
      <c r="C115" s="578"/>
      <c r="D115" s="337">
        <v>245616</v>
      </c>
      <c r="E115" s="338"/>
      <c r="F115" s="338"/>
      <c r="G115" s="338"/>
      <c r="H115" s="339"/>
    </row>
    <row r="116" spans="1:8" s="16" customFormat="1" ht="37.5" customHeight="1" outlineLevel="1" x14ac:dyDescent="0.2">
      <c r="A116" s="396" t="s">
        <v>359</v>
      </c>
      <c r="B116" s="565"/>
      <c r="C116" s="578"/>
      <c r="D116" s="337">
        <v>251328</v>
      </c>
      <c r="E116" s="338"/>
      <c r="F116" s="338"/>
      <c r="G116" s="338"/>
      <c r="H116" s="339"/>
    </row>
    <row r="117" spans="1:8" s="16" customFormat="1" ht="37.5" customHeight="1" outlineLevel="1" x14ac:dyDescent="0.2">
      <c r="A117" s="396" t="s">
        <v>360</v>
      </c>
      <c r="B117" s="565"/>
      <c r="C117" s="578"/>
      <c r="D117" s="337">
        <v>257040</v>
      </c>
      <c r="E117" s="338"/>
      <c r="F117" s="338"/>
      <c r="G117" s="338"/>
      <c r="H117" s="339"/>
    </row>
    <row r="118" spans="1:8" s="16" customFormat="1" ht="37.5" customHeight="1" outlineLevel="1" x14ac:dyDescent="0.2">
      <c r="A118" s="396" t="s">
        <v>361</v>
      </c>
      <c r="B118" s="565"/>
      <c r="C118" s="578"/>
      <c r="D118" s="337">
        <v>262752</v>
      </c>
      <c r="E118" s="338"/>
      <c r="F118" s="338"/>
      <c r="G118" s="338"/>
      <c r="H118" s="339"/>
    </row>
    <row r="119" spans="1:8" s="16" customFormat="1" ht="37.5" customHeight="1" outlineLevel="1" x14ac:dyDescent="0.2">
      <c r="A119" s="396" t="s">
        <v>362</v>
      </c>
      <c r="B119" s="565"/>
      <c r="C119" s="578"/>
      <c r="D119" s="337">
        <v>268464</v>
      </c>
      <c r="E119" s="338"/>
      <c r="F119" s="338"/>
      <c r="G119" s="338"/>
      <c r="H119" s="339"/>
    </row>
    <row r="120" spans="1:8" s="16" customFormat="1" ht="37.5" customHeight="1" outlineLevel="1" x14ac:dyDescent="0.2">
      <c r="A120" s="396" t="s">
        <v>363</v>
      </c>
      <c r="B120" s="565"/>
      <c r="C120" s="578"/>
      <c r="D120" s="337">
        <v>274176</v>
      </c>
      <c r="E120" s="338"/>
      <c r="F120" s="338"/>
      <c r="G120" s="338"/>
      <c r="H120" s="339"/>
    </row>
    <row r="121" spans="1:8" s="16" customFormat="1" ht="37.5" customHeight="1" outlineLevel="1" thickBot="1" x14ac:dyDescent="0.25">
      <c r="A121" s="396" t="s">
        <v>364</v>
      </c>
      <c r="B121" s="565"/>
      <c r="C121" s="579"/>
      <c r="D121" s="337">
        <v>279888</v>
      </c>
      <c r="E121" s="338"/>
      <c r="F121" s="338"/>
      <c r="G121" s="338"/>
      <c r="H121" s="339"/>
    </row>
    <row r="122" spans="1:8" s="16" customFormat="1" ht="50.1" customHeight="1" thickBot="1" x14ac:dyDescent="0.25">
      <c r="A122" s="386" t="s">
        <v>59</v>
      </c>
      <c r="B122" s="387"/>
      <c r="C122" s="387"/>
      <c r="D122" s="398" t="str">
        <f>"от "&amp;MIN(D123:D132)&amp;" до "&amp;MAX(D123:D132)</f>
        <v>от 66 до 6222</v>
      </c>
      <c r="E122" s="399"/>
      <c r="F122" s="399"/>
      <c r="G122" s="399"/>
      <c r="H122" s="400"/>
    </row>
    <row r="123" spans="1:8" s="16" customFormat="1" ht="156.75" customHeight="1" x14ac:dyDescent="0.2">
      <c r="A123" s="62" t="s">
        <v>60</v>
      </c>
      <c r="B123" s="63" t="s">
        <v>13</v>
      </c>
      <c r="C123" s="107"/>
      <c r="D123" s="401">
        <v>1758</v>
      </c>
      <c r="E123" s="401"/>
      <c r="F123" s="401"/>
      <c r="G123" s="401"/>
      <c r="H123" s="402"/>
    </row>
    <row r="124" spans="1:8" s="16" customFormat="1" ht="37.5" customHeight="1" x14ac:dyDescent="0.2">
      <c r="A124" s="335" t="s">
        <v>61</v>
      </c>
      <c r="B124" s="336"/>
      <c r="C124" s="403" t="str">
        <f>"Электронный справочник "&amp;$C$2&amp;" (версия для ПК)"</f>
        <v>Электронный справочник "2ГИС.ИРКУТСК" (версия для ПК)</v>
      </c>
      <c r="D124" s="337">
        <v>66</v>
      </c>
      <c r="E124" s="338"/>
      <c r="F124" s="338"/>
      <c r="G124" s="338"/>
      <c r="H124" s="339"/>
    </row>
    <row r="125" spans="1:8" s="16" customFormat="1" ht="37.5" customHeight="1" x14ac:dyDescent="0.2">
      <c r="A125" s="335" t="s">
        <v>62</v>
      </c>
      <c r="B125" s="336"/>
      <c r="C125" s="404"/>
      <c r="D125" s="337">
        <v>5832</v>
      </c>
      <c r="E125" s="338"/>
      <c r="F125" s="338"/>
      <c r="G125" s="338"/>
      <c r="H125" s="339"/>
    </row>
    <row r="126" spans="1:8" s="16" customFormat="1" ht="37.5" customHeight="1" x14ac:dyDescent="0.2">
      <c r="A126" s="335" t="s">
        <v>63</v>
      </c>
      <c r="B126" s="336"/>
      <c r="C126" s="404"/>
      <c r="D126" s="337">
        <v>1680</v>
      </c>
      <c r="E126" s="338"/>
      <c r="F126" s="338"/>
      <c r="G126" s="338"/>
      <c r="H126" s="339"/>
    </row>
    <row r="127" spans="1:8" s="16" customFormat="1" ht="37.5" customHeight="1" x14ac:dyDescent="0.2">
      <c r="A127" s="335" t="s">
        <v>64</v>
      </c>
      <c r="B127" s="336"/>
      <c r="C127" s="404"/>
      <c r="D127" s="337">
        <v>5448</v>
      </c>
      <c r="E127" s="338"/>
      <c r="F127" s="338"/>
      <c r="G127" s="338"/>
      <c r="H127" s="339"/>
    </row>
    <row r="128" spans="1:8" s="16" customFormat="1" ht="37.5" customHeight="1" x14ac:dyDescent="0.2">
      <c r="A128" s="335" t="s">
        <v>65</v>
      </c>
      <c r="B128" s="336"/>
      <c r="C128" s="404"/>
      <c r="D128" s="340">
        <v>324</v>
      </c>
      <c r="E128" s="338"/>
      <c r="F128" s="338"/>
      <c r="G128" s="338"/>
      <c r="H128" s="339"/>
    </row>
    <row r="129" spans="1:8" s="16" customFormat="1" ht="37.5" customHeight="1" x14ac:dyDescent="0.2">
      <c r="A129" s="335" t="s">
        <v>66</v>
      </c>
      <c r="B129" s="336"/>
      <c r="C129" s="404"/>
      <c r="D129" s="340">
        <v>324</v>
      </c>
      <c r="E129" s="338"/>
      <c r="F129" s="338"/>
      <c r="G129" s="338"/>
      <c r="H129" s="339"/>
    </row>
    <row r="130" spans="1:8" s="16" customFormat="1" ht="37.5" customHeight="1" x14ac:dyDescent="0.2">
      <c r="A130" s="335" t="s">
        <v>67</v>
      </c>
      <c r="B130" s="336"/>
      <c r="C130" s="404"/>
      <c r="D130" s="340">
        <v>648</v>
      </c>
      <c r="E130" s="338"/>
      <c r="F130" s="338"/>
      <c r="G130" s="338"/>
      <c r="H130" s="339"/>
    </row>
    <row r="131" spans="1:8" s="16" customFormat="1" ht="37.5" customHeight="1" x14ac:dyDescent="0.2">
      <c r="A131" s="335" t="s">
        <v>68</v>
      </c>
      <c r="B131" s="336"/>
      <c r="C131" s="404"/>
      <c r="D131" s="340">
        <v>972</v>
      </c>
      <c r="E131" s="338"/>
      <c r="F131" s="338"/>
      <c r="G131" s="338"/>
      <c r="H131" s="339"/>
    </row>
    <row r="132" spans="1:8" s="16" customFormat="1" ht="37.5" customHeight="1" x14ac:dyDescent="0.2">
      <c r="A132" s="348" t="s">
        <v>69</v>
      </c>
      <c r="B132" s="349"/>
      <c r="C132" s="671"/>
      <c r="D132" s="340">
        <v>6222</v>
      </c>
      <c r="E132" s="338"/>
      <c r="F132" s="338"/>
      <c r="G132" s="338"/>
      <c r="H132" s="339"/>
    </row>
    <row r="133" spans="1:8" s="16" customFormat="1" ht="117.75" customHeight="1" thickBot="1" x14ac:dyDescent="0.25">
      <c r="A133" s="501" t="s">
        <v>71</v>
      </c>
      <c r="B133" s="502"/>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354">
        <v>30</v>
      </c>
      <c r="E133" s="354"/>
      <c r="F133" s="354"/>
      <c r="G133" s="354"/>
      <c r="H133" s="355"/>
    </row>
    <row r="134" spans="1:8" s="23" customFormat="1" ht="50.1" customHeight="1" thickBot="1" x14ac:dyDescent="0.25">
      <c r="A134" s="341" t="s">
        <v>72</v>
      </c>
      <c r="B134" s="342"/>
      <c r="C134" s="21"/>
      <c r="D134" s="343" t="e">
        <f>"от "&amp;MIN(D136,D156:H157,#REF!,D158:H172)&amp;" до "&amp;MAX(D136,D156:H157,#REF!,D158:H172)</f>
        <v>#REF!</v>
      </c>
      <c r="E134" s="343"/>
      <c r="F134" s="343"/>
      <c r="G134" s="343"/>
      <c r="H134" s="344"/>
    </row>
    <row r="135" spans="1:8" s="16" customFormat="1" ht="24.95" customHeight="1" thickBot="1" x14ac:dyDescent="0.25">
      <c r="A135" s="497"/>
      <c r="B135" s="498"/>
      <c r="C135" s="60"/>
      <c r="D135" s="499"/>
      <c r="E135" s="499"/>
      <c r="F135" s="499"/>
      <c r="G135" s="499"/>
      <c r="H135" s="500"/>
    </row>
    <row r="136" spans="1:8" s="16" customFormat="1" ht="66" customHeight="1" thickBot="1" x14ac:dyDescent="0.25">
      <c r="A136" s="374" t="s">
        <v>73</v>
      </c>
      <c r="B136" s="375"/>
      <c r="C13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379">
        <v>10584</v>
      </c>
      <c r="E136" s="379"/>
      <c r="F136" s="379"/>
      <c r="G136" s="379"/>
      <c r="H136" s="380"/>
    </row>
    <row r="137" spans="1:8" s="16" customFormat="1" ht="66" customHeight="1" thickBot="1" x14ac:dyDescent="0.25">
      <c r="A137" s="381" t="s">
        <v>74</v>
      </c>
      <c r="B137" s="382"/>
      <c r="C137" s="377"/>
      <c r="D137" s="383" t="s">
        <v>75</v>
      </c>
      <c r="E137" s="384"/>
      <c r="F137" s="384"/>
      <c r="G137" s="384"/>
      <c r="H137" s="385"/>
    </row>
    <row r="138" spans="1:8" s="16" customFormat="1" ht="66" customHeight="1" x14ac:dyDescent="0.2">
      <c r="A138" s="363" t="s">
        <v>76</v>
      </c>
      <c r="B138" s="364"/>
      <c r="C138" s="377"/>
      <c r="D138" s="368">
        <f>D136/4</f>
        <v>2646</v>
      </c>
      <c r="E138" s="368"/>
      <c r="F138" s="368"/>
      <c r="G138" s="368"/>
      <c r="H138" s="369"/>
    </row>
    <row r="139" spans="1:8" s="16" customFormat="1" ht="66" customHeight="1" x14ac:dyDescent="0.2">
      <c r="A139" s="363" t="s">
        <v>77</v>
      </c>
      <c r="B139" s="364"/>
      <c r="C139" s="377"/>
      <c r="D139" s="368">
        <f>D136/5</f>
        <v>2116.8000000000002</v>
      </c>
      <c r="E139" s="368"/>
      <c r="F139" s="368"/>
      <c r="G139" s="368"/>
      <c r="H139" s="369"/>
    </row>
    <row r="140" spans="1:8" s="16" customFormat="1" ht="66" customHeight="1" x14ac:dyDescent="0.2">
      <c r="A140" s="363" t="s">
        <v>78</v>
      </c>
      <c r="B140" s="364"/>
      <c r="C140" s="377"/>
      <c r="D140" s="368">
        <f>D136/6</f>
        <v>1764</v>
      </c>
      <c r="E140" s="368"/>
      <c r="F140" s="368"/>
      <c r="G140" s="368"/>
      <c r="H140" s="369"/>
    </row>
    <row r="141" spans="1:8" s="16" customFormat="1" ht="66" customHeight="1" x14ac:dyDescent="0.2">
      <c r="A141" s="363" t="s">
        <v>79</v>
      </c>
      <c r="B141" s="364"/>
      <c r="C141" s="377"/>
      <c r="D141" s="368">
        <f>D136/7</f>
        <v>1512</v>
      </c>
      <c r="E141" s="368"/>
      <c r="F141" s="368"/>
      <c r="G141" s="368"/>
      <c r="H141" s="369"/>
    </row>
    <row r="142" spans="1:8" s="16" customFormat="1" ht="66" customHeight="1" x14ac:dyDescent="0.2">
      <c r="A142" s="363" t="s">
        <v>80</v>
      </c>
      <c r="B142" s="364"/>
      <c r="C142" s="377"/>
      <c r="D142" s="368">
        <f>D136/8</f>
        <v>1323</v>
      </c>
      <c r="E142" s="368"/>
      <c r="F142" s="368"/>
      <c r="G142" s="368"/>
      <c r="H142" s="369"/>
    </row>
    <row r="143" spans="1:8" s="16" customFormat="1" ht="66" customHeight="1" x14ac:dyDescent="0.2">
      <c r="A143" s="363" t="s">
        <v>81</v>
      </c>
      <c r="B143" s="364"/>
      <c r="C143" s="377"/>
      <c r="D143" s="368">
        <f>D136/9</f>
        <v>1176</v>
      </c>
      <c r="E143" s="368"/>
      <c r="F143" s="368"/>
      <c r="G143" s="368"/>
      <c r="H143" s="369"/>
    </row>
    <row r="144" spans="1:8" s="16" customFormat="1" ht="66" customHeight="1" x14ac:dyDescent="0.2">
      <c r="A144" s="363" t="s">
        <v>82</v>
      </c>
      <c r="B144" s="364"/>
      <c r="C144" s="377"/>
      <c r="D144" s="368">
        <f>D136/10</f>
        <v>1058.4000000000001</v>
      </c>
      <c r="E144" s="368"/>
      <c r="F144" s="368"/>
      <c r="G144" s="368"/>
      <c r="H144" s="369"/>
    </row>
    <row r="145" spans="1:8" s="16" customFormat="1" ht="66" customHeight="1" thickBot="1" x14ac:dyDescent="0.25">
      <c r="A145" s="374" t="s">
        <v>83</v>
      </c>
      <c r="B145" s="375"/>
      <c r="C145" s="377"/>
      <c r="D145" s="379">
        <v>40008</v>
      </c>
      <c r="E145" s="379"/>
      <c r="F145" s="379"/>
      <c r="G145" s="379"/>
      <c r="H145" s="380"/>
    </row>
    <row r="146" spans="1:8" s="16" customFormat="1" ht="66" customHeight="1" thickBot="1" x14ac:dyDescent="0.25">
      <c r="A146" s="381" t="s">
        <v>74</v>
      </c>
      <c r="B146" s="382"/>
      <c r="C146" s="377"/>
      <c r="D146" s="383" t="s">
        <v>75</v>
      </c>
      <c r="E146" s="384"/>
      <c r="F146" s="384"/>
      <c r="G146" s="384"/>
      <c r="H146" s="385"/>
    </row>
    <row r="147" spans="1:8" s="16" customFormat="1" ht="66" customHeight="1" x14ac:dyDescent="0.2">
      <c r="A147" s="363" t="s">
        <v>76</v>
      </c>
      <c r="B147" s="364"/>
      <c r="C147" s="377"/>
      <c r="D147" s="368">
        <v>10002</v>
      </c>
      <c r="E147" s="368"/>
      <c r="F147" s="368"/>
      <c r="G147" s="368"/>
      <c r="H147" s="369"/>
    </row>
    <row r="148" spans="1:8" s="16" customFormat="1" ht="66" customHeight="1" x14ac:dyDescent="0.2">
      <c r="A148" s="363" t="s">
        <v>77</v>
      </c>
      <c r="B148" s="364"/>
      <c r="C148" s="377"/>
      <c r="D148" s="368">
        <v>8001.5999999999995</v>
      </c>
      <c r="E148" s="368"/>
      <c r="F148" s="368"/>
      <c r="G148" s="368"/>
      <c r="H148" s="369"/>
    </row>
    <row r="149" spans="1:8" s="16" customFormat="1" ht="66" customHeight="1" x14ac:dyDescent="0.2">
      <c r="A149" s="363" t="s">
        <v>78</v>
      </c>
      <c r="B149" s="364"/>
      <c r="C149" s="377"/>
      <c r="D149" s="368">
        <v>6668</v>
      </c>
      <c r="E149" s="368"/>
      <c r="F149" s="368"/>
      <c r="G149" s="368"/>
      <c r="H149" s="369"/>
    </row>
    <row r="150" spans="1:8" s="16" customFormat="1" ht="66" customHeight="1" x14ac:dyDescent="0.2">
      <c r="A150" s="363" t="s">
        <v>79</v>
      </c>
      <c r="B150" s="364"/>
      <c r="C150" s="377"/>
      <c r="D150" s="368">
        <v>5715.4285714285716</v>
      </c>
      <c r="E150" s="368"/>
      <c r="F150" s="368"/>
      <c r="G150" s="368"/>
      <c r="H150" s="369"/>
    </row>
    <row r="151" spans="1:8" s="16" customFormat="1" ht="66" customHeight="1" x14ac:dyDescent="0.2">
      <c r="A151" s="363" t="s">
        <v>80</v>
      </c>
      <c r="B151" s="364"/>
      <c r="C151" s="377"/>
      <c r="D151" s="368">
        <v>5001</v>
      </c>
      <c r="E151" s="368"/>
      <c r="F151" s="368"/>
      <c r="G151" s="368"/>
      <c r="H151" s="369"/>
    </row>
    <row r="152" spans="1:8" s="16" customFormat="1" ht="66" customHeight="1" x14ac:dyDescent="0.2">
      <c r="A152" s="363" t="s">
        <v>81</v>
      </c>
      <c r="B152" s="364"/>
      <c r="C152" s="377"/>
      <c r="D152" s="368">
        <v>4445.333333333333</v>
      </c>
      <c r="E152" s="368"/>
      <c r="F152" s="368"/>
      <c r="G152" s="368"/>
      <c r="H152" s="369"/>
    </row>
    <row r="153" spans="1:8" s="16" customFormat="1" ht="66" customHeight="1" thickBot="1" x14ac:dyDescent="0.25">
      <c r="A153" s="363" t="s">
        <v>82</v>
      </c>
      <c r="B153" s="364"/>
      <c r="C153" s="378"/>
      <c r="D153" s="368">
        <v>4000.7999999999997</v>
      </c>
      <c r="E153" s="368"/>
      <c r="F153" s="368"/>
      <c r="G153" s="368"/>
      <c r="H153" s="369"/>
    </row>
    <row r="154" spans="1:8" s="16" customFormat="1" ht="62.45" customHeight="1" thickBot="1" x14ac:dyDescent="0.25">
      <c r="A154" s="358" t="s">
        <v>84</v>
      </c>
      <c r="B154" s="359"/>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353">
        <v>21606</v>
      </c>
      <c r="E154" s="354"/>
      <c r="F154" s="354"/>
      <c r="G154" s="354"/>
      <c r="H154" s="355"/>
    </row>
    <row r="155" spans="1:8" s="16" customFormat="1" ht="24.75" customHeight="1" thickBot="1" x14ac:dyDescent="0.25">
      <c r="A155" s="497"/>
      <c r="B155" s="498"/>
      <c r="C155" s="56"/>
      <c r="D155" s="499"/>
      <c r="E155" s="499"/>
      <c r="F155" s="499"/>
      <c r="G155" s="499"/>
      <c r="H155" s="500"/>
    </row>
    <row r="156" spans="1:8" s="16" customFormat="1" ht="50.1" customHeight="1" x14ac:dyDescent="0.2">
      <c r="A156" s="335" t="s">
        <v>85</v>
      </c>
      <c r="B156" s="336"/>
      <c r="C156" s="105" t="str">
        <f>"Интернет-площадка 2gis.ru на основе Cправочника организаций "&amp;$C$2&amp;""</f>
        <v>Интернет-площадка 2gis.ru на основе Cправочника организаций "2ГИС.ИРКУТСК"</v>
      </c>
      <c r="D156" s="340">
        <v>10200</v>
      </c>
      <c r="E156" s="338"/>
      <c r="F156" s="338"/>
      <c r="G156" s="338"/>
      <c r="H156" s="339"/>
    </row>
    <row r="157" spans="1:8" s="16" customFormat="1" ht="50.1" customHeight="1" x14ac:dyDescent="0.2">
      <c r="A157" s="335" t="s">
        <v>86</v>
      </c>
      <c r="B157" s="336"/>
      <c r="C15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340">
        <v>17760</v>
      </c>
      <c r="E157" s="338"/>
      <c r="F157" s="338"/>
      <c r="G157" s="338"/>
      <c r="H157" s="339"/>
    </row>
    <row r="158" spans="1:8" s="16" customFormat="1" ht="50.1" customHeight="1" x14ac:dyDescent="0.2">
      <c r="A158" s="335" t="s">
        <v>87</v>
      </c>
      <c r="B158" s="336"/>
      <c r="C15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340">
        <v>12000</v>
      </c>
      <c r="E158" s="338"/>
      <c r="F158" s="338"/>
      <c r="G158" s="338"/>
      <c r="H158" s="339"/>
    </row>
    <row r="159" spans="1:8" s="16" customFormat="1" ht="50.1" customHeight="1" x14ac:dyDescent="0.2">
      <c r="A159" s="335" t="s">
        <v>88</v>
      </c>
      <c r="B159" s="336"/>
      <c r="C159" s="68" t="str">
        <f>"Интернет-площадка 2gis.ru на основе Cправочника организаций "&amp;$C$2&amp;""</f>
        <v>Интернет-площадка 2gis.ru на основе Cправочника организаций "2ГИС.ИРКУТСК"</v>
      </c>
      <c r="D159" s="340">
        <v>15240</v>
      </c>
      <c r="E159" s="338"/>
      <c r="F159" s="338"/>
      <c r="G159" s="338"/>
      <c r="H159" s="339"/>
    </row>
    <row r="160" spans="1:8" s="16" customFormat="1" ht="50.1" customHeight="1" x14ac:dyDescent="0.2">
      <c r="A160" s="335" t="s">
        <v>89</v>
      </c>
      <c r="B160" s="336"/>
      <c r="C160" s="68" t="str">
        <f>"Интернет-площадка 2gis.ru на основе Cправочника организаций "&amp;$C$2&amp;""</f>
        <v>Интернет-площадка 2gis.ru на основе Cправочника организаций "2ГИС.ИРКУТСК"</v>
      </c>
      <c r="D160" s="340">
        <v>18288</v>
      </c>
      <c r="E160" s="338"/>
      <c r="F160" s="338"/>
      <c r="G160" s="338"/>
      <c r="H160" s="339"/>
    </row>
    <row r="161" spans="1:8" s="16" customFormat="1" ht="50.1" customHeight="1" x14ac:dyDescent="0.2">
      <c r="A161" s="335" t="s">
        <v>90</v>
      </c>
      <c r="B161" s="336"/>
      <c r="C161"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340">
        <v>10560</v>
      </c>
      <c r="E161" s="338"/>
      <c r="F161" s="338"/>
      <c r="G161" s="338"/>
      <c r="H161" s="339"/>
    </row>
    <row r="162" spans="1:8" s="16" customFormat="1" ht="50.1" customHeight="1" x14ac:dyDescent="0.2">
      <c r="A162" s="335" t="s">
        <v>91</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340">
        <v>10200</v>
      </c>
      <c r="E162" s="338"/>
      <c r="F162" s="338"/>
      <c r="G162" s="338"/>
      <c r="H162" s="339"/>
    </row>
    <row r="163" spans="1:8" s="16" customFormat="1" ht="50.1" customHeight="1" x14ac:dyDescent="0.2">
      <c r="A163" s="335" t="s">
        <v>92</v>
      </c>
      <c r="B163" s="336"/>
      <c r="C16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496">
        <v>12840</v>
      </c>
      <c r="E163" s="368"/>
      <c r="F163" s="368"/>
      <c r="G163" s="368"/>
      <c r="H163" s="369"/>
    </row>
    <row r="164" spans="1:8" s="16" customFormat="1" ht="50.1" customHeight="1" x14ac:dyDescent="0.2">
      <c r="A164" s="335" t="s">
        <v>93</v>
      </c>
      <c r="B164" s="336"/>
      <c r="C164" s="68" t="e">
        <f>#REF!</f>
        <v>#REF!</v>
      </c>
      <c r="D164" s="496">
        <v>27000</v>
      </c>
      <c r="E164" s="368"/>
      <c r="F164" s="368"/>
      <c r="G164" s="368"/>
      <c r="H164" s="369"/>
    </row>
    <row r="165" spans="1:8" s="16" customFormat="1" ht="50.1" customHeight="1" x14ac:dyDescent="0.2">
      <c r="A165" s="335" t="s">
        <v>94</v>
      </c>
      <c r="B165" s="336"/>
      <c r="C165" s="68" t="s">
        <v>95</v>
      </c>
      <c r="D165" s="496">
        <v>510</v>
      </c>
      <c r="E165" s="368"/>
      <c r="F165" s="368"/>
      <c r="G165" s="368"/>
      <c r="H165" s="369"/>
    </row>
    <row r="166" spans="1:8" s="16" customFormat="1" ht="70.5" customHeight="1" x14ac:dyDescent="0.2">
      <c r="A166" s="335" t="s">
        <v>96</v>
      </c>
      <c r="B166" s="336"/>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340">
        <v>8040</v>
      </c>
      <c r="E166" s="338"/>
      <c r="F166" s="338"/>
      <c r="G166" s="338"/>
      <c r="H166" s="339"/>
    </row>
    <row r="167" spans="1:8" s="16" customFormat="1" ht="70.5" customHeight="1" x14ac:dyDescent="0.2">
      <c r="A167" s="335" t="s">
        <v>97</v>
      </c>
      <c r="B167" s="336"/>
      <c r="C167" s="68" t="str">
        <f t="shared" ref="C167: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340">
        <v>6432</v>
      </c>
      <c r="E167" s="338"/>
      <c r="F167" s="338"/>
      <c r="G167" s="338"/>
      <c r="H167" s="339"/>
    </row>
    <row r="168" spans="1:8" s="16" customFormat="1" ht="70.5" customHeight="1" x14ac:dyDescent="0.2">
      <c r="A168" s="335" t="s">
        <v>98</v>
      </c>
      <c r="B168" s="336"/>
      <c r="C168"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340">
        <v>6720</v>
      </c>
      <c r="E168" s="338"/>
      <c r="F168" s="338"/>
      <c r="G168" s="338"/>
      <c r="H168" s="339"/>
    </row>
    <row r="169" spans="1:8" s="16" customFormat="1" ht="70.5" customHeight="1" x14ac:dyDescent="0.2">
      <c r="A169" s="335" t="s">
        <v>99</v>
      </c>
      <c r="B169" s="336"/>
      <c r="C169"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340">
        <v>3216</v>
      </c>
      <c r="E169" s="338"/>
      <c r="F169" s="338"/>
      <c r="G169" s="338"/>
      <c r="H169" s="339"/>
    </row>
    <row r="170" spans="1:8" s="16" customFormat="1" ht="70.5" customHeight="1" x14ac:dyDescent="0.2">
      <c r="A170" s="335" t="s">
        <v>100</v>
      </c>
      <c r="B170" s="336" t="s">
        <v>100</v>
      </c>
      <c r="C170"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340">
        <v>33000</v>
      </c>
      <c r="E170" s="338"/>
      <c r="F170" s="338"/>
      <c r="G170" s="338"/>
      <c r="H170" s="339"/>
    </row>
    <row r="171" spans="1:8" s="16" customFormat="1" ht="70.5" customHeight="1" x14ac:dyDescent="0.2">
      <c r="A171" s="335" t="s">
        <v>101</v>
      </c>
      <c r="B171" s="336" t="s">
        <v>101</v>
      </c>
      <c r="C171"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340">
        <v>15000</v>
      </c>
      <c r="E171" s="338"/>
      <c r="F171" s="338"/>
      <c r="G171" s="338"/>
      <c r="H171" s="339"/>
    </row>
    <row r="172" spans="1:8" s="16" customFormat="1" ht="50.1" customHeight="1" thickBot="1" x14ac:dyDescent="0.25">
      <c r="A172" s="335" t="s">
        <v>102</v>
      </c>
      <c r="B172" s="336"/>
      <c r="C172" s="5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340">
        <v>10560</v>
      </c>
      <c r="E172" s="338"/>
      <c r="F172" s="338"/>
      <c r="G172" s="338"/>
      <c r="H172" s="339"/>
    </row>
    <row r="173" spans="1:8" s="16" customFormat="1" ht="102" customHeight="1" thickBot="1" x14ac:dyDescent="0.25">
      <c r="A173" s="335" t="s">
        <v>16</v>
      </c>
      <c r="B173" s="336"/>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340">
        <v>1200</v>
      </c>
      <c r="E173" s="338"/>
      <c r="F173" s="338"/>
      <c r="G173" s="338"/>
      <c r="H173" s="339"/>
    </row>
    <row r="174" spans="1:8" s="16" customFormat="1" ht="102" customHeight="1" thickBot="1" x14ac:dyDescent="0.25">
      <c r="A174" s="335" t="s">
        <v>103</v>
      </c>
      <c r="B174" s="336"/>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4" s="340">
        <v>100002</v>
      </c>
      <c r="E174" s="338"/>
      <c r="F174" s="338"/>
      <c r="G174" s="338"/>
      <c r="H174" s="339"/>
    </row>
    <row r="175" spans="1:8" s="16" customFormat="1" ht="126" customHeight="1" x14ac:dyDescent="0.2">
      <c r="A175" s="335" t="s">
        <v>104</v>
      </c>
      <c r="B175" s="336"/>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5" s="340">
        <v>16200</v>
      </c>
      <c r="E175" s="338"/>
      <c r="F175" s="338"/>
      <c r="G175" s="338"/>
      <c r="H175" s="339"/>
    </row>
    <row r="176" spans="1:8" s="16" customFormat="1" ht="96" customHeight="1" x14ac:dyDescent="0.2">
      <c r="A176" s="335" t="s">
        <v>105</v>
      </c>
      <c r="B176" s="336"/>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340">
        <v>10005</v>
      </c>
      <c r="E176" s="338"/>
      <c r="F176" s="338"/>
      <c r="G176" s="338"/>
      <c r="H176" s="339"/>
    </row>
    <row r="177" spans="1:8" s="16" customFormat="1" ht="96" customHeight="1" x14ac:dyDescent="0.2">
      <c r="A177" s="356" t="s">
        <v>106</v>
      </c>
      <c r="B177" s="357"/>
      <c r="C177" s="68" t="e">
        <f>#REF!</f>
        <v>#REF!</v>
      </c>
      <c r="D177" s="340">
        <v>15000</v>
      </c>
      <c r="E177" s="338"/>
      <c r="F177" s="338"/>
      <c r="G177" s="338"/>
      <c r="H177" s="339"/>
    </row>
    <row r="178" spans="1:8" s="16" customFormat="1" ht="50.1" customHeight="1" x14ac:dyDescent="0.2">
      <c r="A178" s="335" t="s">
        <v>107</v>
      </c>
      <c r="B178" s="336"/>
      <c r="C178" s="68" t="str">
        <f>"Интернет-площадка 2gis.ru на основе Cправочника организаций "&amp;$C$2&amp;""</f>
        <v>Интернет-площадка 2gis.ru на основе Cправочника организаций "2ГИС.ИРКУТСК"</v>
      </c>
      <c r="D178" s="340">
        <v>14280</v>
      </c>
      <c r="E178" s="338"/>
      <c r="F178" s="338"/>
      <c r="G178" s="338"/>
      <c r="H178" s="339"/>
    </row>
    <row r="179" spans="1:8" s="16" customFormat="1" ht="50.1" customHeight="1" x14ac:dyDescent="0.2">
      <c r="A179" s="335" t="s">
        <v>108</v>
      </c>
      <c r="B179" s="336"/>
      <c r="C17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340">
        <v>24960</v>
      </c>
      <c r="E179" s="338"/>
      <c r="F179" s="338"/>
      <c r="G179" s="338"/>
      <c r="H179" s="339"/>
    </row>
    <row r="180" spans="1:8" s="16" customFormat="1" ht="50.1" customHeight="1" x14ac:dyDescent="0.2">
      <c r="A180" s="335" t="s">
        <v>109</v>
      </c>
      <c r="B180" s="336"/>
      <c r="C180"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340">
        <v>16800</v>
      </c>
      <c r="E180" s="338"/>
      <c r="F180" s="338"/>
      <c r="G180" s="338"/>
      <c r="H180" s="339"/>
    </row>
    <row r="181" spans="1:8" s="16" customFormat="1" ht="50.1" customHeight="1" x14ac:dyDescent="0.2">
      <c r="A181" s="335" t="s">
        <v>110</v>
      </c>
      <c r="B181" s="336"/>
      <c r="C181" s="68" t="str">
        <f>"Интернет-площадка 2gis.ru на основе Cправочника организаций "&amp;$C$2&amp;""</f>
        <v>Интернет-площадка 2gis.ru на основе Cправочника организаций "2ГИС.ИРКУТСК"</v>
      </c>
      <c r="D181" s="340">
        <v>21360</v>
      </c>
      <c r="E181" s="338"/>
      <c r="F181" s="338"/>
      <c r="G181" s="338"/>
      <c r="H181" s="339"/>
    </row>
    <row r="182" spans="1:8" s="16" customFormat="1" ht="50.1" customHeight="1" x14ac:dyDescent="0.2">
      <c r="A182" s="335" t="s">
        <v>111</v>
      </c>
      <c r="B182" s="336"/>
      <c r="C182" s="68" t="str">
        <f>"Интернет-площадка 2gis.ru на основе Cправочника организаций "&amp;$C$2&amp;""</f>
        <v>Интернет-площадка 2gis.ru на основе Cправочника организаций "2ГИС.ИРКУТСК"</v>
      </c>
      <c r="D182" s="340">
        <v>25632</v>
      </c>
      <c r="E182" s="338"/>
      <c r="F182" s="338"/>
      <c r="G182" s="338"/>
      <c r="H182" s="339"/>
    </row>
    <row r="183" spans="1:8" s="16" customFormat="1" ht="50.1" customHeight="1" x14ac:dyDescent="0.2">
      <c r="A183" s="335" t="s">
        <v>112</v>
      </c>
      <c r="B183" s="336"/>
      <c r="C18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340">
        <v>14880</v>
      </c>
      <c r="E183" s="338"/>
      <c r="F183" s="338"/>
      <c r="G183" s="338"/>
      <c r="H183" s="339"/>
    </row>
    <row r="184" spans="1:8" s="16" customFormat="1" ht="50.1" customHeight="1" x14ac:dyDescent="0.2">
      <c r="A184" s="335" t="s">
        <v>113</v>
      </c>
      <c r="B184" s="336"/>
      <c r="C184"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340">
        <v>14280</v>
      </c>
      <c r="E184" s="338"/>
      <c r="F184" s="338"/>
      <c r="G184" s="338"/>
      <c r="H184" s="339"/>
    </row>
    <row r="185" spans="1:8" s="16" customFormat="1" ht="50.1" customHeight="1" x14ac:dyDescent="0.2">
      <c r="A185" s="335" t="s">
        <v>114</v>
      </c>
      <c r="B185" s="336"/>
      <c r="C185" s="68"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340">
        <v>18000</v>
      </c>
      <c r="E185" s="338"/>
      <c r="F185" s="338"/>
      <c r="G185" s="338"/>
      <c r="H185" s="339"/>
    </row>
    <row r="186" spans="1:8" s="16" customFormat="1" ht="50.1" customHeight="1" x14ac:dyDescent="0.2">
      <c r="A186" s="335" t="s">
        <v>115</v>
      </c>
      <c r="B186" s="336"/>
      <c r="C186" s="68" t="s">
        <v>95</v>
      </c>
      <c r="D186" s="340">
        <v>720</v>
      </c>
      <c r="E186" s="338"/>
      <c r="F186" s="338"/>
      <c r="G186" s="338"/>
      <c r="H186" s="339"/>
    </row>
    <row r="187" spans="1:8" s="16" customFormat="1" ht="68.25" customHeight="1" x14ac:dyDescent="0.2">
      <c r="A187" s="335" t="s">
        <v>116</v>
      </c>
      <c r="B187" s="336"/>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340">
        <v>46200</v>
      </c>
      <c r="E187" s="338"/>
      <c r="F187" s="338"/>
      <c r="G187" s="338"/>
      <c r="H187" s="339"/>
    </row>
    <row r="188" spans="1:8" s="16" customFormat="1" ht="50.1" customHeight="1" thickBot="1" x14ac:dyDescent="0.25">
      <c r="A188" s="335" t="s">
        <v>117</v>
      </c>
      <c r="B188" s="336"/>
      <c r="C18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340">
        <v>14880</v>
      </c>
      <c r="E188" s="338"/>
      <c r="F188" s="338"/>
      <c r="G188" s="338"/>
      <c r="H188" s="339"/>
    </row>
    <row r="189" spans="1:8" s="23" customFormat="1" ht="50.1" customHeight="1" thickBot="1" x14ac:dyDescent="0.25">
      <c r="A189" s="341" t="s">
        <v>118</v>
      </c>
      <c r="B189" s="342"/>
      <c r="C189" s="21"/>
      <c r="D189" s="343"/>
      <c r="E189" s="343"/>
      <c r="F189" s="343"/>
      <c r="G189" s="343"/>
      <c r="H189" s="344"/>
    </row>
    <row r="190" spans="1:8" s="16" customFormat="1" ht="50.1" customHeight="1" x14ac:dyDescent="0.2">
      <c r="A190" s="335" t="s">
        <v>119</v>
      </c>
      <c r="B190" s="336"/>
      <c r="C19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37">
        <v>10806</v>
      </c>
      <c r="E190" s="338"/>
      <c r="F190" s="338"/>
      <c r="G190" s="338"/>
      <c r="H190" s="339"/>
    </row>
    <row r="191" spans="1:8" s="16" customFormat="1" ht="50.1" customHeight="1" x14ac:dyDescent="0.2">
      <c r="A191" s="335" t="s">
        <v>120</v>
      </c>
      <c r="B191" s="336"/>
      <c r="C191" s="346"/>
      <c r="D191" s="337">
        <v>10806</v>
      </c>
      <c r="E191" s="338"/>
      <c r="F191" s="338"/>
      <c r="G191" s="338"/>
      <c r="H191" s="339"/>
    </row>
    <row r="192" spans="1:8" s="16" customFormat="1" ht="50.1" customHeight="1" x14ac:dyDescent="0.2">
      <c r="A192" s="348" t="s">
        <v>121</v>
      </c>
      <c r="B192" s="349"/>
      <c r="C192" s="346"/>
      <c r="D192" s="496">
        <v>3240</v>
      </c>
      <c r="E192" s="368"/>
      <c r="F192" s="368"/>
      <c r="G192" s="368"/>
      <c r="H192" s="368"/>
    </row>
    <row r="193" spans="1:8" s="16" customFormat="1" ht="50.1" customHeight="1" x14ac:dyDescent="0.2">
      <c r="A193" s="348" t="s">
        <v>122</v>
      </c>
      <c r="B193" s="349"/>
      <c r="C193" s="346"/>
      <c r="D193" s="496">
        <v>324</v>
      </c>
      <c r="E193" s="368"/>
      <c r="F193" s="368"/>
      <c r="G193" s="368"/>
      <c r="H193" s="368"/>
    </row>
    <row r="194" spans="1:8" s="16" customFormat="1" ht="50.1" customHeight="1" thickBot="1" x14ac:dyDescent="0.25">
      <c r="A194" s="348" t="s">
        <v>123</v>
      </c>
      <c r="B194" s="349"/>
      <c r="C194" s="347"/>
      <c r="D194" s="450">
        <v>1134</v>
      </c>
      <c r="E194" s="451"/>
      <c r="F194" s="451"/>
      <c r="G194" s="451"/>
      <c r="H194" s="451"/>
    </row>
    <row r="195" spans="1:8" s="16" customFormat="1" ht="50.1" customHeight="1" thickBot="1" x14ac:dyDescent="0.25">
      <c r="A195" s="341" t="s">
        <v>124</v>
      </c>
      <c r="B195" s="342"/>
      <c r="C195" s="21"/>
      <c r="D195" s="343"/>
      <c r="E195" s="343"/>
      <c r="F195" s="343"/>
      <c r="G195" s="343"/>
      <c r="H195" s="344"/>
    </row>
    <row r="196" spans="1:8" s="16" customFormat="1" ht="50.1" customHeight="1" x14ac:dyDescent="0.2">
      <c r="A196" s="335" t="s">
        <v>125</v>
      </c>
      <c r="B196" s="336"/>
      <c r="C196" s="68" t="str">
        <f>"Интернет-площадка 2gis.ru на основе Cправочника организаций "&amp;$C$2&amp;""</f>
        <v>Интернет-площадка 2gis.ru на основе Cправочника организаций "2ГИС.ИРКУТСК"</v>
      </c>
      <c r="D196" s="337">
        <v>2592</v>
      </c>
      <c r="E196" s="338"/>
      <c r="F196" s="338"/>
      <c r="G196" s="338"/>
      <c r="H196" s="339"/>
    </row>
    <row r="197" spans="1:8" s="16" customFormat="1" ht="50.1" customHeight="1" x14ac:dyDescent="0.2">
      <c r="A197" s="335" t="s">
        <v>126</v>
      </c>
      <c r="B197" s="336"/>
      <c r="C19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7" s="340">
        <v>6870</v>
      </c>
      <c r="E197" s="338"/>
      <c r="F197" s="338"/>
      <c r="G197" s="338"/>
      <c r="H197" s="339"/>
    </row>
    <row r="198" spans="1:8" s="16" customFormat="1" ht="50.1" customHeight="1" x14ac:dyDescent="0.2">
      <c r="A198" s="335" t="s">
        <v>195</v>
      </c>
      <c r="B198" s="336"/>
      <c r="C198" s="68" t="str">
        <f>"Интернет-площадка 2gis.ru на основе Cправочника организаций "&amp;$C$2&amp;""</f>
        <v>Интернет-площадка 2gis.ru на основе Cправочника организаций "2ГИС.ИРКУТСК"</v>
      </c>
      <c r="D198" s="337">
        <v>3720</v>
      </c>
      <c r="E198" s="338"/>
      <c r="F198" s="338"/>
      <c r="G198" s="338"/>
      <c r="H198" s="339"/>
    </row>
    <row r="199" spans="1:8" s="16" customFormat="1" ht="50.1" customHeight="1" x14ac:dyDescent="0.2">
      <c r="A199" s="335" t="s">
        <v>128</v>
      </c>
      <c r="B199" s="336"/>
      <c r="C19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9" s="337">
        <v>9720</v>
      </c>
      <c r="E199" s="338"/>
      <c r="F199" s="338"/>
      <c r="G199" s="338"/>
      <c r="H199" s="339"/>
    </row>
    <row r="200" spans="1:8" s="16" customFormat="1" ht="126" customHeight="1" thickBot="1" x14ac:dyDescent="0.25">
      <c r="A200" s="335" t="s">
        <v>129</v>
      </c>
      <c r="B200" s="336"/>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0" s="340">
        <v>3828</v>
      </c>
      <c r="E200" s="338"/>
      <c r="F200" s="338"/>
      <c r="G200" s="338"/>
      <c r="H200" s="339"/>
    </row>
    <row r="201" spans="1:8" ht="50.1" customHeight="1" thickBot="1" x14ac:dyDescent="0.25">
      <c r="A201" s="341" t="s">
        <v>196</v>
      </c>
      <c r="B201" s="342"/>
      <c r="C201" s="21"/>
      <c r="D201" s="343"/>
      <c r="E201" s="343"/>
      <c r="F201" s="343"/>
      <c r="G201" s="343"/>
      <c r="H201" s="344"/>
    </row>
    <row r="202" spans="1:8" s="20" customFormat="1" ht="30" customHeight="1" thickBot="1" x14ac:dyDescent="0.25">
      <c r="A202" s="486"/>
      <c r="B202" s="486"/>
      <c r="C202" s="602"/>
      <c r="D202" s="486"/>
      <c r="E202" s="486"/>
      <c r="F202" s="486"/>
      <c r="G202" s="486"/>
      <c r="H202" s="487"/>
    </row>
    <row r="203" spans="1:8" s="16" customFormat="1" ht="83.25" customHeight="1" thickBot="1" x14ac:dyDescent="0.25">
      <c r="A203" s="335" t="s">
        <v>197</v>
      </c>
      <c r="B203" s="336"/>
      <c r="C20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360">
        <v>21414</v>
      </c>
      <c r="E203" s="361"/>
      <c r="F203" s="361"/>
      <c r="G203" s="361"/>
      <c r="H203" s="362"/>
    </row>
    <row r="204" spans="1:8" s="16" customFormat="1" ht="83.25" customHeight="1" thickBot="1" x14ac:dyDescent="0.25">
      <c r="A204" s="335" t="s">
        <v>198</v>
      </c>
      <c r="B204" s="336"/>
      <c r="C204" s="346"/>
      <c r="D204" s="360">
        <v>21414</v>
      </c>
      <c r="E204" s="361"/>
      <c r="F204" s="361"/>
      <c r="G204" s="361"/>
      <c r="H204" s="362"/>
    </row>
    <row r="205" spans="1:8" s="23" customFormat="1" ht="50.1" customHeight="1" thickBot="1" x14ac:dyDescent="0.25">
      <c r="A205" s="497"/>
      <c r="B205" s="498"/>
      <c r="C205" s="56"/>
      <c r="D205" s="499"/>
      <c r="E205" s="499"/>
      <c r="F205" s="499"/>
      <c r="G205" s="499"/>
      <c r="H205" s="500"/>
    </row>
    <row r="206" spans="1:8" s="20" customFormat="1" ht="26.25" x14ac:dyDescent="0.2">
      <c r="A206" s="71"/>
      <c r="B206" s="72"/>
      <c r="C206" s="73"/>
      <c r="D206" s="72"/>
      <c r="E206" s="72"/>
      <c r="F206" s="72"/>
      <c r="G206" s="72"/>
      <c r="H206" s="74"/>
    </row>
    <row r="207" spans="1:8" s="16" customFormat="1" ht="21" x14ac:dyDescent="0.2">
      <c r="A207" s="75"/>
      <c r="B207" s="76" t="s">
        <v>130</v>
      </c>
      <c r="C207" s="333" t="s">
        <v>495</v>
      </c>
      <c r="D207" s="333"/>
      <c r="E207" s="77"/>
      <c r="F207" s="77"/>
      <c r="G207" s="77"/>
      <c r="H207" s="77"/>
    </row>
    <row r="208" spans="1:8" s="16" customFormat="1" ht="21" x14ac:dyDescent="0.2">
      <c r="A208" s="75"/>
      <c r="B208" s="77"/>
      <c r="C208" s="327" t="s">
        <v>496</v>
      </c>
      <c r="D208" s="327"/>
      <c r="E208" s="77"/>
      <c r="F208" s="77"/>
      <c r="G208" s="77"/>
      <c r="H208" s="77"/>
    </row>
    <row r="209" spans="1:8" s="16" customFormat="1" ht="21" x14ac:dyDescent="0.2">
      <c r="A209" s="75"/>
      <c r="B209" s="77"/>
      <c r="C209" s="327" t="s">
        <v>497</v>
      </c>
      <c r="D209" s="327"/>
      <c r="E209" s="77"/>
      <c r="F209" s="77"/>
      <c r="G209" s="77"/>
      <c r="H209" s="77"/>
    </row>
    <row r="210" spans="1:8" s="16" customFormat="1" ht="21" x14ac:dyDescent="0.2">
      <c r="A210" s="71"/>
      <c r="B210" s="72"/>
      <c r="C210" s="327"/>
      <c r="D210" s="327"/>
      <c r="E210" s="77"/>
      <c r="F210" s="77"/>
      <c r="G210" s="77"/>
      <c r="H210" s="72"/>
    </row>
    <row r="211" spans="1:8" s="16" customFormat="1" ht="26.25" x14ac:dyDescent="0.2">
      <c r="A211" s="324" t="str">
        <f>Абакан_юр!A171</f>
        <v>По соглашению сторон в качестве валюты платежа могут выступать украинские гривны, в этом случае курс следующий: 1 руб. = 0,5104 гривен</v>
      </c>
      <c r="B211" s="324"/>
      <c r="C211" s="324"/>
      <c r="D211" s="79"/>
      <c r="E211" s="79"/>
      <c r="F211" s="80"/>
      <c r="G211" s="328"/>
      <c r="H211" s="328"/>
    </row>
    <row r="212" spans="1:8" s="16" customFormat="1" ht="26.25" x14ac:dyDescent="0.2">
      <c r="A212" s="324" t="str">
        <f>Абакан_юр!A172</f>
        <v>По соглашению сторон в качестве валюты платежа могут выступать дирхамы ОАЭ, в этом случае курс следующий: 1 руб. = 0,0434 дирхам</v>
      </c>
      <c r="B212" s="324"/>
      <c r="C212" s="324"/>
      <c r="D212" s="79"/>
      <c r="E212" s="79"/>
      <c r="F212" s="80"/>
      <c r="G212" s="82"/>
      <c r="H212" s="82"/>
    </row>
    <row r="213" spans="1:8" ht="12.6" customHeight="1" x14ac:dyDescent="0.2">
      <c r="A213" s="324" t="str">
        <f>Абакан_юр!A173</f>
        <v>По соглашению сторон в качестве валюты платежа могут выступать доллары США, в этом случае курс следующий: 1 руб. = 0,0126 доллара</v>
      </c>
      <c r="B213" s="324"/>
      <c r="C213" s="324"/>
      <c r="D213" s="79"/>
      <c r="E213" s="79"/>
      <c r="F213" s="80"/>
      <c r="G213" s="82"/>
      <c r="H213" s="82"/>
    </row>
    <row r="214" spans="1:8" s="77" customFormat="1" ht="24.95" customHeight="1" x14ac:dyDescent="0.2">
      <c r="A214" s="324" t="str">
        <f>Абакан_юр!A174</f>
        <v>По соглашению сторон в качестве валюты платежа могут выступать евро, в этом случае курс следующий: 1 руб. = 0,0117 евро</v>
      </c>
      <c r="B214" s="324"/>
      <c r="C214" s="324"/>
      <c r="D214" s="79"/>
      <c r="E214" s="80"/>
      <c r="F214" s="80"/>
      <c r="G214" s="82"/>
      <c r="H214" s="82"/>
    </row>
    <row r="215" spans="1:8" s="77" customFormat="1" ht="24.95" customHeight="1" x14ac:dyDescent="0.2">
      <c r="A215" s="324" t="str">
        <f>Абакан_юр!A175</f>
        <v>По соглашению сторон в качестве валюты платежа могут выступать чешские кроны, в этом случае курс следующий: 1 руб. = 0,2914 крона</v>
      </c>
      <c r="B215" s="324"/>
      <c r="C215" s="324"/>
      <c r="D215" s="79"/>
      <c r="E215" s="80"/>
      <c r="F215" s="80"/>
      <c r="G215" s="82"/>
      <c r="H215" s="82"/>
    </row>
    <row r="216" spans="1:8" s="77" customFormat="1" ht="24.95" customHeight="1" x14ac:dyDescent="0.2">
      <c r="A216" s="324" t="str">
        <f>Абакан_юр!A176</f>
        <v>По соглашению сторон в качестве валюты платежа могут выступать киргизские сомы, в этом случае курс следующий: 1 руб. = 1,0988 сом</v>
      </c>
      <c r="B216" s="324"/>
      <c r="C216" s="324"/>
      <c r="D216" s="79"/>
      <c r="E216" s="79"/>
      <c r="F216" s="80"/>
      <c r="G216" s="82"/>
      <c r="H216" s="82"/>
    </row>
    <row r="217" spans="1:8" s="72" customFormat="1" ht="12.6" customHeight="1" x14ac:dyDescent="0.2">
      <c r="A21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17" s="324"/>
      <c r="C217" s="324"/>
      <c r="D217" s="79"/>
      <c r="E217" s="79"/>
      <c r="F217" s="80"/>
      <c r="G217" s="82"/>
      <c r="H217" s="82"/>
    </row>
    <row r="218" spans="1:8" s="81" customFormat="1" ht="24.95" customHeight="1" x14ac:dyDescent="0.2">
      <c r="A218" s="83"/>
      <c r="B218" s="83"/>
      <c r="C218" s="84"/>
      <c r="D218" s="85"/>
      <c r="E218" s="85"/>
      <c r="F218" s="86"/>
      <c r="G218" s="87"/>
      <c r="H218" s="87"/>
    </row>
    <row r="219" spans="1:8" s="81" customFormat="1" ht="24.95" customHeight="1" x14ac:dyDescent="0.2">
      <c r="A219" s="325" t="s">
        <v>141</v>
      </c>
      <c r="B219" s="325"/>
      <c r="C219" s="325"/>
      <c r="D219" s="325"/>
      <c r="E219" s="325"/>
      <c r="F219" s="325"/>
      <c r="G219" s="325"/>
      <c r="H219" s="325"/>
    </row>
    <row r="220" spans="1:8" s="81" customFormat="1" ht="24.95" customHeight="1" x14ac:dyDescent="0.2">
      <c r="A220" s="325" t="s">
        <v>142</v>
      </c>
      <c r="B220" s="325"/>
      <c r="C220" s="325"/>
      <c r="D220" s="325"/>
      <c r="E220" s="325"/>
      <c r="F220" s="325"/>
      <c r="G220" s="325"/>
      <c r="H220" s="325"/>
    </row>
    <row r="221" spans="1:8" s="81" customFormat="1" ht="24.95" customHeight="1" x14ac:dyDescent="0.2">
      <c r="A221" s="83"/>
      <c r="B221" s="83"/>
      <c r="C221" s="84"/>
      <c r="D221" s="85"/>
      <c r="E221" s="85"/>
      <c r="F221" s="86"/>
      <c r="G221" s="87"/>
      <c r="H221" s="87"/>
    </row>
    <row r="222" spans="1:8" s="81" customFormat="1" ht="24.95" customHeight="1" thickBot="1" x14ac:dyDescent="0.25">
      <c r="A222" s="326" t="s">
        <v>143</v>
      </c>
      <c r="B222" s="326"/>
      <c r="C222" s="326"/>
      <c r="D222" s="326"/>
      <c r="E222" s="326"/>
      <c r="F222" s="89"/>
      <c r="H222" s="90"/>
    </row>
    <row r="223" spans="1:8" s="81" customFormat="1" ht="24.95" customHeight="1" thickBot="1" x14ac:dyDescent="0.25">
      <c r="A223" s="312" t="s">
        <v>144</v>
      </c>
      <c r="B223" s="313"/>
      <c r="C223" s="313"/>
      <c r="D223" s="313"/>
      <c r="E223" s="314"/>
      <c r="F223" s="91"/>
      <c r="G223" s="72"/>
      <c r="H223" s="92"/>
    </row>
    <row r="224" spans="1:8" s="81" customFormat="1" ht="24.95" customHeight="1" thickBot="1" x14ac:dyDescent="0.25">
      <c r="A224" s="315" t="s">
        <v>145</v>
      </c>
      <c r="B224" s="316"/>
      <c r="C224" s="93" t="s">
        <v>146</v>
      </c>
      <c r="D224" s="316" t="s">
        <v>147</v>
      </c>
      <c r="E224" s="317"/>
      <c r="F224" s="94"/>
      <c r="G224" s="94"/>
      <c r="H224" s="94"/>
    </row>
    <row r="225" spans="1:8" s="88" customFormat="1" ht="12" customHeight="1" x14ac:dyDescent="0.2">
      <c r="A225" s="322" t="s">
        <v>203</v>
      </c>
      <c r="B225" s="323"/>
      <c r="C225" s="310" t="s">
        <v>204</v>
      </c>
      <c r="D225" s="310">
        <v>2190</v>
      </c>
      <c r="E225" s="311"/>
      <c r="F225" s="74"/>
      <c r="G225" s="74"/>
      <c r="H225" s="74"/>
    </row>
    <row r="226" spans="1:8" ht="24.95" customHeight="1" x14ac:dyDescent="0.2">
      <c r="A226" s="322" t="s">
        <v>205</v>
      </c>
      <c r="B226" s="323"/>
      <c r="C226" s="310"/>
      <c r="D226" s="310">
        <v>1590</v>
      </c>
      <c r="E226" s="311"/>
      <c r="F226" s="74"/>
      <c r="G226" s="74"/>
    </row>
    <row r="227" spans="1:8" ht="24.95" customHeight="1" x14ac:dyDescent="0.2">
      <c r="A227" s="322" t="s">
        <v>206</v>
      </c>
      <c r="B227" s="323"/>
      <c r="C227" s="310"/>
      <c r="D227" s="310">
        <v>1440</v>
      </c>
      <c r="E227" s="311"/>
      <c r="F227" s="74"/>
      <c r="G227" s="74"/>
    </row>
    <row r="228" spans="1:8" s="88" customFormat="1" ht="24" thickBot="1" x14ac:dyDescent="0.25">
      <c r="A228" s="322" t="s">
        <v>207</v>
      </c>
      <c r="B228" s="323"/>
      <c r="C228" s="310"/>
      <c r="D228" s="310">
        <v>1290</v>
      </c>
      <c r="E228" s="311"/>
      <c r="F228" s="74"/>
      <c r="G228" s="74"/>
      <c r="H228" s="74"/>
    </row>
    <row r="229" spans="1:8" s="90" customFormat="1" ht="50.1" customHeight="1" x14ac:dyDescent="0.2">
      <c r="A229" s="318" t="s">
        <v>148</v>
      </c>
      <c r="B229" s="319"/>
      <c r="C229" s="95" t="s">
        <v>149</v>
      </c>
      <c r="D229" s="320" t="s">
        <v>150</v>
      </c>
      <c r="E229" s="321"/>
      <c r="F229" s="94"/>
      <c r="G229" s="94"/>
      <c r="H229" s="94"/>
    </row>
    <row r="230" spans="1:8" s="92" customFormat="1" ht="50.1" customHeight="1" x14ac:dyDescent="0.2">
      <c r="A230" s="322" t="s">
        <v>151</v>
      </c>
      <c r="B230" s="323"/>
      <c r="C230" s="96" t="s">
        <v>152</v>
      </c>
      <c r="D230" s="310" t="s">
        <v>153</v>
      </c>
      <c r="E230" s="311"/>
      <c r="F230" s="94"/>
      <c r="G230" s="94"/>
      <c r="H230" s="94"/>
    </row>
    <row r="231" spans="1:8" ht="106.5" customHeight="1" thickBot="1" x14ac:dyDescent="0.25">
      <c r="A231" s="474" t="s">
        <v>154</v>
      </c>
      <c r="B231" s="475"/>
      <c r="C231" s="111" t="s">
        <v>155</v>
      </c>
      <c r="D231" s="476" t="s">
        <v>153</v>
      </c>
      <c r="E231" s="477"/>
      <c r="F231" s="94"/>
      <c r="G231" s="94"/>
      <c r="H231" s="94"/>
    </row>
    <row r="232" spans="1:8" ht="50.1" customHeight="1" x14ac:dyDescent="0.2">
      <c r="A232" s="322" t="s">
        <v>157</v>
      </c>
      <c r="B232" s="323"/>
      <c r="C232" s="110" t="s">
        <v>158</v>
      </c>
      <c r="D232" s="323" t="s">
        <v>153</v>
      </c>
      <c r="E232" s="473"/>
      <c r="F232" s="91"/>
      <c r="G232" s="91"/>
      <c r="H232" s="91"/>
    </row>
    <row r="233" spans="1:8" ht="50.1" customHeight="1" thickBot="1" x14ac:dyDescent="0.25">
      <c r="A233" s="596" t="s">
        <v>159</v>
      </c>
      <c r="B233" s="597"/>
      <c r="C233" s="111" t="s">
        <v>160</v>
      </c>
      <c r="D233" s="598" t="s">
        <v>153</v>
      </c>
      <c r="E233" s="599"/>
      <c r="F233" s="86"/>
      <c r="G233" s="87"/>
      <c r="H233" s="87"/>
    </row>
    <row r="234" spans="1:8" ht="50.1" customHeight="1" x14ac:dyDescent="0.2">
      <c r="A234" s="307" t="s">
        <v>161</v>
      </c>
      <c r="B234" s="307"/>
      <c r="C234" s="307"/>
      <c r="D234" s="307"/>
      <c r="E234" s="307"/>
      <c r="F234" s="307"/>
      <c r="G234" s="307"/>
      <c r="H234" s="307"/>
    </row>
    <row r="235" spans="1:8" ht="50.1" customHeight="1" x14ac:dyDescent="0.2">
      <c r="A235" s="307" t="s">
        <v>162</v>
      </c>
      <c r="B235" s="307"/>
      <c r="C235" s="307"/>
      <c r="D235" s="307"/>
      <c r="E235" s="307"/>
      <c r="F235" s="307"/>
      <c r="G235" s="307"/>
      <c r="H235" s="307"/>
    </row>
    <row r="236" spans="1:8" ht="195.75" customHeight="1" x14ac:dyDescent="0.2">
      <c r="A236"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72"/>
      <c r="C236" s="472"/>
      <c r="D236" s="472"/>
      <c r="E236" s="472"/>
      <c r="F236" s="472"/>
      <c r="G236" s="472"/>
      <c r="H236" s="472"/>
    </row>
    <row r="237" spans="1:8" ht="108.75" customHeight="1" x14ac:dyDescent="0.2">
      <c r="A237" s="325" t="s">
        <v>164</v>
      </c>
      <c r="B237" s="325"/>
      <c r="C237" s="325"/>
      <c r="D237" s="325"/>
      <c r="E237" s="325"/>
      <c r="F237" s="325"/>
      <c r="G237" s="325"/>
      <c r="H237" s="325"/>
    </row>
    <row r="238" spans="1:8" ht="174.95" customHeight="1" x14ac:dyDescent="0.2">
      <c r="A238" s="307" t="s">
        <v>165</v>
      </c>
      <c r="B238" s="307"/>
      <c r="C238" s="307"/>
      <c r="D238" s="307"/>
      <c r="E238" s="307"/>
      <c r="F238" s="307"/>
      <c r="G238" s="307"/>
      <c r="H238" s="307"/>
    </row>
    <row r="239" spans="1:8" s="72" customFormat="1" ht="125.25" customHeight="1" x14ac:dyDescent="0.2">
      <c r="A239" s="325" t="s">
        <v>166</v>
      </c>
      <c r="B239" s="325"/>
      <c r="C239" s="325"/>
      <c r="D239" s="325"/>
      <c r="E239" s="325"/>
      <c r="F239" s="325"/>
      <c r="G239" s="325"/>
      <c r="H239" s="325"/>
    </row>
    <row r="240" spans="1:8" s="88" customFormat="1" ht="222.75" customHeight="1" x14ac:dyDescent="0.2">
      <c r="A240" s="71"/>
      <c r="B240" s="72"/>
      <c r="C240" s="73"/>
      <c r="D240" s="72"/>
      <c r="E240" s="72"/>
      <c r="F240" s="72"/>
      <c r="G240" s="72"/>
      <c r="H240" s="74"/>
    </row>
    <row r="241" spans="1:8" ht="24.95" customHeight="1" x14ac:dyDescent="0.2"/>
    <row r="242" spans="1:8" ht="24.95" customHeight="1" x14ac:dyDescent="0.2"/>
    <row r="243" spans="1:8" ht="181.5" customHeight="1" x14ac:dyDescent="0.2"/>
    <row r="244" spans="1:8" s="16" customFormat="1" ht="67.5" customHeight="1" x14ac:dyDescent="0.2">
      <c r="A244" s="71"/>
      <c r="B244" s="72"/>
      <c r="C244" s="73"/>
      <c r="D244" s="72"/>
      <c r="E244" s="72"/>
      <c r="F244" s="72"/>
      <c r="G244" s="72"/>
      <c r="H244" s="74"/>
    </row>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164"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498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ht="33" customHeight="1" thickBot="1" x14ac:dyDescent="0.25">
      <c r="A7" s="142"/>
      <c r="B7" s="143"/>
      <c r="C7" s="144"/>
      <c r="D7" s="120" t="s">
        <v>168</v>
      </c>
      <c r="E7" s="99" t="s">
        <v>169</v>
      </c>
      <c r="F7" s="120" t="s">
        <v>170</v>
      </c>
      <c r="G7" s="99" t="s">
        <v>171</v>
      </c>
      <c r="H7" s="12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60">
        <f>F8*1.2</f>
        <v>6314.4</v>
      </c>
      <c r="E8" s="361">
        <f>F8*1.1</f>
        <v>5788.2000000000007</v>
      </c>
      <c r="F8" s="361">
        <v>5262</v>
      </c>
      <c r="G8" s="361">
        <f>F8*0.75</f>
        <v>3946.5</v>
      </c>
      <c r="H8" s="362">
        <f>F8*0.5</f>
        <v>2631</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353"/>
      <c r="E11" s="354"/>
      <c r="F11" s="354"/>
      <c r="G11" s="354"/>
      <c r="H11" s="355"/>
    </row>
    <row r="12" spans="1:8" s="16" customFormat="1" ht="24.95" customHeight="1" thickBot="1" x14ac:dyDescent="0.25">
      <c r="A12" s="40"/>
      <c r="B12" s="59"/>
      <c r="C12" s="6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436">
        <f>F13*1.2</f>
        <v>7200</v>
      </c>
      <c r="E13" s="361">
        <f>F13*1.1</f>
        <v>6600.0000000000009</v>
      </c>
      <c r="F13" s="361">
        <v>6000</v>
      </c>
      <c r="G13" s="361">
        <f>F13*0.75</f>
        <v>4500</v>
      </c>
      <c r="H13" s="362">
        <f>F13*0.5</f>
        <v>3000</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1008</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"2ГИС.КАВКАЗСКИЕ МИНЕРАЛЬНЫЕ ВОДЫ"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450"/>
      <c r="E22" s="451"/>
      <c r="F22" s="451"/>
      <c r="G22" s="451"/>
      <c r="H22" s="452"/>
    </row>
    <row r="23" spans="1:8" s="16" customFormat="1" ht="24.95" customHeight="1" thickBot="1" x14ac:dyDescent="0.25">
      <c r="A23" s="40"/>
      <c r="B23" s="59"/>
      <c r="C23" s="60"/>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506">
        <v>102</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510"/>
      <c r="E26" s="511"/>
      <c r="F26" s="511"/>
      <c r="G26" s="511"/>
      <c r="H26" s="512"/>
    </row>
    <row r="27" spans="1:8" s="16" customFormat="1" ht="24.95" customHeight="1" thickBot="1" x14ac:dyDescent="0.25">
      <c r="A27" s="40"/>
      <c r="B27" s="59"/>
      <c r="C27" s="6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60">
        <f>F28*1.2</f>
        <v>17683.2</v>
      </c>
      <c r="E28" s="361">
        <f>F28*1.1</f>
        <v>16209.600000000002</v>
      </c>
      <c r="F28" s="361">
        <v>14736</v>
      </c>
      <c r="G28" s="361">
        <f>F28*0.75</f>
        <v>11052</v>
      </c>
      <c r="H28" s="362">
        <f>F28*0.5</f>
        <v>7368</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353"/>
      <c r="E31" s="354"/>
      <c r="F31" s="354"/>
      <c r="G31" s="354"/>
      <c r="H31" s="355"/>
    </row>
    <row r="32" spans="1:8" s="16" customFormat="1" ht="24.95" customHeight="1" thickBot="1" x14ac:dyDescent="0.25">
      <c r="A32" s="40"/>
      <c r="B32" s="59"/>
      <c r="C32" s="6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436">
        <f>F33*1.2</f>
        <v>20160</v>
      </c>
      <c r="E33" s="361">
        <f>F33*1.1</f>
        <v>18480</v>
      </c>
      <c r="F33" s="361">
        <v>16800</v>
      </c>
      <c r="G33" s="361">
        <f>F33*0.75</f>
        <v>12600</v>
      </c>
      <c r="H33" s="362">
        <f>F33*0.5</f>
        <v>8400</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2880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"2ГИС.КАВКАЗСКИЕ МИНЕРАЛЬНЫЕ ВОДЫ"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450"/>
      <c r="E42" s="451"/>
      <c r="F42" s="451"/>
      <c r="G42" s="451"/>
      <c r="H42" s="452"/>
    </row>
    <row r="43" spans="1:8" s="16" customFormat="1" ht="24.95" customHeight="1" thickBot="1" x14ac:dyDescent="0.25">
      <c r="A43" s="40"/>
      <c r="B43" s="59"/>
      <c r="C43" s="60"/>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444">
        <v>288</v>
      </c>
      <c r="E44" s="445"/>
      <c r="F44" s="445"/>
      <c r="G44" s="445"/>
      <c r="H44" s="446"/>
    </row>
    <row r="45" spans="1:8" s="16" customFormat="1" ht="69.75" customHeight="1" x14ac:dyDescent="0.2">
      <c r="A45" s="418"/>
      <c r="B45" s="455"/>
      <c r="C45" s="457"/>
      <c r="D45" s="447"/>
      <c r="E45" s="448"/>
      <c r="F45" s="448"/>
      <c r="G45" s="448"/>
      <c r="H45" s="449"/>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447"/>
      <c r="E46" s="448"/>
      <c r="F46" s="448"/>
      <c r="G46" s="448"/>
      <c r="H46" s="449"/>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450"/>
      <c r="E47" s="451"/>
      <c r="F47" s="451"/>
      <c r="G47" s="451"/>
      <c r="H47" s="452"/>
    </row>
    <row r="48" spans="1:8" ht="21.75" thickBot="1" x14ac:dyDescent="0.25">
      <c r="A48" s="40"/>
      <c r="B48" s="59"/>
      <c r="C48" s="60"/>
      <c r="D48" s="414"/>
      <c r="E48" s="415"/>
      <c r="F48" s="415"/>
      <c r="G48" s="415"/>
      <c r="H48" s="416"/>
    </row>
    <row r="49" spans="1:8" ht="42.75" thickBot="1" x14ac:dyDescent="0.25">
      <c r="A49" s="514"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515">
        <f>F49*1.2</f>
        <v>4176</v>
      </c>
      <c r="E49" s="515">
        <f>F49*1.1</f>
        <v>3828.0000000000005</v>
      </c>
      <c r="F49" s="515">
        <v>3480</v>
      </c>
      <c r="G49" s="515">
        <f>F49*0.75</f>
        <v>2610</v>
      </c>
      <c r="H49" s="515">
        <f>F49*0.5</f>
        <v>1740</v>
      </c>
    </row>
    <row r="50" spans="1:8" ht="105.75" thickBot="1" x14ac:dyDescent="0.25">
      <c r="A50" s="514"/>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516"/>
      <c r="E50" s="516"/>
      <c r="F50" s="516"/>
      <c r="G50" s="516"/>
      <c r="H50" s="516"/>
    </row>
    <row r="51" spans="1:8" ht="63.75" thickBot="1" x14ac:dyDescent="0.25">
      <c r="A51" s="514"/>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516"/>
      <c r="E51" s="516"/>
      <c r="F51" s="516"/>
      <c r="G51" s="516"/>
      <c r="H51" s="516"/>
    </row>
    <row r="52" spans="1:8" ht="21.75" thickBot="1" x14ac:dyDescent="0.25">
      <c r="A52" s="40"/>
      <c r="B52" s="59"/>
      <c r="C52" s="60"/>
      <c r="D52" s="414"/>
      <c r="E52" s="415"/>
      <c r="F52" s="415"/>
      <c r="G52" s="415"/>
      <c r="H52" s="416"/>
    </row>
    <row r="53" spans="1:8" ht="42" x14ac:dyDescent="0.2">
      <c r="A53" s="513"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458">
        <v>66</v>
      </c>
      <c r="E53" s="424"/>
      <c r="F53" s="424"/>
      <c r="G53" s="424"/>
      <c r="H53" s="425"/>
    </row>
    <row r="54" spans="1:8" ht="63.75" thickBot="1" x14ac:dyDescent="0.25">
      <c r="A54" s="418"/>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460"/>
      <c r="E54" s="428"/>
      <c r="F54" s="428"/>
      <c r="G54" s="428"/>
      <c r="H54" s="429"/>
    </row>
    <row r="55" spans="1:8" s="16" customFormat="1" ht="24.95" customHeight="1" thickBot="1" x14ac:dyDescent="0.25">
      <c r="A55" s="40"/>
      <c r="B55" s="41"/>
      <c r="C55" s="42"/>
      <c r="D55" s="414"/>
      <c r="E55" s="415"/>
      <c r="F55" s="415"/>
      <c r="G55" s="415"/>
      <c r="H55" s="416"/>
    </row>
    <row r="56" spans="1:8" s="16" customFormat="1" ht="48" customHeight="1" x14ac:dyDescent="0.2">
      <c r="A56" s="440" t="s">
        <v>31</v>
      </c>
      <c r="B56" s="434" t="s">
        <v>27</v>
      </c>
      <c r="C5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60">
        <f>F56*1.2</f>
        <v>7581.5999999999995</v>
      </c>
      <c r="E56" s="361">
        <f>F56*1.1</f>
        <v>6949.8</v>
      </c>
      <c r="F56" s="361">
        <v>6318</v>
      </c>
      <c r="G56" s="361">
        <f>F56*0.75</f>
        <v>4738.5</v>
      </c>
      <c r="H56" s="362">
        <f>F56*0.5</f>
        <v>3159</v>
      </c>
    </row>
    <row r="57" spans="1:8" s="16" customFormat="1" ht="132" customHeight="1" x14ac:dyDescent="0.2">
      <c r="A57" s="441"/>
      <c r="B57" s="435"/>
      <c r="C57" s="435"/>
      <c r="D57" s="337"/>
      <c r="E57" s="338"/>
      <c r="F57" s="338"/>
      <c r="G57" s="338"/>
      <c r="H57" s="339"/>
    </row>
    <row r="58" spans="1:8" s="16" customFormat="1" ht="127.5" customHeight="1" x14ac:dyDescent="0.2">
      <c r="A58" s="441"/>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37"/>
      <c r="E58" s="338"/>
      <c r="F58" s="338"/>
      <c r="G58" s="338"/>
      <c r="H58" s="339"/>
    </row>
    <row r="59" spans="1:8" s="16" customFormat="1" ht="127.5" customHeight="1" thickBot="1" x14ac:dyDescent="0.25">
      <c r="A59" s="442"/>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367"/>
      <c r="E59" s="351"/>
      <c r="F59" s="351"/>
      <c r="G59" s="351"/>
      <c r="H59" s="352"/>
    </row>
    <row r="60" spans="1:8" s="16" customFormat="1" ht="166.5" customHeight="1" thickBot="1" x14ac:dyDescent="0.25">
      <c r="A60" s="443"/>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353"/>
      <c r="E60" s="354"/>
      <c r="F60" s="354"/>
      <c r="G60" s="354"/>
      <c r="H60" s="355"/>
    </row>
    <row r="61" spans="1:8" s="16" customFormat="1" ht="24.95" customHeight="1" thickBot="1" x14ac:dyDescent="0.25">
      <c r="A61" s="28"/>
      <c r="B61" s="29"/>
      <c r="C61" s="30"/>
      <c r="D61" s="437"/>
      <c r="E61" s="438"/>
      <c r="F61" s="438"/>
      <c r="G61" s="438"/>
      <c r="H61" s="439"/>
    </row>
    <row r="62" spans="1:8" s="16" customFormat="1" ht="48" customHeight="1" x14ac:dyDescent="0.2">
      <c r="A62" s="430" t="s">
        <v>35</v>
      </c>
      <c r="B62" s="434" t="s">
        <v>27</v>
      </c>
      <c r="C6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436">
        <f>F62*1.2</f>
        <v>8056.7999999999993</v>
      </c>
      <c r="E62" s="361">
        <f>F62*1.1</f>
        <v>7385.4000000000005</v>
      </c>
      <c r="F62" s="361">
        <v>6714</v>
      </c>
      <c r="G62" s="361">
        <f>F62*0.75</f>
        <v>5035.5</v>
      </c>
      <c r="H62" s="362">
        <f>F62*0.5</f>
        <v>3357</v>
      </c>
    </row>
    <row r="63" spans="1:8" s="16" customFormat="1" ht="132" customHeight="1" x14ac:dyDescent="0.2">
      <c r="A63" s="431"/>
      <c r="B63" s="435"/>
      <c r="C63" s="435"/>
      <c r="D63" s="340"/>
      <c r="E63" s="338"/>
      <c r="F63" s="338"/>
      <c r="G63" s="338"/>
      <c r="H63" s="339"/>
    </row>
    <row r="64" spans="1:8" s="16" customFormat="1" ht="138.94999999999999" customHeight="1" x14ac:dyDescent="0.2">
      <c r="A64" s="431"/>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340"/>
      <c r="E64" s="338"/>
      <c r="F64" s="338"/>
      <c r="G64" s="338"/>
      <c r="H64" s="339"/>
    </row>
    <row r="65" spans="1:8" s="16" customFormat="1" ht="166.5" customHeight="1" x14ac:dyDescent="0.2">
      <c r="A65" s="431"/>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340"/>
      <c r="E65" s="338"/>
      <c r="F65" s="338"/>
      <c r="G65" s="338"/>
      <c r="H65" s="339"/>
    </row>
    <row r="66" spans="1:8" s="16" customFormat="1" ht="92.25" customHeight="1" thickBot="1" x14ac:dyDescent="0.25">
      <c r="A66" s="468"/>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461"/>
      <c r="E66" s="354"/>
      <c r="F66" s="354"/>
      <c r="G66" s="354"/>
      <c r="H66" s="355"/>
    </row>
    <row r="67" spans="1:8" s="16" customFormat="1" ht="24.95" customHeight="1" thickBot="1" x14ac:dyDescent="0.25">
      <c r="A67" s="40"/>
      <c r="B67" s="41"/>
      <c r="C67" s="42"/>
      <c r="D67" s="465"/>
      <c r="E67" s="466"/>
      <c r="F67" s="466"/>
      <c r="G67" s="466"/>
      <c r="H67" s="467"/>
    </row>
    <row r="68" spans="1:8" s="16" customFormat="1" ht="50.1" customHeight="1" x14ac:dyDescent="0.2">
      <c r="A68" s="417" t="s">
        <v>37</v>
      </c>
      <c r="B68" s="454" t="s">
        <v>23</v>
      </c>
      <c r="C68"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506">
        <v>102</v>
      </c>
      <c r="E68" s="507"/>
      <c r="F68" s="507"/>
      <c r="G68" s="507"/>
      <c r="H68" s="508"/>
    </row>
    <row r="69" spans="1:8" s="16" customFormat="1" ht="94.5" customHeight="1" x14ac:dyDescent="0.2">
      <c r="A69" s="418"/>
      <c r="B69" s="455"/>
      <c r="C69" s="457"/>
      <c r="D69" s="459"/>
      <c r="E69" s="426"/>
      <c r="F69" s="426"/>
      <c r="G69" s="426"/>
      <c r="H69" s="509"/>
    </row>
    <row r="70" spans="1:8" s="16" customFormat="1" ht="163.5" customHeight="1" thickBot="1" x14ac:dyDescent="0.25">
      <c r="A70" s="419"/>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510"/>
      <c r="E70" s="511"/>
      <c r="F70" s="511"/>
      <c r="G70" s="511"/>
      <c r="H70" s="512"/>
    </row>
    <row r="71" spans="1:8" s="16" customFormat="1" ht="24.95" customHeight="1" thickBot="1" x14ac:dyDescent="0.25">
      <c r="A71" s="40"/>
      <c r="B71" s="59"/>
      <c r="C71" s="60"/>
      <c r="D71" s="498" t="s">
        <v>228</v>
      </c>
      <c r="E71" s="498"/>
      <c r="F71" s="498"/>
      <c r="G71" s="498"/>
      <c r="H71" s="624"/>
    </row>
    <row r="72" spans="1:8" ht="50.1" customHeight="1" thickBot="1" x14ac:dyDescent="0.25">
      <c r="A72" s="386" t="s">
        <v>38</v>
      </c>
      <c r="B72" s="387"/>
      <c r="C72" s="387"/>
      <c r="D72" s="398" t="str">
        <f>"от "&amp;MIN(D73:D92)&amp;" до "&amp;MAX(D73:D92)</f>
        <v>от 996 до 19920</v>
      </c>
      <c r="E72" s="399"/>
      <c r="F72" s="399"/>
      <c r="G72" s="399"/>
      <c r="H72" s="400"/>
    </row>
    <row r="73" spans="1:8" ht="37.5" customHeight="1" outlineLevel="1" x14ac:dyDescent="0.2">
      <c r="A73" s="408" t="s">
        <v>39</v>
      </c>
      <c r="B73" s="409"/>
      <c r="C73" s="410"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411">
        <v>996</v>
      </c>
      <c r="E73" s="412"/>
      <c r="F73" s="412"/>
      <c r="G73" s="412"/>
      <c r="H73" s="413"/>
    </row>
    <row r="74" spans="1:8" ht="37.5" customHeight="1" outlineLevel="1" x14ac:dyDescent="0.2">
      <c r="A74" s="396" t="s">
        <v>40</v>
      </c>
      <c r="B74" s="397"/>
      <c r="C74" s="410"/>
      <c r="D74" s="337">
        <v>1992</v>
      </c>
      <c r="E74" s="338"/>
      <c r="F74" s="338"/>
      <c r="G74" s="338"/>
      <c r="H74" s="339"/>
    </row>
    <row r="75" spans="1:8" ht="37.5" customHeight="1" outlineLevel="1" x14ac:dyDescent="0.2">
      <c r="A75" s="396" t="s">
        <v>41</v>
      </c>
      <c r="B75" s="397"/>
      <c r="C75" s="410"/>
      <c r="D75" s="337">
        <v>2988</v>
      </c>
      <c r="E75" s="338"/>
      <c r="F75" s="338"/>
      <c r="G75" s="338"/>
      <c r="H75" s="339"/>
    </row>
    <row r="76" spans="1:8" ht="37.5" customHeight="1" outlineLevel="1" x14ac:dyDescent="0.2">
      <c r="A76" s="396" t="s">
        <v>42</v>
      </c>
      <c r="B76" s="397"/>
      <c r="C76" s="410"/>
      <c r="D76" s="337">
        <v>3984</v>
      </c>
      <c r="E76" s="338"/>
      <c r="F76" s="338"/>
      <c r="G76" s="338"/>
      <c r="H76" s="339"/>
    </row>
    <row r="77" spans="1:8" ht="37.5" customHeight="1" outlineLevel="1" x14ac:dyDescent="0.2">
      <c r="A77" s="396" t="s">
        <v>43</v>
      </c>
      <c r="B77" s="397"/>
      <c r="C77" s="410"/>
      <c r="D77" s="337">
        <v>4980</v>
      </c>
      <c r="E77" s="338"/>
      <c r="F77" s="338"/>
      <c r="G77" s="338"/>
      <c r="H77" s="339"/>
    </row>
    <row r="78" spans="1:8" ht="37.5" customHeight="1" outlineLevel="1" x14ac:dyDescent="0.2">
      <c r="A78" s="396" t="s">
        <v>44</v>
      </c>
      <c r="B78" s="397"/>
      <c r="C78" s="410"/>
      <c r="D78" s="337">
        <v>5976</v>
      </c>
      <c r="E78" s="338"/>
      <c r="F78" s="338"/>
      <c r="G78" s="338"/>
      <c r="H78" s="339"/>
    </row>
    <row r="79" spans="1:8" ht="37.5" customHeight="1" outlineLevel="1" x14ac:dyDescent="0.2">
      <c r="A79" s="396" t="s">
        <v>45</v>
      </c>
      <c r="B79" s="397"/>
      <c r="C79" s="410"/>
      <c r="D79" s="337">
        <v>6972</v>
      </c>
      <c r="E79" s="338"/>
      <c r="F79" s="338"/>
      <c r="G79" s="338"/>
      <c r="H79" s="339"/>
    </row>
    <row r="80" spans="1:8" ht="37.5" customHeight="1" outlineLevel="1" x14ac:dyDescent="0.2">
      <c r="A80" s="396" t="s">
        <v>46</v>
      </c>
      <c r="B80" s="397"/>
      <c r="C80" s="410"/>
      <c r="D80" s="337">
        <v>7968</v>
      </c>
      <c r="E80" s="338"/>
      <c r="F80" s="338"/>
      <c r="G80" s="338"/>
      <c r="H80" s="339"/>
    </row>
    <row r="81" spans="1:8" ht="37.5" customHeight="1" outlineLevel="1" x14ac:dyDescent="0.2">
      <c r="A81" s="396" t="s">
        <v>47</v>
      </c>
      <c r="B81" s="397"/>
      <c r="C81" s="410"/>
      <c r="D81" s="337">
        <v>8964</v>
      </c>
      <c r="E81" s="338"/>
      <c r="F81" s="338"/>
      <c r="G81" s="338"/>
      <c r="H81" s="339"/>
    </row>
    <row r="82" spans="1:8" ht="37.5" customHeight="1" outlineLevel="1" x14ac:dyDescent="0.2">
      <c r="A82" s="396" t="s">
        <v>48</v>
      </c>
      <c r="B82" s="397"/>
      <c r="C82" s="410"/>
      <c r="D82" s="337">
        <v>9960</v>
      </c>
      <c r="E82" s="338"/>
      <c r="F82" s="338"/>
      <c r="G82" s="338"/>
      <c r="H82" s="339"/>
    </row>
    <row r="83" spans="1:8" ht="37.5" customHeight="1" outlineLevel="1" x14ac:dyDescent="0.2">
      <c r="A83" s="396" t="s">
        <v>49</v>
      </c>
      <c r="B83" s="397"/>
      <c r="C83" s="410"/>
      <c r="D83" s="337">
        <v>10956</v>
      </c>
      <c r="E83" s="338"/>
      <c r="F83" s="338"/>
      <c r="G83" s="338"/>
      <c r="H83" s="339"/>
    </row>
    <row r="84" spans="1:8" ht="37.5" customHeight="1" outlineLevel="1" x14ac:dyDescent="0.2">
      <c r="A84" s="396" t="s">
        <v>50</v>
      </c>
      <c r="B84" s="397"/>
      <c r="C84" s="410"/>
      <c r="D84" s="337">
        <v>11952</v>
      </c>
      <c r="E84" s="338"/>
      <c r="F84" s="338"/>
      <c r="G84" s="338"/>
      <c r="H84" s="339"/>
    </row>
    <row r="85" spans="1:8" ht="37.5" customHeight="1" outlineLevel="1" x14ac:dyDescent="0.2">
      <c r="A85" s="396" t="s">
        <v>51</v>
      </c>
      <c r="B85" s="397"/>
      <c r="C85" s="410"/>
      <c r="D85" s="337">
        <v>12948</v>
      </c>
      <c r="E85" s="338"/>
      <c r="F85" s="338"/>
      <c r="G85" s="338"/>
      <c r="H85" s="339"/>
    </row>
    <row r="86" spans="1:8" ht="37.5" customHeight="1" outlineLevel="1" x14ac:dyDescent="0.2">
      <c r="A86" s="396" t="s">
        <v>52</v>
      </c>
      <c r="B86" s="397"/>
      <c r="C86" s="410"/>
      <c r="D86" s="337">
        <v>13944</v>
      </c>
      <c r="E86" s="338"/>
      <c r="F86" s="338"/>
      <c r="G86" s="338"/>
      <c r="H86" s="339"/>
    </row>
    <row r="87" spans="1:8" ht="37.5" customHeight="1" outlineLevel="1" x14ac:dyDescent="0.2">
      <c r="A87" s="396" t="s">
        <v>53</v>
      </c>
      <c r="B87" s="397"/>
      <c r="C87" s="410"/>
      <c r="D87" s="337">
        <v>14940</v>
      </c>
      <c r="E87" s="338"/>
      <c r="F87" s="338"/>
      <c r="G87" s="338"/>
      <c r="H87" s="339"/>
    </row>
    <row r="88" spans="1:8" ht="37.5" customHeight="1" outlineLevel="1" x14ac:dyDescent="0.2">
      <c r="A88" s="396" t="s">
        <v>54</v>
      </c>
      <c r="B88" s="397"/>
      <c r="C88" s="410"/>
      <c r="D88" s="337">
        <v>15936</v>
      </c>
      <c r="E88" s="338"/>
      <c r="F88" s="338"/>
      <c r="G88" s="338"/>
      <c r="H88" s="339"/>
    </row>
    <row r="89" spans="1:8" ht="37.5" customHeight="1" outlineLevel="1" x14ac:dyDescent="0.2">
      <c r="A89" s="396" t="s">
        <v>55</v>
      </c>
      <c r="B89" s="397"/>
      <c r="C89" s="410"/>
      <c r="D89" s="337">
        <v>16932</v>
      </c>
      <c r="E89" s="338"/>
      <c r="F89" s="338"/>
      <c r="G89" s="338"/>
      <c r="H89" s="339"/>
    </row>
    <row r="90" spans="1:8" ht="37.5" customHeight="1" outlineLevel="1" x14ac:dyDescent="0.2">
      <c r="A90" s="396" t="s">
        <v>56</v>
      </c>
      <c r="B90" s="397"/>
      <c r="C90" s="410"/>
      <c r="D90" s="337">
        <v>17928</v>
      </c>
      <c r="E90" s="338"/>
      <c r="F90" s="338"/>
      <c r="G90" s="338"/>
      <c r="H90" s="339"/>
    </row>
    <row r="91" spans="1:8" ht="37.5" customHeight="1" outlineLevel="1" x14ac:dyDescent="0.2">
      <c r="A91" s="396" t="s">
        <v>57</v>
      </c>
      <c r="B91" s="397"/>
      <c r="C91" s="410"/>
      <c r="D91" s="337">
        <v>18924</v>
      </c>
      <c r="E91" s="338"/>
      <c r="F91" s="338"/>
      <c r="G91" s="338"/>
      <c r="H91" s="339"/>
    </row>
    <row r="92" spans="1:8" ht="37.5" customHeight="1" outlineLevel="1" thickBot="1" x14ac:dyDescent="0.25">
      <c r="A92" s="396" t="s">
        <v>58</v>
      </c>
      <c r="B92" s="397"/>
      <c r="C92" s="410"/>
      <c r="D92" s="337">
        <v>19920</v>
      </c>
      <c r="E92" s="338"/>
      <c r="F92" s="338"/>
      <c r="G92" s="338"/>
      <c r="H92" s="339"/>
    </row>
    <row r="93" spans="1:8" ht="50.1" customHeight="1" thickBot="1" x14ac:dyDescent="0.25">
      <c r="A93" s="386" t="s">
        <v>59</v>
      </c>
      <c r="B93" s="387"/>
      <c r="C93" s="387"/>
      <c r="D93" s="398" t="str">
        <f>"от "&amp;MIN(D94:D103)&amp;" до "&amp;MAX(D94:D103)</f>
        <v>от 240 до 3954</v>
      </c>
      <c r="E93" s="399"/>
      <c r="F93" s="399"/>
      <c r="G93" s="399"/>
      <c r="H93" s="400"/>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401">
        <v>330</v>
      </c>
      <c r="E94" s="401"/>
      <c r="F94" s="401"/>
      <c r="G94" s="401"/>
      <c r="H94" s="402"/>
    </row>
    <row r="95" spans="1:8" ht="37.5" customHeight="1" x14ac:dyDescent="0.2">
      <c r="A95" s="356"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368">
        <v>354</v>
      </c>
      <c r="E95" s="368"/>
      <c r="F95" s="368"/>
      <c r="G95" s="368"/>
      <c r="H95" s="369"/>
    </row>
    <row r="96" spans="1:8" ht="37.5" customHeight="1" x14ac:dyDescent="0.2">
      <c r="A96" s="356" t="s">
        <v>62</v>
      </c>
      <c r="B96" s="395"/>
      <c r="C96" s="404"/>
      <c r="D96" s="368">
        <v>3012</v>
      </c>
      <c r="E96" s="368"/>
      <c r="F96" s="368"/>
      <c r="G96" s="368"/>
      <c r="H96" s="369"/>
    </row>
    <row r="97" spans="1:8" ht="37.5" customHeight="1" x14ac:dyDescent="0.2">
      <c r="A97" s="356" t="s">
        <v>63</v>
      </c>
      <c r="B97" s="395"/>
      <c r="C97" s="404"/>
      <c r="D97" s="368">
        <v>1008</v>
      </c>
      <c r="E97" s="368"/>
      <c r="F97" s="368"/>
      <c r="G97" s="368"/>
      <c r="H97" s="369"/>
    </row>
    <row r="98" spans="1:8" ht="37.5" customHeight="1" x14ac:dyDescent="0.2">
      <c r="A98" s="335" t="s">
        <v>64</v>
      </c>
      <c r="B98" s="336"/>
      <c r="C98" s="404"/>
      <c r="D98" s="368">
        <v>2010</v>
      </c>
      <c r="E98" s="368"/>
      <c r="F98" s="368"/>
      <c r="G98" s="368"/>
      <c r="H98" s="369"/>
    </row>
    <row r="99" spans="1:8" ht="37.5" customHeight="1" x14ac:dyDescent="0.2">
      <c r="A99" s="356" t="s">
        <v>65</v>
      </c>
      <c r="B99" s="395"/>
      <c r="C99" s="404"/>
      <c r="D99" s="368">
        <v>240</v>
      </c>
      <c r="E99" s="368"/>
      <c r="F99" s="368"/>
      <c r="G99" s="368"/>
      <c r="H99" s="369"/>
    </row>
    <row r="100" spans="1:8" ht="37.5" customHeight="1" x14ac:dyDescent="0.2">
      <c r="A100" s="356" t="s">
        <v>66</v>
      </c>
      <c r="B100" s="395"/>
      <c r="C100" s="404"/>
      <c r="D100" s="368">
        <v>240</v>
      </c>
      <c r="E100" s="368"/>
      <c r="F100" s="368"/>
      <c r="G100" s="368"/>
      <c r="H100" s="369"/>
    </row>
    <row r="101" spans="1:8" ht="37.5" customHeight="1" x14ac:dyDescent="0.2">
      <c r="A101" s="356" t="s">
        <v>67</v>
      </c>
      <c r="B101" s="395"/>
      <c r="C101" s="404"/>
      <c r="D101" s="368">
        <v>480</v>
      </c>
      <c r="E101" s="368"/>
      <c r="F101" s="368"/>
      <c r="G101" s="368"/>
      <c r="H101" s="369"/>
    </row>
    <row r="102" spans="1:8" ht="37.5" customHeight="1" x14ac:dyDescent="0.2">
      <c r="A102" s="356" t="s">
        <v>68</v>
      </c>
      <c r="B102" s="395"/>
      <c r="C102" s="404"/>
      <c r="D102" s="368">
        <v>720</v>
      </c>
      <c r="E102" s="368"/>
      <c r="F102" s="368"/>
      <c r="G102" s="368"/>
      <c r="H102" s="369"/>
    </row>
    <row r="103" spans="1:8" ht="37.5" customHeight="1" thickBot="1" x14ac:dyDescent="0.25">
      <c r="A103" s="406" t="s">
        <v>69</v>
      </c>
      <c r="B103" s="407"/>
      <c r="C103" s="405"/>
      <c r="D103" s="393">
        <v>3954</v>
      </c>
      <c r="E103" s="393"/>
      <c r="F103" s="393"/>
      <c r="G103" s="393"/>
      <c r="H103" s="394"/>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354">
        <v>30</v>
      </c>
      <c r="E104" s="354"/>
      <c r="F104" s="354"/>
      <c r="G104" s="354"/>
      <c r="H104" s="355"/>
    </row>
    <row r="105" spans="1:8" ht="50.1" customHeight="1" thickBot="1" x14ac:dyDescent="0.25">
      <c r="A105" s="341" t="s">
        <v>72</v>
      </c>
      <c r="B105" s="342"/>
      <c r="C105" s="21"/>
      <c r="D105" s="343" t="e">
        <f>"от "&amp;MIN(D107,D127:H128,#REF!,D129:H143)&amp;" до "&amp;MAX(D107,D127:H128,#REF!,D129:H143)</f>
        <v>#REF!</v>
      </c>
      <c r="E105" s="343"/>
      <c r="F105" s="343"/>
      <c r="G105" s="343"/>
      <c r="H105" s="344"/>
    </row>
    <row r="106" spans="1:8" ht="21.75" thickBot="1" x14ac:dyDescent="0.25">
      <c r="A106" s="497"/>
      <c r="B106" s="498"/>
      <c r="C106" s="60"/>
      <c r="D106" s="499"/>
      <c r="E106" s="499"/>
      <c r="F106" s="499"/>
      <c r="G106" s="499"/>
      <c r="H106" s="500"/>
    </row>
    <row r="107" spans="1:8" ht="70.5" customHeight="1" thickBot="1" x14ac:dyDescent="0.25">
      <c r="A107" s="374" t="s">
        <v>73</v>
      </c>
      <c r="B107" s="375"/>
      <c r="C10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379">
        <v>3000</v>
      </c>
      <c r="E107" s="379"/>
      <c r="F107" s="379"/>
      <c r="G107" s="379"/>
      <c r="H107" s="380"/>
    </row>
    <row r="108" spans="1:8" ht="70.5" customHeight="1" thickBot="1" x14ac:dyDescent="0.25">
      <c r="A108" s="381" t="s">
        <v>74</v>
      </c>
      <c r="B108" s="382"/>
      <c r="C108" s="377"/>
      <c r="D108" s="383" t="s">
        <v>75</v>
      </c>
      <c r="E108" s="384"/>
      <c r="F108" s="384"/>
      <c r="G108" s="384"/>
      <c r="H108" s="385"/>
    </row>
    <row r="109" spans="1:8" ht="70.5" customHeight="1" x14ac:dyDescent="0.2">
      <c r="A109" s="363" t="s">
        <v>76</v>
      </c>
      <c r="B109" s="364"/>
      <c r="C109" s="377"/>
      <c r="D109" s="368">
        <f>D107/4</f>
        <v>750</v>
      </c>
      <c r="E109" s="368"/>
      <c r="F109" s="368"/>
      <c r="G109" s="368"/>
      <c r="H109" s="369"/>
    </row>
    <row r="110" spans="1:8" ht="70.5" customHeight="1" x14ac:dyDescent="0.2">
      <c r="A110" s="363" t="s">
        <v>77</v>
      </c>
      <c r="B110" s="364"/>
      <c r="C110" s="377"/>
      <c r="D110" s="368">
        <f>D107/5</f>
        <v>600</v>
      </c>
      <c r="E110" s="368"/>
      <c r="F110" s="368"/>
      <c r="G110" s="368"/>
      <c r="H110" s="369"/>
    </row>
    <row r="111" spans="1:8" ht="70.5" customHeight="1" x14ac:dyDescent="0.2">
      <c r="A111" s="363" t="s">
        <v>78</v>
      </c>
      <c r="B111" s="364"/>
      <c r="C111" s="377"/>
      <c r="D111" s="368">
        <f>D107/6</f>
        <v>500</v>
      </c>
      <c r="E111" s="368"/>
      <c r="F111" s="368"/>
      <c r="G111" s="368"/>
      <c r="H111" s="369"/>
    </row>
    <row r="112" spans="1:8" ht="70.5" customHeight="1" x14ac:dyDescent="0.2">
      <c r="A112" s="363" t="s">
        <v>79</v>
      </c>
      <c r="B112" s="364"/>
      <c r="C112" s="377"/>
      <c r="D112" s="368">
        <f>D107/7</f>
        <v>428.57142857142856</v>
      </c>
      <c r="E112" s="368"/>
      <c r="F112" s="368"/>
      <c r="G112" s="368"/>
      <c r="H112" s="369"/>
    </row>
    <row r="113" spans="1:8" ht="70.5" customHeight="1" x14ac:dyDescent="0.2">
      <c r="A113" s="363" t="s">
        <v>80</v>
      </c>
      <c r="B113" s="364"/>
      <c r="C113" s="377"/>
      <c r="D113" s="368">
        <f>D107/8</f>
        <v>375</v>
      </c>
      <c r="E113" s="368"/>
      <c r="F113" s="368"/>
      <c r="G113" s="368"/>
      <c r="H113" s="369"/>
    </row>
    <row r="114" spans="1:8" ht="70.5" customHeight="1" x14ac:dyDescent="0.2">
      <c r="A114" s="363" t="s">
        <v>81</v>
      </c>
      <c r="B114" s="364"/>
      <c r="C114" s="377"/>
      <c r="D114" s="368">
        <f>D107/9</f>
        <v>333.33333333333331</v>
      </c>
      <c r="E114" s="368"/>
      <c r="F114" s="368"/>
      <c r="G114" s="368"/>
      <c r="H114" s="369"/>
    </row>
    <row r="115" spans="1:8" ht="70.5" customHeight="1" x14ac:dyDescent="0.2">
      <c r="A115" s="363" t="s">
        <v>82</v>
      </c>
      <c r="B115" s="364"/>
      <c r="C115" s="377"/>
      <c r="D115" s="368">
        <f>D107/10</f>
        <v>300</v>
      </c>
      <c r="E115" s="368"/>
      <c r="F115" s="368"/>
      <c r="G115" s="368"/>
      <c r="H115" s="369"/>
    </row>
    <row r="116" spans="1:8" ht="70.5" customHeight="1" thickBot="1" x14ac:dyDescent="0.25">
      <c r="A116" s="374" t="s">
        <v>83</v>
      </c>
      <c r="B116" s="375"/>
      <c r="C116" s="377"/>
      <c r="D116" s="379">
        <v>6720</v>
      </c>
      <c r="E116" s="379"/>
      <c r="F116" s="379"/>
      <c r="G116" s="379"/>
      <c r="H116" s="380"/>
    </row>
    <row r="117" spans="1:8" ht="70.5" customHeight="1" thickBot="1" x14ac:dyDescent="0.25">
      <c r="A117" s="381" t="s">
        <v>74</v>
      </c>
      <c r="B117" s="382"/>
      <c r="C117" s="377"/>
      <c r="D117" s="383" t="s">
        <v>75</v>
      </c>
      <c r="E117" s="384"/>
      <c r="F117" s="384"/>
      <c r="G117" s="384"/>
      <c r="H117" s="385"/>
    </row>
    <row r="118" spans="1:8" ht="70.5" customHeight="1" x14ac:dyDescent="0.2">
      <c r="A118" s="363" t="s">
        <v>76</v>
      </c>
      <c r="B118" s="364"/>
      <c r="C118" s="377"/>
      <c r="D118" s="368">
        <v>1680</v>
      </c>
      <c r="E118" s="368"/>
      <c r="F118" s="368"/>
      <c r="G118" s="368"/>
      <c r="H118" s="369"/>
    </row>
    <row r="119" spans="1:8" ht="70.5" customHeight="1" x14ac:dyDescent="0.2">
      <c r="A119" s="363" t="s">
        <v>77</v>
      </c>
      <c r="B119" s="364"/>
      <c r="C119" s="377"/>
      <c r="D119" s="368">
        <v>1344</v>
      </c>
      <c r="E119" s="368"/>
      <c r="F119" s="368"/>
      <c r="G119" s="368"/>
      <c r="H119" s="369"/>
    </row>
    <row r="120" spans="1:8" ht="70.5" customHeight="1" x14ac:dyDescent="0.2">
      <c r="A120" s="363" t="s">
        <v>78</v>
      </c>
      <c r="B120" s="364"/>
      <c r="C120" s="377"/>
      <c r="D120" s="368">
        <v>1120</v>
      </c>
      <c r="E120" s="368"/>
      <c r="F120" s="368"/>
      <c r="G120" s="368"/>
      <c r="H120" s="369"/>
    </row>
    <row r="121" spans="1:8" ht="70.5" customHeight="1" x14ac:dyDescent="0.2">
      <c r="A121" s="363" t="s">
        <v>79</v>
      </c>
      <c r="B121" s="364"/>
      <c r="C121" s="377"/>
      <c r="D121" s="368">
        <v>960</v>
      </c>
      <c r="E121" s="368"/>
      <c r="F121" s="368"/>
      <c r="G121" s="368"/>
      <c r="H121" s="369"/>
    </row>
    <row r="122" spans="1:8" ht="70.5" customHeight="1" x14ac:dyDescent="0.2">
      <c r="A122" s="363" t="s">
        <v>80</v>
      </c>
      <c r="B122" s="364"/>
      <c r="C122" s="377"/>
      <c r="D122" s="368">
        <v>840</v>
      </c>
      <c r="E122" s="368"/>
      <c r="F122" s="368"/>
      <c r="G122" s="368"/>
      <c r="H122" s="369"/>
    </row>
    <row r="123" spans="1:8" ht="70.5" customHeight="1" x14ac:dyDescent="0.2">
      <c r="A123" s="363" t="s">
        <v>81</v>
      </c>
      <c r="B123" s="364"/>
      <c r="C123" s="377"/>
      <c r="D123" s="368">
        <v>746.66666666666663</v>
      </c>
      <c r="E123" s="368"/>
      <c r="F123" s="368"/>
      <c r="G123" s="368"/>
      <c r="H123" s="369"/>
    </row>
    <row r="124" spans="1:8" ht="70.5" customHeight="1" thickBot="1" x14ac:dyDescent="0.25">
      <c r="A124" s="363" t="s">
        <v>82</v>
      </c>
      <c r="B124" s="364"/>
      <c r="C124" s="378"/>
      <c r="D124" s="368">
        <v>672</v>
      </c>
      <c r="E124" s="368"/>
      <c r="F124" s="368"/>
      <c r="G124" s="368"/>
      <c r="H124" s="369"/>
    </row>
    <row r="125" spans="1:8" s="16" customFormat="1" ht="62.45" customHeight="1" thickBot="1" x14ac:dyDescent="0.25">
      <c r="A125" s="358" t="s">
        <v>84</v>
      </c>
      <c r="B125" s="359"/>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353">
        <v>5004</v>
      </c>
      <c r="E125" s="354"/>
      <c r="F125" s="354"/>
      <c r="G125" s="354"/>
      <c r="H125" s="355"/>
    </row>
    <row r="126" spans="1:8" ht="21.75" thickBot="1" x14ac:dyDescent="0.25">
      <c r="A126" s="497"/>
      <c r="B126" s="498"/>
      <c r="C126" s="56"/>
      <c r="D126" s="499"/>
      <c r="E126" s="499"/>
      <c r="F126" s="499"/>
      <c r="G126" s="499"/>
      <c r="H126" s="500"/>
    </row>
    <row r="127" spans="1:8" ht="50.1" customHeight="1" x14ac:dyDescent="0.2">
      <c r="A127" s="335" t="s">
        <v>85</v>
      </c>
      <c r="B127" s="336"/>
      <c r="C127" s="6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60">
        <v>4500</v>
      </c>
      <c r="E127" s="361"/>
      <c r="F127" s="361"/>
      <c r="G127" s="361"/>
      <c r="H127" s="362"/>
    </row>
    <row r="128" spans="1:8" ht="50.1" customHeight="1" x14ac:dyDescent="0.2">
      <c r="A128" s="335" t="s">
        <v>86</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367">
        <v>2124</v>
      </c>
      <c r="E128" s="351"/>
      <c r="F128" s="351"/>
      <c r="G128" s="351"/>
      <c r="H128" s="352"/>
    </row>
    <row r="129" spans="1:8" ht="50.1" customHeight="1" x14ac:dyDescent="0.2">
      <c r="A129" s="335" t="s">
        <v>87</v>
      </c>
      <c r="B129" s="336"/>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37">
        <v>1890</v>
      </c>
      <c r="E129" s="338"/>
      <c r="F129" s="338"/>
      <c r="G129" s="338"/>
      <c r="H129" s="339"/>
    </row>
    <row r="130" spans="1:8" ht="50.1" customHeight="1" x14ac:dyDescent="0.2">
      <c r="A130" s="335" t="s">
        <v>88</v>
      </c>
      <c r="B130" s="336"/>
      <c r="C130"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37">
        <v>10002</v>
      </c>
      <c r="E130" s="338"/>
      <c r="F130" s="338"/>
      <c r="G130" s="338"/>
      <c r="H130" s="339"/>
    </row>
    <row r="131" spans="1:8" ht="50.1" customHeight="1" x14ac:dyDescent="0.2">
      <c r="A131" s="335" t="s">
        <v>89</v>
      </c>
      <c r="B131" s="336"/>
      <c r="C131"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37">
        <v>12002.4</v>
      </c>
      <c r="E131" s="338"/>
      <c r="F131" s="338"/>
      <c r="G131" s="338"/>
      <c r="H131" s="339"/>
    </row>
    <row r="132" spans="1:8" ht="50.1" customHeight="1" x14ac:dyDescent="0.2">
      <c r="A132" s="335" t="s">
        <v>90</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37">
        <v>1182</v>
      </c>
      <c r="E132" s="338"/>
      <c r="F132" s="338"/>
      <c r="G132" s="338"/>
      <c r="H132" s="339"/>
    </row>
    <row r="133" spans="1:8" ht="50.1" customHeight="1" x14ac:dyDescent="0.2">
      <c r="A133" s="335" t="s">
        <v>91</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37">
        <v>2244</v>
      </c>
      <c r="E133" s="338"/>
      <c r="F133" s="338"/>
      <c r="G133" s="338"/>
      <c r="H133" s="339"/>
    </row>
    <row r="134" spans="1:8" ht="50.1" customHeight="1" x14ac:dyDescent="0.2">
      <c r="A134" s="335" t="s">
        <v>92</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37">
        <v>2244</v>
      </c>
      <c r="E134" s="338"/>
      <c r="F134" s="338"/>
      <c r="G134" s="338"/>
      <c r="H134" s="339"/>
    </row>
    <row r="135" spans="1:8" ht="50.1" customHeight="1" x14ac:dyDescent="0.2">
      <c r="A135" s="335" t="s">
        <v>93</v>
      </c>
      <c r="B135" s="336"/>
      <c r="C13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37">
        <v>10002</v>
      </c>
      <c r="E135" s="338"/>
      <c r="F135" s="338"/>
      <c r="G135" s="338"/>
      <c r="H135" s="339"/>
    </row>
    <row r="136" spans="1:8" ht="50.1" customHeight="1" x14ac:dyDescent="0.2">
      <c r="A136" s="335" t="s">
        <v>94</v>
      </c>
      <c r="B136" s="336"/>
      <c r="C136" s="67" t="s">
        <v>95</v>
      </c>
      <c r="D136" s="337">
        <v>2400</v>
      </c>
      <c r="E136" s="338"/>
      <c r="F136" s="338"/>
      <c r="G136" s="338"/>
      <c r="H136" s="339"/>
    </row>
    <row r="137" spans="1:8" ht="69.75" customHeight="1" x14ac:dyDescent="0.2">
      <c r="A137" s="335" t="s">
        <v>96</v>
      </c>
      <c r="B137" s="336"/>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37">
        <v>3990</v>
      </c>
      <c r="E137" s="338"/>
      <c r="F137" s="338"/>
      <c r="G137" s="338"/>
      <c r="H137" s="339"/>
    </row>
    <row r="138" spans="1:8" ht="69.75" customHeight="1" x14ac:dyDescent="0.2">
      <c r="A138" s="335" t="s">
        <v>97</v>
      </c>
      <c r="B138" s="336"/>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37">
        <v>3990</v>
      </c>
      <c r="E138" s="338"/>
      <c r="F138" s="338"/>
      <c r="G138" s="338"/>
      <c r="H138" s="339"/>
    </row>
    <row r="139" spans="1:8" ht="69.75" customHeight="1" x14ac:dyDescent="0.2">
      <c r="A139" s="335" t="s">
        <v>98</v>
      </c>
      <c r="B139" s="336"/>
      <c r="C139"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37">
        <v>3990</v>
      </c>
      <c r="E139" s="338"/>
      <c r="F139" s="338"/>
      <c r="G139" s="338"/>
      <c r="H139" s="339"/>
    </row>
    <row r="140" spans="1:8" ht="69.75" customHeight="1" x14ac:dyDescent="0.2">
      <c r="A140" s="335" t="s">
        <v>99</v>
      </c>
      <c r="B140" s="336"/>
      <c r="C140"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37">
        <v>3990</v>
      </c>
      <c r="E140" s="338"/>
      <c r="F140" s="338"/>
      <c r="G140" s="338"/>
      <c r="H140" s="339"/>
    </row>
    <row r="141" spans="1:8" ht="69.75" customHeight="1" x14ac:dyDescent="0.2">
      <c r="A141" s="335" t="s">
        <v>100</v>
      </c>
      <c r="B141" s="336"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1" s="337">
        <v>19980</v>
      </c>
      <c r="E141" s="338"/>
      <c r="F141" s="338"/>
      <c r="G141" s="338"/>
      <c r="H141" s="339"/>
    </row>
    <row r="142" spans="1:8" ht="69.75" customHeight="1" x14ac:dyDescent="0.2">
      <c r="A142" s="335" t="s">
        <v>101</v>
      </c>
      <c r="B142" s="336"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37">
        <v>15000</v>
      </c>
      <c r="E142" s="338"/>
      <c r="F142" s="338"/>
      <c r="G142" s="338"/>
      <c r="H142" s="339"/>
    </row>
    <row r="143" spans="1:8" ht="50.1" customHeight="1" thickBot="1" x14ac:dyDescent="0.25">
      <c r="A143" s="335" t="s">
        <v>102</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3" s="337">
        <v>1242</v>
      </c>
      <c r="E143" s="338"/>
      <c r="F143" s="338"/>
      <c r="G143" s="338"/>
      <c r="H143" s="339"/>
    </row>
    <row r="144" spans="1:8" s="16" customFormat="1" ht="102" customHeight="1" thickBot="1" x14ac:dyDescent="0.25">
      <c r="A144" s="335" t="s">
        <v>16</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37">
        <v>330</v>
      </c>
      <c r="E144" s="338"/>
      <c r="F144" s="338"/>
      <c r="G144" s="338"/>
      <c r="H144" s="339"/>
    </row>
    <row r="145" spans="1:8" s="16" customFormat="1" ht="102" customHeight="1" thickBot="1" x14ac:dyDescent="0.25">
      <c r="A145" s="335" t="s">
        <v>103</v>
      </c>
      <c r="B145" s="336"/>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5" s="337">
        <v>50010</v>
      </c>
      <c r="E145" s="338"/>
      <c r="F145" s="338"/>
      <c r="G145" s="338"/>
      <c r="H145" s="339"/>
    </row>
    <row r="146" spans="1:8" s="16" customFormat="1" ht="126" customHeight="1" x14ac:dyDescent="0.2">
      <c r="A146" s="335" t="s">
        <v>104</v>
      </c>
      <c r="B146" s="336"/>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6" s="337">
        <v>7500</v>
      </c>
      <c r="E146" s="338"/>
      <c r="F146" s="338"/>
      <c r="G146" s="338"/>
      <c r="H146" s="339"/>
    </row>
    <row r="147" spans="1:8" s="16" customFormat="1" ht="96" customHeight="1" x14ac:dyDescent="0.2">
      <c r="A147" s="335" t="s">
        <v>105</v>
      </c>
      <c r="B147" s="336"/>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37">
        <v>3000</v>
      </c>
      <c r="E147" s="338"/>
      <c r="F147" s="338"/>
      <c r="G147" s="338"/>
      <c r="H147" s="339"/>
    </row>
    <row r="148" spans="1:8" s="16" customFormat="1" ht="96" customHeight="1" x14ac:dyDescent="0.2">
      <c r="A148" s="356" t="s">
        <v>106</v>
      </c>
      <c r="B148" s="357"/>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8" s="337">
        <v>7500</v>
      </c>
      <c r="E148" s="338"/>
      <c r="F148" s="338"/>
      <c r="G148" s="338"/>
      <c r="H148" s="339"/>
    </row>
    <row r="149" spans="1:8" ht="50.1" customHeight="1" x14ac:dyDescent="0.2">
      <c r="A149" s="335" t="s">
        <v>107</v>
      </c>
      <c r="B149" s="336"/>
      <c r="C14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37">
        <v>12600</v>
      </c>
      <c r="E149" s="338"/>
      <c r="F149" s="338"/>
      <c r="G149" s="338"/>
      <c r="H149" s="339"/>
    </row>
    <row r="150" spans="1:8" ht="50.1" customHeight="1" x14ac:dyDescent="0.2">
      <c r="A150" s="335" t="s">
        <v>108</v>
      </c>
      <c r="B150" s="336"/>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37">
        <v>6000</v>
      </c>
      <c r="E150" s="338"/>
      <c r="F150" s="338"/>
      <c r="G150" s="338"/>
      <c r="H150" s="339"/>
    </row>
    <row r="151" spans="1:8" ht="50.1" customHeight="1" x14ac:dyDescent="0.2">
      <c r="A151" s="335" t="s">
        <v>109</v>
      </c>
      <c r="B151" s="336"/>
      <c r="C151" s="67" t="str">
        <f t="shared" si="2"/>
        <v>Электронный справочник на основе Справочника организаций "2ГИС.КАВКАЗСКИЕ МИНЕРАЛЬНЫЕ ВОДЫ" (версия для ПК)</v>
      </c>
      <c r="D151" s="337">
        <v>5400</v>
      </c>
      <c r="E151" s="338"/>
      <c r="F151" s="338"/>
      <c r="G151" s="338"/>
      <c r="H151" s="339"/>
    </row>
    <row r="152" spans="1:8" ht="50.1" customHeight="1" x14ac:dyDescent="0.2">
      <c r="A152" s="335" t="s">
        <v>110</v>
      </c>
      <c r="B152" s="336"/>
      <c r="C152"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37">
        <v>28080</v>
      </c>
      <c r="E152" s="338"/>
      <c r="F152" s="338"/>
      <c r="G152" s="338"/>
      <c r="H152" s="339"/>
    </row>
    <row r="153" spans="1:8" ht="50.1" customHeight="1" x14ac:dyDescent="0.2">
      <c r="A153" s="335" t="s">
        <v>111</v>
      </c>
      <c r="B153" s="336"/>
      <c r="C153"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37">
        <v>33696</v>
      </c>
      <c r="E153" s="338"/>
      <c r="F153" s="338"/>
      <c r="G153" s="338"/>
      <c r="H153" s="339"/>
    </row>
    <row r="154" spans="1:8" ht="50.1" customHeight="1" x14ac:dyDescent="0.2">
      <c r="A154" s="335" t="s">
        <v>112</v>
      </c>
      <c r="B154" s="336"/>
      <c r="C154" s="67" t="str">
        <f t="shared" si="2"/>
        <v>Электронный справочник на основе Справочника организаций "2ГИС.КАВКАЗСКИЕ МИНЕРАЛЬНЫЕ ВОДЫ" (версия для ПК)</v>
      </c>
      <c r="D154" s="337">
        <v>3360</v>
      </c>
      <c r="E154" s="338"/>
      <c r="F154" s="338"/>
      <c r="G154" s="338"/>
      <c r="H154" s="339"/>
    </row>
    <row r="155" spans="1:8" ht="50.1" customHeight="1" x14ac:dyDescent="0.2">
      <c r="A155" s="335" t="s">
        <v>113</v>
      </c>
      <c r="B155" s="336"/>
      <c r="C155" s="67" t="str">
        <f t="shared" si="2"/>
        <v>Электронный справочник на основе Справочника организаций "2ГИС.КАВКАЗСКИЕ МИНЕРАЛЬНЫЕ ВОДЫ" (версия для ПК)</v>
      </c>
      <c r="D155" s="337">
        <v>6360</v>
      </c>
      <c r="E155" s="338"/>
      <c r="F155" s="338"/>
      <c r="G155" s="338"/>
      <c r="H155" s="339"/>
    </row>
    <row r="156" spans="1:8" ht="50.1" customHeight="1" x14ac:dyDescent="0.2">
      <c r="A156" s="335" t="s">
        <v>114</v>
      </c>
      <c r="B156" s="336"/>
      <c r="C156" s="67" t="str">
        <f t="shared" si="2"/>
        <v>Электронный справочник на основе Справочника организаций "2ГИС.КАВКАЗСКИЕ МИНЕРАЛЬНЫЕ ВОДЫ" (версия для ПК)</v>
      </c>
      <c r="D156" s="337">
        <v>6360</v>
      </c>
      <c r="E156" s="338"/>
      <c r="F156" s="338"/>
      <c r="G156" s="338"/>
      <c r="H156" s="339"/>
    </row>
    <row r="157" spans="1:8" ht="50.1" customHeight="1" x14ac:dyDescent="0.2">
      <c r="A157" s="335" t="s">
        <v>115</v>
      </c>
      <c r="B157" s="336"/>
      <c r="C157" s="67" t="s">
        <v>95</v>
      </c>
      <c r="D157" s="337">
        <v>6720</v>
      </c>
      <c r="E157" s="338"/>
      <c r="F157" s="338"/>
      <c r="G157" s="338"/>
      <c r="H157" s="339"/>
    </row>
    <row r="158" spans="1:8" ht="73.5" customHeight="1" x14ac:dyDescent="0.2">
      <c r="A158" s="335" t="s">
        <v>116</v>
      </c>
      <c r="B158" s="336"/>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37">
        <v>56040</v>
      </c>
      <c r="E158" s="338"/>
      <c r="F158" s="338"/>
      <c r="G158" s="338"/>
      <c r="H158" s="339"/>
    </row>
    <row r="159" spans="1:8" ht="50.1" customHeight="1" thickBot="1" x14ac:dyDescent="0.25">
      <c r="A159" s="335" t="s">
        <v>117</v>
      </c>
      <c r="B159" s="336"/>
      <c r="C159" s="67" t="str">
        <f t="shared" si="2"/>
        <v>Электронный справочник на основе Справочника организаций "2ГИС.КАВКАЗСКИЕ МИНЕРАЛЬНЫЕ ВОДЫ" (версия для ПК)</v>
      </c>
      <c r="D159" s="353">
        <v>3480</v>
      </c>
      <c r="E159" s="354"/>
      <c r="F159" s="354"/>
      <c r="G159" s="354"/>
      <c r="H159" s="355"/>
    </row>
    <row r="160" spans="1:8" s="23" customFormat="1" ht="50.1" customHeight="1" thickBot="1" x14ac:dyDescent="0.25">
      <c r="A160" s="341" t="s">
        <v>118</v>
      </c>
      <c r="B160" s="342"/>
      <c r="C160" s="21"/>
      <c r="D160" s="343"/>
      <c r="E160" s="343"/>
      <c r="F160" s="343"/>
      <c r="G160" s="343"/>
      <c r="H160" s="344"/>
    </row>
    <row r="161" spans="1:8" s="16" customFormat="1" ht="50.1" customHeight="1" x14ac:dyDescent="0.2">
      <c r="A161" s="335" t="s">
        <v>119</v>
      </c>
      <c r="B161" s="336"/>
      <c r="C16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37">
        <v>5490</v>
      </c>
      <c r="E161" s="338"/>
      <c r="F161" s="338"/>
      <c r="G161" s="338"/>
      <c r="H161" s="339"/>
    </row>
    <row r="162" spans="1:8" s="16" customFormat="1" ht="50.1" customHeight="1" x14ac:dyDescent="0.2">
      <c r="A162" s="335" t="s">
        <v>120</v>
      </c>
      <c r="B162" s="336"/>
      <c r="C162" s="346"/>
      <c r="D162" s="337">
        <v>4500</v>
      </c>
      <c r="E162" s="338"/>
      <c r="F162" s="338"/>
      <c r="G162" s="338"/>
      <c r="H162" s="339"/>
    </row>
    <row r="163" spans="1:8" s="16" customFormat="1" ht="50.1" customHeight="1" x14ac:dyDescent="0.2">
      <c r="A163" s="348" t="s">
        <v>121</v>
      </c>
      <c r="B163" s="349"/>
      <c r="C163" s="346"/>
      <c r="D163" s="496">
        <v>1500</v>
      </c>
      <c r="E163" s="368"/>
      <c r="F163" s="368"/>
      <c r="G163" s="368"/>
      <c r="H163" s="368"/>
    </row>
    <row r="164" spans="1:8" s="16" customFormat="1" ht="50.1" customHeight="1" x14ac:dyDescent="0.2">
      <c r="A164" s="348" t="s">
        <v>122</v>
      </c>
      <c r="B164" s="349"/>
      <c r="C164" s="346"/>
      <c r="D164" s="496">
        <v>150</v>
      </c>
      <c r="E164" s="368"/>
      <c r="F164" s="368"/>
      <c r="G164" s="368"/>
      <c r="H164" s="368"/>
    </row>
    <row r="165" spans="1:8" s="16" customFormat="1" ht="50.1" customHeight="1" thickBot="1" x14ac:dyDescent="0.25">
      <c r="A165" s="348" t="s">
        <v>123</v>
      </c>
      <c r="B165" s="349"/>
      <c r="C165" s="347"/>
      <c r="D165" s="450">
        <v>510</v>
      </c>
      <c r="E165" s="451"/>
      <c r="F165" s="451"/>
      <c r="G165" s="451"/>
      <c r="H165" s="451"/>
    </row>
    <row r="166" spans="1:8" s="16" customFormat="1" ht="50.1" customHeight="1" thickBot="1" x14ac:dyDescent="0.25">
      <c r="A166" s="341" t="s">
        <v>124</v>
      </c>
      <c r="B166" s="342"/>
      <c r="C166" s="21"/>
      <c r="D166" s="343"/>
      <c r="E166" s="343"/>
      <c r="F166" s="343"/>
      <c r="G166" s="343"/>
      <c r="H166" s="344"/>
    </row>
    <row r="167" spans="1:8" ht="50.1" customHeight="1" x14ac:dyDescent="0.2">
      <c r="A167" s="335" t="s">
        <v>125</v>
      </c>
      <c r="B167" s="336"/>
      <c r="C167"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7" s="337">
        <v>4050</v>
      </c>
      <c r="E167" s="338"/>
      <c r="F167" s="338"/>
      <c r="G167" s="338"/>
      <c r="H167" s="339"/>
    </row>
    <row r="168" spans="1:8" ht="50.1" customHeight="1" x14ac:dyDescent="0.2">
      <c r="A168" s="335" t="s">
        <v>126</v>
      </c>
      <c r="B168" s="336"/>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8" s="337">
        <v>1008</v>
      </c>
      <c r="E168" s="338"/>
      <c r="F168" s="338"/>
      <c r="G168" s="338"/>
      <c r="H168" s="339"/>
    </row>
    <row r="169" spans="1:8" ht="50.1" customHeight="1" x14ac:dyDescent="0.2">
      <c r="A169" s="335" t="s">
        <v>195</v>
      </c>
      <c r="B169" s="336"/>
      <c r="C16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9" s="337">
        <v>11400</v>
      </c>
      <c r="E169" s="338"/>
      <c r="F169" s="338"/>
      <c r="G169" s="338"/>
      <c r="H169" s="339"/>
    </row>
    <row r="170" spans="1:8" ht="50.1" customHeight="1" x14ac:dyDescent="0.2">
      <c r="A170" s="335" t="s">
        <v>128</v>
      </c>
      <c r="B170" s="336"/>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0" s="337">
        <v>2880</v>
      </c>
      <c r="E170" s="338"/>
      <c r="F170" s="338"/>
      <c r="G170" s="338"/>
      <c r="H170" s="339"/>
    </row>
    <row r="171" spans="1:8" s="16" customFormat="1" ht="126" customHeight="1" thickBot="1" x14ac:dyDescent="0.25">
      <c r="A171" s="335" t="s">
        <v>129</v>
      </c>
      <c r="B171" s="336"/>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1" s="337">
        <v>3714</v>
      </c>
      <c r="E171" s="338"/>
      <c r="F171" s="338"/>
      <c r="G171" s="338"/>
      <c r="H171" s="339"/>
    </row>
    <row r="172" spans="1:8" ht="50.1" customHeight="1" thickBot="1" x14ac:dyDescent="0.25">
      <c r="A172" s="497"/>
      <c r="B172" s="498"/>
      <c r="C172" s="60"/>
      <c r="D172" s="499"/>
      <c r="E172" s="499"/>
      <c r="F172" s="499"/>
      <c r="G172" s="499"/>
      <c r="H172" s="500"/>
    </row>
    <row r="173" spans="1:8" s="20" customFormat="1" ht="26.25" x14ac:dyDescent="0.2">
      <c r="A173" s="71"/>
      <c r="B173" s="72"/>
      <c r="C173" s="73"/>
      <c r="D173" s="72"/>
      <c r="E173" s="72"/>
      <c r="F173" s="72"/>
      <c r="G173" s="72"/>
      <c r="H173" s="74"/>
    </row>
    <row r="174" spans="1:8" s="16" customFormat="1" ht="21" x14ac:dyDescent="0.2">
      <c r="A174" s="75"/>
      <c r="B174" s="76" t="s">
        <v>130</v>
      </c>
      <c r="C174" s="333" t="s">
        <v>214</v>
      </c>
      <c r="D174" s="333"/>
      <c r="E174" s="77"/>
      <c r="F174" s="77"/>
      <c r="G174" s="77"/>
      <c r="H174" s="77"/>
    </row>
    <row r="175" spans="1:8" s="16" customFormat="1" ht="21" x14ac:dyDescent="0.2">
      <c r="A175" s="75"/>
      <c r="B175" s="77"/>
      <c r="C175" s="327" t="s">
        <v>215</v>
      </c>
      <c r="D175" s="327"/>
      <c r="E175" s="77"/>
      <c r="F175" s="77"/>
      <c r="G175" s="77"/>
      <c r="H175" s="77"/>
    </row>
    <row r="176" spans="1:8" s="16" customFormat="1" ht="21" x14ac:dyDescent="0.2">
      <c r="A176" s="75"/>
      <c r="B176" s="77"/>
      <c r="C176" s="333" t="s">
        <v>216</v>
      </c>
      <c r="D176" s="327"/>
      <c r="E176" s="77"/>
      <c r="F176" s="77"/>
      <c r="G176" s="77"/>
      <c r="H176" s="77"/>
    </row>
    <row r="177" spans="1:8" s="16" customFormat="1" ht="21" x14ac:dyDescent="0.2">
      <c r="A177" s="71"/>
      <c r="B177" s="72"/>
      <c r="C177" s="327"/>
      <c r="D177" s="327"/>
      <c r="E177" s="77"/>
      <c r="F177" s="77"/>
      <c r="G177" s="77"/>
      <c r="H177" s="72"/>
    </row>
    <row r="178" spans="1:8" s="16" customFormat="1" ht="26.25" x14ac:dyDescent="0.2">
      <c r="A178" s="324" t="str">
        <f>Абакан_юр!A171</f>
        <v>По соглашению сторон в качестве валюты платежа могут выступать украинские гривны, в этом случае курс следующий: 1 руб. = 0,5104 гривен</v>
      </c>
      <c r="B178" s="324"/>
      <c r="C178" s="324"/>
      <c r="D178" s="79"/>
      <c r="E178" s="79"/>
      <c r="F178" s="80"/>
      <c r="G178" s="328"/>
      <c r="H178" s="328"/>
    </row>
    <row r="179" spans="1:8" ht="26.25" x14ac:dyDescent="0.2">
      <c r="A179" s="324" t="str">
        <f>Абакан_юр!A172</f>
        <v>По соглашению сторон в качестве валюты платежа могут выступать дирхамы ОАЭ, в этом случае курс следующий: 1 руб. = 0,0434 дирхам</v>
      </c>
      <c r="B179" s="324"/>
      <c r="C179" s="324"/>
      <c r="D179" s="79"/>
      <c r="E179" s="79"/>
      <c r="F179" s="80"/>
      <c r="G179" s="82"/>
      <c r="H179" s="82"/>
    </row>
    <row r="180" spans="1:8" ht="26.25" x14ac:dyDescent="0.2">
      <c r="A180" s="324" t="str">
        <f>Абакан_юр!A173</f>
        <v>По соглашению сторон в качестве валюты платежа могут выступать доллары США, в этом случае курс следующий: 1 руб. = 0,0126 доллара</v>
      </c>
      <c r="B180" s="324"/>
      <c r="C180" s="324"/>
      <c r="D180" s="79"/>
      <c r="E180" s="79"/>
      <c r="F180" s="80"/>
      <c r="G180" s="82"/>
      <c r="H180" s="82"/>
    </row>
    <row r="181" spans="1:8" ht="26.25" x14ac:dyDescent="0.2">
      <c r="A181" s="324" t="str">
        <f>Абакан_юр!A174</f>
        <v>По соглашению сторон в качестве валюты платежа могут выступать евро, в этом случае курс следующий: 1 руб. = 0,0117 евро</v>
      </c>
      <c r="B181" s="324"/>
      <c r="C181" s="324"/>
      <c r="D181" s="79"/>
      <c r="E181" s="80"/>
      <c r="F181" s="80"/>
      <c r="G181" s="82"/>
      <c r="H181" s="82"/>
    </row>
    <row r="182" spans="1:8" ht="26.25" x14ac:dyDescent="0.2">
      <c r="A182" s="324" t="str">
        <f>Абакан_юр!A175</f>
        <v>По соглашению сторон в качестве валюты платежа могут выступать чешские кроны, в этом случае курс следующий: 1 руб. = 0,2914 крона</v>
      </c>
      <c r="B182" s="324"/>
      <c r="C182" s="324"/>
      <c r="D182" s="79"/>
      <c r="E182" s="80"/>
      <c r="F182" s="80"/>
      <c r="G182" s="82"/>
      <c r="H182" s="82"/>
    </row>
    <row r="183" spans="1:8" ht="26.25" x14ac:dyDescent="0.2">
      <c r="A183" s="324" t="str">
        <f>Абакан_юр!A176</f>
        <v>По соглашению сторон в качестве валюты платежа могут выступать киргизские сомы, в этом случае курс следующий: 1 руб. = 1,0988 сом</v>
      </c>
      <c r="B183" s="324"/>
      <c r="C183" s="324"/>
      <c r="D183" s="79"/>
      <c r="E183" s="79"/>
      <c r="F183" s="80"/>
      <c r="G183" s="82"/>
      <c r="H183" s="82"/>
    </row>
    <row r="184" spans="1:8" ht="26.25" x14ac:dyDescent="0.2">
      <c r="A184"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4" s="324"/>
      <c r="C184" s="324"/>
      <c r="D184" s="79"/>
      <c r="E184" s="79"/>
      <c r="F184" s="80"/>
      <c r="G184" s="82"/>
      <c r="H184" s="82"/>
    </row>
    <row r="185" spans="1:8" ht="26.25" customHeight="1" x14ac:dyDescent="0.2">
      <c r="A185" s="83"/>
      <c r="B185" s="83"/>
      <c r="C185" s="84"/>
      <c r="D185" s="85"/>
      <c r="E185" s="85"/>
      <c r="F185" s="86"/>
      <c r="G185" s="87"/>
      <c r="H185" s="87"/>
    </row>
    <row r="186" spans="1:8" ht="26.25" customHeight="1" x14ac:dyDescent="0.2">
      <c r="A186" s="325" t="s">
        <v>141</v>
      </c>
      <c r="B186" s="325"/>
      <c r="C186" s="325"/>
      <c r="D186" s="325"/>
      <c r="E186" s="325"/>
      <c r="F186" s="325"/>
      <c r="G186" s="325"/>
      <c r="H186" s="325"/>
    </row>
    <row r="187" spans="1:8" ht="26.25" customHeight="1" x14ac:dyDescent="0.2">
      <c r="A187" s="325" t="s">
        <v>142</v>
      </c>
      <c r="B187" s="325"/>
      <c r="C187" s="325"/>
      <c r="D187" s="325"/>
      <c r="E187" s="325"/>
      <c r="F187" s="325"/>
      <c r="G187" s="325"/>
      <c r="H187" s="325"/>
    </row>
    <row r="188" spans="1:8" ht="26.25" customHeight="1" x14ac:dyDescent="0.2">
      <c r="A188" s="83"/>
      <c r="B188" s="83"/>
      <c r="C188" s="84"/>
      <c r="D188" s="85"/>
      <c r="E188" s="85"/>
      <c r="F188" s="86"/>
      <c r="G188" s="87"/>
      <c r="H188" s="87"/>
    </row>
    <row r="189" spans="1:8" ht="26.25" customHeight="1" thickBot="1" x14ac:dyDescent="0.25">
      <c r="A189" s="326" t="s">
        <v>143</v>
      </c>
      <c r="B189" s="326"/>
      <c r="C189" s="326"/>
      <c r="D189" s="326"/>
      <c r="E189" s="326"/>
      <c r="F189" s="89"/>
      <c r="G189" s="81"/>
      <c r="H189" s="90"/>
    </row>
    <row r="190" spans="1:8" ht="26.25" customHeight="1" thickBot="1" x14ac:dyDescent="0.25">
      <c r="A190" s="312" t="s">
        <v>144</v>
      </c>
      <c r="B190" s="313"/>
      <c r="C190" s="313"/>
      <c r="D190" s="313"/>
      <c r="E190" s="314"/>
      <c r="F190" s="91"/>
      <c r="H190" s="92"/>
    </row>
    <row r="191" spans="1:8" ht="26.25" customHeight="1" thickBot="1" x14ac:dyDescent="0.25">
      <c r="A191" s="315" t="s">
        <v>145</v>
      </c>
      <c r="B191" s="316"/>
      <c r="C191" s="93" t="s">
        <v>146</v>
      </c>
      <c r="D191" s="316" t="s">
        <v>147</v>
      </c>
      <c r="E191" s="317"/>
      <c r="F191" s="94"/>
      <c r="G191" s="94"/>
      <c r="H191" s="94"/>
    </row>
    <row r="192" spans="1:8" ht="21" x14ac:dyDescent="0.2">
      <c r="A192" s="322" t="s">
        <v>203</v>
      </c>
      <c r="B192" s="323"/>
      <c r="C192" s="310" t="s">
        <v>204</v>
      </c>
      <c r="D192" s="310">
        <v>2190</v>
      </c>
      <c r="E192" s="311"/>
      <c r="F192" s="74"/>
      <c r="G192" s="74"/>
    </row>
    <row r="193" spans="1:8" ht="21" x14ac:dyDescent="0.2">
      <c r="A193" s="322" t="s">
        <v>205</v>
      </c>
      <c r="B193" s="323"/>
      <c r="C193" s="310"/>
      <c r="D193" s="310">
        <v>1590</v>
      </c>
      <c r="E193" s="311"/>
      <c r="F193" s="74"/>
      <c r="G193" s="74"/>
    </row>
    <row r="194" spans="1:8" ht="21" x14ac:dyDescent="0.2">
      <c r="A194" s="322" t="s">
        <v>206</v>
      </c>
      <c r="B194" s="323"/>
      <c r="C194" s="310"/>
      <c r="D194" s="310">
        <v>1440</v>
      </c>
      <c r="E194" s="311"/>
      <c r="F194" s="74"/>
      <c r="G194" s="74"/>
    </row>
    <row r="195" spans="1:8" ht="21.75" thickBot="1" x14ac:dyDescent="0.25">
      <c r="A195" s="322" t="s">
        <v>207</v>
      </c>
      <c r="B195" s="323"/>
      <c r="C195" s="310"/>
      <c r="D195" s="310">
        <v>1290</v>
      </c>
      <c r="E195" s="311"/>
      <c r="F195" s="74"/>
      <c r="G195" s="74"/>
    </row>
    <row r="196" spans="1:8" ht="50.1" customHeight="1" x14ac:dyDescent="0.2">
      <c r="A196" s="318" t="s">
        <v>148</v>
      </c>
      <c r="B196" s="319"/>
      <c r="C196" s="95" t="s">
        <v>149</v>
      </c>
      <c r="D196" s="320" t="s">
        <v>150</v>
      </c>
      <c r="E196" s="321"/>
      <c r="F196" s="94"/>
      <c r="G196" s="94"/>
      <c r="H196" s="94"/>
    </row>
    <row r="197" spans="1:8" ht="50.1" customHeight="1" x14ac:dyDescent="0.2">
      <c r="A197" s="322" t="s">
        <v>151</v>
      </c>
      <c r="B197" s="323"/>
      <c r="C197" s="96" t="s">
        <v>152</v>
      </c>
      <c r="D197" s="310" t="s">
        <v>153</v>
      </c>
      <c r="E197" s="311"/>
      <c r="F197" s="94"/>
      <c r="G197" s="94"/>
      <c r="H197" s="94"/>
    </row>
    <row r="198" spans="1:8" ht="96" customHeight="1" thickBot="1" x14ac:dyDescent="0.25">
      <c r="A198" s="474" t="s">
        <v>154</v>
      </c>
      <c r="B198" s="475"/>
      <c r="C198" s="111" t="s">
        <v>155</v>
      </c>
      <c r="D198" s="476" t="s">
        <v>153</v>
      </c>
      <c r="E198" s="477"/>
      <c r="F198" s="94"/>
      <c r="G198" s="94"/>
      <c r="H198" s="94"/>
    </row>
    <row r="199" spans="1:8" ht="50.1" customHeight="1" x14ac:dyDescent="0.2">
      <c r="A199" s="322" t="s">
        <v>157</v>
      </c>
      <c r="B199" s="323"/>
      <c r="C199" s="110" t="s">
        <v>158</v>
      </c>
      <c r="D199" s="323" t="s">
        <v>153</v>
      </c>
      <c r="E199" s="473"/>
      <c r="F199" s="91"/>
      <c r="G199" s="91"/>
      <c r="H199" s="91"/>
    </row>
    <row r="200" spans="1:8" ht="50.1" customHeight="1" thickBot="1" x14ac:dyDescent="0.25">
      <c r="A200" s="596" t="s">
        <v>159</v>
      </c>
      <c r="B200" s="597"/>
      <c r="C200" s="111" t="s">
        <v>160</v>
      </c>
      <c r="D200" s="598" t="s">
        <v>153</v>
      </c>
      <c r="E200" s="599"/>
      <c r="F200" s="86"/>
      <c r="G200" s="87"/>
      <c r="H200" s="87"/>
    </row>
    <row r="201" spans="1:8" ht="50.1" customHeight="1" x14ac:dyDescent="0.2">
      <c r="A201" s="307" t="s">
        <v>161</v>
      </c>
      <c r="B201" s="307"/>
      <c r="C201" s="307"/>
      <c r="D201" s="307"/>
      <c r="E201" s="307"/>
      <c r="F201" s="307"/>
      <c r="G201" s="307"/>
      <c r="H201" s="307"/>
    </row>
    <row r="202" spans="1:8" ht="50.1" customHeight="1" x14ac:dyDescent="0.2">
      <c r="A202" s="307" t="s">
        <v>162</v>
      </c>
      <c r="B202" s="307"/>
      <c r="C202" s="307"/>
      <c r="D202" s="307"/>
      <c r="E202" s="307"/>
      <c r="F202" s="307"/>
      <c r="G202" s="307"/>
      <c r="H202" s="307"/>
    </row>
    <row r="203" spans="1:8" ht="101.25" customHeight="1" x14ac:dyDescent="0.2">
      <c r="A203"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5"/>
      <c r="C203" s="325"/>
      <c r="D203" s="325"/>
      <c r="E203" s="325"/>
      <c r="F203" s="325"/>
      <c r="G203" s="325"/>
      <c r="H203" s="325"/>
    </row>
    <row r="204" spans="1:8" ht="81.75" customHeight="1" x14ac:dyDescent="0.2">
      <c r="A204" s="325" t="s">
        <v>164</v>
      </c>
      <c r="B204" s="325"/>
      <c r="C204" s="325"/>
      <c r="D204" s="325"/>
      <c r="E204" s="325"/>
      <c r="F204" s="325"/>
      <c r="G204" s="325"/>
      <c r="H204" s="325"/>
    </row>
    <row r="205" spans="1:8" ht="23.25" x14ac:dyDescent="0.2">
      <c r="A205" s="307" t="s">
        <v>165</v>
      </c>
      <c r="B205" s="307"/>
      <c r="C205" s="307"/>
      <c r="D205" s="307"/>
      <c r="E205" s="307"/>
      <c r="F205" s="307"/>
      <c r="G205" s="307"/>
      <c r="H205" s="307"/>
    </row>
    <row r="206" spans="1:8" s="72" customFormat="1" x14ac:dyDescent="0.2">
      <c r="A206" s="71"/>
      <c r="C206" s="73"/>
      <c r="H206" s="74"/>
    </row>
    <row r="207" spans="1:8" s="72" customFormat="1" ht="125.25" customHeight="1" x14ac:dyDescent="0.2">
      <c r="A207" s="618" t="s">
        <v>281</v>
      </c>
      <c r="B207" s="618"/>
      <c r="C207" s="618"/>
      <c r="D207" s="618"/>
      <c r="E207" s="618"/>
      <c r="F207" s="618"/>
      <c r="G207" s="618"/>
      <c r="H207" s="618"/>
    </row>
    <row r="208" spans="1:8" ht="25.5" x14ac:dyDescent="0.35">
      <c r="A208" s="616" t="s">
        <v>282</v>
      </c>
      <c r="B208" s="617"/>
      <c r="C208" s="158" t="s">
        <v>283</v>
      </c>
    </row>
    <row r="209" spans="1:8" ht="25.5" x14ac:dyDescent="0.35">
      <c r="A209" s="614" t="s">
        <v>284</v>
      </c>
      <c r="B209" s="615"/>
      <c r="C209" s="159">
        <v>1</v>
      </c>
    </row>
    <row r="210" spans="1:8" ht="25.5" x14ac:dyDescent="0.35">
      <c r="A210" s="614">
        <v>2</v>
      </c>
      <c r="B210" s="615"/>
      <c r="C210" s="159">
        <v>1.1000000000000001</v>
      </c>
    </row>
    <row r="211" spans="1:8" ht="25.5" x14ac:dyDescent="0.35">
      <c r="A211" s="614">
        <v>3</v>
      </c>
      <c r="B211" s="615"/>
      <c r="C211" s="159">
        <v>1.2</v>
      </c>
    </row>
    <row r="212" spans="1:8" ht="25.5" x14ac:dyDescent="0.35">
      <c r="A212" s="614" t="s">
        <v>285</v>
      </c>
      <c r="B212" s="615"/>
      <c r="C212" s="159">
        <v>1.25</v>
      </c>
    </row>
    <row r="213" spans="1:8" ht="25.5" x14ac:dyDescent="0.35">
      <c r="A213" s="614" t="s">
        <v>286</v>
      </c>
      <c r="B213" s="615"/>
      <c r="C213" s="159">
        <v>1.3</v>
      </c>
    </row>
    <row r="214" spans="1:8" ht="25.5" x14ac:dyDescent="0.35">
      <c r="A214" s="614" t="s">
        <v>287</v>
      </c>
      <c r="B214" s="615"/>
      <c r="C214" s="159">
        <v>1.35</v>
      </c>
    </row>
    <row r="215" spans="1:8" ht="25.5" x14ac:dyDescent="0.35">
      <c r="A215" s="614" t="s">
        <v>288</v>
      </c>
      <c r="B215" s="615"/>
      <c r="C215" s="159">
        <v>1.4</v>
      </c>
    </row>
    <row r="216" spans="1:8" ht="25.5" x14ac:dyDescent="0.35">
      <c r="A216" s="614" t="s">
        <v>289</v>
      </c>
      <c r="B216" s="615"/>
      <c r="C216" s="159">
        <v>1.45</v>
      </c>
    </row>
    <row r="217" spans="1:8" ht="25.5" x14ac:dyDescent="0.35">
      <c r="A217" s="614" t="s">
        <v>290</v>
      </c>
      <c r="B217" s="615"/>
      <c r="C217" s="159">
        <v>1.5</v>
      </c>
    </row>
    <row r="218" spans="1:8" ht="25.5" x14ac:dyDescent="0.35">
      <c r="A218" s="614" t="s">
        <v>291</v>
      </c>
      <c r="B218" s="615"/>
      <c r="C218" s="159">
        <v>2</v>
      </c>
    </row>
    <row r="219" spans="1:8" ht="42" customHeight="1" x14ac:dyDescent="0.2">
      <c r="A219" s="307" t="s">
        <v>292</v>
      </c>
      <c r="B219" s="307"/>
      <c r="C219" s="307"/>
      <c r="D219" s="307"/>
      <c r="E219" s="307"/>
      <c r="F219" s="307"/>
      <c r="G219" s="307"/>
      <c r="H219" s="307"/>
    </row>
    <row r="222" spans="1:8" s="97" customFormat="1" ht="114.75" customHeight="1" x14ac:dyDescent="0.2">
      <c r="A222" s="325" t="s">
        <v>479</v>
      </c>
      <c r="B222" s="325"/>
      <c r="C222" s="325"/>
      <c r="D222" s="325"/>
      <c r="E222" s="325"/>
      <c r="F222" s="325"/>
      <c r="G222" s="325"/>
      <c r="H222" s="325"/>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2:B172"/>
    <mergeCell ref="D172:H172"/>
    <mergeCell ref="C174:D174"/>
    <mergeCell ref="C175:D175"/>
    <mergeCell ref="C176:D176"/>
    <mergeCell ref="C177:D177"/>
    <mergeCell ref="A169:B169"/>
    <mergeCell ref="D169:H169"/>
    <mergeCell ref="A170:B170"/>
    <mergeCell ref="D170:H170"/>
    <mergeCell ref="A171:B171"/>
    <mergeCell ref="D171:H171"/>
    <mergeCell ref="A183:C183"/>
    <mergeCell ref="A184:C184"/>
    <mergeCell ref="A186:H186"/>
    <mergeCell ref="A187:H187"/>
    <mergeCell ref="A189:E189"/>
    <mergeCell ref="A190:E190"/>
    <mergeCell ref="A178:C178"/>
    <mergeCell ref="G178:H178"/>
    <mergeCell ref="A179:C179"/>
    <mergeCell ref="A180:C180"/>
    <mergeCell ref="A181:C181"/>
    <mergeCell ref="A182:C18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203:H203"/>
    <mergeCell ref="A204:H204"/>
    <mergeCell ref="A205:H205"/>
    <mergeCell ref="A207:H207"/>
    <mergeCell ref="A208:B208"/>
    <mergeCell ref="A209:B209"/>
    <mergeCell ref="A199:B199"/>
    <mergeCell ref="D199:E199"/>
    <mergeCell ref="A200:B200"/>
    <mergeCell ref="D200:E200"/>
    <mergeCell ref="A201:H201"/>
    <mergeCell ref="A202:H202"/>
    <mergeCell ref="A216:B216"/>
    <mergeCell ref="A217:B217"/>
    <mergeCell ref="A218:B218"/>
    <mergeCell ref="A219:H219"/>
    <mergeCell ref="A222:E222"/>
    <mergeCell ref="F222:H222"/>
    <mergeCell ref="A210:B210"/>
    <mergeCell ref="A211:B211"/>
    <mergeCell ref="A212:B212"/>
    <mergeCell ref="A213:B213"/>
    <mergeCell ref="A214:B214"/>
    <mergeCell ref="A215:B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34"/>
  <sheetViews>
    <sheetView view="pageBreakPreview" zoomScale="40" zoomScaleNormal="60" zoomScaleSheetLayoutView="40" workbookViewId="0">
      <pane ySplit="3" topLeftCell="A192"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499</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60">
        <f>F8*1.2</f>
        <v>12736.8</v>
      </c>
      <c r="E8" s="361">
        <f>F8*1.1</f>
        <v>11675.400000000001</v>
      </c>
      <c r="F8" s="361">
        <v>10614</v>
      </c>
      <c r="G8" s="361">
        <f>F8*0.75</f>
        <v>7960.5</v>
      </c>
      <c r="H8" s="362">
        <f>F8*0.5</f>
        <v>5307</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436">
        <f>F13*1.2</f>
        <v>14558.4</v>
      </c>
      <c r="E13" s="361">
        <f>F13*1.1</f>
        <v>13345.2</v>
      </c>
      <c r="F13" s="361">
        <v>12132</v>
      </c>
      <c r="G13" s="361">
        <f>F13*0.75</f>
        <v>9099</v>
      </c>
      <c r="H13" s="362">
        <f>F13*0.5</f>
        <v>6066</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2304</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"2ГИС.КАЗАНЬ"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506">
        <v>222</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60">
        <f>F28*1.2</f>
        <v>26755.200000000001</v>
      </c>
      <c r="E28" s="361">
        <f>F28*1.1</f>
        <v>24525.600000000002</v>
      </c>
      <c r="F28" s="361">
        <v>22296</v>
      </c>
      <c r="G28" s="361">
        <f>F28*0.75</f>
        <v>16722</v>
      </c>
      <c r="H28" s="362">
        <f>F28*0.5</f>
        <v>11148</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436">
        <f>F33*1.2</f>
        <v>30585.599999999999</v>
      </c>
      <c r="E33" s="361">
        <f>F33*1.1</f>
        <v>28036.800000000003</v>
      </c>
      <c r="F33" s="361">
        <v>25488</v>
      </c>
      <c r="G33" s="361">
        <f>F33*0.75</f>
        <v>19116</v>
      </c>
      <c r="H33" s="362">
        <f>F33*0.5</f>
        <v>12744</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4920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"2ГИС.КАЗАНЬ"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450"/>
      <c r="E42" s="451"/>
      <c r="F42" s="451"/>
      <c r="G42" s="451"/>
      <c r="H42" s="452"/>
    </row>
    <row r="43" spans="1:8" s="16" customFormat="1" ht="24.95" customHeight="1" thickBot="1" x14ac:dyDescent="0.25">
      <c r="A43" s="40"/>
      <c r="B43" s="41"/>
      <c r="C43" s="42"/>
      <c r="D43" s="498"/>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424">
        <v>468</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60">
        <f>F49*1.2</f>
        <v>14551.199999999999</v>
      </c>
      <c r="E49" s="361">
        <f>F49*1.1</f>
        <v>13338.6</v>
      </c>
      <c r="F49" s="361">
        <v>12126</v>
      </c>
      <c r="G49" s="361">
        <f>F49*0.75</f>
        <v>9094.5</v>
      </c>
      <c r="H49" s="362">
        <f>F49*0.5</f>
        <v>6063</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436">
        <f>F55*1.2</f>
        <v>16632</v>
      </c>
      <c r="E55" s="361">
        <f>F55*1.1</f>
        <v>15246.000000000002</v>
      </c>
      <c r="F55" s="361">
        <v>13860</v>
      </c>
      <c r="G55" s="361">
        <f>F55*0.75</f>
        <v>10395</v>
      </c>
      <c r="H55" s="362">
        <f>F55*0.5</f>
        <v>6930</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506">
        <v>222</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38</v>
      </c>
      <c r="B65" s="387"/>
      <c r="C65" s="387"/>
      <c r="D65" s="398" t="str">
        <f>"от "&amp;MIN(D66:D95)&amp;" до "&amp;MAX(D66:D95)</f>
        <v>от 2238 до 67140</v>
      </c>
      <c r="E65" s="399"/>
      <c r="F65" s="399"/>
      <c r="G65" s="399"/>
      <c r="H65" s="400"/>
    </row>
    <row r="66" spans="1:8" s="16" customFormat="1" ht="37.5" customHeight="1" outlineLevel="1" x14ac:dyDescent="0.2">
      <c r="A66" s="408" t="s">
        <v>39</v>
      </c>
      <c r="B66" s="577"/>
      <c r="C66" s="43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580">
        <v>2238</v>
      </c>
      <c r="E66" s="412"/>
      <c r="F66" s="412"/>
      <c r="G66" s="412"/>
      <c r="H66" s="413"/>
    </row>
    <row r="67" spans="1:8" s="16" customFormat="1" ht="37.5" customHeight="1" outlineLevel="1" x14ac:dyDescent="0.2">
      <c r="A67" s="396" t="s">
        <v>40</v>
      </c>
      <c r="B67" s="565"/>
      <c r="C67" s="578"/>
      <c r="D67" s="340">
        <v>4476</v>
      </c>
      <c r="E67" s="338"/>
      <c r="F67" s="338"/>
      <c r="G67" s="338"/>
      <c r="H67" s="339"/>
    </row>
    <row r="68" spans="1:8" s="16" customFormat="1" ht="37.5" customHeight="1" outlineLevel="1" x14ac:dyDescent="0.2">
      <c r="A68" s="396" t="s">
        <v>41</v>
      </c>
      <c r="B68" s="565"/>
      <c r="C68" s="578"/>
      <c r="D68" s="340">
        <v>6714</v>
      </c>
      <c r="E68" s="338"/>
      <c r="F68" s="338"/>
      <c r="G68" s="338"/>
      <c r="H68" s="339"/>
    </row>
    <row r="69" spans="1:8" s="16" customFormat="1" ht="37.5" customHeight="1" outlineLevel="1" x14ac:dyDescent="0.2">
      <c r="A69" s="396" t="s">
        <v>42</v>
      </c>
      <c r="B69" s="565"/>
      <c r="C69" s="578"/>
      <c r="D69" s="340">
        <v>8952</v>
      </c>
      <c r="E69" s="338"/>
      <c r="F69" s="338"/>
      <c r="G69" s="338"/>
      <c r="H69" s="339"/>
    </row>
    <row r="70" spans="1:8" s="16" customFormat="1" ht="37.5" customHeight="1" outlineLevel="1" x14ac:dyDescent="0.2">
      <c r="A70" s="396" t="s">
        <v>43</v>
      </c>
      <c r="B70" s="565"/>
      <c r="C70" s="578"/>
      <c r="D70" s="340">
        <v>11190</v>
      </c>
      <c r="E70" s="338"/>
      <c r="F70" s="338"/>
      <c r="G70" s="338"/>
      <c r="H70" s="339"/>
    </row>
    <row r="71" spans="1:8" s="16" customFormat="1" ht="37.5" customHeight="1" outlineLevel="1" x14ac:dyDescent="0.2">
      <c r="A71" s="396" t="s">
        <v>44</v>
      </c>
      <c r="B71" s="565"/>
      <c r="C71" s="578"/>
      <c r="D71" s="340">
        <v>13428</v>
      </c>
      <c r="E71" s="338"/>
      <c r="F71" s="338"/>
      <c r="G71" s="338"/>
      <c r="H71" s="339"/>
    </row>
    <row r="72" spans="1:8" s="16" customFormat="1" ht="37.5" customHeight="1" outlineLevel="1" x14ac:dyDescent="0.2">
      <c r="A72" s="396" t="s">
        <v>45</v>
      </c>
      <c r="B72" s="565"/>
      <c r="C72" s="578"/>
      <c r="D72" s="340">
        <v>15666</v>
      </c>
      <c r="E72" s="338"/>
      <c r="F72" s="338"/>
      <c r="G72" s="338"/>
      <c r="H72" s="339"/>
    </row>
    <row r="73" spans="1:8" s="16" customFormat="1" ht="37.5" customHeight="1" outlineLevel="1" x14ac:dyDescent="0.2">
      <c r="A73" s="396" t="s">
        <v>46</v>
      </c>
      <c r="B73" s="565"/>
      <c r="C73" s="578"/>
      <c r="D73" s="340">
        <v>17904</v>
      </c>
      <c r="E73" s="338"/>
      <c r="F73" s="338"/>
      <c r="G73" s="338"/>
      <c r="H73" s="339"/>
    </row>
    <row r="74" spans="1:8" s="16" customFormat="1" ht="37.5" customHeight="1" outlineLevel="1" x14ac:dyDescent="0.2">
      <c r="A74" s="396" t="s">
        <v>47</v>
      </c>
      <c r="B74" s="565"/>
      <c r="C74" s="578"/>
      <c r="D74" s="340">
        <v>20142</v>
      </c>
      <c r="E74" s="338"/>
      <c r="F74" s="338"/>
      <c r="G74" s="338"/>
      <c r="H74" s="339"/>
    </row>
    <row r="75" spans="1:8" s="16" customFormat="1" ht="37.5" customHeight="1" outlineLevel="1" x14ac:dyDescent="0.2">
      <c r="A75" s="396" t="s">
        <v>48</v>
      </c>
      <c r="B75" s="565"/>
      <c r="C75" s="578"/>
      <c r="D75" s="340">
        <v>22380</v>
      </c>
      <c r="E75" s="338"/>
      <c r="F75" s="338"/>
      <c r="G75" s="338"/>
      <c r="H75" s="339"/>
    </row>
    <row r="76" spans="1:8" s="16" customFormat="1" ht="37.5" customHeight="1" outlineLevel="1" x14ac:dyDescent="0.2">
      <c r="A76" s="396" t="s">
        <v>49</v>
      </c>
      <c r="B76" s="565"/>
      <c r="C76" s="578"/>
      <c r="D76" s="340">
        <v>24618</v>
      </c>
      <c r="E76" s="338"/>
      <c r="F76" s="338"/>
      <c r="G76" s="338"/>
      <c r="H76" s="339"/>
    </row>
    <row r="77" spans="1:8" s="16" customFormat="1" ht="37.5" customHeight="1" outlineLevel="1" x14ac:dyDescent="0.2">
      <c r="A77" s="396" t="s">
        <v>50</v>
      </c>
      <c r="B77" s="565"/>
      <c r="C77" s="578"/>
      <c r="D77" s="340">
        <v>26856</v>
      </c>
      <c r="E77" s="338"/>
      <c r="F77" s="338"/>
      <c r="G77" s="338"/>
      <c r="H77" s="339"/>
    </row>
    <row r="78" spans="1:8" s="16" customFormat="1" ht="37.5" customHeight="1" outlineLevel="1" x14ac:dyDescent="0.2">
      <c r="A78" s="396" t="s">
        <v>51</v>
      </c>
      <c r="B78" s="565"/>
      <c r="C78" s="578"/>
      <c r="D78" s="340">
        <v>29094</v>
      </c>
      <c r="E78" s="338"/>
      <c r="F78" s="338"/>
      <c r="G78" s="338"/>
      <c r="H78" s="339"/>
    </row>
    <row r="79" spans="1:8" s="16" customFormat="1" ht="37.5" customHeight="1" outlineLevel="1" x14ac:dyDescent="0.2">
      <c r="A79" s="396" t="s">
        <v>52</v>
      </c>
      <c r="B79" s="565"/>
      <c r="C79" s="578"/>
      <c r="D79" s="340">
        <v>31332</v>
      </c>
      <c r="E79" s="338"/>
      <c r="F79" s="338"/>
      <c r="G79" s="338"/>
      <c r="H79" s="339"/>
    </row>
    <row r="80" spans="1:8" s="16" customFormat="1" ht="37.5" customHeight="1" outlineLevel="1" x14ac:dyDescent="0.2">
      <c r="A80" s="396" t="s">
        <v>53</v>
      </c>
      <c r="B80" s="565"/>
      <c r="C80" s="578"/>
      <c r="D80" s="340">
        <v>33570</v>
      </c>
      <c r="E80" s="338"/>
      <c r="F80" s="338"/>
      <c r="G80" s="338"/>
      <c r="H80" s="339"/>
    </row>
    <row r="81" spans="1:8" s="16" customFormat="1" ht="37.5" customHeight="1" outlineLevel="1" x14ac:dyDescent="0.2">
      <c r="A81" s="396" t="s">
        <v>54</v>
      </c>
      <c r="B81" s="565"/>
      <c r="C81" s="578"/>
      <c r="D81" s="340">
        <v>35808</v>
      </c>
      <c r="E81" s="338"/>
      <c r="F81" s="338"/>
      <c r="G81" s="338"/>
      <c r="H81" s="339"/>
    </row>
    <row r="82" spans="1:8" s="16" customFormat="1" ht="37.5" customHeight="1" outlineLevel="1" x14ac:dyDescent="0.2">
      <c r="A82" s="396" t="s">
        <v>55</v>
      </c>
      <c r="B82" s="565"/>
      <c r="C82" s="578"/>
      <c r="D82" s="340">
        <v>38046</v>
      </c>
      <c r="E82" s="338"/>
      <c r="F82" s="338"/>
      <c r="G82" s="338"/>
      <c r="H82" s="339"/>
    </row>
    <row r="83" spans="1:8" s="16" customFormat="1" ht="37.5" customHeight="1" outlineLevel="1" x14ac:dyDescent="0.2">
      <c r="A83" s="396" t="s">
        <v>56</v>
      </c>
      <c r="B83" s="565"/>
      <c r="C83" s="578"/>
      <c r="D83" s="340">
        <v>40284</v>
      </c>
      <c r="E83" s="338"/>
      <c r="F83" s="338"/>
      <c r="G83" s="338"/>
      <c r="H83" s="339"/>
    </row>
    <row r="84" spans="1:8" s="16" customFormat="1" ht="37.5" customHeight="1" outlineLevel="1" x14ac:dyDescent="0.2">
      <c r="A84" s="396" t="s">
        <v>57</v>
      </c>
      <c r="B84" s="565"/>
      <c r="C84" s="578"/>
      <c r="D84" s="340">
        <v>42522</v>
      </c>
      <c r="E84" s="338"/>
      <c r="F84" s="338"/>
      <c r="G84" s="338"/>
      <c r="H84" s="339"/>
    </row>
    <row r="85" spans="1:8" s="16" customFormat="1" ht="37.5" customHeight="1" outlineLevel="1" x14ac:dyDescent="0.2">
      <c r="A85" s="396" t="s">
        <v>58</v>
      </c>
      <c r="B85" s="565"/>
      <c r="C85" s="578"/>
      <c r="D85" s="340">
        <v>44760</v>
      </c>
      <c r="E85" s="338"/>
      <c r="F85" s="338"/>
      <c r="G85" s="338"/>
      <c r="H85" s="339"/>
    </row>
    <row r="86" spans="1:8" s="16" customFormat="1" ht="37.5" customHeight="1" outlineLevel="1" x14ac:dyDescent="0.2">
      <c r="A86" s="396" t="s">
        <v>178</v>
      </c>
      <c r="B86" s="565"/>
      <c r="C86" s="578"/>
      <c r="D86" s="340">
        <v>46998</v>
      </c>
      <c r="E86" s="338"/>
      <c r="F86" s="338"/>
      <c r="G86" s="338"/>
      <c r="H86" s="339"/>
    </row>
    <row r="87" spans="1:8" s="16" customFormat="1" ht="37.5" customHeight="1" outlineLevel="1" x14ac:dyDescent="0.2">
      <c r="A87" s="396" t="s">
        <v>179</v>
      </c>
      <c r="B87" s="565"/>
      <c r="C87" s="578"/>
      <c r="D87" s="340">
        <v>49236</v>
      </c>
      <c r="E87" s="338"/>
      <c r="F87" s="338"/>
      <c r="G87" s="338"/>
      <c r="H87" s="339"/>
    </row>
    <row r="88" spans="1:8" s="16" customFormat="1" ht="37.5" customHeight="1" outlineLevel="1" x14ac:dyDescent="0.2">
      <c r="A88" s="396" t="s">
        <v>180</v>
      </c>
      <c r="B88" s="565"/>
      <c r="C88" s="578"/>
      <c r="D88" s="340">
        <v>51474</v>
      </c>
      <c r="E88" s="338"/>
      <c r="F88" s="338"/>
      <c r="G88" s="338"/>
      <c r="H88" s="339"/>
    </row>
    <row r="89" spans="1:8" s="16" customFormat="1" ht="37.5" customHeight="1" outlineLevel="1" x14ac:dyDescent="0.2">
      <c r="A89" s="396" t="s">
        <v>181</v>
      </c>
      <c r="B89" s="565"/>
      <c r="C89" s="578"/>
      <c r="D89" s="340">
        <v>53712</v>
      </c>
      <c r="E89" s="338"/>
      <c r="F89" s="338"/>
      <c r="G89" s="338"/>
      <c r="H89" s="339"/>
    </row>
    <row r="90" spans="1:8" s="16" customFormat="1" ht="37.5" customHeight="1" outlineLevel="1" x14ac:dyDescent="0.2">
      <c r="A90" s="396" t="s">
        <v>182</v>
      </c>
      <c r="B90" s="565"/>
      <c r="C90" s="578"/>
      <c r="D90" s="340">
        <v>55950</v>
      </c>
      <c r="E90" s="338"/>
      <c r="F90" s="338"/>
      <c r="G90" s="338"/>
      <c r="H90" s="339"/>
    </row>
    <row r="91" spans="1:8" s="16" customFormat="1" ht="37.5" customHeight="1" outlineLevel="1" x14ac:dyDescent="0.2">
      <c r="A91" s="396" t="s">
        <v>183</v>
      </c>
      <c r="B91" s="565"/>
      <c r="C91" s="578"/>
      <c r="D91" s="340">
        <v>58188</v>
      </c>
      <c r="E91" s="338"/>
      <c r="F91" s="338"/>
      <c r="G91" s="338"/>
      <c r="H91" s="339"/>
    </row>
    <row r="92" spans="1:8" s="16" customFormat="1" ht="37.5" customHeight="1" outlineLevel="1" x14ac:dyDescent="0.2">
      <c r="A92" s="396" t="s">
        <v>184</v>
      </c>
      <c r="B92" s="565"/>
      <c r="C92" s="578"/>
      <c r="D92" s="340">
        <v>60426</v>
      </c>
      <c r="E92" s="338"/>
      <c r="F92" s="338"/>
      <c r="G92" s="338"/>
      <c r="H92" s="339"/>
    </row>
    <row r="93" spans="1:8" s="16" customFormat="1" ht="37.5" customHeight="1" outlineLevel="1" x14ac:dyDescent="0.2">
      <c r="A93" s="396" t="s">
        <v>185</v>
      </c>
      <c r="B93" s="565"/>
      <c r="C93" s="578"/>
      <c r="D93" s="340">
        <v>62664</v>
      </c>
      <c r="E93" s="338"/>
      <c r="F93" s="338"/>
      <c r="G93" s="338"/>
      <c r="H93" s="339"/>
    </row>
    <row r="94" spans="1:8" s="16" customFormat="1" ht="37.5" customHeight="1" outlineLevel="1" x14ac:dyDescent="0.2">
      <c r="A94" s="396" t="s">
        <v>186</v>
      </c>
      <c r="B94" s="565"/>
      <c r="C94" s="578"/>
      <c r="D94" s="340">
        <v>64902</v>
      </c>
      <c r="E94" s="338"/>
      <c r="F94" s="338"/>
      <c r="G94" s="338"/>
      <c r="H94" s="339"/>
    </row>
    <row r="95" spans="1:8" s="16" customFormat="1" ht="37.5" customHeight="1" outlineLevel="1" x14ac:dyDescent="0.2">
      <c r="A95" s="396" t="s">
        <v>187</v>
      </c>
      <c r="B95" s="565"/>
      <c r="C95" s="578"/>
      <c r="D95" s="340">
        <v>67140</v>
      </c>
      <c r="E95" s="338"/>
      <c r="F95" s="338"/>
      <c r="G95" s="338"/>
      <c r="H95" s="339"/>
    </row>
    <row r="96" spans="1:8" s="16" customFormat="1" ht="37.5" customHeight="1" outlineLevel="1" x14ac:dyDescent="0.2">
      <c r="A96" s="396" t="s">
        <v>188</v>
      </c>
      <c r="B96" s="565"/>
      <c r="C96" s="578"/>
      <c r="D96" s="340">
        <v>69378</v>
      </c>
      <c r="E96" s="338"/>
      <c r="F96" s="338"/>
      <c r="G96" s="338"/>
      <c r="H96" s="339"/>
    </row>
    <row r="97" spans="1:8" s="16" customFormat="1" ht="37.5" customHeight="1" outlineLevel="1" x14ac:dyDescent="0.2">
      <c r="A97" s="396" t="s">
        <v>189</v>
      </c>
      <c r="B97" s="565"/>
      <c r="C97" s="578"/>
      <c r="D97" s="340">
        <v>71616</v>
      </c>
      <c r="E97" s="338"/>
      <c r="F97" s="338"/>
      <c r="G97" s="338"/>
      <c r="H97" s="339"/>
    </row>
    <row r="98" spans="1:8" s="16" customFormat="1" ht="37.5" customHeight="1" outlineLevel="1" x14ac:dyDescent="0.2">
      <c r="A98" s="396" t="s">
        <v>190</v>
      </c>
      <c r="B98" s="565"/>
      <c r="C98" s="578"/>
      <c r="D98" s="340">
        <v>73854</v>
      </c>
      <c r="E98" s="338"/>
      <c r="F98" s="338"/>
      <c r="G98" s="338"/>
      <c r="H98" s="339"/>
    </row>
    <row r="99" spans="1:8" s="16" customFormat="1" ht="37.5" customHeight="1" outlineLevel="1" x14ac:dyDescent="0.2">
      <c r="A99" s="396" t="s">
        <v>191</v>
      </c>
      <c r="B99" s="565"/>
      <c r="C99" s="578"/>
      <c r="D99" s="340">
        <v>76092</v>
      </c>
      <c r="E99" s="338"/>
      <c r="F99" s="338"/>
      <c r="G99" s="338"/>
      <c r="H99" s="339"/>
    </row>
    <row r="100" spans="1:8" s="16" customFormat="1" ht="37.5" customHeight="1" outlineLevel="1" x14ac:dyDescent="0.2">
      <c r="A100" s="396" t="s">
        <v>192</v>
      </c>
      <c r="B100" s="565"/>
      <c r="C100" s="578"/>
      <c r="D100" s="340">
        <v>78330</v>
      </c>
      <c r="E100" s="338"/>
      <c r="F100" s="338"/>
      <c r="G100" s="338"/>
      <c r="H100" s="339"/>
    </row>
    <row r="101" spans="1:8" s="16" customFormat="1" ht="37.5" customHeight="1" outlineLevel="1" x14ac:dyDescent="0.2">
      <c r="A101" s="396" t="s">
        <v>229</v>
      </c>
      <c r="B101" s="565"/>
      <c r="C101" s="578"/>
      <c r="D101" s="340">
        <v>80568</v>
      </c>
      <c r="E101" s="338"/>
      <c r="F101" s="338"/>
      <c r="G101" s="338"/>
      <c r="H101" s="339"/>
    </row>
    <row r="102" spans="1:8" s="16" customFormat="1" ht="37.5" customHeight="1" outlineLevel="1" x14ac:dyDescent="0.2">
      <c r="A102" s="396" t="s">
        <v>230</v>
      </c>
      <c r="B102" s="565"/>
      <c r="C102" s="578"/>
      <c r="D102" s="340">
        <v>82806</v>
      </c>
      <c r="E102" s="338"/>
      <c r="F102" s="338"/>
      <c r="G102" s="338"/>
      <c r="H102" s="339"/>
    </row>
    <row r="103" spans="1:8" s="16" customFormat="1" ht="37.5" customHeight="1" outlineLevel="1" x14ac:dyDescent="0.2">
      <c r="A103" s="396" t="s">
        <v>231</v>
      </c>
      <c r="B103" s="565"/>
      <c r="C103" s="578"/>
      <c r="D103" s="340">
        <v>85044</v>
      </c>
      <c r="E103" s="338"/>
      <c r="F103" s="338"/>
      <c r="G103" s="338"/>
      <c r="H103" s="339"/>
    </row>
    <row r="104" spans="1:8" s="16" customFormat="1" ht="37.5" customHeight="1" outlineLevel="1" x14ac:dyDescent="0.2">
      <c r="A104" s="396" t="s">
        <v>232</v>
      </c>
      <c r="B104" s="565"/>
      <c r="C104" s="578"/>
      <c r="D104" s="340">
        <v>87282</v>
      </c>
      <c r="E104" s="338"/>
      <c r="F104" s="338"/>
      <c r="G104" s="338"/>
      <c r="H104" s="339"/>
    </row>
    <row r="105" spans="1:8" s="16" customFormat="1" ht="37.5" customHeight="1" outlineLevel="1" x14ac:dyDescent="0.2">
      <c r="A105" s="396" t="s">
        <v>233</v>
      </c>
      <c r="B105" s="565"/>
      <c r="C105" s="578"/>
      <c r="D105" s="340">
        <v>89520</v>
      </c>
      <c r="E105" s="338"/>
      <c r="F105" s="338"/>
      <c r="G105" s="338"/>
      <c r="H105" s="339"/>
    </row>
    <row r="106" spans="1:8" s="16" customFormat="1" ht="37.5" customHeight="1" outlineLevel="1" x14ac:dyDescent="0.2">
      <c r="A106" s="396" t="s">
        <v>355</v>
      </c>
      <c r="B106" s="565"/>
      <c r="C106" s="578"/>
      <c r="D106" s="340">
        <v>91758</v>
      </c>
      <c r="E106" s="338"/>
      <c r="F106" s="338"/>
      <c r="G106" s="338"/>
      <c r="H106" s="339"/>
    </row>
    <row r="107" spans="1:8" s="16" customFormat="1" ht="37.5" customHeight="1" outlineLevel="1" x14ac:dyDescent="0.2">
      <c r="A107" s="396" t="s">
        <v>356</v>
      </c>
      <c r="B107" s="565"/>
      <c r="C107" s="578"/>
      <c r="D107" s="340">
        <v>93996</v>
      </c>
      <c r="E107" s="338"/>
      <c r="F107" s="338"/>
      <c r="G107" s="338"/>
      <c r="H107" s="339"/>
    </row>
    <row r="108" spans="1:8" s="16" customFormat="1" ht="37.5" customHeight="1" outlineLevel="1" x14ac:dyDescent="0.2">
      <c r="A108" s="396" t="s">
        <v>357</v>
      </c>
      <c r="B108" s="565"/>
      <c r="C108" s="578"/>
      <c r="D108" s="340">
        <v>96234</v>
      </c>
      <c r="E108" s="338"/>
      <c r="F108" s="338"/>
      <c r="G108" s="338"/>
      <c r="H108" s="339"/>
    </row>
    <row r="109" spans="1:8" s="16" customFormat="1" ht="37.5" customHeight="1" outlineLevel="1" x14ac:dyDescent="0.2">
      <c r="A109" s="396" t="s">
        <v>358</v>
      </c>
      <c r="B109" s="565"/>
      <c r="C109" s="578"/>
      <c r="D109" s="340">
        <v>98472</v>
      </c>
      <c r="E109" s="338"/>
      <c r="F109" s="338"/>
      <c r="G109" s="338"/>
      <c r="H109" s="339"/>
    </row>
    <row r="110" spans="1:8" s="16" customFormat="1" ht="37.5" customHeight="1" outlineLevel="1" x14ac:dyDescent="0.2">
      <c r="A110" s="396" t="s">
        <v>359</v>
      </c>
      <c r="B110" s="565"/>
      <c r="C110" s="578"/>
      <c r="D110" s="340">
        <v>100710</v>
      </c>
      <c r="E110" s="338"/>
      <c r="F110" s="338"/>
      <c r="G110" s="338"/>
      <c r="H110" s="339"/>
    </row>
    <row r="111" spans="1:8" s="16" customFormat="1" ht="37.5" customHeight="1" outlineLevel="1" x14ac:dyDescent="0.2">
      <c r="A111" s="396" t="s">
        <v>360</v>
      </c>
      <c r="B111" s="565"/>
      <c r="C111" s="578"/>
      <c r="D111" s="340">
        <v>102948</v>
      </c>
      <c r="E111" s="338"/>
      <c r="F111" s="338"/>
      <c r="G111" s="338"/>
      <c r="H111" s="339"/>
    </row>
    <row r="112" spans="1:8" s="16" customFormat="1" ht="37.5" customHeight="1" outlineLevel="1" x14ac:dyDescent="0.2">
      <c r="A112" s="396" t="s">
        <v>361</v>
      </c>
      <c r="B112" s="565"/>
      <c r="C112" s="578"/>
      <c r="D112" s="340">
        <v>105186</v>
      </c>
      <c r="E112" s="338"/>
      <c r="F112" s="338"/>
      <c r="G112" s="338"/>
      <c r="H112" s="339"/>
    </row>
    <row r="113" spans="1:8" s="16" customFormat="1" ht="37.5" customHeight="1" outlineLevel="1" x14ac:dyDescent="0.2">
      <c r="A113" s="396" t="s">
        <v>362</v>
      </c>
      <c r="B113" s="565"/>
      <c r="C113" s="578"/>
      <c r="D113" s="340">
        <v>107424</v>
      </c>
      <c r="E113" s="338"/>
      <c r="F113" s="338"/>
      <c r="G113" s="338"/>
      <c r="H113" s="339"/>
    </row>
    <row r="114" spans="1:8" s="16" customFormat="1" ht="37.5" customHeight="1" outlineLevel="1" x14ac:dyDescent="0.2">
      <c r="A114" s="396" t="s">
        <v>363</v>
      </c>
      <c r="B114" s="565"/>
      <c r="C114" s="578"/>
      <c r="D114" s="340">
        <v>109662</v>
      </c>
      <c r="E114" s="338"/>
      <c r="F114" s="338"/>
      <c r="G114" s="338"/>
      <c r="H114" s="339"/>
    </row>
    <row r="115" spans="1:8" s="16" customFormat="1" ht="37.5" customHeight="1" outlineLevel="1" x14ac:dyDescent="0.2">
      <c r="A115" s="396" t="s">
        <v>364</v>
      </c>
      <c r="B115" s="565"/>
      <c r="C115" s="578"/>
      <c r="D115" s="340">
        <v>111900</v>
      </c>
      <c r="E115" s="338"/>
      <c r="F115" s="338"/>
      <c r="G115" s="338"/>
      <c r="H115" s="339"/>
    </row>
    <row r="116" spans="1:8" s="16" customFormat="1" ht="37.5" customHeight="1" outlineLevel="1" x14ac:dyDescent="0.2">
      <c r="A116" s="396" t="s">
        <v>365</v>
      </c>
      <c r="B116" s="565"/>
      <c r="C116" s="578"/>
      <c r="D116" s="340">
        <v>114138</v>
      </c>
      <c r="E116" s="338"/>
      <c r="F116" s="338"/>
      <c r="G116" s="338"/>
      <c r="H116" s="339"/>
    </row>
    <row r="117" spans="1:8" s="16" customFormat="1" ht="37.5" customHeight="1" outlineLevel="1" x14ac:dyDescent="0.2">
      <c r="A117" s="396" t="s">
        <v>366</v>
      </c>
      <c r="B117" s="565"/>
      <c r="C117" s="578"/>
      <c r="D117" s="340">
        <v>116376</v>
      </c>
      <c r="E117" s="338"/>
      <c r="F117" s="338"/>
      <c r="G117" s="338"/>
      <c r="H117" s="339"/>
    </row>
    <row r="118" spans="1:8" s="16" customFormat="1" ht="37.5" customHeight="1" outlineLevel="1" x14ac:dyDescent="0.2">
      <c r="A118" s="396" t="s">
        <v>367</v>
      </c>
      <c r="B118" s="565"/>
      <c r="C118" s="578"/>
      <c r="D118" s="340">
        <v>118614</v>
      </c>
      <c r="E118" s="338"/>
      <c r="F118" s="338"/>
      <c r="G118" s="338"/>
      <c r="H118" s="339"/>
    </row>
    <row r="119" spans="1:8" s="16" customFormat="1" ht="37.5" customHeight="1" outlineLevel="1" x14ac:dyDescent="0.2">
      <c r="A119" s="396" t="s">
        <v>368</v>
      </c>
      <c r="B119" s="565"/>
      <c r="C119" s="578"/>
      <c r="D119" s="340">
        <v>120852</v>
      </c>
      <c r="E119" s="338"/>
      <c r="F119" s="338"/>
      <c r="G119" s="338"/>
      <c r="H119" s="339"/>
    </row>
    <row r="120" spans="1:8" s="16" customFormat="1" ht="37.5" customHeight="1" outlineLevel="1" x14ac:dyDescent="0.2">
      <c r="A120" s="396" t="s">
        <v>369</v>
      </c>
      <c r="B120" s="565"/>
      <c r="C120" s="578"/>
      <c r="D120" s="340">
        <v>123090</v>
      </c>
      <c r="E120" s="338"/>
      <c r="F120" s="338"/>
      <c r="G120" s="338"/>
      <c r="H120" s="339"/>
    </row>
    <row r="121" spans="1:8" s="16" customFormat="1" ht="37.5" customHeight="1" outlineLevel="1" x14ac:dyDescent="0.2">
      <c r="A121" s="396" t="s">
        <v>370</v>
      </c>
      <c r="B121" s="565"/>
      <c r="C121" s="578"/>
      <c r="D121" s="340">
        <v>125328</v>
      </c>
      <c r="E121" s="338"/>
      <c r="F121" s="338"/>
      <c r="G121" s="338"/>
      <c r="H121" s="339"/>
    </row>
    <row r="122" spans="1:8" s="16" customFormat="1" ht="37.5" customHeight="1" outlineLevel="1" x14ac:dyDescent="0.2">
      <c r="A122" s="396" t="s">
        <v>371</v>
      </c>
      <c r="B122" s="565"/>
      <c r="C122" s="578"/>
      <c r="D122" s="340">
        <v>127566</v>
      </c>
      <c r="E122" s="338"/>
      <c r="F122" s="338"/>
      <c r="G122" s="338"/>
      <c r="H122" s="339"/>
    </row>
    <row r="123" spans="1:8" s="16" customFormat="1" ht="37.5" customHeight="1" outlineLevel="1" x14ac:dyDescent="0.2">
      <c r="A123" s="396" t="s">
        <v>372</v>
      </c>
      <c r="B123" s="565"/>
      <c r="C123" s="578"/>
      <c r="D123" s="340">
        <v>129804</v>
      </c>
      <c r="E123" s="338"/>
      <c r="F123" s="338"/>
      <c r="G123" s="338"/>
      <c r="H123" s="339"/>
    </row>
    <row r="124" spans="1:8" s="16" customFormat="1" ht="37.5" customHeight="1" outlineLevel="1" x14ac:dyDescent="0.2">
      <c r="A124" s="396" t="s">
        <v>373</v>
      </c>
      <c r="B124" s="565"/>
      <c r="C124" s="578"/>
      <c r="D124" s="340">
        <v>132042</v>
      </c>
      <c r="E124" s="338"/>
      <c r="F124" s="338"/>
      <c r="G124" s="338"/>
      <c r="H124" s="339"/>
    </row>
    <row r="125" spans="1:8" s="16" customFormat="1" ht="37.5" customHeight="1" outlineLevel="1" x14ac:dyDescent="0.2">
      <c r="A125" s="396" t="s">
        <v>374</v>
      </c>
      <c r="B125" s="565"/>
      <c r="C125" s="578"/>
      <c r="D125" s="340">
        <v>134280</v>
      </c>
      <c r="E125" s="338"/>
      <c r="F125" s="338"/>
      <c r="G125" s="338"/>
      <c r="H125" s="339"/>
    </row>
    <row r="126" spans="1:8" s="16" customFormat="1" ht="37.5" customHeight="1" outlineLevel="1" x14ac:dyDescent="0.2">
      <c r="A126" s="396" t="s">
        <v>375</v>
      </c>
      <c r="B126" s="565"/>
      <c r="C126" s="578"/>
      <c r="D126" s="340">
        <v>136518</v>
      </c>
      <c r="E126" s="338"/>
      <c r="F126" s="338"/>
      <c r="G126" s="338"/>
      <c r="H126" s="339"/>
    </row>
    <row r="127" spans="1:8" s="16" customFormat="1" ht="37.5" customHeight="1" outlineLevel="1" x14ac:dyDescent="0.2">
      <c r="A127" s="396" t="s">
        <v>376</v>
      </c>
      <c r="B127" s="565"/>
      <c r="C127" s="578"/>
      <c r="D127" s="340">
        <v>138756</v>
      </c>
      <c r="E127" s="338"/>
      <c r="F127" s="338"/>
      <c r="G127" s="338"/>
      <c r="H127" s="339"/>
    </row>
    <row r="128" spans="1:8" s="16" customFormat="1" ht="37.5" customHeight="1" outlineLevel="1" x14ac:dyDescent="0.2">
      <c r="A128" s="396" t="s">
        <v>377</v>
      </c>
      <c r="B128" s="565"/>
      <c r="C128" s="578"/>
      <c r="D128" s="340">
        <v>140994</v>
      </c>
      <c r="E128" s="338"/>
      <c r="F128" s="338"/>
      <c r="G128" s="338"/>
      <c r="H128" s="339"/>
    </row>
    <row r="129" spans="1:8" s="16" customFormat="1" ht="37.5" customHeight="1" outlineLevel="1" x14ac:dyDescent="0.2">
      <c r="A129" s="396" t="s">
        <v>378</v>
      </c>
      <c r="B129" s="565"/>
      <c r="C129" s="578"/>
      <c r="D129" s="340">
        <v>143232</v>
      </c>
      <c r="E129" s="338"/>
      <c r="F129" s="338"/>
      <c r="G129" s="338"/>
      <c r="H129" s="339"/>
    </row>
    <row r="130" spans="1:8" s="16" customFormat="1" ht="37.5" customHeight="1" outlineLevel="1" x14ac:dyDescent="0.2">
      <c r="A130" s="396" t="s">
        <v>379</v>
      </c>
      <c r="B130" s="565"/>
      <c r="C130" s="578"/>
      <c r="D130" s="340">
        <v>145470</v>
      </c>
      <c r="E130" s="338"/>
      <c r="F130" s="338"/>
      <c r="G130" s="338"/>
      <c r="H130" s="339"/>
    </row>
    <row r="131" spans="1:8" s="16" customFormat="1" ht="37.5" customHeight="1" outlineLevel="1" x14ac:dyDescent="0.2">
      <c r="A131" s="396" t="s">
        <v>380</v>
      </c>
      <c r="B131" s="565"/>
      <c r="C131" s="578"/>
      <c r="D131" s="340">
        <v>147708</v>
      </c>
      <c r="E131" s="338"/>
      <c r="F131" s="338"/>
      <c r="G131" s="338"/>
      <c r="H131" s="339"/>
    </row>
    <row r="132" spans="1:8" s="16" customFormat="1" ht="37.5" customHeight="1" outlineLevel="1" x14ac:dyDescent="0.2">
      <c r="A132" s="396" t="s">
        <v>381</v>
      </c>
      <c r="B132" s="565"/>
      <c r="C132" s="578"/>
      <c r="D132" s="340">
        <v>149946</v>
      </c>
      <c r="E132" s="338"/>
      <c r="F132" s="338"/>
      <c r="G132" s="338"/>
      <c r="H132" s="339"/>
    </row>
    <row r="133" spans="1:8" s="16" customFormat="1" ht="37.5" customHeight="1" outlineLevel="1" x14ac:dyDescent="0.2">
      <c r="A133" s="396" t="s">
        <v>382</v>
      </c>
      <c r="B133" s="565"/>
      <c r="C133" s="578"/>
      <c r="D133" s="340">
        <v>152184</v>
      </c>
      <c r="E133" s="338"/>
      <c r="F133" s="338"/>
      <c r="G133" s="338"/>
      <c r="H133" s="339"/>
    </row>
    <row r="134" spans="1:8" s="16" customFormat="1" ht="37.5" customHeight="1" outlineLevel="1" x14ac:dyDescent="0.2">
      <c r="A134" s="396" t="s">
        <v>383</v>
      </c>
      <c r="B134" s="565"/>
      <c r="C134" s="578"/>
      <c r="D134" s="340">
        <v>154422</v>
      </c>
      <c r="E134" s="338"/>
      <c r="F134" s="338"/>
      <c r="G134" s="338"/>
      <c r="H134" s="339"/>
    </row>
    <row r="135" spans="1:8" s="16" customFormat="1" ht="37.5" customHeight="1" outlineLevel="1" x14ac:dyDescent="0.2">
      <c r="A135" s="396" t="s">
        <v>384</v>
      </c>
      <c r="B135" s="565"/>
      <c r="C135" s="578"/>
      <c r="D135" s="340">
        <v>156660</v>
      </c>
      <c r="E135" s="338"/>
      <c r="F135" s="338"/>
      <c r="G135" s="338"/>
      <c r="H135" s="339"/>
    </row>
    <row r="136" spans="1:8" s="16" customFormat="1" ht="37.5" customHeight="1" outlineLevel="1" x14ac:dyDescent="0.2">
      <c r="A136" s="396" t="s">
        <v>385</v>
      </c>
      <c r="B136" s="565"/>
      <c r="C136" s="578"/>
      <c r="D136" s="340">
        <v>158898</v>
      </c>
      <c r="E136" s="338"/>
      <c r="F136" s="338"/>
      <c r="G136" s="338"/>
      <c r="H136" s="339"/>
    </row>
    <row r="137" spans="1:8" s="16" customFormat="1" ht="37.5" customHeight="1" outlineLevel="1" x14ac:dyDescent="0.2">
      <c r="A137" s="396" t="s">
        <v>386</v>
      </c>
      <c r="B137" s="565"/>
      <c r="C137" s="578"/>
      <c r="D137" s="340">
        <v>161136</v>
      </c>
      <c r="E137" s="338"/>
      <c r="F137" s="338"/>
      <c r="G137" s="338"/>
      <c r="H137" s="339"/>
    </row>
    <row r="138" spans="1:8" s="16" customFormat="1" ht="37.5" customHeight="1" outlineLevel="1" x14ac:dyDescent="0.2">
      <c r="A138" s="396" t="s">
        <v>387</v>
      </c>
      <c r="B138" s="565"/>
      <c r="C138" s="578"/>
      <c r="D138" s="340">
        <v>163374</v>
      </c>
      <c r="E138" s="338"/>
      <c r="F138" s="338"/>
      <c r="G138" s="338"/>
      <c r="H138" s="339"/>
    </row>
    <row r="139" spans="1:8" s="16" customFormat="1" ht="37.5" customHeight="1" outlineLevel="1" x14ac:dyDescent="0.2">
      <c r="A139" s="396" t="s">
        <v>388</v>
      </c>
      <c r="B139" s="565"/>
      <c r="C139" s="578"/>
      <c r="D139" s="340">
        <v>165612</v>
      </c>
      <c r="E139" s="338"/>
      <c r="F139" s="338"/>
      <c r="G139" s="338"/>
      <c r="H139" s="339"/>
    </row>
    <row r="140" spans="1:8" s="16" customFormat="1" ht="37.5" customHeight="1" outlineLevel="1" x14ac:dyDescent="0.2">
      <c r="A140" s="396" t="s">
        <v>389</v>
      </c>
      <c r="B140" s="565"/>
      <c r="C140" s="578"/>
      <c r="D140" s="340">
        <v>167850</v>
      </c>
      <c r="E140" s="338"/>
      <c r="F140" s="338"/>
      <c r="G140" s="338"/>
      <c r="H140" s="339"/>
    </row>
    <row r="141" spans="1:8" s="16" customFormat="1" ht="37.5" customHeight="1" outlineLevel="1" x14ac:dyDescent="0.2">
      <c r="A141" s="396" t="s">
        <v>390</v>
      </c>
      <c r="B141" s="565"/>
      <c r="C141" s="578"/>
      <c r="D141" s="340">
        <v>170088</v>
      </c>
      <c r="E141" s="338"/>
      <c r="F141" s="338"/>
      <c r="G141" s="338"/>
      <c r="H141" s="339"/>
    </row>
    <row r="142" spans="1:8" s="16" customFormat="1" ht="37.5" customHeight="1" outlineLevel="1" x14ac:dyDescent="0.2">
      <c r="A142" s="396" t="s">
        <v>391</v>
      </c>
      <c r="B142" s="565"/>
      <c r="C142" s="578"/>
      <c r="D142" s="340">
        <v>172326</v>
      </c>
      <c r="E142" s="338"/>
      <c r="F142" s="338"/>
      <c r="G142" s="338"/>
      <c r="H142" s="339"/>
    </row>
    <row r="143" spans="1:8" s="16" customFormat="1" ht="37.5" customHeight="1" outlineLevel="1" x14ac:dyDescent="0.2">
      <c r="A143" s="396" t="s">
        <v>392</v>
      </c>
      <c r="B143" s="565"/>
      <c r="C143" s="578"/>
      <c r="D143" s="340">
        <v>174564</v>
      </c>
      <c r="E143" s="338"/>
      <c r="F143" s="338"/>
      <c r="G143" s="338"/>
      <c r="H143" s="339"/>
    </row>
    <row r="144" spans="1:8" s="16" customFormat="1" ht="37.5" customHeight="1" outlineLevel="1" x14ac:dyDescent="0.2">
      <c r="A144" s="396" t="s">
        <v>393</v>
      </c>
      <c r="B144" s="565"/>
      <c r="C144" s="578"/>
      <c r="D144" s="340">
        <v>176802</v>
      </c>
      <c r="E144" s="338"/>
      <c r="F144" s="338"/>
      <c r="G144" s="338"/>
      <c r="H144" s="339"/>
    </row>
    <row r="145" spans="1:8" s="16" customFormat="1" ht="37.5" customHeight="1" outlineLevel="1" x14ac:dyDescent="0.2">
      <c r="A145" s="396" t="s">
        <v>394</v>
      </c>
      <c r="B145" s="397"/>
      <c r="C145" s="578"/>
      <c r="D145" s="340">
        <v>179040</v>
      </c>
      <c r="E145" s="338"/>
      <c r="F145" s="338"/>
      <c r="G145" s="338"/>
      <c r="H145" s="339"/>
    </row>
    <row r="146" spans="1:8" s="16" customFormat="1" ht="37.5" customHeight="1" outlineLevel="1" x14ac:dyDescent="0.2">
      <c r="A146" s="396" t="s">
        <v>395</v>
      </c>
      <c r="B146" s="397"/>
      <c r="C146" s="578"/>
      <c r="D146" s="340">
        <v>181278</v>
      </c>
      <c r="E146" s="338"/>
      <c r="F146" s="338"/>
      <c r="G146" s="338"/>
      <c r="H146" s="339"/>
    </row>
    <row r="147" spans="1:8" s="16" customFormat="1" ht="37.5" customHeight="1" outlineLevel="1" x14ac:dyDescent="0.2">
      <c r="A147" s="396" t="s">
        <v>396</v>
      </c>
      <c r="B147" s="397"/>
      <c r="C147" s="578"/>
      <c r="D147" s="340">
        <v>183516</v>
      </c>
      <c r="E147" s="338"/>
      <c r="F147" s="338"/>
      <c r="G147" s="338"/>
      <c r="H147" s="339"/>
    </row>
    <row r="148" spans="1:8" s="16" customFormat="1" ht="37.5" customHeight="1" outlineLevel="1" x14ac:dyDescent="0.2">
      <c r="A148" s="396" t="s">
        <v>397</v>
      </c>
      <c r="B148" s="397"/>
      <c r="C148" s="578"/>
      <c r="D148" s="340">
        <v>185754</v>
      </c>
      <c r="E148" s="338"/>
      <c r="F148" s="338"/>
      <c r="G148" s="338"/>
      <c r="H148" s="339"/>
    </row>
    <row r="149" spans="1:8" s="16" customFormat="1" ht="37.5" customHeight="1" outlineLevel="1" x14ac:dyDescent="0.2">
      <c r="A149" s="396" t="s">
        <v>398</v>
      </c>
      <c r="B149" s="397"/>
      <c r="C149" s="578"/>
      <c r="D149" s="340">
        <v>187992</v>
      </c>
      <c r="E149" s="338"/>
      <c r="F149" s="338"/>
      <c r="G149" s="338"/>
      <c r="H149" s="339"/>
    </row>
    <row r="150" spans="1:8" s="16" customFormat="1" ht="37.5" customHeight="1" outlineLevel="1" x14ac:dyDescent="0.2">
      <c r="A150" s="396" t="s">
        <v>399</v>
      </c>
      <c r="B150" s="397"/>
      <c r="C150" s="578"/>
      <c r="D150" s="340">
        <v>190230</v>
      </c>
      <c r="E150" s="338"/>
      <c r="F150" s="338"/>
      <c r="G150" s="338"/>
      <c r="H150" s="339"/>
    </row>
    <row r="151" spans="1:8" s="16" customFormat="1" ht="37.5" customHeight="1" outlineLevel="1" x14ac:dyDescent="0.2">
      <c r="A151" s="396" t="s">
        <v>400</v>
      </c>
      <c r="B151" s="397"/>
      <c r="C151" s="578"/>
      <c r="D151" s="340">
        <v>192468</v>
      </c>
      <c r="E151" s="338"/>
      <c r="F151" s="338"/>
      <c r="G151" s="338"/>
      <c r="H151" s="339"/>
    </row>
    <row r="152" spans="1:8" s="16" customFormat="1" ht="37.5" customHeight="1" outlineLevel="1" x14ac:dyDescent="0.2">
      <c r="A152" s="396" t="s">
        <v>401</v>
      </c>
      <c r="B152" s="397"/>
      <c r="C152" s="578"/>
      <c r="D152" s="340">
        <v>194706</v>
      </c>
      <c r="E152" s="338"/>
      <c r="F152" s="338"/>
      <c r="G152" s="338"/>
      <c r="H152" s="339"/>
    </row>
    <row r="153" spans="1:8" s="16" customFormat="1" ht="37.5" customHeight="1" outlineLevel="1" x14ac:dyDescent="0.2">
      <c r="A153" s="396" t="s">
        <v>402</v>
      </c>
      <c r="B153" s="397"/>
      <c r="C153" s="578"/>
      <c r="D153" s="340">
        <v>196944</v>
      </c>
      <c r="E153" s="338"/>
      <c r="F153" s="338"/>
      <c r="G153" s="338"/>
      <c r="H153" s="339"/>
    </row>
    <row r="154" spans="1:8" s="16" customFormat="1" ht="37.5" customHeight="1" outlineLevel="1" x14ac:dyDescent="0.2">
      <c r="A154" s="396" t="s">
        <v>403</v>
      </c>
      <c r="B154" s="397"/>
      <c r="C154" s="578"/>
      <c r="D154" s="340">
        <v>199182</v>
      </c>
      <c r="E154" s="338"/>
      <c r="F154" s="338"/>
      <c r="G154" s="338"/>
      <c r="H154" s="339"/>
    </row>
    <row r="155" spans="1:8" s="16" customFormat="1" ht="37.5" customHeight="1" outlineLevel="1" x14ac:dyDescent="0.2">
      <c r="A155" s="396" t="s">
        <v>404</v>
      </c>
      <c r="B155" s="397"/>
      <c r="C155" s="578"/>
      <c r="D155" s="340">
        <v>201420</v>
      </c>
      <c r="E155" s="338"/>
      <c r="F155" s="338"/>
      <c r="G155" s="338"/>
      <c r="H155" s="339"/>
    </row>
    <row r="156" spans="1:8" s="16" customFormat="1" ht="37.5" customHeight="1" outlineLevel="1" x14ac:dyDescent="0.2">
      <c r="A156" s="396" t="s">
        <v>405</v>
      </c>
      <c r="B156" s="397"/>
      <c r="C156" s="578"/>
      <c r="D156" s="340">
        <v>203658</v>
      </c>
      <c r="E156" s="338"/>
      <c r="F156" s="338"/>
      <c r="G156" s="338"/>
      <c r="H156" s="339"/>
    </row>
    <row r="157" spans="1:8" s="16" customFormat="1" ht="37.5" customHeight="1" outlineLevel="1" x14ac:dyDescent="0.2">
      <c r="A157" s="396" t="s">
        <v>406</v>
      </c>
      <c r="B157" s="397"/>
      <c r="C157" s="578"/>
      <c r="D157" s="340">
        <v>205896</v>
      </c>
      <c r="E157" s="338"/>
      <c r="F157" s="338"/>
      <c r="G157" s="338"/>
      <c r="H157" s="339"/>
    </row>
    <row r="158" spans="1:8" s="16" customFormat="1" ht="37.5" customHeight="1" outlineLevel="1" x14ac:dyDescent="0.2">
      <c r="A158" s="396" t="s">
        <v>407</v>
      </c>
      <c r="B158" s="397"/>
      <c r="C158" s="578"/>
      <c r="D158" s="340">
        <v>208134</v>
      </c>
      <c r="E158" s="338"/>
      <c r="F158" s="338"/>
      <c r="G158" s="338"/>
      <c r="H158" s="339"/>
    </row>
    <row r="159" spans="1:8" s="16" customFormat="1" ht="37.5" customHeight="1" outlineLevel="1" x14ac:dyDescent="0.2">
      <c r="A159" s="396" t="s">
        <v>408</v>
      </c>
      <c r="B159" s="397"/>
      <c r="C159" s="578"/>
      <c r="D159" s="340">
        <v>210372</v>
      </c>
      <c r="E159" s="338"/>
      <c r="F159" s="338"/>
      <c r="G159" s="338"/>
      <c r="H159" s="339"/>
    </row>
    <row r="160" spans="1:8" s="16" customFormat="1" ht="37.5" customHeight="1" outlineLevel="1" x14ac:dyDescent="0.2">
      <c r="A160" s="396" t="s">
        <v>409</v>
      </c>
      <c r="B160" s="397"/>
      <c r="C160" s="578"/>
      <c r="D160" s="340">
        <v>212610</v>
      </c>
      <c r="E160" s="338"/>
      <c r="F160" s="338"/>
      <c r="G160" s="338"/>
      <c r="H160" s="339"/>
    </row>
    <row r="161" spans="1:8" s="16" customFormat="1" ht="37.5" customHeight="1" outlineLevel="1" x14ac:dyDescent="0.2">
      <c r="A161" s="396" t="s">
        <v>410</v>
      </c>
      <c r="B161" s="397"/>
      <c r="C161" s="578"/>
      <c r="D161" s="340">
        <v>214848</v>
      </c>
      <c r="E161" s="338"/>
      <c r="F161" s="338"/>
      <c r="G161" s="338"/>
      <c r="H161" s="339"/>
    </row>
    <row r="162" spans="1:8" s="16" customFormat="1" ht="37.5" customHeight="1" outlineLevel="1" x14ac:dyDescent="0.2">
      <c r="A162" s="396" t="s">
        <v>411</v>
      </c>
      <c r="B162" s="397"/>
      <c r="C162" s="578"/>
      <c r="D162" s="340">
        <v>217086</v>
      </c>
      <c r="E162" s="338"/>
      <c r="F162" s="338"/>
      <c r="G162" s="338"/>
      <c r="H162" s="339"/>
    </row>
    <row r="163" spans="1:8" s="16" customFormat="1" ht="37.5" customHeight="1" outlineLevel="1" x14ac:dyDescent="0.2">
      <c r="A163" s="396" t="s">
        <v>412</v>
      </c>
      <c r="B163" s="397"/>
      <c r="C163" s="578"/>
      <c r="D163" s="340">
        <v>219324</v>
      </c>
      <c r="E163" s="338"/>
      <c r="F163" s="338"/>
      <c r="G163" s="338"/>
      <c r="H163" s="339"/>
    </row>
    <row r="164" spans="1:8" s="16" customFormat="1" ht="37.5" customHeight="1" outlineLevel="1" x14ac:dyDescent="0.2">
      <c r="A164" s="396" t="s">
        <v>413</v>
      </c>
      <c r="B164" s="397"/>
      <c r="C164" s="578"/>
      <c r="D164" s="340">
        <v>221562</v>
      </c>
      <c r="E164" s="338"/>
      <c r="F164" s="338"/>
      <c r="G164" s="338"/>
      <c r="H164" s="339"/>
    </row>
    <row r="165" spans="1:8" s="16" customFormat="1" ht="37.5" customHeight="1" outlineLevel="1" thickBot="1" x14ac:dyDescent="0.25">
      <c r="A165" s="396" t="s">
        <v>414</v>
      </c>
      <c r="B165" s="397"/>
      <c r="C165" s="579"/>
      <c r="D165" s="340">
        <v>223800</v>
      </c>
      <c r="E165" s="338"/>
      <c r="F165" s="338"/>
      <c r="G165" s="338"/>
      <c r="H165" s="339"/>
    </row>
    <row r="166" spans="1:8" s="16" customFormat="1" ht="24.95" customHeight="1" thickBot="1" x14ac:dyDescent="0.25">
      <c r="A166" s="40"/>
      <c r="B166" s="152"/>
      <c r="C166" s="60"/>
      <c r="D166" s="570" t="s">
        <v>234</v>
      </c>
      <c r="E166" s="570"/>
      <c r="F166" s="570"/>
      <c r="G166" s="570"/>
      <c r="H166" s="593"/>
    </row>
    <row r="167" spans="1:8" s="16" customFormat="1" ht="24.95" customHeight="1" thickBot="1" x14ac:dyDescent="0.25">
      <c r="A167" s="153"/>
      <c r="B167" s="55"/>
      <c r="C167" s="56"/>
      <c r="D167" s="154" t="s">
        <v>168</v>
      </c>
      <c r="E167" s="155" t="s">
        <v>169</v>
      </c>
      <c r="F167" s="156" t="s">
        <v>170</v>
      </c>
      <c r="G167" s="155" t="s">
        <v>171</v>
      </c>
      <c r="H167" s="157" t="s">
        <v>172</v>
      </c>
    </row>
    <row r="168" spans="1:8" s="16" customFormat="1" ht="48" customHeight="1" x14ac:dyDescent="0.2">
      <c r="A168" s="440" t="s">
        <v>235</v>
      </c>
      <c r="B168" s="434" t="s">
        <v>27</v>
      </c>
      <c r="C16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8" s="360">
        <f>F168*1.2</f>
        <v>12736.8</v>
      </c>
      <c r="E168" s="361">
        <f>F168*1.1</f>
        <v>11675.400000000001</v>
      </c>
      <c r="F168" s="361">
        <v>10614</v>
      </c>
      <c r="G168" s="361">
        <f>F168*0.75</f>
        <v>7960.5</v>
      </c>
      <c r="H168" s="362">
        <f>F168*0.5</f>
        <v>5307</v>
      </c>
    </row>
    <row r="169" spans="1:8" s="16" customFormat="1" ht="132" customHeight="1" x14ac:dyDescent="0.2">
      <c r="A169" s="441"/>
      <c r="B169" s="435"/>
      <c r="C169" s="435"/>
      <c r="D169" s="337"/>
      <c r="E169" s="338"/>
      <c r="F169" s="338"/>
      <c r="G169" s="338"/>
      <c r="H169" s="339"/>
    </row>
    <row r="170" spans="1:8" s="16" customFormat="1" ht="97.5" customHeight="1" x14ac:dyDescent="0.2">
      <c r="A170" s="441"/>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0" s="337"/>
      <c r="E170" s="338"/>
      <c r="F170" s="338"/>
      <c r="G170" s="338"/>
      <c r="H170" s="339"/>
    </row>
    <row r="171" spans="1:8" s="16" customFormat="1" ht="166.5" customHeight="1" thickBot="1" x14ac:dyDescent="0.25">
      <c r="A171" s="443"/>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1" s="353"/>
      <c r="E171" s="354"/>
      <c r="F171" s="354"/>
      <c r="G171" s="354"/>
      <c r="H171" s="355"/>
    </row>
    <row r="172" spans="1:8" s="16" customFormat="1" ht="24.95" customHeight="1" thickBot="1" x14ac:dyDescent="0.25">
      <c r="A172" s="28"/>
      <c r="B172" s="29"/>
      <c r="C172" s="30"/>
      <c r="D172" s="570" t="s">
        <v>234</v>
      </c>
      <c r="E172" s="570"/>
      <c r="F172" s="570"/>
      <c r="G172" s="570"/>
      <c r="H172" s="593"/>
    </row>
    <row r="173" spans="1:8" s="16" customFormat="1" ht="48" customHeight="1" x14ac:dyDescent="0.2">
      <c r="A173" s="430" t="s">
        <v>236</v>
      </c>
      <c r="B173" s="434" t="s">
        <v>27</v>
      </c>
      <c r="C17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3" s="436">
        <f>F173*1.2</f>
        <v>14558.4</v>
      </c>
      <c r="E173" s="361">
        <f>F173*1.1</f>
        <v>13345.2</v>
      </c>
      <c r="F173" s="361">
        <v>12132</v>
      </c>
      <c r="G173" s="361">
        <f>F173*0.75</f>
        <v>9099</v>
      </c>
      <c r="H173" s="362">
        <f>F173*0.5</f>
        <v>6066</v>
      </c>
    </row>
    <row r="174" spans="1:8" s="16" customFormat="1" ht="132" customHeight="1" x14ac:dyDescent="0.2">
      <c r="A174" s="431"/>
      <c r="B174" s="435"/>
      <c r="C174" s="435"/>
      <c r="D174" s="340"/>
      <c r="E174" s="338"/>
      <c r="F174" s="338"/>
      <c r="G174" s="338"/>
      <c r="H174" s="339"/>
    </row>
    <row r="175" spans="1:8" s="16" customFormat="1" ht="97.5" customHeight="1" x14ac:dyDescent="0.2">
      <c r="A175" s="431"/>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5" s="340"/>
      <c r="E175" s="338"/>
      <c r="F175" s="338"/>
      <c r="G175" s="338"/>
      <c r="H175" s="339"/>
    </row>
    <row r="176" spans="1:8" s="16" customFormat="1" ht="166.5" customHeight="1" x14ac:dyDescent="0.2">
      <c r="A176" s="431"/>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6" s="340"/>
      <c r="E176" s="338"/>
      <c r="F176" s="338"/>
      <c r="G176" s="338"/>
      <c r="H176" s="339"/>
    </row>
    <row r="177" spans="1:8" s="16" customFormat="1" ht="92.25" customHeight="1" thickBot="1" x14ac:dyDescent="0.25">
      <c r="A177" s="468"/>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7" s="461"/>
      <c r="E177" s="354"/>
      <c r="F177" s="354"/>
      <c r="G177" s="354"/>
      <c r="H177" s="355"/>
    </row>
    <row r="178" spans="1:8" s="16" customFormat="1" ht="24.95" customHeight="1" thickBot="1" x14ac:dyDescent="0.25">
      <c r="A178" s="40"/>
      <c r="B178" s="41"/>
      <c r="C178" s="42"/>
      <c r="D178" s="570" t="s">
        <v>234</v>
      </c>
      <c r="E178" s="570"/>
      <c r="F178" s="570"/>
      <c r="G178" s="570"/>
      <c r="H178" s="593"/>
    </row>
    <row r="179" spans="1:8" s="16" customFormat="1" ht="50.1" customHeight="1" x14ac:dyDescent="0.2">
      <c r="A179" s="417" t="s">
        <v>237</v>
      </c>
      <c r="B179" s="454" t="s">
        <v>23</v>
      </c>
      <c r="C17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9" s="506">
        <v>222</v>
      </c>
      <c r="E179" s="507"/>
      <c r="F179" s="507"/>
      <c r="G179" s="507"/>
      <c r="H179" s="508"/>
    </row>
    <row r="180" spans="1:8" s="16" customFormat="1" ht="94.5" customHeight="1" x14ac:dyDescent="0.2">
      <c r="A180" s="418"/>
      <c r="B180" s="455"/>
      <c r="C180" s="457"/>
      <c r="D180" s="459"/>
      <c r="E180" s="426"/>
      <c r="F180" s="426"/>
      <c r="G180" s="426"/>
      <c r="H180" s="509"/>
    </row>
    <row r="181" spans="1:8" s="16" customFormat="1" ht="163.5" customHeight="1" thickBot="1" x14ac:dyDescent="0.25">
      <c r="A181" s="419"/>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1" s="510"/>
      <c r="E181" s="511"/>
      <c r="F181" s="511"/>
      <c r="G181" s="511"/>
      <c r="H181" s="512"/>
    </row>
    <row r="182" spans="1:8" ht="21.75" thickBot="1" x14ac:dyDescent="0.25">
      <c r="A182" s="40"/>
      <c r="B182" s="59"/>
      <c r="C182" s="60"/>
      <c r="D182" s="414"/>
      <c r="E182" s="415"/>
      <c r="F182" s="415"/>
      <c r="G182" s="415"/>
      <c r="H182" s="416"/>
    </row>
    <row r="183" spans="1:8" s="16" customFormat="1" ht="48" customHeight="1" x14ac:dyDescent="0.2">
      <c r="A183" s="440" t="s">
        <v>491</v>
      </c>
      <c r="B183" s="434" t="s">
        <v>27</v>
      </c>
      <c r="C18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3" s="360">
        <f>F183*1.2</f>
        <v>30571.199999999997</v>
      </c>
      <c r="E183" s="361">
        <f>F183*1.1</f>
        <v>28023.600000000002</v>
      </c>
      <c r="F183" s="361">
        <v>25476</v>
      </c>
      <c r="G183" s="361">
        <f>F183*0.75</f>
        <v>19107</v>
      </c>
      <c r="H183" s="362">
        <f>F183*0.5</f>
        <v>12738</v>
      </c>
    </row>
    <row r="184" spans="1:8" s="16" customFormat="1" ht="132" customHeight="1" x14ac:dyDescent="0.2">
      <c r="A184" s="441"/>
      <c r="B184" s="435"/>
      <c r="C184" s="435"/>
      <c r="D184" s="337"/>
      <c r="E184" s="338"/>
      <c r="F184" s="338"/>
      <c r="G184" s="338"/>
      <c r="H184" s="339"/>
    </row>
    <row r="185" spans="1:8" s="16" customFormat="1" ht="127.5" customHeight="1" x14ac:dyDescent="0.2">
      <c r="A185" s="441"/>
      <c r="B185" s="24" t="s">
        <v>12</v>
      </c>
      <c r="C18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5" s="337"/>
      <c r="E185" s="338"/>
      <c r="F185" s="338"/>
      <c r="G185" s="338"/>
      <c r="H185" s="339"/>
    </row>
    <row r="186" spans="1:8" s="16" customFormat="1" ht="127.5" customHeight="1" thickBot="1" x14ac:dyDescent="0.25">
      <c r="A186" s="442"/>
      <c r="B186" s="54" t="s">
        <v>33</v>
      </c>
      <c r="C18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6" s="367"/>
      <c r="E186" s="351"/>
      <c r="F186" s="351"/>
      <c r="G186" s="351"/>
      <c r="H186" s="352"/>
    </row>
    <row r="187" spans="1:8" s="16" customFormat="1" ht="166.5" customHeight="1" thickBot="1" x14ac:dyDescent="0.25">
      <c r="A187" s="443"/>
      <c r="B187" s="26" t="s">
        <v>13</v>
      </c>
      <c r="C18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7" s="353"/>
      <c r="E187" s="354"/>
      <c r="F187" s="354"/>
      <c r="G187" s="354"/>
      <c r="H187" s="355"/>
    </row>
    <row r="188" spans="1:8" s="16" customFormat="1" ht="24.95" customHeight="1" thickBot="1" x14ac:dyDescent="0.25">
      <c r="A188" s="28"/>
      <c r="B188" s="29"/>
      <c r="C188" s="30"/>
      <c r="D188" s="437"/>
      <c r="E188" s="438"/>
      <c r="F188" s="438"/>
      <c r="G188" s="438"/>
      <c r="H188" s="439"/>
    </row>
    <row r="189" spans="1:8" s="16" customFormat="1" ht="48" customHeight="1" x14ac:dyDescent="0.2">
      <c r="A189" s="430" t="s">
        <v>492</v>
      </c>
      <c r="B189" s="434" t="s">
        <v>27</v>
      </c>
      <c r="C18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89" s="436">
        <f>F189*1.2</f>
        <v>34934.400000000001</v>
      </c>
      <c r="E189" s="361">
        <f>F189*1.1</f>
        <v>32023.200000000004</v>
      </c>
      <c r="F189" s="361">
        <v>29112</v>
      </c>
      <c r="G189" s="361">
        <f>F189*0.75</f>
        <v>21834</v>
      </c>
      <c r="H189" s="362">
        <f>F189*0.5</f>
        <v>14556</v>
      </c>
    </row>
    <row r="190" spans="1:8" s="16" customFormat="1" ht="132" customHeight="1" x14ac:dyDescent="0.2">
      <c r="A190" s="431"/>
      <c r="B190" s="435"/>
      <c r="C190" s="435"/>
      <c r="D190" s="340"/>
      <c r="E190" s="338"/>
      <c r="F190" s="338"/>
      <c r="G190" s="338"/>
      <c r="H190" s="339"/>
    </row>
    <row r="191" spans="1:8" s="16" customFormat="1" ht="138.94999999999999" customHeight="1" x14ac:dyDescent="0.2">
      <c r="A191" s="431"/>
      <c r="B191" s="24" t="s">
        <v>12</v>
      </c>
      <c r="C19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1" s="340"/>
      <c r="E191" s="338"/>
      <c r="F191" s="338"/>
      <c r="G191" s="338"/>
      <c r="H191" s="339"/>
    </row>
    <row r="192" spans="1:8" s="16" customFormat="1" ht="166.5" customHeight="1" x14ac:dyDescent="0.2">
      <c r="A192" s="431"/>
      <c r="B192" s="31" t="s">
        <v>13</v>
      </c>
      <c r="C192"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2" s="340"/>
      <c r="E192" s="338"/>
      <c r="F192" s="338"/>
      <c r="G192" s="338"/>
      <c r="H192" s="339"/>
    </row>
    <row r="193" spans="1:8" s="16" customFormat="1" ht="92.25" customHeight="1" thickBot="1" x14ac:dyDescent="0.25">
      <c r="A193" s="468"/>
      <c r="B193" s="26" t="s">
        <v>36</v>
      </c>
      <c r="C193"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3" s="461"/>
      <c r="E193" s="354"/>
      <c r="F193" s="354"/>
      <c r="G193" s="354"/>
      <c r="H193" s="355"/>
    </row>
    <row r="194" spans="1:8" s="16" customFormat="1" ht="24.95" customHeight="1" thickBot="1" x14ac:dyDescent="0.25">
      <c r="A194" s="40"/>
      <c r="B194" s="41"/>
      <c r="C194" s="42"/>
      <c r="D194" s="465"/>
      <c r="E194" s="466"/>
      <c r="F194" s="466"/>
      <c r="G194" s="466"/>
      <c r="H194" s="467"/>
    </row>
    <row r="195" spans="1:8" s="16" customFormat="1" ht="50.1" customHeight="1" x14ac:dyDescent="0.2">
      <c r="A195" s="417" t="s">
        <v>493</v>
      </c>
      <c r="B195" s="454" t="s">
        <v>23</v>
      </c>
      <c r="C195"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5" s="506">
        <v>468</v>
      </c>
      <c r="E195" s="507"/>
      <c r="F195" s="507"/>
      <c r="G195" s="507"/>
      <c r="H195" s="508"/>
    </row>
    <row r="196" spans="1:8" s="16" customFormat="1" ht="94.5" customHeight="1" x14ac:dyDescent="0.2">
      <c r="A196" s="418"/>
      <c r="B196" s="455"/>
      <c r="C196" s="457"/>
      <c r="D196" s="459"/>
      <c r="E196" s="426"/>
      <c r="F196" s="426"/>
      <c r="G196" s="426"/>
      <c r="H196" s="509"/>
    </row>
    <row r="197" spans="1:8" s="16" customFormat="1" ht="163.5" customHeight="1" thickBot="1" x14ac:dyDescent="0.25">
      <c r="A197" s="419"/>
      <c r="B197" s="43" t="s">
        <v>13</v>
      </c>
      <c r="C19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97" s="510"/>
      <c r="E197" s="511"/>
      <c r="F197" s="511"/>
      <c r="G197" s="511"/>
      <c r="H197" s="512"/>
    </row>
    <row r="198" spans="1:8" ht="21.75" thickBot="1" x14ac:dyDescent="0.25">
      <c r="A198" s="40"/>
      <c r="B198" s="59"/>
      <c r="C198" s="60"/>
      <c r="D198" s="414"/>
      <c r="E198" s="415"/>
      <c r="F198" s="415"/>
      <c r="G198" s="415"/>
      <c r="H198" s="416"/>
    </row>
    <row r="199" spans="1:8" s="16" customFormat="1" ht="24.95" customHeight="1" thickBot="1" x14ac:dyDescent="0.25">
      <c r="A199" s="40"/>
      <c r="B199" s="59"/>
      <c r="C199" s="60"/>
      <c r="D199" s="570" t="s">
        <v>234</v>
      </c>
      <c r="E199" s="570"/>
      <c r="F199" s="570"/>
      <c r="G199" s="570"/>
      <c r="H199" s="593"/>
    </row>
    <row r="200" spans="1:8" s="16" customFormat="1" ht="50.1" customHeight="1" thickBot="1" x14ac:dyDescent="0.25">
      <c r="A200" s="386" t="s">
        <v>38</v>
      </c>
      <c r="B200" s="387"/>
      <c r="C200" s="387"/>
      <c r="D200" s="621" t="str">
        <f>"от "&amp;MIN(D201:D219)&amp;" до "&amp;MAX(D201:D219)</f>
        <v>от 2238 до 42522</v>
      </c>
      <c r="E200" s="622"/>
      <c r="F200" s="622"/>
      <c r="G200" s="622"/>
      <c r="H200" s="623"/>
    </row>
    <row r="201" spans="1:8" s="16" customFormat="1" ht="37.5" customHeight="1" outlineLevel="1" x14ac:dyDescent="0.2">
      <c r="A201" s="408" t="s">
        <v>238</v>
      </c>
      <c r="B201" s="577"/>
      <c r="C201" s="43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01" s="580">
        <v>2238</v>
      </c>
      <c r="E201" s="412"/>
      <c r="F201" s="412"/>
      <c r="G201" s="412"/>
      <c r="H201" s="413"/>
    </row>
    <row r="202" spans="1:8" s="16" customFormat="1" ht="37.5" customHeight="1" outlineLevel="1" x14ac:dyDescent="0.2">
      <c r="A202" s="667" t="s">
        <v>239</v>
      </c>
      <c r="B202" s="672"/>
      <c r="C202" s="578"/>
      <c r="D202" s="580">
        <v>4476</v>
      </c>
      <c r="E202" s="412"/>
      <c r="F202" s="412"/>
      <c r="G202" s="412"/>
      <c r="H202" s="413"/>
    </row>
    <row r="203" spans="1:8" s="16" customFormat="1" ht="37.5" customHeight="1" outlineLevel="1" x14ac:dyDescent="0.2">
      <c r="A203" s="667" t="s">
        <v>240</v>
      </c>
      <c r="B203" s="672"/>
      <c r="C203" s="578"/>
      <c r="D203" s="580">
        <v>6714</v>
      </c>
      <c r="E203" s="412"/>
      <c r="F203" s="412"/>
      <c r="G203" s="412"/>
      <c r="H203" s="413"/>
    </row>
    <row r="204" spans="1:8" s="16" customFormat="1" ht="37.5" customHeight="1" outlineLevel="1" x14ac:dyDescent="0.2">
      <c r="A204" s="667" t="s">
        <v>241</v>
      </c>
      <c r="B204" s="672"/>
      <c r="C204" s="578"/>
      <c r="D204" s="580">
        <v>8952</v>
      </c>
      <c r="E204" s="412"/>
      <c r="F204" s="412"/>
      <c r="G204" s="412"/>
      <c r="H204" s="413"/>
    </row>
    <row r="205" spans="1:8" s="16" customFormat="1" ht="37.5" customHeight="1" outlineLevel="1" x14ac:dyDescent="0.2">
      <c r="A205" s="667" t="s">
        <v>242</v>
      </c>
      <c r="B205" s="672"/>
      <c r="C205" s="578"/>
      <c r="D205" s="580">
        <v>11190</v>
      </c>
      <c r="E205" s="412"/>
      <c r="F205" s="412"/>
      <c r="G205" s="412"/>
      <c r="H205" s="413"/>
    </row>
    <row r="206" spans="1:8" s="16" customFormat="1" ht="37.5" customHeight="1" outlineLevel="1" x14ac:dyDescent="0.2">
      <c r="A206" s="667" t="s">
        <v>243</v>
      </c>
      <c r="B206" s="672"/>
      <c r="C206" s="578"/>
      <c r="D206" s="580">
        <v>13428</v>
      </c>
      <c r="E206" s="412"/>
      <c r="F206" s="412"/>
      <c r="G206" s="412"/>
      <c r="H206" s="413"/>
    </row>
    <row r="207" spans="1:8" s="16" customFormat="1" ht="37.5" customHeight="1" outlineLevel="1" x14ac:dyDescent="0.2">
      <c r="A207" s="667" t="s">
        <v>244</v>
      </c>
      <c r="B207" s="672"/>
      <c r="C207" s="578"/>
      <c r="D207" s="580">
        <v>15666</v>
      </c>
      <c r="E207" s="412"/>
      <c r="F207" s="412"/>
      <c r="G207" s="412"/>
      <c r="H207" s="413"/>
    </row>
    <row r="208" spans="1:8" s="16" customFormat="1" ht="37.5" customHeight="1" outlineLevel="1" x14ac:dyDescent="0.2">
      <c r="A208" s="667" t="s">
        <v>245</v>
      </c>
      <c r="B208" s="672"/>
      <c r="C208" s="578"/>
      <c r="D208" s="580">
        <v>17904</v>
      </c>
      <c r="E208" s="412"/>
      <c r="F208" s="412"/>
      <c r="G208" s="412"/>
      <c r="H208" s="413"/>
    </row>
    <row r="209" spans="1:8" s="16" customFormat="1" ht="37.5" customHeight="1" outlineLevel="1" x14ac:dyDescent="0.2">
      <c r="A209" s="667" t="s">
        <v>246</v>
      </c>
      <c r="B209" s="672"/>
      <c r="C209" s="578"/>
      <c r="D209" s="580">
        <v>20142</v>
      </c>
      <c r="E209" s="412"/>
      <c r="F209" s="412"/>
      <c r="G209" s="412"/>
      <c r="H209" s="413"/>
    </row>
    <row r="210" spans="1:8" s="16" customFormat="1" ht="37.5" customHeight="1" outlineLevel="1" x14ac:dyDescent="0.2">
      <c r="A210" s="667" t="s">
        <v>247</v>
      </c>
      <c r="B210" s="672"/>
      <c r="C210" s="578"/>
      <c r="D210" s="580">
        <v>22380</v>
      </c>
      <c r="E210" s="412"/>
      <c r="F210" s="412"/>
      <c r="G210" s="412"/>
      <c r="H210" s="413"/>
    </row>
    <row r="211" spans="1:8" s="16" customFormat="1" ht="37.5" customHeight="1" outlineLevel="1" x14ac:dyDescent="0.2">
      <c r="A211" s="667" t="s">
        <v>248</v>
      </c>
      <c r="B211" s="672"/>
      <c r="C211" s="578"/>
      <c r="D211" s="580">
        <v>24618</v>
      </c>
      <c r="E211" s="412"/>
      <c r="F211" s="412"/>
      <c r="G211" s="412"/>
      <c r="H211" s="413"/>
    </row>
    <row r="212" spans="1:8" s="16" customFormat="1" ht="37.5" customHeight="1" outlineLevel="1" x14ac:dyDescent="0.2">
      <c r="A212" s="667" t="s">
        <v>249</v>
      </c>
      <c r="B212" s="672"/>
      <c r="C212" s="578"/>
      <c r="D212" s="580">
        <v>26856</v>
      </c>
      <c r="E212" s="412"/>
      <c r="F212" s="412"/>
      <c r="G212" s="412"/>
      <c r="H212" s="413"/>
    </row>
    <row r="213" spans="1:8" s="16" customFormat="1" ht="37.5" customHeight="1" outlineLevel="1" x14ac:dyDescent="0.2">
      <c r="A213" s="667" t="s">
        <v>250</v>
      </c>
      <c r="B213" s="672"/>
      <c r="C213" s="578"/>
      <c r="D213" s="580">
        <v>29094</v>
      </c>
      <c r="E213" s="412"/>
      <c r="F213" s="412"/>
      <c r="G213" s="412"/>
      <c r="H213" s="413"/>
    </row>
    <row r="214" spans="1:8" s="16" customFormat="1" ht="37.5" customHeight="1" outlineLevel="1" x14ac:dyDescent="0.2">
      <c r="A214" s="667" t="s">
        <v>251</v>
      </c>
      <c r="B214" s="672"/>
      <c r="C214" s="578"/>
      <c r="D214" s="580">
        <v>31332</v>
      </c>
      <c r="E214" s="412"/>
      <c r="F214" s="412"/>
      <c r="G214" s="412"/>
      <c r="H214" s="413"/>
    </row>
    <row r="215" spans="1:8" s="16" customFormat="1" ht="37.5" customHeight="1" outlineLevel="1" x14ac:dyDescent="0.2">
      <c r="A215" s="667" t="s">
        <v>252</v>
      </c>
      <c r="B215" s="672"/>
      <c r="C215" s="578"/>
      <c r="D215" s="580">
        <v>33570</v>
      </c>
      <c r="E215" s="412"/>
      <c r="F215" s="412"/>
      <c r="G215" s="412"/>
      <c r="H215" s="413"/>
    </row>
    <row r="216" spans="1:8" s="16" customFormat="1" ht="37.5" customHeight="1" outlineLevel="1" x14ac:dyDescent="0.2">
      <c r="A216" s="667" t="s">
        <v>253</v>
      </c>
      <c r="B216" s="672"/>
      <c r="C216" s="578"/>
      <c r="D216" s="580">
        <v>35808</v>
      </c>
      <c r="E216" s="412"/>
      <c r="F216" s="412"/>
      <c r="G216" s="412"/>
      <c r="H216" s="413"/>
    </row>
    <row r="217" spans="1:8" s="16" customFormat="1" ht="37.5" customHeight="1" outlineLevel="1" x14ac:dyDescent="0.2">
      <c r="A217" s="667" t="s">
        <v>254</v>
      </c>
      <c r="B217" s="672"/>
      <c r="C217" s="578"/>
      <c r="D217" s="580">
        <v>38046</v>
      </c>
      <c r="E217" s="412"/>
      <c r="F217" s="412"/>
      <c r="G217" s="412"/>
      <c r="H217" s="413"/>
    </row>
    <row r="218" spans="1:8" s="16" customFormat="1" ht="37.5" customHeight="1" outlineLevel="1" x14ac:dyDescent="0.2">
      <c r="A218" s="667" t="s">
        <v>255</v>
      </c>
      <c r="B218" s="672"/>
      <c r="C218" s="578"/>
      <c r="D218" s="580">
        <v>40284</v>
      </c>
      <c r="E218" s="412"/>
      <c r="F218" s="412"/>
      <c r="G218" s="412"/>
      <c r="H218" s="413"/>
    </row>
    <row r="219" spans="1:8" s="16" customFormat="1" ht="37.5" customHeight="1" outlineLevel="1" x14ac:dyDescent="0.2">
      <c r="A219" s="667" t="s">
        <v>256</v>
      </c>
      <c r="B219" s="672"/>
      <c r="C219" s="578"/>
      <c r="D219" s="580">
        <v>42522</v>
      </c>
      <c r="E219" s="412"/>
      <c r="F219" s="412"/>
      <c r="G219" s="412"/>
      <c r="H219" s="413"/>
    </row>
    <row r="220" spans="1:8" s="16" customFormat="1" ht="37.5" customHeight="1" outlineLevel="1" x14ac:dyDescent="0.2">
      <c r="A220" s="396" t="s">
        <v>257</v>
      </c>
      <c r="B220" s="565"/>
      <c r="C220" s="578"/>
      <c r="D220" s="580">
        <v>44760</v>
      </c>
      <c r="E220" s="412"/>
      <c r="F220" s="412"/>
      <c r="G220" s="412"/>
      <c r="H220" s="413"/>
    </row>
    <row r="221" spans="1:8" s="16" customFormat="1" ht="37.5" customHeight="1" outlineLevel="1" x14ac:dyDescent="0.2">
      <c r="A221" s="396" t="s">
        <v>258</v>
      </c>
      <c r="B221" s="565"/>
      <c r="C221" s="578"/>
      <c r="D221" s="580">
        <v>46998</v>
      </c>
      <c r="E221" s="412"/>
      <c r="F221" s="412"/>
      <c r="G221" s="412"/>
      <c r="H221" s="413"/>
    </row>
    <row r="222" spans="1:8" s="16" customFormat="1" ht="37.5" customHeight="1" outlineLevel="1" x14ac:dyDescent="0.2">
      <c r="A222" s="396" t="s">
        <v>259</v>
      </c>
      <c r="B222" s="565"/>
      <c r="C222" s="578"/>
      <c r="D222" s="580">
        <v>49236</v>
      </c>
      <c r="E222" s="412"/>
      <c r="F222" s="412"/>
      <c r="G222" s="412"/>
      <c r="H222" s="413"/>
    </row>
    <row r="223" spans="1:8" s="16" customFormat="1" ht="37.5" customHeight="1" outlineLevel="1" x14ac:dyDescent="0.2">
      <c r="A223" s="396" t="s">
        <v>260</v>
      </c>
      <c r="B223" s="565"/>
      <c r="C223" s="578"/>
      <c r="D223" s="580">
        <v>51474</v>
      </c>
      <c r="E223" s="412"/>
      <c r="F223" s="412"/>
      <c r="G223" s="412"/>
      <c r="H223" s="413"/>
    </row>
    <row r="224" spans="1:8" s="16" customFormat="1" ht="37.5" customHeight="1" outlineLevel="1" x14ac:dyDescent="0.2">
      <c r="A224" s="396" t="s">
        <v>261</v>
      </c>
      <c r="B224" s="565"/>
      <c r="C224" s="578"/>
      <c r="D224" s="580">
        <v>53712</v>
      </c>
      <c r="E224" s="412"/>
      <c r="F224" s="412"/>
      <c r="G224" s="412"/>
      <c r="H224" s="413"/>
    </row>
    <row r="225" spans="1:8" s="16" customFormat="1" ht="37.5" customHeight="1" outlineLevel="1" x14ac:dyDescent="0.2">
      <c r="A225" s="396" t="s">
        <v>262</v>
      </c>
      <c r="B225" s="565"/>
      <c r="C225" s="578"/>
      <c r="D225" s="580">
        <v>55950</v>
      </c>
      <c r="E225" s="412"/>
      <c r="F225" s="412"/>
      <c r="G225" s="412"/>
      <c r="H225" s="413"/>
    </row>
    <row r="226" spans="1:8" s="16" customFormat="1" ht="37.5" customHeight="1" outlineLevel="1" x14ac:dyDescent="0.2">
      <c r="A226" s="396" t="s">
        <v>263</v>
      </c>
      <c r="B226" s="565"/>
      <c r="C226" s="578"/>
      <c r="D226" s="580">
        <v>58188</v>
      </c>
      <c r="E226" s="412"/>
      <c r="F226" s="412"/>
      <c r="G226" s="412"/>
      <c r="H226" s="413"/>
    </row>
    <row r="227" spans="1:8" s="16" customFormat="1" ht="37.5" customHeight="1" outlineLevel="1" x14ac:dyDescent="0.2">
      <c r="A227" s="396" t="s">
        <v>264</v>
      </c>
      <c r="B227" s="565"/>
      <c r="C227" s="578"/>
      <c r="D227" s="580">
        <v>60426</v>
      </c>
      <c r="E227" s="412"/>
      <c r="F227" s="412"/>
      <c r="G227" s="412"/>
      <c r="H227" s="413"/>
    </row>
    <row r="228" spans="1:8" s="16" customFormat="1" ht="37.5" customHeight="1" outlineLevel="1" x14ac:dyDescent="0.2">
      <c r="A228" s="396" t="s">
        <v>265</v>
      </c>
      <c r="B228" s="565"/>
      <c r="C228" s="578"/>
      <c r="D228" s="580">
        <v>62664</v>
      </c>
      <c r="E228" s="412"/>
      <c r="F228" s="412"/>
      <c r="G228" s="412"/>
      <c r="H228" s="413"/>
    </row>
    <row r="229" spans="1:8" s="16" customFormat="1" ht="37.5" customHeight="1" outlineLevel="1" x14ac:dyDescent="0.2">
      <c r="A229" s="396" t="s">
        <v>266</v>
      </c>
      <c r="B229" s="565"/>
      <c r="C229" s="578"/>
      <c r="D229" s="580">
        <v>64902</v>
      </c>
      <c r="E229" s="412"/>
      <c r="F229" s="412"/>
      <c r="G229" s="412"/>
      <c r="H229" s="413"/>
    </row>
    <row r="230" spans="1:8" s="16" customFormat="1" ht="37.5" customHeight="1" outlineLevel="1" x14ac:dyDescent="0.2">
      <c r="A230" s="396" t="s">
        <v>267</v>
      </c>
      <c r="B230" s="565"/>
      <c r="C230" s="578"/>
      <c r="D230" s="580">
        <v>67140</v>
      </c>
      <c r="E230" s="412"/>
      <c r="F230" s="412"/>
      <c r="G230" s="412"/>
      <c r="H230" s="413"/>
    </row>
    <row r="231" spans="1:8" s="16" customFormat="1" ht="37.5" customHeight="1" outlineLevel="1" x14ac:dyDescent="0.2">
      <c r="A231" s="396" t="s">
        <v>268</v>
      </c>
      <c r="B231" s="565"/>
      <c r="C231" s="578"/>
      <c r="D231" s="580">
        <v>69378</v>
      </c>
      <c r="E231" s="412"/>
      <c r="F231" s="412"/>
      <c r="G231" s="412"/>
      <c r="H231" s="413"/>
    </row>
    <row r="232" spans="1:8" s="16" customFormat="1" ht="37.5" customHeight="1" outlineLevel="1" x14ac:dyDescent="0.2">
      <c r="A232" s="396" t="s">
        <v>269</v>
      </c>
      <c r="B232" s="565"/>
      <c r="C232" s="578"/>
      <c r="D232" s="580">
        <v>71616</v>
      </c>
      <c r="E232" s="412"/>
      <c r="F232" s="412"/>
      <c r="G232" s="412"/>
      <c r="H232" s="413"/>
    </row>
    <row r="233" spans="1:8" s="16" customFormat="1" ht="37.5" customHeight="1" outlineLevel="1" x14ac:dyDescent="0.2">
      <c r="A233" s="396" t="s">
        <v>270</v>
      </c>
      <c r="B233" s="565"/>
      <c r="C233" s="578"/>
      <c r="D233" s="580">
        <v>73854</v>
      </c>
      <c r="E233" s="412"/>
      <c r="F233" s="412"/>
      <c r="G233" s="412"/>
      <c r="H233" s="413"/>
    </row>
    <row r="234" spans="1:8" s="16" customFormat="1" ht="37.5" customHeight="1" outlineLevel="1" x14ac:dyDescent="0.2">
      <c r="A234" s="396" t="s">
        <v>271</v>
      </c>
      <c r="B234" s="565"/>
      <c r="C234" s="578"/>
      <c r="D234" s="580">
        <v>76092</v>
      </c>
      <c r="E234" s="412"/>
      <c r="F234" s="412"/>
      <c r="G234" s="412"/>
      <c r="H234" s="413"/>
    </row>
    <row r="235" spans="1:8" s="16" customFormat="1" ht="37.5" customHeight="1" outlineLevel="1" x14ac:dyDescent="0.2">
      <c r="A235" s="396" t="s">
        <v>272</v>
      </c>
      <c r="B235" s="565"/>
      <c r="C235" s="578"/>
      <c r="D235" s="580">
        <v>78330</v>
      </c>
      <c r="E235" s="412"/>
      <c r="F235" s="412"/>
      <c r="G235" s="412"/>
      <c r="H235" s="413"/>
    </row>
    <row r="236" spans="1:8" s="16" customFormat="1" ht="37.5" customHeight="1" outlineLevel="1" x14ac:dyDescent="0.2">
      <c r="A236" s="396" t="s">
        <v>273</v>
      </c>
      <c r="B236" s="565"/>
      <c r="C236" s="578"/>
      <c r="D236" s="580">
        <v>80568</v>
      </c>
      <c r="E236" s="412"/>
      <c r="F236" s="412"/>
      <c r="G236" s="412"/>
      <c r="H236" s="413"/>
    </row>
    <row r="237" spans="1:8" s="16" customFormat="1" ht="37.5" customHeight="1" outlineLevel="1" x14ac:dyDescent="0.2">
      <c r="A237" s="396" t="s">
        <v>274</v>
      </c>
      <c r="B237" s="565"/>
      <c r="C237" s="578"/>
      <c r="D237" s="580">
        <v>82806</v>
      </c>
      <c r="E237" s="412"/>
      <c r="F237" s="412"/>
      <c r="G237" s="412"/>
      <c r="H237" s="413"/>
    </row>
    <row r="238" spans="1:8" s="16" customFormat="1" ht="37.5" customHeight="1" outlineLevel="1" x14ac:dyDescent="0.2">
      <c r="A238" s="396" t="s">
        <v>275</v>
      </c>
      <c r="B238" s="565"/>
      <c r="C238" s="578"/>
      <c r="D238" s="580">
        <v>85044</v>
      </c>
      <c r="E238" s="412"/>
      <c r="F238" s="412"/>
      <c r="G238" s="412"/>
      <c r="H238" s="413"/>
    </row>
    <row r="239" spans="1:8" s="16" customFormat="1" ht="37.5" customHeight="1" outlineLevel="1" x14ac:dyDescent="0.2">
      <c r="A239" s="396" t="s">
        <v>276</v>
      </c>
      <c r="B239" s="565"/>
      <c r="C239" s="578"/>
      <c r="D239" s="580">
        <v>87282</v>
      </c>
      <c r="E239" s="412"/>
      <c r="F239" s="412"/>
      <c r="G239" s="412"/>
      <c r="H239" s="413"/>
    </row>
    <row r="240" spans="1:8" s="16" customFormat="1" ht="37.5" customHeight="1" outlineLevel="1" x14ac:dyDescent="0.2">
      <c r="A240" s="396" t="s">
        <v>277</v>
      </c>
      <c r="B240" s="565"/>
      <c r="C240" s="578"/>
      <c r="D240" s="580">
        <v>89520</v>
      </c>
      <c r="E240" s="412"/>
      <c r="F240" s="412"/>
      <c r="G240" s="412"/>
      <c r="H240" s="413"/>
    </row>
    <row r="241" spans="1:8" s="16" customFormat="1" ht="37.5" customHeight="1" outlineLevel="1" x14ac:dyDescent="0.2">
      <c r="A241" s="396" t="s">
        <v>415</v>
      </c>
      <c r="B241" s="565"/>
      <c r="C241" s="578"/>
      <c r="D241" s="580">
        <v>91758</v>
      </c>
      <c r="E241" s="412"/>
      <c r="F241" s="412"/>
      <c r="G241" s="412"/>
      <c r="H241" s="413"/>
    </row>
    <row r="242" spans="1:8" s="16" customFormat="1" ht="37.5" customHeight="1" outlineLevel="1" x14ac:dyDescent="0.2">
      <c r="A242" s="396" t="s">
        <v>416</v>
      </c>
      <c r="B242" s="565"/>
      <c r="C242" s="578"/>
      <c r="D242" s="580">
        <v>93996</v>
      </c>
      <c r="E242" s="412"/>
      <c r="F242" s="412"/>
      <c r="G242" s="412"/>
      <c r="H242" s="413"/>
    </row>
    <row r="243" spans="1:8" s="16" customFormat="1" ht="37.5" customHeight="1" outlineLevel="1" x14ac:dyDescent="0.2">
      <c r="A243" s="396" t="s">
        <v>417</v>
      </c>
      <c r="B243" s="565"/>
      <c r="C243" s="578"/>
      <c r="D243" s="580">
        <v>96234</v>
      </c>
      <c r="E243" s="412"/>
      <c r="F243" s="412"/>
      <c r="G243" s="412"/>
      <c r="H243" s="413"/>
    </row>
    <row r="244" spans="1:8" s="16" customFormat="1" ht="37.5" customHeight="1" outlineLevel="1" x14ac:dyDescent="0.2">
      <c r="A244" s="396" t="s">
        <v>418</v>
      </c>
      <c r="B244" s="565"/>
      <c r="C244" s="578"/>
      <c r="D244" s="580">
        <v>98472</v>
      </c>
      <c r="E244" s="412"/>
      <c r="F244" s="412"/>
      <c r="G244" s="412"/>
      <c r="H244" s="413"/>
    </row>
    <row r="245" spans="1:8" s="16" customFormat="1" ht="37.5" customHeight="1" outlineLevel="1" x14ac:dyDescent="0.2">
      <c r="A245" s="396" t="s">
        <v>419</v>
      </c>
      <c r="B245" s="565"/>
      <c r="C245" s="578"/>
      <c r="D245" s="580">
        <v>100710</v>
      </c>
      <c r="E245" s="412"/>
      <c r="F245" s="412"/>
      <c r="G245" s="412"/>
      <c r="H245" s="413"/>
    </row>
    <row r="246" spans="1:8" s="16" customFormat="1" ht="37.5" customHeight="1" outlineLevel="1" x14ac:dyDescent="0.2">
      <c r="A246" s="396" t="s">
        <v>420</v>
      </c>
      <c r="B246" s="565"/>
      <c r="C246" s="578"/>
      <c r="D246" s="580">
        <v>102948</v>
      </c>
      <c r="E246" s="412"/>
      <c r="F246" s="412"/>
      <c r="G246" s="412"/>
      <c r="H246" s="413"/>
    </row>
    <row r="247" spans="1:8" s="16" customFormat="1" ht="37.5" customHeight="1" outlineLevel="1" x14ac:dyDescent="0.2">
      <c r="A247" s="396" t="s">
        <v>421</v>
      </c>
      <c r="B247" s="565"/>
      <c r="C247" s="578"/>
      <c r="D247" s="580">
        <v>105186</v>
      </c>
      <c r="E247" s="412"/>
      <c r="F247" s="412"/>
      <c r="G247" s="412"/>
      <c r="H247" s="413"/>
    </row>
    <row r="248" spans="1:8" s="16" customFormat="1" ht="37.5" customHeight="1" outlineLevel="1" x14ac:dyDescent="0.2">
      <c r="A248" s="396" t="s">
        <v>422</v>
      </c>
      <c r="B248" s="565"/>
      <c r="C248" s="578"/>
      <c r="D248" s="580">
        <v>107424</v>
      </c>
      <c r="E248" s="412"/>
      <c r="F248" s="412"/>
      <c r="G248" s="412"/>
      <c r="H248" s="413"/>
    </row>
    <row r="249" spans="1:8" s="16" customFormat="1" ht="37.5" customHeight="1" outlineLevel="1" x14ac:dyDescent="0.2">
      <c r="A249" s="396" t="s">
        <v>423</v>
      </c>
      <c r="B249" s="565"/>
      <c r="C249" s="578"/>
      <c r="D249" s="580">
        <v>109662</v>
      </c>
      <c r="E249" s="412"/>
      <c r="F249" s="412"/>
      <c r="G249" s="412"/>
      <c r="H249" s="413"/>
    </row>
    <row r="250" spans="1:8" s="16" customFormat="1" ht="37.5" customHeight="1" outlineLevel="1" x14ac:dyDescent="0.2">
      <c r="A250" s="396" t="s">
        <v>424</v>
      </c>
      <c r="B250" s="565"/>
      <c r="C250" s="578"/>
      <c r="D250" s="580">
        <v>111900</v>
      </c>
      <c r="E250" s="412"/>
      <c r="F250" s="412"/>
      <c r="G250" s="412"/>
      <c r="H250" s="413"/>
    </row>
    <row r="251" spans="1:8" s="16" customFormat="1" ht="37.5" customHeight="1" outlineLevel="1" x14ac:dyDescent="0.2">
      <c r="A251" s="396" t="s">
        <v>425</v>
      </c>
      <c r="B251" s="565"/>
      <c r="C251" s="578"/>
      <c r="D251" s="580">
        <v>114138</v>
      </c>
      <c r="E251" s="412"/>
      <c r="F251" s="412"/>
      <c r="G251" s="412"/>
      <c r="H251" s="413"/>
    </row>
    <row r="252" spans="1:8" s="16" customFormat="1" ht="37.5" customHeight="1" outlineLevel="1" x14ac:dyDescent="0.2">
      <c r="A252" s="396" t="s">
        <v>426</v>
      </c>
      <c r="B252" s="565"/>
      <c r="C252" s="578"/>
      <c r="D252" s="580">
        <v>116376</v>
      </c>
      <c r="E252" s="412"/>
      <c r="F252" s="412"/>
      <c r="G252" s="412"/>
      <c r="H252" s="413"/>
    </row>
    <row r="253" spans="1:8" s="16" customFormat="1" ht="37.5" customHeight="1" outlineLevel="1" x14ac:dyDescent="0.2">
      <c r="A253" s="396" t="s">
        <v>427</v>
      </c>
      <c r="B253" s="565"/>
      <c r="C253" s="578"/>
      <c r="D253" s="580">
        <v>118614</v>
      </c>
      <c r="E253" s="412"/>
      <c r="F253" s="412"/>
      <c r="G253" s="412"/>
      <c r="H253" s="413"/>
    </row>
    <row r="254" spans="1:8" s="16" customFormat="1" ht="37.5" customHeight="1" outlineLevel="1" x14ac:dyDescent="0.2">
      <c r="A254" s="396" t="s">
        <v>428</v>
      </c>
      <c r="B254" s="565"/>
      <c r="C254" s="578"/>
      <c r="D254" s="580">
        <v>120852</v>
      </c>
      <c r="E254" s="412"/>
      <c r="F254" s="412"/>
      <c r="G254" s="412"/>
      <c r="H254" s="413"/>
    </row>
    <row r="255" spans="1:8" s="16" customFormat="1" ht="37.5" customHeight="1" outlineLevel="1" x14ac:dyDescent="0.2">
      <c r="A255" s="396" t="s">
        <v>429</v>
      </c>
      <c r="B255" s="565"/>
      <c r="C255" s="578"/>
      <c r="D255" s="580">
        <v>123090</v>
      </c>
      <c r="E255" s="412"/>
      <c r="F255" s="412"/>
      <c r="G255" s="412"/>
      <c r="H255" s="413"/>
    </row>
    <row r="256" spans="1:8" s="16" customFormat="1" ht="37.5" customHeight="1" outlineLevel="1" x14ac:dyDescent="0.2">
      <c r="A256" s="396" t="s">
        <v>430</v>
      </c>
      <c r="B256" s="565"/>
      <c r="C256" s="578"/>
      <c r="D256" s="580">
        <v>125328</v>
      </c>
      <c r="E256" s="412"/>
      <c r="F256" s="412"/>
      <c r="G256" s="412"/>
      <c r="H256" s="413"/>
    </row>
    <row r="257" spans="1:8" s="16" customFormat="1" ht="37.5" customHeight="1" outlineLevel="1" x14ac:dyDescent="0.2">
      <c r="A257" s="396" t="s">
        <v>431</v>
      </c>
      <c r="B257" s="565"/>
      <c r="C257" s="578"/>
      <c r="D257" s="580">
        <v>127566</v>
      </c>
      <c r="E257" s="412"/>
      <c r="F257" s="412"/>
      <c r="G257" s="412"/>
      <c r="H257" s="413"/>
    </row>
    <row r="258" spans="1:8" s="16" customFormat="1" ht="37.5" customHeight="1" outlineLevel="1" x14ac:dyDescent="0.2">
      <c r="A258" s="396" t="s">
        <v>432</v>
      </c>
      <c r="B258" s="565"/>
      <c r="C258" s="578"/>
      <c r="D258" s="580">
        <v>129804</v>
      </c>
      <c r="E258" s="412"/>
      <c r="F258" s="412"/>
      <c r="G258" s="412"/>
      <c r="H258" s="413"/>
    </row>
    <row r="259" spans="1:8" s="16" customFormat="1" ht="37.5" customHeight="1" outlineLevel="1" x14ac:dyDescent="0.2">
      <c r="A259" s="396" t="s">
        <v>433</v>
      </c>
      <c r="B259" s="565"/>
      <c r="C259" s="578"/>
      <c r="D259" s="580">
        <v>132042</v>
      </c>
      <c r="E259" s="412"/>
      <c r="F259" s="412"/>
      <c r="G259" s="412"/>
      <c r="H259" s="413"/>
    </row>
    <row r="260" spans="1:8" s="16" customFormat="1" ht="37.5" customHeight="1" outlineLevel="1" x14ac:dyDescent="0.2">
      <c r="A260" s="396" t="s">
        <v>434</v>
      </c>
      <c r="B260" s="565"/>
      <c r="C260" s="578"/>
      <c r="D260" s="580">
        <v>134280</v>
      </c>
      <c r="E260" s="412"/>
      <c r="F260" s="412"/>
      <c r="G260" s="412"/>
      <c r="H260" s="413"/>
    </row>
    <row r="261" spans="1:8" s="16" customFormat="1" ht="37.5" customHeight="1" outlineLevel="1" x14ac:dyDescent="0.2">
      <c r="A261" s="396" t="s">
        <v>435</v>
      </c>
      <c r="B261" s="565"/>
      <c r="C261" s="578"/>
      <c r="D261" s="580">
        <v>136518</v>
      </c>
      <c r="E261" s="412"/>
      <c r="F261" s="412"/>
      <c r="G261" s="412"/>
      <c r="H261" s="413"/>
    </row>
    <row r="262" spans="1:8" s="16" customFormat="1" ht="37.5" customHeight="1" outlineLevel="1" x14ac:dyDescent="0.2">
      <c r="A262" s="396" t="s">
        <v>436</v>
      </c>
      <c r="B262" s="565"/>
      <c r="C262" s="578"/>
      <c r="D262" s="580">
        <v>138756</v>
      </c>
      <c r="E262" s="412"/>
      <c r="F262" s="412"/>
      <c r="G262" s="412"/>
      <c r="H262" s="413"/>
    </row>
    <row r="263" spans="1:8" s="16" customFormat="1" ht="37.5" customHeight="1" outlineLevel="1" x14ac:dyDescent="0.2">
      <c r="A263" s="396" t="s">
        <v>437</v>
      </c>
      <c r="B263" s="565"/>
      <c r="C263" s="578"/>
      <c r="D263" s="580">
        <v>140994</v>
      </c>
      <c r="E263" s="412"/>
      <c r="F263" s="412"/>
      <c r="G263" s="412"/>
      <c r="H263" s="413"/>
    </row>
    <row r="264" spans="1:8" s="16" customFormat="1" ht="37.5" customHeight="1" outlineLevel="1" x14ac:dyDescent="0.2">
      <c r="A264" s="396" t="s">
        <v>438</v>
      </c>
      <c r="B264" s="565"/>
      <c r="C264" s="578"/>
      <c r="D264" s="580">
        <v>143232</v>
      </c>
      <c r="E264" s="412"/>
      <c r="F264" s="412"/>
      <c r="G264" s="412"/>
      <c r="H264" s="413"/>
    </row>
    <row r="265" spans="1:8" s="16" customFormat="1" ht="37.5" customHeight="1" outlineLevel="1" x14ac:dyDescent="0.2">
      <c r="A265" s="396" t="s">
        <v>439</v>
      </c>
      <c r="B265" s="565"/>
      <c r="C265" s="578"/>
      <c r="D265" s="580">
        <v>145470</v>
      </c>
      <c r="E265" s="412"/>
      <c r="F265" s="412"/>
      <c r="G265" s="412"/>
      <c r="H265" s="413"/>
    </row>
    <row r="266" spans="1:8" s="16" customFormat="1" ht="37.5" customHeight="1" outlineLevel="1" x14ac:dyDescent="0.2">
      <c r="A266" s="396" t="s">
        <v>440</v>
      </c>
      <c r="B266" s="565"/>
      <c r="C266" s="578"/>
      <c r="D266" s="580">
        <v>147708</v>
      </c>
      <c r="E266" s="412"/>
      <c r="F266" s="412"/>
      <c r="G266" s="412"/>
      <c r="H266" s="413"/>
    </row>
    <row r="267" spans="1:8" s="16" customFormat="1" ht="37.5" customHeight="1" outlineLevel="1" x14ac:dyDescent="0.2">
      <c r="A267" s="396" t="s">
        <v>441</v>
      </c>
      <c r="B267" s="565"/>
      <c r="C267" s="578"/>
      <c r="D267" s="580">
        <v>149946</v>
      </c>
      <c r="E267" s="412"/>
      <c r="F267" s="412"/>
      <c r="G267" s="412"/>
      <c r="H267" s="413"/>
    </row>
    <row r="268" spans="1:8" s="16" customFormat="1" ht="37.5" customHeight="1" outlineLevel="1" x14ac:dyDescent="0.2">
      <c r="A268" s="396" t="s">
        <v>442</v>
      </c>
      <c r="B268" s="565"/>
      <c r="C268" s="578"/>
      <c r="D268" s="580">
        <v>152184</v>
      </c>
      <c r="E268" s="412"/>
      <c r="F268" s="412"/>
      <c r="G268" s="412"/>
      <c r="H268" s="413"/>
    </row>
    <row r="269" spans="1:8" s="16" customFormat="1" ht="37.5" customHeight="1" outlineLevel="1" x14ac:dyDescent="0.2">
      <c r="A269" s="396" t="s">
        <v>443</v>
      </c>
      <c r="B269" s="565"/>
      <c r="C269" s="578"/>
      <c r="D269" s="580">
        <v>154422</v>
      </c>
      <c r="E269" s="412"/>
      <c r="F269" s="412"/>
      <c r="G269" s="412"/>
      <c r="H269" s="413"/>
    </row>
    <row r="270" spans="1:8" s="16" customFormat="1" ht="37.5" customHeight="1" outlineLevel="1" x14ac:dyDescent="0.2">
      <c r="A270" s="396" t="s">
        <v>444</v>
      </c>
      <c r="B270" s="565"/>
      <c r="C270" s="578"/>
      <c r="D270" s="580">
        <v>156660</v>
      </c>
      <c r="E270" s="412"/>
      <c r="F270" s="412"/>
      <c r="G270" s="412"/>
      <c r="H270" s="413"/>
    </row>
    <row r="271" spans="1:8" s="16" customFormat="1" ht="37.5" customHeight="1" outlineLevel="1" x14ac:dyDescent="0.2">
      <c r="A271" s="396" t="s">
        <v>445</v>
      </c>
      <c r="B271" s="565"/>
      <c r="C271" s="578"/>
      <c r="D271" s="580">
        <v>158898</v>
      </c>
      <c r="E271" s="412"/>
      <c r="F271" s="412"/>
      <c r="G271" s="412"/>
      <c r="H271" s="413"/>
    </row>
    <row r="272" spans="1:8" s="16" customFormat="1" ht="37.5" customHeight="1" outlineLevel="1" x14ac:dyDescent="0.2">
      <c r="A272" s="396" t="s">
        <v>446</v>
      </c>
      <c r="B272" s="565"/>
      <c r="C272" s="578"/>
      <c r="D272" s="580">
        <v>161136</v>
      </c>
      <c r="E272" s="412"/>
      <c r="F272" s="412"/>
      <c r="G272" s="412"/>
      <c r="H272" s="413"/>
    </row>
    <row r="273" spans="1:8" s="16" customFormat="1" ht="37.5" customHeight="1" outlineLevel="1" x14ac:dyDescent="0.2">
      <c r="A273" s="396" t="s">
        <v>447</v>
      </c>
      <c r="B273" s="565"/>
      <c r="C273" s="578"/>
      <c r="D273" s="580">
        <v>163374</v>
      </c>
      <c r="E273" s="412"/>
      <c r="F273" s="412"/>
      <c r="G273" s="412"/>
      <c r="H273" s="413"/>
    </row>
    <row r="274" spans="1:8" s="16" customFormat="1" ht="37.5" customHeight="1" outlineLevel="1" x14ac:dyDescent="0.2">
      <c r="A274" s="396" t="s">
        <v>448</v>
      </c>
      <c r="B274" s="565"/>
      <c r="C274" s="578"/>
      <c r="D274" s="580">
        <v>165612</v>
      </c>
      <c r="E274" s="412"/>
      <c r="F274" s="412"/>
      <c r="G274" s="412"/>
      <c r="H274" s="413"/>
    </row>
    <row r="275" spans="1:8" s="16" customFormat="1" ht="37.5" customHeight="1" outlineLevel="1" x14ac:dyDescent="0.2">
      <c r="A275" s="396" t="s">
        <v>449</v>
      </c>
      <c r="B275" s="565"/>
      <c r="C275" s="578"/>
      <c r="D275" s="580">
        <v>167850</v>
      </c>
      <c r="E275" s="412"/>
      <c r="F275" s="412"/>
      <c r="G275" s="412"/>
      <c r="H275" s="413"/>
    </row>
    <row r="276" spans="1:8" s="16" customFormat="1" ht="37.5" customHeight="1" outlineLevel="1" x14ac:dyDescent="0.2">
      <c r="A276" s="396" t="s">
        <v>450</v>
      </c>
      <c r="B276" s="565"/>
      <c r="C276" s="578"/>
      <c r="D276" s="580">
        <v>170088</v>
      </c>
      <c r="E276" s="412"/>
      <c r="F276" s="412"/>
      <c r="G276" s="412"/>
      <c r="H276" s="413"/>
    </row>
    <row r="277" spans="1:8" s="16" customFormat="1" ht="37.5" customHeight="1" outlineLevel="1" x14ac:dyDescent="0.2">
      <c r="A277" s="396" t="s">
        <v>451</v>
      </c>
      <c r="B277" s="565"/>
      <c r="C277" s="578"/>
      <c r="D277" s="580">
        <v>172326</v>
      </c>
      <c r="E277" s="412"/>
      <c r="F277" s="412"/>
      <c r="G277" s="412"/>
      <c r="H277" s="413"/>
    </row>
    <row r="278" spans="1:8" s="16" customFormat="1" ht="37.5" customHeight="1" outlineLevel="1" x14ac:dyDescent="0.2">
      <c r="A278" s="396" t="s">
        <v>452</v>
      </c>
      <c r="B278" s="565"/>
      <c r="C278" s="578"/>
      <c r="D278" s="580">
        <v>174564</v>
      </c>
      <c r="E278" s="412"/>
      <c r="F278" s="412"/>
      <c r="G278" s="412"/>
      <c r="H278" s="413"/>
    </row>
    <row r="279" spans="1:8" s="16" customFormat="1" ht="37.5" customHeight="1" outlineLevel="1" x14ac:dyDescent="0.2">
      <c r="A279" s="396" t="s">
        <v>453</v>
      </c>
      <c r="B279" s="565"/>
      <c r="C279" s="578"/>
      <c r="D279" s="580">
        <v>176802</v>
      </c>
      <c r="E279" s="412"/>
      <c r="F279" s="412"/>
      <c r="G279" s="412"/>
      <c r="H279" s="413"/>
    </row>
    <row r="280" spans="1:8" s="16" customFormat="1" ht="37.5" customHeight="1" outlineLevel="1" x14ac:dyDescent="0.2">
      <c r="A280" s="396" t="s">
        <v>454</v>
      </c>
      <c r="B280" s="565"/>
      <c r="C280" s="578"/>
      <c r="D280" s="580">
        <v>179040</v>
      </c>
      <c r="E280" s="412"/>
      <c r="F280" s="412"/>
      <c r="G280" s="412"/>
      <c r="H280" s="413"/>
    </row>
    <row r="281" spans="1:8" s="16" customFormat="1" ht="37.5" customHeight="1" outlineLevel="1" x14ac:dyDescent="0.2">
      <c r="A281" s="396" t="s">
        <v>455</v>
      </c>
      <c r="B281" s="565"/>
      <c r="C281" s="578"/>
      <c r="D281" s="580">
        <v>181278</v>
      </c>
      <c r="E281" s="412"/>
      <c r="F281" s="412"/>
      <c r="G281" s="412"/>
      <c r="H281" s="413"/>
    </row>
    <row r="282" spans="1:8" s="16" customFormat="1" ht="37.5" customHeight="1" outlineLevel="1" x14ac:dyDescent="0.2">
      <c r="A282" s="396" t="s">
        <v>456</v>
      </c>
      <c r="B282" s="565"/>
      <c r="C282" s="578"/>
      <c r="D282" s="580">
        <v>183516</v>
      </c>
      <c r="E282" s="412"/>
      <c r="F282" s="412"/>
      <c r="G282" s="412"/>
      <c r="H282" s="413"/>
    </row>
    <row r="283" spans="1:8" s="16" customFormat="1" ht="37.5" customHeight="1" outlineLevel="1" x14ac:dyDescent="0.2">
      <c r="A283" s="396" t="s">
        <v>457</v>
      </c>
      <c r="B283" s="565"/>
      <c r="C283" s="578"/>
      <c r="D283" s="580">
        <v>185754</v>
      </c>
      <c r="E283" s="412"/>
      <c r="F283" s="412"/>
      <c r="G283" s="412"/>
      <c r="H283" s="413"/>
    </row>
    <row r="284" spans="1:8" s="16" customFormat="1" ht="37.5" customHeight="1" outlineLevel="1" x14ac:dyDescent="0.2">
      <c r="A284" s="396" t="s">
        <v>458</v>
      </c>
      <c r="B284" s="565"/>
      <c r="C284" s="578"/>
      <c r="D284" s="580">
        <v>187992</v>
      </c>
      <c r="E284" s="412"/>
      <c r="F284" s="412"/>
      <c r="G284" s="412"/>
      <c r="H284" s="413"/>
    </row>
    <row r="285" spans="1:8" s="16" customFormat="1" ht="37.5" customHeight="1" outlineLevel="1" x14ac:dyDescent="0.2">
      <c r="A285" s="396" t="s">
        <v>459</v>
      </c>
      <c r="B285" s="565"/>
      <c r="C285" s="578"/>
      <c r="D285" s="580">
        <v>190230</v>
      </c>
      <c r="E285" s="412"/>
      <c r="F285" s="412"/>
      <c r="G285" s="412"/>
      <c r="H285" s="413"/>
    </row>
    <row r="286" spans="1:8" s="16" customFormat="1" ht="37.5" customHeight="1" outlineLevel="1" x14ac:dyDescent="0.2">
      <c r="A286" s="396" t="s">
        <v>460</v>
      </c>
      <c r="B286" s="565"/>
      <c r="C286" s="578"/>
      <c r="D286" s="580">
        <v>192468</v>
      </c>
      <c r="E286" s="412"/>
      <c r="F286" s="412"/>
      <c r="G286" s="412"/>
      <c r="H286" s="413"/>
    </row>
    <row r="287" spans="1:8" s="16" customFormat="1" ht="37.5" customHeight="1" outlineLevel="1" x14ac:dyDescent="0.2">
      <c r="A287" s="396" t="s">
        <v>461</v>
      </c>
      <c r="B287" s="565"/>
      <c r="C287" s="578"/>
      <c r="D287" s="580">
        <v>194706</v>
      </c>
      <c r="E287" s="412"/>
      <c r="F287" s="412"/>
      <c r="G287" s="412"/>
      <c r="H287" s="413"/>
    </row>
    <row r="288" spans="1:8" s="16" customFormat="1" ht="37.5" customHeight="1" outlineLevel="1" x14ac:dyDescent="0.2">
      <c r="A288" s="396" t="s">
        <v>462</v>
      </c>
      <c r="B288" s="565"/>
      <c r="C288" s="578"/>
      <c r="D288" s="580">
        <v>196944</v>
      </c>
      <c r="E288" s="412"/>
      <c r="F288" s="412"/>
      <c r="G288" s="412"/>
      <c r="H288" s="413"/>
    </row>
    <row r="289" spans="1:8" s="16" customFormat="1" ht="37.5" customHeight="1" outlineLevel="1" x14ac:dyDescent="0.2">
      <c r="A289" s="396" t="s">
        <v>463</v>
      </c>
      <c r="B289" s="565"/>
      <c r="C289" s="578"/>
      <c r="D289" s="580">
        <v>199182</v>
      </c>
      <c r="E289" s="412"/>
      <c r="F289" s="412"/>
      <c r="G289" s="412"/>
      <c r="H289" s="413"/>
    </row>
    <row r="290" spans="1:8" s="16" customFormat="1" ht="37.5" customHeight="1" outlineLevel="1" x14ac:dyDescent="0.2">
      <c r="A290" s="396" t="s">
        <v>464</v>
      </c>
      <c r="B290" s="565"/>
      <c r="C290" s="578"/>
      <c r="D290" s="580">
        <v>201420</v>
      </c>
      <c r="E290" s="412"/>
      <c r="F290" s="412"/>
      <c r="G290" s="412"/>
      <c r="H290" s="413"/>
    </row>
    <row r="291" spans="1:8" s="16" customFormat="1" ht="37.5" customHeight="1" outlineLevel="1" x14ac:dyDescent="0.2">
      <c r="A291" s="396" t="s">
        <v>465</v>
      </c>
      <c r="B291" s="565"/>
      <c r="C291" s="578"/>
      <c r="D291" s="580">
        <v>203658</v>
      </c>
      <c r="E291" s="412"/>
      <c r="F291" s="412"/>
      <c r="G291" s="412"/>
      <c r="H291" s="413"/>
    </row>
    <row r="292" spans="1:8" s="16" customFormat="1" ht="37.5" customHeight="1" outlineLevel="1" x14ac:dyDescent="0.2">
      <c r="A292" s="396" t="s">
        <v>466</v>
      </c>
      <c r="B292" s="565"/>
      <c r="C292" s="578"/>
      <c r="D292" s="580">
        <v>205896</v>
      </c>
      <c r="E292" s="412"/>
      <c r="F292" s="412"/>
      <c r="G292" s="412"/>
      <c r="H292" s="413"/>
    </row>
    <row r="293" spans="1:8" s="16" customFormat="1" ht="37.5" customHeight="1" outlineLevel="1" x14ac:dyDescent="0.2">
      <c r="A293" s="396" t="s">
        <v>467</v>
      </c>
      <c r="B293" s="565"/>
      <c r="C293" s="578"/>
      <c r="D293" s="580">
        <v>208134</v>
      </c>
      <c r="E293" s="412"/>
      <c r="F293" s="412"/>
      <c r="G293" s="412"/>
      <c r="H293" s="413"/>
    </row>
    <row r="294" spans="1:8" s="16" customFormat="1" ht="37.5" customHeight="1" outlineLevel="1" x14ac:dyDescent="0.2">
      <c r="A294" s="396" t="s">
        <v>468</v>
      </c>
      <c r="B294" s="565"/>
      <c r="C294" s="578"/>
      <c r="D294" s="580">
        <v>210372</v>
      </c>
      <c r="E294" s="412"/>
      <c r="F294" s="412"/>
      <c r="G294" s="412"/>
      <c r="H294" s="413"/>
    </row>
    <row r="295" spans="1:8" s="16" customFormat="1" ht="37.5" customHeight="1" outlineLevel="1" x14ac:dyDescent="0.2">
      <c r="A295" s="396" t="s">
        <v>469</v>
      </c>
      <c r="B295" s="565"/>
      <c r="C295" s="578"/>
      <c r="D295" s="580">
        <v>212610</v>
      </c>
      <c r="E295" s="412"/>
      <c r="F295" s="412"/>
      <c r="G295" s="412"/>
      <c r="H295" s="413"/>
    </row>
    <row r="296" spans="1:8" s="16" customFormat="1" ht="37.5" customHeight="1" outlineLevel="1" x14ac:dyDescent="0.2">
      <c r="A296" s="396" t="s">
        <v>470</v>
      </c>
      <c r="B296" s="565"/>
      <c r="C296" s="578"/>
      <c r="D296" s="580">
        <v>214848</v>
      </c>
      <c r="E296" s="412"/>
      <c r="F296" s="412"/>
      <c r="G296" s="412"/>
      <c r="H296" s="413"/>
    </row>
    <row r="297" spans="1:8" s="16" customFormat="1" ht="37.5" customHeight="1" outlineLevel="1" x14ac:dyDescent="0.2">
      <c r="A297" s="396" t="s">
        <v>471</v>
      </c>
      <c r="B297" s="565"/>
      <c r="C297" s="578"/>
      <c r="D297" s="580">
        <v>217086</v>
      </c>
      <c r="E297" s="412"/>
      <c r="F297" s="412"/>
      <c r="G297" s="412"/>
      <c r="H297" s="413"/>
    </row>
    <row r="298" spans="1:8" s="16" customFormat="1" ht="37.5" customHeight="1" outlineLevel="1" x14ac:dyDescent="0.2">
      <c r="A298" s="396" t="s">
        <v>472</v>
      </c>
      <c r="B298" s="565"/>
      <c r="C298" s="578"/>
      <c r="D298" s="580">
        <v>219324</v>
      </c>
      <c r="E298" s="412"/>
      <c r="F298" s="412"/>
      <c r="G298" s="412"/>
      <c r="H298" s="413"/>
    </row>
    <row r="299" spans="1:8" s="16" customFormat="1" ht="37.5" customHeight="1" outlineLevel="1" x14ac:dyDescent="0.2">
      <c r="A299" s="396" t="s">
        <v>473</v>
      </c>
      <c r="B299" s="565"/>
      <c r="C299" s="578"/>
      <c r="D299" s="580">
        <v>221562</v>
      </c>
      <c r="E299" s="412"/>
      <c r="F299" s="412"/>
      <c r="G299" s="412"/>
      <c r="H299" s="413"/>
    </row>
    <row r="300" spans="1:8" s="16" customFormat="1" ht="37.5" customHeight="1" outlineLevel="1" thickBot="1" x14ac:dyDescent="0.25">
      <c r="A300" s="396" t="s">
        <v>474</v>
      </c>
      <c r="B300" s="565"/>
      <c r="C300" s="579"/>
      <c r="D300" s="580">
        <v>223800</v>
      </c>
      <c r="E300" s="412"/>
      <c r="F300" s="412"/>
      <c r="G300" s="412"/>
      <c r="H300" s="413"/>
    </row>
    <row r="301" spans="1:8" s="16" customFormat="1" ht="50.1" customHeight="1" thickBot="1" x14ac:dyDescent="0.25">
      <c r="A301" s="608" t="s">
        <v>59</v>
      </c>
      <c r="B301" s="609"/>
      <c r="C301" s="609"/>
      <c r="D301" s="610" t="str">
        <f>"от "&amp;MIN(D302:D311)&amp;" до "&amp;MAX(D302:D311)</f>
        <v>от 414 до 9870</v>
      </c>
      <c r="E301" s="611"/>
      <c r="F301" s="611"/>
      <c r="G301" s="611"/>
      <c r="H301" s="612"/>
    </row>
    <row r="302" spans="1:8" s="16" customFormat="1" ht="159.75" customHeight="1" x14ac:dyDescent="0.2">
      <c r="A302" s="198" t="s">
        <v>338</v>
      </c>
      <c r="B302" s="147" t="s">
        <v>194</v>
      </c>
      <c r="C302" s="1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02" s="361">
        <v>1452</v>
      </c>
      <c r="E302" s="361"/>
      <c r="F302" s="361"/>
      <c r="G302" s="361"/>
      <c r="H302" s="362"/>
    </row>
    <row r="303" spans="1:8" s="16" customFormat="1" ht="37.5" customHeight="1" x14ac:dyDescent="0.2">
      <c r="A303" s="607" t="s">
        <v>61</v>
      </c>
      <c r="B303" s="358"/>
      <c r="C303" s="61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03" s="338">
        <v>852</v>
      </c>
      <c r="E303" s="338"/>
      <c r="F303" s="338"/>
      <c r="G303" s="338"/>
      <c r="H303" s="339"/>
    </row>
    <row r="304" spans="1:8" s="16" customFormat="1" ht="37.5" customHeight="1" x14ac:dyDescent="0.2">
      <c r="A304" s="607" t="s">
        <v>62</v>
      </c>
      <c r="B304" s="358"/>
      <c r="C304" s="613"/>
      <c r="D304" s="338">
        <v>9870</v>
      </c>
      <c r="E304" s="338"/>
      <c r="F304" s="338"/>
      <c r="G304" s="338"/>
      <c r="H304" s="339"/>
    </row>
    <row r="305" spans="1:8" s="16" customFormat="1" ht="37.5" customHeight="1" x14ac:dyDescent="0.2">
      <c r="A305" s="607" t="s">
        <v>63</v>
      </c>
      <c r="B305" s="358"/>
      <c r="C305" s="613"/>
      <c r="D305" s="338">
        <v>2310</v>
      </c>
      <c r="E305" s="338"/>
      <c r="F305" s="338"/>
      <c r="G305" s="338"/>
      <c r="H305" s="339"/>
    </row>
    <row r="306" spans="1:8" s="16" customFormat="1" ht="37.5" customHeight="1" x14ac:dyDescent="0.2">
      <c r="A306" s="607" t="s">
        <v>64</v>
      </c>
      <c r="B306" s="358"/>
      <c r="C306" s="613"/>
      <c r="D306" s="338">
        <v>6090</v>
      </c>
      <c r="E306" s="338"/>
      <c r="F306" s="338"/>
      <c r="G306" s="338"/>
      <c r="H306" s="339"/>
    </row>
    <row r="307" spans="1:8" s="16" customFormat="1" ht="37.5" customHeight="1" x14ac:dyDescent="0.2">
      <c r="A307" s="607" t="s">
        <v>65</v>
      </c>
      <c r="B307" s="358"/>
      <c r="C307" s="613"/>
      <c r="D307" s="338">
        <v>414</v>
      </c>
      <c r="E307" s="338"/>
      <c r="F307" s="338"/>
      <c r="G307" s="338"/>
      <c r="H307" s="339"/>
    </row>
    <row r="308" spans="1:8" s="16" customFormat="1" ht="37.5" customHeight="1" x14ac:dyDescent="0.2">
      <c r="A308" s="607" t="s">
        <v>66</v>
      </c>
      <c r="B308" s="358"/>
      <c r="C308" s="613"/>
      <c r="D308" s="338">
        <v>414</v>
      </c>
      <c r="E308" s="338"/>
      <c r="F308" s="338"/>
      <c r="G308" s="338"/>
      <c r="H308" s="339"/>
    </row>
    <row r="309" spans="1:8" s="16" customFormat="1" ht="37.5" customHeight="1" x14ac:dyDescent="0.2">
      <c r="A309" s="607" t="s">
        <v>67</v>
      </c>
      <c r="B309" s="358"/>
      <c r="C309" s="613"/>
      <c r="D309" s="338">
        <v>822</v>
      </c>
      <c r="E309" s="338"/>
      <c r="F309" s="338"/>
      <c r="G309" s="338"/>
      <c r="H309" s="339"/>
    </row>
    <row r="310" spans="1:8" s="16" customFormat="1" ht="37.5" customHeight="1" x14ac:dyDescent="0.2">
      <c r="A310" s="607" t="s">
        <v>68</v>
      </c>
      <c r="B310" s="358"/>
      <c r="C310" s="613"/>
      <c r="D310" s="338">
        <v>1230</v>
      </c>
      <c r="E310" s="338"/>
      <c r="F310" s="338"/>
      <c r="G310" s="338"/>
      <c r="H310" s="339"/>
    </row>
    <row r="311" spans="1:8" s="16" customFormat="1" ht="37.5" customHeight="1" x14ac:dyDescent="0.2">
      <c r="A311" s="607" t="s">
        <v>69</v>
      </c>
      <c r="B311" s="358"/>
      <c r="C311" s="613"/>
      <c r="D311" s="338">
        <v>7026</v>
      </c>
      <c r="E311" s="338"/>
      <c r="F311" s="338"/>
      <c r="G311" s="338"/>
      <c r="H311" s="339"/>
    </row>
    <row r="312" spans="1:8" s="16" customFormat="1" ht="117.75" customHeight="1" thickBot="1" x14ac:dyDescent="0.25">
      <c r="A312" s="501" t="s">
        <v>71</v>
      </c>
      <c r="B312" s="502"/>
      <c r="C31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12" s="354">
        <v>30</v>
      </c>
      <c r="E312" s="354"/>
      <c r="F312" s="354"/>
      <c r="G312" s="354"/>
      <c r="H312" s="355"/>
    </row>
    <row r="313" spans="1:8" s="23" customFormat="1" ht="50.1" customHeight="1" thickBot="1" x14ac:dyDescent="0.25">
      <c r="A313" s="603" t="s">
        <v>72</v>
      </c>
      <c r="B313" s="604"/>
      <c r="C313" s="70"/>
      <c r="D313" s="605" t="str">
        <f>"от "&amp;MIN(D315,D335:D349)&amp;" до "&amp;MAX(D315,D335:D349)</f>
        <v>от 570 до 31290</v>
      </c>
      <c r="E313" s="605"/>
      <c r="F313" s="605"/>
      <c r="G313" s="605"/>
      <c r="H313" s="606"/>
    </row>
    <row r="314" spans="1:8" s="16" customFormat="1" ht="24.95" customHeight="1" thickBot="1" x14ac:dyDescent="0.25">
      <c r="A314" s="370"/>
      <c r="B314" s="371"/>
      <c r="C314" s="42"/>
      <c r="D314" s="372"/>
      <c r="E314" s="372"/>
      <c r="F314" s="372"/>
      <c r="G314" s="372"/>
      <c r="H314" s="373"/>
    </row>
    <row r="315" spans="1:8" s="16" customFormat="1" ht="60.75" customHeight="1" thickBot="1" x14ac:dyDescent="0.25">
      <c r="A315" s="374" t="s">
        <v>73</v>
      </c>
      <c r="B315" s="375"/>
      <c r="C315"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315" s="379">
        <v>13248</v>
      </c>
      <c r="E315" s="379"/>
      <c r="F315" s="379"/>
      <c r="G315" s="379"/>
      <c r="H315" s="380"/>
    </row>
    <row r="316" spans="1:8" s="16" customFormat="1" ht="60.75" customHeight="1" thickBot="1" x14ac:dyDescent="0.25">
      <c r="A316" s="381" t="s">
        <v>74</v>
      </c>
      <c r="B316" s="382"/>
      <c r="C316" s="377"/>
      <c r="D316" s="383" t="s">
        <v>75</v>
      </c>
      <c r="E316" s="384"/>
      <c r="F316" s="384"/>
      <c r="G316" s="384"/>
      <c r="H316" s="385"/>
    </row>
    <row r="317" spans="1:8" s="16" customFormat="1" ht="60.75" customHeight="1" x14ac:dyDescent="0.2">
      <c r="A317" s="363" t="s">
        <v>76</v>
      </c>
      <c r="B317" s="364"/>
      <c r="C317" s="377"/>
      <c r="D317" s="368">
        <f>D315/4</f>
        <v>3312</v>
      </c>
      <c r="E317" s="368"/>
      <c r="F317" s="368"/>
      <c r="G317" s="368"/>
      <c r="H317" s="369"/>
    </row>
    <row r="318" spans="1:8" s="16" customFormat="1" ht="60.75" customHeight="1" x14ac:dyDescent="0.2">
      <c r="A318" s="363" t="s">
        <v>77</v>
      </c>
      <c r="B318" s="364"/>
      <c r="C318" s="377"/>
      <c r="D318" s="368">
        <f>D315/5</f>
        <v>2649.6</v>
      </c>
      <c r="E318" s="368"/>
      <c r="F318" s="368"/>
      <c r="G318" s="368"/>
      <c r="H318" s="369"/>
    </row>
    <row r="319" spans="1:8" s="16" customFormat="1" ht="60.75" customHeight="1" x14ac:dyDescent="0.2">
      <c r="A319" s="363" t="s">
        <v>78</v>
      </c>
      <c r="B319" s="364"/>
      <c r="C319" s="377"/>
      <c r="D319" s="368">
        <f>D315/6</f>
        <v>2208</v>
      </c>
      <c r="E319" s="368"/>
      <c r="F319" s="368"/>
      <c r="G319" s="368"/>
      <c r="H319" s="369"/>
    </row>
    <row r="320" spans="1:8" s="16" customFormat="1" ht="60.75" customHeight="1" x14ac:dyDescent="0.2">
      <c r="A320" s="363" t="s">
        <v>79</v>
      </c>
      <c r="B320" s="364"/>
      <c r="C320" s="377"/>
      <c r="D320" s="368">
        <f>D315/7</f>
        <v>1892.5714285714287</v>
      </c>
      <c r="E320" s="368"/>
      <c r="F320" s="368"/>
      <c r="G320" s="368"/>
      <c r="H320" s="369"/>
    </row>
    <row r="321" spans="1:8" s="16" customFormat="1" ht="60.75" customHeight="1" x14ac:dyDescent="0.2">
      <c r="A321" s="363" t="s">
        <v>80</v>
      </c>
      <c r="B321" s="364"/>
      <c r="C321" s="377"/>
      <c r="D321" s="368">
        <f>D315/8</f>
        <v>1656</v>
      </c>
      <c r="E321" s="368"/>
      <c r="F321" s="368"/>
      <c r="G321" s="368"/>
      <c r="H321" s="369"/>
    </row>
    <row r="322" spans="1:8" s="16" customFormat="1" ht="60.75" customHeight="1" x14ac:dyDescent="0.2">
      <c r="A322" s="363" t="s">
        <v>81</v>
      </c>
      <c r="B322" s="364"/>
      <c r="C322" s="377"/>
      <c r="D322" s="368">
        <f>D315/9</f>
        <v>1472</v>
      </c>
      <c r="E322" s="368"/>
      <c r="F322" s="368"/>
      <c r="G322" s="368"/>
      <c r="H322" s="369"/>
    </row>
    <row r="323" spans="1:8" s="16" customFormat="1" ht="60.75" customHeight="1" x14ac:dyDescent="0.2">
      <c r="A323" s="363" t="s">
        <v>82</v>
      </c>
      <c r="B323" s="364"/>
      <c r="C323" s="377"/>
      <c r="D323" s="368">
        <f>D315/10</f>
        <v>1324.8</v>
      </c>
      <c r="E323" s="368"/>
      <c r="F323" s="368"/>
      <c r="G323" s="368"/>
      <c r="H323" s="369"/>
    </row>
    <row r="324" spans="1:8" s="16" customFormat="1" ht="60.75" customHeight="1" thickBot="1" x14ac:dyDescent="0.25">
      <c r="A324" s="374" t="s">
        <v>83</v>
      </c>
      <c r="B324" s="375"/>
      <c r="C324" s="377"/>
      <c r="D324" s="379">
        <v>19848</v>
      </c>
      <c r="E324" s="379"/>
      <c r="F324" s="379"/>
      <c r="G324" s="379"/>
      <c r="H324" s="380"/>
    </row>
    <row r="325" spans="1:8" s="16" customFormat="1" ht="60.75" customHeight="1" thickBot="1" x14ac:dyDescent="0.25">
      <c r="A325" s="381" t="s">
        <v>74</v>
      </c>
      <c r="B325" s="382"/>
      <c r="C325" s="377"/>
      <c r="D325" s="383" t="s">
        <v>75</v>
      </c>
      <c r="E325" s="384"/>
      <c r="F325" s="384"/>
      <c r="G325" s="384"/>
      <c r="H325" s="385"/>
    </row>
    <row r="326" spans="1:8" s="16" customFormat="1" ht="60.75" customHeight="1" x14ac:dyDescent="0.2">
      <c r="A326" s="363" t="s">
        <v>76</v>
      </c>
      <c r="B326" s="364"/>
      <c r="C326" s="377"/>
      <c r="D326" s="368">
        <v>4962</v>
      </c>
      <c r="E326" s="368"/>
      <c r="F326" s="368"/>
      <c r="G326" s="368"/>
      <c r="H326" s="369"/>
    </row>
    <row r="327" spans="1:8" s="16" customFormat="1" ht="60.75" customHeight="1" x14ac:dyDescent="0.2">
      <c r="A327" s="363" t="s">
        <v>77</v>
      </c>
      <c r="B327" s="364"/>
      <c r="C327" s="377"/>
      <c r="D327" s="368">
        <v>3969.6</v>
      </c>
      <c r="E327" s="368"/>
      <c r="F327" s="368"/>
      <c r="G327" s="368"/>
      <c r="H327" s="369"/>
    </row>
    <row r="328" spans="1:8" s="16" customFormat="1" ht="60.75" customHeight="1" x14ac:dyDescent="0.2">
      <c r="A328" s="363" t="s">
        <v>78</v>
      </c>
      <c r="B328" s="364"/>
      <c r="C328" s="377"/>
      <c r="D328" s="368">
        <v>3307.9999999999995</v>
      </c>
      <c r="E328" s="368"/>
      <c r="F328" s="368"/>
      <c r="G328" s="368"/>
      <c r="H328" s="369"/>
    </row>
    <row r="329" spans="1:8" s="16" customFormat="1" ht="60.75" customHeight="1" x14ac:dyDescent="0.2">
      <c r="A329" s="363" t="s">
        <v>79</v>
      </c>
      <c r="B329" s="364"/>
      <c r="C329" s="377"/>
      <c r="D329" s="368">
        <v>2835.4285714285711</v>
      </c>
      <c r="E329" s="368"/>
      <c r="F329" s="368"/>
      <c r="G329" s="368"/>
      <c r="H329" s="369"/>
    </row>
    <row r="330" spans="1:8" s="16" customFormat="1" ht="60.75" customHeight="1" x14ac:dyDescent="0.2">
      <c r="A330" s="363" t="s">
        <v>80</v>
      </c>
      <c r="B330" s="364"/>
      <c r="C330" s="377"/>
      <c r="D330" s="368">
        <v>2481</v>
      </c>
      <c r="E330" s="368"/>
      <c r="F330" s="368"/>
      <c r="G330" s="368"/>
      <c r="H330" s="369"/>
    </row>
    <row r="331" spans="1:8" s="16" customFormat="1" ht="60.75" customHeight="1" x14ac:dyDescent="0.2">
      <c r="A331" s="363" t="s">
        <v>81</v>
      </c>
      <c r="B331" s="364"/>
      <c r="C331" s="377"/>
      <c r="D331" s="368">
        <v>2205.3333333333335</v>
      </c>
      <c r="E331" s="368"/>
      <c r="F331" s="368"/>
      <c r="G331" s="368"/>
      <c r="H331" s="369"/>
    </row>
    <row r="332" spans="1:8" s="16" customFormat="1" ht="60.75" customHeight="1" thickBot="1" x14ac:dyDescent="0.25">
      <c r="A332" s="363" t="s">
        <v>82</v>
      </c>
      <c r="B332" s="364"/>
      <c r="C332" s="378"/>
      <c r="D332" s="368">
        <v>1984.8</v>
      </c>
      <c r="E332" s="368"/>
      <c r="F332" s="368"/>
      <c r="G332" s="368"/>
      <c r="H332" s="369"/>
    </row>
    <row r="333" spans="1:8" s="16" customFormat="1" ht="62.45" customHeight="1" thickBot="1" x14ac:dyDescent="0.25">
      <c r="A333" s="501" t="s">
        <v>84</v>
      </c>
      <c r="B333" s="643"/>
      <c r="C3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33" s="461">
        <v>20004</v>
      </c>
      <c r="E333" s="354"/>
      <c r="F333" s="354"/>
      <c r="G333" s="354"/>
      <c r="H333" s="355"/>
    </row>
    <row r="334" spans="1:8" s="16" customFormat="1" ht="24.75" customHeight="1" thickBot="1" x14ac:dyDescent="0.25">
      <c r="A334" s="329"/>
      <c r="B334" s="330"/>
      <c r="C334" s="56"/>
      <c r="D334" s="331"/>
      <c r="E334" s="331"/>
      <c r="F334" s="331"/>
      <c r="G334" s="331"/>
      <c r="H334" s="332"/>
    </row>
    <row r="335" spans="1:8" s="16" customFormat="1" ht="50.1" customHeight="1" x14ac:dyDescent="0.2">
      <c r="A335" s="335" t="s">
        <v>85</v>
      </c>
      <c r="B335" s="336"/>
      <c r="C335" s="105" t="str">
        <f>"Интернет-площадка 2gis.ru на основе Cправочника организаций "&amp;$C$2&amp;""</f>
        <v>Интернет-площадка 2gis.ru на основе Cправочника организаций "2ГИС.КАЗАНЬ"</v>
      </c>
      <c r="D335" s="340">
        <v>13020</v>
      </c>
      <c r="E335" s="338"/>
      <c r="F335" s="338"/>
      <c r="G335" s="338"/>
      <c r="H335" s="339"/>
    </row>
    <row r="336" spans="1:8" s="16" customFormat="1" ht="50.1" customHeight="1" x14ac:dyDescent="0.2">
      <c r="A336" s="335" t="s">
        <v>86</v>
      </c>
      <c r="B336" s="336"/>
      <c r="C336"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36" s="340">
        <v>10500</v>
      </c>
      <c r="E336" s="338"/>
      <c r="F336" s="338"/>
      <c r="G336" s="338"/>
      <c r="H336" s="339"/>
    </row>
    <row r="337" spans="1:8" s="16" customFormat="1" ht="50.1" customHeight="1" x14ac:dyDescent="0.2">
      <c r="A337" s="335" t="s">
        <v>87</v>
      </c>
      <c r="B337" s="336"/>
      <c r="C337"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37" s="340">
        <v>26250</v>
      </c>
      <c r="E337" s="338"/>
      <c r="F337" s="338"/>
      <c r="G337" s="338"/>
      <c r="H337" s="339"/>
    </row>
    <row r="338" spans="1:8" s="16" customFormat="1" ht="50.1" customHeight="1" x14ac:dyDescent="0.2">
      <c r="A338" s="335" t="s">
        <v>88</v>
      </c>
      <c r="B338" s="336"/>
      <c r="C338" s="68" t="str">
        <f>"Интернет-площадка 2gis.ru на основе Cправочника организаций "&amp;$C$2&amp;""</f>
        <v>Интернет-площадка 2gis.ru на основе Cправочника организаций "2ГИС.КАЗАНЬ"</v>
      </c>
      <c r="D338" s="340">
        <v>13020</v>
      </c>
      <c r="E338" s="338"/>
      <c r="F338" s="338"/>
      <c r="G338" s="338"/>
      <c r="H338" s="339"/>
    </row>
    <row r="339" spans="1:8" s="16" customFormat="1" ht="50.1" customHeight="1" x14ac:dyDescent="0.2">
      <c r="A339" s="335" t="s">
        <v>89</v>
      </c>
      <c r="B339" s="336"/>
      <c r="C339" s="68" t="str">
        <f>"Интернет-площадка 2gis.ru на основе Cправочника организаций "&amp;$C$2&amp;""</f>
        <v>Интернет-площадка 2gis.ru на основе Cправочника организаций "2ГИС.КАЗАНЬ"</v>
      </c>
      <c r="D339" s="340">
        <v>15624</v>
      </c>
      <c r="E339" s="338"/>
      <c r="F339" s="338"/>
      <c r="G339" s="338"/>
      <c r="H339" s="339"/>
    </row>
    <row r="340" spans="1:8" s="16" customFormat="1" ht="50.1" customHeight="1" x14ac:dyDescent="0.2">
      <c r="A340" s="335" t="s">
        <v>90</v>
      </c>
      <c r="B340" s="336"/>
      <c r="C340"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0" s="340">
        <v>11760</v>
      </c>
      <c r="E340" s="338"/>
      <c r="F340" s="338"/>
      <c r="G340" s="338"/>
      <c r="H340" s="339"/>
    </row>
    <row r="341" spans="1:8" s="16" customFormat="1" ht="50.1" customHeight="1" x14ac:dyDescent="0.2">
      <c r="A341" s="335" t="s">
        <v>91</v>
      </c>
      <c r="B341" s="336"/>
      <c r="C341"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1" s="340">
        <v>17430</v>
      </c>
      <c r="E341" s="338"/>
      <c r="F341" s="338"/>
      <c r="G341" s="338"/>
      <c r="H341" s="339"/>
    </row>
    <row r="342" spans="1:8" s="16" customFormat="1" ht="50.1" customHeight="1" x14ac:dyDescent="0.2">
      <c r="A342" s="335" t="s">
        <v>92</v>
      </c>
      <c r="B342" s="336"/>
      <c r="C342"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2" s="340">
        <v>31290</v>
      </c>
      <c r="E342" s="338"/>
      <c r="F342" s="338"/>
      <c r="G342" s="338"/>
      <c r="H342" s="339"/>
    </row>
    <row r="343" spans="1:8" s="16" customFormat="1" ht="50.1" customHeight="1" x14ac:dyDescent="0.2">
      <c r="A343" s="335" t="s">
        <v>93</v>
      </c>
      <c r="B343" s="336"/>
      <c r="C343" s="68" t="e">
        <f>#REF!</f>
        <v>#REF!</v>
      </c>
      <c r="D343" s="340">
        <v>16830</v>
      </c>
      <c r="E343" s="338"/>
      <c r="F343" s="338"/>
      <c r="G343" s="338"/>
      <c r="H343" s="339"/>
    </row>
    <row r="344" spans="1:8" s="16" customFormat="1" ht="50.1" customHeight="1" x14ac:dyDescent="0.2">
      <c r="A344" s="335" t="s">
        <v>94</v>
      </c>
      <c r="B344" s="336"/>
      <c r="C344" s="68" t="s">
        <v>95</v>
      </c>
      <c r="D344" s="340">
        <v>570</v>
      </c>
      <c r="E344" s="338"/>
      <c r="F344" s="338"/>
      <c r="G344" s="338"/>
      <c r="H344" s="339"/>
    </row>
    <row r="345" spans="1:8" s="16" customFormat="1" ht="64.5" customHeight="1" x14ac:dyDescent="0.2">
      <c r="A345" s="335" t="s">
        <v>96</v>
      </c>
      <c r="B345" s="336"/>
      <c r="C34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5" s="340">
        <v>9450</v>
      </c>
      <c r="E345" s="338"/>
      <c r="F345" s="338"/>
      <c r="G345" s="338"/>
      <c r="H345" s="339"/>
    </row>
    <row r="346" spans="1:8" s="16" customFormat="1" ht="64.5" customHeight="1" x14ac:dyDescent="0.2">
      <c r="A346" s="335" t="s">
        <v>97</v>
      </c>
      <c r="B346" s="336"/>
      <c r="C346" s="68" t="str">
        <f t="shared" ref="C346:C34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6" s="340">
        <v>7560</v>
      </c>
      <c r="E346" s="338"/>
      <c r="F346" s="338"/>
      <c r="G346" s="338"/>
      <c r="H346" s="339"/>
    </row>
    <row r="347" spans="1:8" s="16" customFormat="1" ht="64.5" customHeight="1" x14ac:dyDescent="0.2">
      <c r="A347" s="335" t="s">
        <v>98</v>
      </c>
      <c r="B347" s="336"/>
      <c r="C347"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7" s="340">
        <v>7980</v>
      </c>
      <c r="E347" s="338"/>
      <c r="F347" s="338"/>
      <c r="G347" s="338"/>
      <c r="H347" s="339"/>
    </row>
    <row r="348" spans="1:8" s="16" customFormat="1" ht="64.5" customHeight="1" x14ac:dyDescent="0.2">
      <c r="A348" s="335" t="s">
        <v>99</v>
      </c>
      <c r="B348" s="336"/>
      <c r="C348"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348" s="340">
        <v>3780</v>
      </c>
      <c r="E348" s="338"/>
      <c r="F348" s="338"/>
      <c r="G348" s="338"/>
      <c r="H348" s="339"/>
    </row>
    <row r="349" spans="1:8" s="16" customFormat="1" ht="50.1" customHeight="1" thickBot="1" x14ac:dyDescent="0.25">
      <c r="A349" s="335" t="s">
        <v>102</v>
      </c>
      <c r="B349" s="336"/>
      <c r="C349"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49" s="340">
        <v>13650</v>
      </c>
      <c r="E349" s="338"/>
      <c r="F349" s="338"/>
      <c r="G349" s="338"/>
      <c r="H349" s="339"/>
    </row>
    <row r="350" spans="1:8" s="16" customFormat="1" ht="102" customHeight="1" thickBot="1" x14ac:dyDescent="0.25">
      <c r="A350" s="335" t="s">
        <v>16</v>
      </c>
      <c r="B350" s="336"/>
      <c r="C350"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50" s="340">
        <v>1452</v>
      </c>
      <c r="E350" s="338"/>
      <c r="F350" s="338"/>
      <c r="G350" s="338"/>
      <c r="H350" s="339"/>
    </row>
    <row r="351" spans="1:8" s="16" customFormat="1" ht="102" customHeight="1" thickBot="1" x14ac:dyDescent="0.25">
      <c r="A351" s="335" t="s">
        <v>103</v>
      </c>
      <c r="B351" s="336"/>
      <c r="C351"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51" s="340">
        <v>100002</v>
      </c>
      <c r="E351" s="338"/>
      <c r="F351" s="338"/>
      <c r="G351" s="338"/>
      <c r="H351" s="339"/>
    </row>
    <row r="352" spans="1:8" s="16" customFormat="1" ht="126" customHeight="1" x14ac:dyDescent="0.2">
      <c r="A352" s="335" t="s">
        <v>104</v>
      </c>
      <c r="B352" s="336"/>
      <c r="C352"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52" s="340">
        <v>10506</v>
      </c>
      <c r="E352" s="338"/>
      <c r="F352" s="338"/>
      <c r="G352" s="338"/>
      <c r="H352" s="339"/>
    </row>
    <row r="353" spans="1:8" s="16" customFormat="1" ht="96" customHeight="1" x14ac:dyDescent="0.2">
      <c r="A353" s="335" t="s">
        <v>105</v>
      </c>
      <c r="B353" s="336"/>
      <c r="C35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353" s="340">
        <v>10506</v>
      </c>
      <c r="E353" s="338"/>
      <c r="F353" s="338"/>
      <c r="G353" s="338"/>
      <c r="H353" s="339"/>
    </row>
    <row r="354" spans="1:8" s="16" customFormat="1" ht="96" customHeight="1" x14ac:dyDescent="0.2">
      <c r="A354" s="356" t="s">
        <v>106</v>
      </c>
      <c r="B354" s="357"/>
      <c r="C354"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4" s="340">
        <v>15001</v>
      </c>
      <c r="E354" s="338"/>
      <c r="F354" s="338"/>
      <c r="G354" s="338"/>
      <c r="H354" s="339"/>
    </row>
    <row r="355" spans="1:8" s="16" customFormat="1" ht="78" customHeight="1" x14ac:dyDescent="0.2">
      <c r="A355" s="335" t="s">
        <v>100</v>
      </c>
      <c r="B355" s="336" t="s">
        <v>100</v>
      </c>
      <c r="C3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5" s="340">
        <v>15780</v>
      </c>
      <c r="E355" s="338"/>
      <c r="F355" s="338"/>
      <c r="G355" s="338"/>
      <c r="H355" s="339"/>
    </row>
    <row r="356" spans="1:8" s="16" customFormat="1" ht="78" customHeight="1" x14ac:dyDescent="0.2">
      <c r="A356" s="335" t="s">
        <v>101</v>
      </c>
      <c r="B356" s="336" t="s">
        <v>101</v>
      </c>
      <c r="C3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56" s="340">
        <v>10512</v>
      </c>
      <c r="E356" s="338"/>
      <c r="F356" s="338"/>
      <c r="G356" s="338"/>
      <c r="H356" s="339"/>
    </row>
    <row r="357" spans="1:8" s="16" customFormat="1" ht="50.1" customHeight="1" x14ac:dyDescent="0.2">
      <c r="A357" s="335" t="s">
        <v>107</v>
      </c>
      <c r="B357" s="336"/>
      <c r="C357" s="68" t="str">
        <f>"Интернет-площадка 2gis.ru на основе Cправочника организаций "&amp;$C$2&amp;""</f>
        <v>Интернет-площадка 2gis.ru на основе Cправочника организаций "2ГИС.КАЗАНЬ"</v>
      </c>
      <c r="D357" s="340">
        <v>27360</v>
      </c>
      <c r="E357" s="338"/>
      <c r="F357" s="338"/>
      <c r="G357" s="338"/>
      <c r="H357" s="339"/>
    </row>
    <row r="358" spans="1:8" s="16" customFormat="1" ht="50.1" customHeight="1" x14ac:dyDescent="0.2">
      <c r="A358" s="335" t="s">
        <v>108</v>
      </c>
      <c r="B358" s="336"/>
      <c r="C358" s="68" t="str">
        <f t="shared" ref="C358:C366"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358" s="340">
        <v>22080</v>
      </c>
      <c r="E358" s="338"/>
      <c r="F358" s="338"/>
      <c r="G358" s="338"/>
      <c r="H358" s="339"/>
    </row>
    <row r="359" spans="1:8" s="16" customFormat="1" ht="50.1" customHeight="1" x14ac:dyDescent="0.2">
      <c r="A359" s="335" t="s">
        <v>109</v>
      </c>
      <c r="B359" s="336"/>
      <c r="C359" s="68" t="str">
        <f t="shared" si="1"/>
        <v>электронный справочник на основе Справочника организаций "2ГИС.КАЗАНЬ" (версия для ПК)</v>
      </c>
      <c r="D359" s="340">
        <v>55200</v>
      </c>
      <c r="E359" s="338"/>
      <c r="F359" s="338"/>
      <c r="G359" s="338"/>
      <c r="H359" s="339"/>
    </row>
    <row r="360" spans="1:8" s="16" customFormat="1" ht="50.1" customHeight="1" x14ac:dyDescent="0.2">
      <c r="A360" s="335" t="s">
        <v>110</v>
      </c>
      <c r="B360" s="336"/>
      <c r="C360" s="68" t="str">
        <f>"Интернет-площадка 2gis.ru на основе Cправочника организаций "&amp;$C$2&amp;""</f>
        <v>Интернет-площадка 2gis.ru на основе Cправочника организаций "2ГИС.КАЗАНЬ"</v>
      </c>
      <c r="D360" s="340">
        <v>27360</v>
      </c>
      <c r="E360" s="338"/>
      <c r="F360" s="338"/>
      <c r="G360" s="338"/>
      <c r="H360" s="339"/>
    </row>
    <row r="361" spans="1:8" s="16" customFormat="1" ht="50.1" customHeight="1" thickBot="1" x14ac:dyDescent="0.25">
      <c r="A361" s="335" t="s">
        <v>111</v>
      </c>
      <c r="B361" s="336"/>
      <c r="C361" s="33" t="str">
        <f>"Интернет-площадка 2gis.ru на основе Cправочника организаций "&amp;$C$2&amp;""</f>
        <v>Интернет-площадка 2gis.ru на основе Cправочника организаций "2ГИС.КАЗАНЬ"</v>
      </c>
      <c r="D361" s="340">
        <v>32880</v>
      </c>
      <c r="E361" s="338"/>
      <c r="F361" s="338"/>
      <c r="G361" s="338"/>
      <c r="H361" s="339"/>
    </row>
    <row r="362" spans="1:8" s="16" customFormat="1" ht="50.1" customHeight="1" x14ac:dyDescent="0.2">
      <c r="A362" s="335" t="s">
        <v>112</v>
      </c>
      <c r="B362" s="336"/>
      <c r="C362" s="68" t="str">
        <f t="shared" si="1"/>
        <v>электронный справочник на основе Справочника организаций "2ГИС.КАЗАНЬ" (версия для ПК)</v>
      </c>
      <c r="D362" s="340">
        <v>24720</v>
      </c>
      <c r="E362" s="338"/>
      <c r="F362" s="338"/>
      <c r="G362" s="338"/>
      <c r="H362" s="339"/>
    </row>
    <row r="363" spans="1:8" s="16" customFormat="1" ht="50.1" customHeight="1" x14ac:dyDescent="0.2">
      <c r="A363" s="335" t="s">
        <v>113</v>
      </c>
      <c r="B363" s="336"/>
      <c r="C363" s="68" t="str">
        <f t="shared" si="1"/>
        <v>электронный справочник на основе Справочника организаций "2ГИС.КАЗАНЬ" (версия для ПК)</v>
      </c>
      <c r="D363" s="340">
        <v>36720</v>
      </c>
      <c r="E363" s="338"/>
      <c r="F363" s="338"/>
      <c r="G363" s="338"/>
      <c r="H363" s="339"/>
    </row>
    <row r="364" spans="1:8" s="16" customFormat="1" ht="50.1" customHeight="1" x14ac:dyDescent="0.2">
      <c r="A364" s="335" t="s">
        <v>114</v>
      </c>
      <c r="B364" s="336"/>
      <c r="C364" s="68" t="str">
        <f t="shared" si="1"/>
        <v>электронный справочник на основе Справочника организаций "2ГИС.КАЗАНЬ" (версия для ПК)</v>
      </c>
      <c r="D364" s="340">
        <v>65760</v>
      </c>
      <c r="E364" s="338"/>
      <c r="F364" s="338"/>
      <c r="G364" s="338"/>
      <c r="H364" s="339"/>
    </row>
    <row r="365" spans="1:8" s="16" customFormat="1" ht="50.1" customHeight="1" x14ac:dyDescent="0.2">
      <c r="A365" s="335" t="s">
        <v>339</v>
      </c>
      <c r="B365" s="336"/>
      <c r="C365" s="68" t="s">
        <v>95</v>
      </c>
      <c r="D365" s="340">
        <v>1200</v>
      </c>
      <c r="E365" s="338"/>
      <c r="F365" s="338"/>
      <c r="G365" s="338"/>
      <c r="H365" s="339"/>
    </row>
    <row r="366" spans="1:8" s="16" customFormat="1" ht="50.1" customHeight="1" thickBot="1" x14ac:dyDescent="0.25">
      <c r="A366" s="335" t="s">
        <v>117</v>
      </c>
      <c r="B366" s="336"/>
      <c r="C366" s="68" t="str">
        <f t="shared" si="1"/>
        <v>электронный справочник на основе Справочника организаций "2ГИС.КАЗАНЬ" (версия для ПК)</v>
      </c>
      <c r="D366" s="340">
        <v>28680</v>
      </c>
      <c r="E366" s="338"/>
      <c r="F366" s="338"/>
      <c r="G366" s="338"/>
      <c r="H366" s="339"/>
    </row>
    <row r="367" spans="1:8" s="23" customFormat="1" ht="50.1" customHeight="1" thickBot="1" x14ac:dyDescent="0.25">
      <c r="A367" s="341" t="s">
        <v>118</v>
      </c>
      <c r="B367" s="342"/>
      <c r="C367" s="21"/>
      <c r="D367" s="343"/>
      <c r="E367" s="343"/>
      <c r="F367" s="343"/>
      <c r="G367" s="343"/>
      <c r="H367" s="344"/>
    </row>
    <row r="368" spans="1:8" s="16" customFormat="1" ht="50.1" customHeight="1" x14ac:dyDescent="0.2">
      <c r="A368" s="335" t="s">
        <v>120</v>
      </c>
      <c r="B368" s="336"/>
      <c r="C368" s="635"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368" s="360">
        <v>15750</v>
      </c>
      <c r="E368" s="361"/>
      <c r="F368" s="361"/>
      <c r="G368" s="361"/>
      <c r="H368" s="362"/>
    </row>
    <row r="369" spans="1:8" s="16" customFormat="1" ht="50.1" customHeight="1" x14ac:dyDescent="0.2">
      <c r="A369" s="335" t="s">
        <v>500</v>
      </c>
      <c r="B369" s="336"/>
      <c r="C369" s="636"/>
      <c r="D369" s="340">
        <v>22080</v>
      </c>
      <c r="E369" s="338"/>
      <c r="F369" s="338"/>
      <c r="G369" s="338"/>
      <c r="H369" s="339"/>
    </row>
    <row r="370" spans="1:8" s="16" customFormat="1" ht="50.1" customHeight="1" x14ac:dyDescent="0.2">
      <c r="A370" s="356" t="s">
        <v>119</v>
      </c>
      <c r="B370" s="395"/>
      <c r="C370" s="636"/>
      <c r="D370" s="337">
        <v>10512</v>
      </c>
      <c r="E370" s="338"/>
      <c r="F370" s="338"/>
      <c r="G370" s="338"/>
      <c r="H370" s="339"/>
    </row>
    <row r="371" spans="1:8" s="16" customFormat="1" ht="50.1" customHeight="1" x14ac:dyDescent="0.2">
      <c r="A371" s="348" t="s">
        <v>121</v>
      </c>
      <c r="B371" s="349"/>
      <c r="C371" s="636"/>
      <c r="D371" s="496">
        <v>3180</v>
      </c>
      <c r="E371" s="368"/>
      <c r="F371" s="368"/>
      <c r="G371" s="368"/>
      <c r="H371" s="369"/>
    </row>
    <row r="372" spans="1:8" s="16" customFormat="1" ht="50.1" customHeight="1" x14ac:dyDescent="0.2">
      <c r="A372" s="348" t="s">
        <v>122</v>
      </c>
      <c r="B372" s="349"/>
      <c r="C372" s="636"/>
      <c r="D372" s="496">
        <v>318</v>
      </c>
      <c r="E372" s="368"/>
      <c r="F372" s="368"/>
      <c r="G372" s="368"/>
      <c r="H372" s="369"/>
    </row>
    <row r="373" spans="1:8" s="16" customFormat="1" ht="50.1" customHeight="1" thickBot="1" x14ac:dyDescent="0.25">
      <c r="A373" s="348" t="s">
        <v>123</v>
      </c>
      <c r="B373" s="349"/>
      <c r="C373" s="637"/>
      <c r="D373" s="450">
        <v>1110</v>
      </c>
      <c r="E373" s="451"/>
      <c r="F373" s="451"/>
      <c r="G373" s="451"/>
      <c r="H373" s="452"/>
    </row>
    <row r="374" spans="1:8" s="16" customFormat="1" ht="50.1" customHeight="1" thickBot="1" x14ac:dyDescent="0.25">
      <c r="A374" s="341" t="s">
        <v>124</v>
      </c>
      <c r="B374" s="342"/>
      <c r="C374" s="21"/>
      <c r="D374" s="343"/>
      <c r="E374" s="343"/>
      <c r="F374" s="343"/>
      <c r="G374" s="343"/>
      <c r="H374" s="344"/>
    </row>
    <row r="375" spans="1:8" s="16" customFormat="1" ht="60.75" customHeight="1" x14ac:dyDescent="0.2">
      <c r="A375" s="335" t="s">
        <v>125</v>
      </c>
      <c r="B375" s="336"/>
      <c r="C375"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75" s="340">
        <v>9870</v>
      </c>
      <c r="E375" s="338"/>
      <c r="F375" s="338"/>
      <c r="G375" s="338"/>
      <c r="H375" s="339"/>
    </row>
    <row r="376" spans="1:8" s="16" customFormat="1" ht="59.25" customHeight="1" x14ac:dyDescent="0.2">
      <c r="A376" s="335" t="s">
        <v>501</v>
      </c>
      <c r="B376" s="336" t="s">
        <v>475</v>
      </c>
      <c r="C376"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76" s="337">
        <v>19800</v>
      </c>
      <c r="E376" s="338"/>
      <c r="F376" s="338"/>
      <c r="G376" s="338"/>
      <c r="H376" s="339"/>
    </row>
    <row r="377" spans="1:8" s="16" customFormat="1" ht="126" customHeight="1" thickBot="1" x14ac:dyDescent="0.25">
      <c r="A377" s="335" t="s">
        <v>129</v>
      </c>
      <c r="B377" s="336"/>
      <c r="C37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7" s="340">
        <v>8670</v>
      </c>
      <c r="E377" s="338"/>
      <c r="F377" s="338"/>
      <c r="G377" s="338"/>
      <c r="H377" s="339"/>
    </row>
    <row r="378" spans="1:8" s="23" customFormat="1" ht="49.5" customHeight="1" thickBot="1" x14ac:dyDescent="0.25">
      <c r="A378" s="497"/>
      <c r="B378" s="498"/>
      <c r="C378" s="56"/>
      <c r="D378" s="499"/>
      <c r="E378" s="499"/>
      <c r="F378" s="499"/>
      <c r="G378" s="499"/>
      <c r="H378" s="500"/>
    </row>
    <row r="379" spans="1:8" s="20" customFormat="1" ht="26.25" x14ac:dyDescent="0.2">
      <c r="A379" s="71"/>
      <c r="B379" s="72"/>
      <c r="C379" s="73"/>
      <c r="D379" s="72"/>
      <c r="E379" s="72"/>
      <c r="F379" s="72"/>
      <c r="G379" s="72"/>
      <c r="H379" s="74"/>
    </row>
    <row r="380" spans="1:8" s="16" customFormat="1" ht="21" x14ac:dyDescent="0.2">
      <c r="A380" s="75"/>
      <c r="B380" s="76" t="s">
        <v>130</v>
      </c>
      <c r="C380" s="333" t="s">
        <v>214</v>
      </c>
      <c r="D380" s="333"/>
      <c r="E380" s="77"/>
      <c r="F380" s="77"/>
      <c r="G380" s="77"/>
      <c r="H380" s="77"/>
    </row>
    <row r="381" spans="1:8" s="16" customFormat="1" ht="21" x14ac:dyDescent="0.2">
      <c r="A381" s="75"/>
      <c r="B381" s="77"/>
      <c r="C381" s="327" t="s">
        <v>215</v>
      </c>
      <c r="D381" s="327"/>
      <c r="E381" s="77"/>
      <c r="F381" s="77"/>
      <c r="G381" s="77"/>
      <c r="H381" s="77"/>
    </row>
    <row r="382" spans="1:8" s="16" customFormat="1" ht="21" x14ac:dyDescent="0.2">
      <c r="A382" s="75"/>
      <c r="B382" s="77"/>
      <c r="C382" s="333" t="s">
        <v>216</v>
      </c>
      <c r="D382" s="327"/>
      <c r="E382" s="77"/>
      <c r="F382" s="77"/>
      <c r="G382" s="77"/>
      <c r="H382" s="77"/>
    </row>
    <row r="383" spans="1:8" s="16" customFormat="1" ht="21" x14ac:dyDescent="0.2">
      <c r="A383" s="71"/>
      <c r="B383" s="72"/>
      <c r="C383" s="327"/>
      <c r="D383" s="327"/>
      <c r="E383" s="77"/>
      <c r="F383" s="77"/>
      <c r="G383" s="77"/>
      <c r="H383" s="72"/>
    </row>
    <row r="384" spans="1:8" s="16" customFormat="1" ht="26.25" x14ac:dyDescent="0.2">
      <c r="A384" s="324" t="str">
        <f>Абакан_юр!A171</f>
        <v>По соглашению сторон в качестве валюты платежа могут выступать украинские гривны, в этом случае курс следующий: 1 руб. = 0,5104 гривен</v>
      </c>
      <c r="B384" s="324"/>
      <c r="C384" s="324"/>
      <c r="D384" s="79"/>
      <c r="E384" s="79"/>
      <c r="F384" s="80"/>
      <c r="G384" s="328"/>
      <c r="H384" s="328"/>
    </row>
    <row r="385" spans="1:8" s="16" customFormat="1" ht="26.25" x14ac:dyDescent="0.2">
      <c r="A385" s="324" t="str">
        <f>Абакан_юр!A172</f>
        <v>По соглашению сторон в качестве валюты платежа могут выступать дирхамы ОАЭ, в этом случае курс следующий: 1 руб. = 0,0434 дирхам</v>
      </c>
      <c r="B385" s="324"/>
      <c r="C385" s="324"/>
      <c r="D385" s="79"/>
      <c r="E385" s="79"/>
      <c r="F385" s="80"/>
      <c r="G385" s="82"/>
      <c r="H385" s="82"/>
    </row>
    <row r="386" spans="1:8" ht="12.6" customHeight="1" x14ac:dyDescent="0.2">
      <c r="A386" s="324" t="str">
        <f>Абакан_юр!A173</f>
        <v>По соглашению сторон в качестве валюты платежа могут выступать доллары США, в этом случае курс следующий: 1 руб. = 0,0126 доллара</v>
      </c>
      <c r="B386" s="324"/>
      <c r="C386" s="324"/>
      <c r="D386" s="79"/>
      <c r="E386" s="79"/>
      <c r="F386" s="80"/>
      <c r="G386" s="82"/>
      <c r="H386" s="82"/>
    </row>
    <row r="387" spans="1:8" s="77" customFormat="1" ht="24.95" customHeight="1" x14ac:dyDescent="0.2">
      <c r="A387" s="324" t="str">
        <f>Абакан_юр!A174</f>
        <v>По соглашению сторон в качестве валюты платежа могут выступать евро, в этом случае курс следующий: 1 руб. = 0,0117 евро</v>
      </c>
      <c r="B387" s="324"/>
      <c r="C387" s="324"/>
      <c r="D387" s="79"/>
      <c r="E387" s="80"/>
      <c r="F387" s="80"/>
      <c r="G387" s="82"/>
      <c r="H387" s="82"/>
    </row>
    <row r="388" spans="1:8" s="77" customFormat="1" ht="24.95" customHeight="1" x14ac:dyDescent="0.2">
      <c r="A388" s="324" t="str">
        <f>Абакан_юр!A175</f>
        <v>По соглашению сторон в качестве валюты платежа могут выступать чешские кроны, в этом случае курс следующий: 1 руб. = 0,2914 крона</v>
      </c>
      <c r="B388" s="324"/>
      <c r="C388" s="324"/>
      <c r="D388" s="79"/>
      <c r="E388" s="80"/>
      <c r="F388" s="80"/>
      <c r="G388" s="82"/>
      <c r="H388" s="82"/>
    </row>
    <row r="389" spans="1:8" s="77" customFormat="1" ht="24.95" customHeight="1" x14ac:dyDescent="0.2">
      <c r="A389" s="324" t="str">
        <f>Абакан_юр!A176</f>
        <v>По соглашению сторон в качестве валюты платежа могут выступать киргизские сомы, в этом случае курс следующий: 1 руб. = 1,0988 сом</v>
      </c>
      <c r="B389" s="324"/>
      <c r="C389" s="324"/>
      <c r="D389" s="79"/>
      <c r="E389" s="79"/>
      <c r="F389" s="80"/>
      <c r="G389" s="82"/>
      <c r="H389" s="82"/>
    </row>
    <row r="390" spans="1:8" s="72" customFormat="1" ht="12" customHeight="1" x14ac:dyDescent="0.2">
      <c r="A390" s="324" t="str">
        <f>Абакан_юр!A177</f>
        <v>По соглашению сторон в качестве валюты платежа могут выступать казахстанские тенге, в этом случае курс следующий: 1 руб. = 5,7644 тенге</v>
      </c>
      <c r="B390" s="324"/>
      <c r="C390" s="324"/>
      <c r="D390" s="79"/>
      <c r="E390" s="79"/>
      <c r="F390" s="80"/>
      <c r="G390" s="82"/>
      <c r="H390" s="82"/>
    </row>
    <row r="391" spans="1:8" s="81" customFormat="1" ht="24.95" customHeight="1" x14ac:dyDescent="0.2">
      <c r="A391" s="83"/>
      <c r="B391" s="83"/>
      <c r="C391" s="84"/>
      <c r="D391" s="85"/>
      <c r="E391" s="85"/>
      <c r="F391" s="86"/>
      <c r="G391" s="87"/>
      <c r="H391" s="87"/>
    </row>
    <row r="392" spans="1:8" s="81" customFormat="1" ht="24.95" customHeight="1" x14ac:dyDescent="0.2">
      <c r="A392" s="325" t="s">
        <v>141</v>
      </c>
      <c r="B392" s="325"/>
      <c r="C392" s="325"/>
      <c r="D392" s="325"/>
      <c r="E392" s="325"/>
      <c r="F392" s="325"/>
      <c r="G392" s="325"/>
      <c r="H392" s="325"/>
    </row>
    <row r="393" spans="1:8" s="81" customFormat="1" ht="24.95" customHeight="1" x14ac:dyDescent="0.2">
      <c r="A393" s="325" t="s">
        <v>142</v>
      </c>
      <c r="B393" s="325"/>
      <c r="C393" s="325"/>
      <c r="D393" s="325"/>
      <c r="E393" s="325"/>
      <c r="F393" s="325"/>
      <c r="G393" s="325"/>
      <c r="H393" s="325"/>
    </row>
    <row r="394" spans="1:8" s="81" customFormat="1" ht="24.95" customHeight="1" x14ac:dyDescent="0.2">
      <c r="A394" s="324" t="s">
        <v>478</v>
      </c>
      <c r="B394" s="324"/>
      <c r="C394" s="324"/>
      <c r="D394" s="324"/>
      <c r="E394" s="324"/>
      <c r="F394" s="324"/>
      <c r="G394" s="324"/>
      <c r="H394" s="324"/>
    </row>
    <row r="395" spans="1:8" s="81" customFormat="1" ht="24.95" customHeight="1" thickBot="1" x14ac:dyDescent="0.25">
      <c r="A395" s="326" t="s">
        <v>143</v>
      </c>
      <c r="B395" s="326"/>
      <c r="C395" s="326"/>
      <c r="D395" s="326"/>
      <c r="E395" s="326"/>
      <c r="F395" s="89"/>
      <c r="H395" s="90"/>
    </row>
    <row r="396" spans="1:8" s="81" customFormat="1" ht="24.95" customHeight="1" thickBot="1" x14ac:dyDescent="0.25">
      <c r="A396" s="312" t="s">
        <v>144</v>
      </c>
      <c r="B396" s="313"/>
      <c r="C396" s="313"/>
      <c r="D396" s="313"/>
      <c r="E396" s="314"/>
      <c r="F396" s="91"/>
      <c r="G396" s="72"/>
      <c r="H396" s="92"/>
    </row>
    <row r="397" spans="1:8" s="81" customFormat="1" ht="139.5" customHeight="1" thickBot="1" x14ac:dyDescent="0.25">
      <c r="A397" s="315" t="s">
        <v>145</v>
      </c>
      <c r="B397" s="316"/>
      <c r="C397" s="93" t="s">
        <v>146</v>
      </c>
      <c r="D397" s="316" t="s">
        <v>147</v>
      </c>
      <c r="E397" s="317"/>
      <c r="F397" s="94"/>
      <c r="G397" s="94"/>
      <c r="H397" s="94"/>
    </row>
    <row r="398" spans="1:8" s="88" customFormat="1" ht="34.5" customHeight="1" x14ac:dyDescent="0.2">
      <c r="A398" s="318" t="s">
        <v>203</v>
      </c>
      <c r="B398" s="319"/>
      <c r="C398" s="320" t="s">
        <v>204</v>
      </c>
      <c r="D398" s="619">
        <v>2190</v>
      </c>
      <c r="E398" s="321"/>
      <c r="F398" s="94"/>
      <c r="G398" s="94"/>
      <c r="H398" s="94"/>
    </row>
    <row r="399" spans="1:8" ht="24.95" customHeight="1" x14ac:dyDescent="0.2">
      <c r="A399" s="322" t="s">
        <v>205</v>
      </c>
      <c r="B399" s="323"/>
      <c r="C399" s="310"/>
      <c r="D399" s="620">
        <v>1590</v>
      </c>
      <c r="E399" s="311"/>
      <c r="F399" s="94"/>
      <c r="G399" s="94"/>
      <c r="H399" s="94"/>
    </row>
    <row r="400" spans="1:8" ht="24.95" customHeight="1" x14ac:dyDescent="0.2">
      <c r="A400" s="322" t="s">
        <v>206</v>
      </c>
      <c r="B400" s="323"/>
      <c r="C400" s="310"/>
      <c r="D400" s="620">
        <v>1440</v>
      </c>
      <c r="E400" s="311"/>
      <c r="F400" s="94"/>
      <c r="G400" s="94"/>
      <c r="H400" s="94"/>
    </row>
    <row r="401" spans="1:8" s="72" customFormat="1" ht="38.25" customHeight="1" x14ac:dyDescent="0.2">
      <c r="A401" s="322" t="s">
        <v>207</v>
      </c>
      <c r="B401" s="323"/>
      <c r="C401" s="310"/>
      <c r="D401" s="620">
        <v>1290</v>
      </c>
      <c r="E401" s="311"/>
      <c r="F401" s="94"/>
      <c r="G401" s="94"/>
      <c r="H401" s="94"/>
    </row>
    <row r="402" spans="1:8" s="90" customFormat="1" ht="50.1" customHeight="1" x14ac:dyDescent="0.2">
      <c r="A402" s="322" t="s">
        <v>148</v>
      </c>
      <c r="B402" s="323"/>
      <c r="C402" s="96" t="s">
        <v>149</v>
      </c>
      <c r="D402" s="310" t="s">
        <v>150</v>
      </c>
      <c r="E402" s="311"/>
      <c r="F402" s="94"/>
      <c r="G402" s="94"/>
      <c r="H402" s="94"/>
    </row>
    <row r="403" spans="1:8" s="92" customFormat="1" ht="50.1" customHeight="1" x14ac:dyDescent="0.2">
      <c r="A403" s="322" t="s">
        <v>151</v>
      </c>
      <c r="B403" s="323"/>
      <c r="C403" s="96" t="s">
        <v>152</v>
      </c>
      <c r="D403" s="310" t="s">
        <v>153</v>
      </c>
      <c r="E403" s="311"/>
      <c r="F403" s="94"/>
      <c r="G403" s="94"/>
      <c r="H403" s="94"/>
    </row>
    <row r="404" spans="1:8" ht="102" customHeight="1" thickBot="1" x14ac:dyDescent="0.25">
      <c r="A404" s="474" t="s">
        <v>154</v>
      </c>
      <c r="B404" s="475"/>
      <c r="C404" s="111" t="s">
        <v>155</v>
      </c>
      <c r="D404" s="476" t="s">
        <v>153</v>
      </c>
      <c r="E404" s="477"/>
      <c r="F404" s="94"/>
      <c r="G404" s="94"/>
      <c r="H404" s="94"/>
    </row>
    <row r="405" spans="1:8" ht="50.1" customHeight="1" x14ac:dyDescent="0.2">
      <c r="A405" s="322" t="s">
        <v>157</v>
      </c>
      <c r="B405" s="323"/>
      <c r="C405" s="110" t="s">
        <v>158</v>
      </c>
      <c r="D405" s="323" t="s">
        <v>153</v>
      </c>
      <c r="E405" s="473"/>
      <c r="F405" s="91"/>
      <c r="G405" s="91"/>
      <c r="H405" s="91"/>
    </row>
    <row r="406" spans="1:8" ht="50.1" customHeight="1" thickBot="1" x14ac:dyDescent="0.25">
      <c r="A406" s="596" t="s">
        <v>159</v>
      </c>
      <c r="B406" s="597"/>
      <c r="C406" s="111" t="s">
        <v>160</v>
      </c>
      <c r="D406" s="598" t="s">
        <v>153</v>
      </c>
      <c r="E406" s="599"/>
      <c r="F406" s="86"/>
      <c r="G406" s="87"/>
      <c r="H406" s="87"/>
    </row>
    <row r="407" spans="1:8" ht="50.1" customHeight="1" x14ac:dyDescent="0.2">
      <c r="A407" s="307" t="s">
        <v>161</v>
      </c>
      <c r="B407" s="307"/>
      <c r="C407" s="307"/>
      <c r="D407" s="307"/>
      <c r="E407" s="307"/>
      <c r="F407" s="307"/>
      <c r="G407" s="307"/>
      <c r="H407" s="307"/>
    </row>
    <row r="408" spans="1:8" ht="50.1" customHeight="1" x14ac:dyDescent="0.2">
      <c r="A408" s="307" t="s">
        <v>162</v>
      </c>
      <c r="B408" s="307"/>
      <c r="C408" s="307"/>
      <c r="D408" s="307"/>
      <c r="E408" s="307"/>
      <c r="F408" s="307"/>
      <c r="G408" s="307"/>
      <c r="H408" s="307"/>
    </row>
    <row r="409" spans="1:8" ht="99.95" customHeight="1" x14ac:dyDescent="0.2">
      <c r="A409"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409" s="472"/>
      <c r="C409" s="472"/>
      <c r="D409" s="472"/>
      <c r="E409" s="472"/>
      <c r="F409" s="472"/>
      <c r="G409" s="472"/>
      <c r="H409" s="472"/>
    </row>
    <row r="410" spans="1:8" ht="75" customHeight="1" x14ac:dyDescent="0.2">
      <c r="A410" s="325" t="s">
        <v>164</v>
      </c>
      <c r="B410" s="325"/>
      <c r="C410" s="325"/>
      <c r="D410" s="325"/>
      <c r="E410" s="325"/>
      <c r="F410" s="325"/>
      <c r="G410" s="325"/>
      <c r="H410" s="325"/>
    </row>
    <row r="411" spans="1:8" ht="137.25" customHeight="1" x14ac:dyDescent="0.2">
      <c r="A411" s="307" t="s">
        <v>165</v>
      </c>
      <c r="B411" s="307"/>
      <c r="C411" s="307"/>
      <c r="D411" s="307"/>
      <c r="E411" s="307"/>
      <c r="F411" s="307"/>
      <c r="G411" s="307"/>
      <c r="H411" s="307"/>
    </row>
    <row r="412" spans="1:8" s="72" customFormat="1" ht="125.25" customHeight="1" x14ac:dyDescent="0.2">
      <c r="A412" s="618" t="s">
        <v>281</v>
      </c>
      <c r="B412" s="618"/>
      <c r="C412" s="618"/>
      <c r="D412" s="618"/>
      <c r="E412" s="618"/>
      <c r="F412" s="618"/>
      <c r="G412" s="618"/>
      <c r="H412" s="618"/>
    </row>
    <row r="413" spans="1:8" ht="25.5" x14ac:dyDescent="0.35">
      <c r="A413" s="616" t="s">
        <v>282</v>
      </c>
      <c r="B413" s="617"/>
      <c r="C413" s="158" t="s">
        <v>283</v>
      </c>
    </row>
    <row r="414" spans="1:8" ht="25.5" x14ac:dyDescent="0.35">
      <c r="A414" s="614" t="s">
        <v>284</v>
      </c>
      <c r="B414" s="615"/>
      <c r="C414" s="159">
        <v>1</v>
      </c>
    </row>
    <row r="415" spans="1:8" ht="25.5" x14ac:dyDescent="0.35">
      <c r="A415" s="614">
        <v>2</v>
      </c>
      <c r="B415" s="615"/>
      <c r="C415" s="159">
        <v>1.1000000000000001</v>
      </c>
    </row>
    <row r="416" spans="1:8" ht="25.5" x14ac:dyDescent="0.35">
      <c r="A416" s="614">
        <v>3</v>
      </c>
      <c r="B416" s="615"/>
      <c r="C416" s="159">
        <v>1.2</v>
      </c>
    </row>
    <row r="417" spans="1:8" ht="25.5" x14ac:dyDescent="0.35">
      <c r="A417" s="614" t="s">
        <v>285</v>
      </c>
      <c r="B417" s="615"/>
      <c r="C417" s="159">
        <v>1.25</v>
      </c>
    </row>
    <row r="418" spans="1:8" ht="25.5" x14ac:dyDescent="0.35">
      <c r="A418" s="614" t="s">
        <v>286</v>
      </c>
      <c r="B418" s="615"/>
      <c r="C418" s="159">
        <v>1.3</v>
      </c>
    </row>
    <row r="419" spans="1:8" ht="25.5" x14ac:dyDescent="0.35">
      <c r="A419" s="614" t="s">
        <v>287</v>
      </c>
      <c r="B419" s="615"/>
      <c r="C419" s="159">
        <v>1.35</v>
      </c>
    </row>
    <row r="420" spans="1:8" ht="25.5" x14ac:dyDescent="0.35">
      <c r="A420" s="614" t="s">
        <v>288</v>
      </c>
      <c r="B420" s="615"/>
      <c r="C420" s="159">
        <v>1.4</v>
      </c>
    </row>
    <row r="421" spans="1:8" ht="25.5" x14ac:dyDescent="0.35">
      <c r="A421" s="614" t="s">
        <v>289</v>
      </c>
      <c r="B421" s="615"/>
      <c r="C421" s="159">
        <v>1.45</v>
      </c>
    </row>
    <row r="422" spans="1:8" ht="25.5" x14ac:dyDescent="0.35">
      <c r="A422" s="614" t="s">
        <v>290</v>
      </c>
      <c r="B422" s="615"/>
      <c r="C422" s="159">
        <v>1.5</v>
      </c>
    </row>
    <row r="423" spans="1:8" ht="25.5" x14ac:dyDescent="0.35">
      <c r="A423" s="614" t="s">
        <v>291</v>
      </c>
      <c r="B423" s="615"/>
      <c r="C423" s="159">
        <v>2</v>
      </c>
    </row>
    <row r="424" spans="1:8" ht="23.25" x14ac:dyDescent="0.2">
      <c r="A424" s="307" t="s">
        <v>292</v>
      </c>
      <c r="B424" s="307"/>
      <c r="C424" s="307"/>
      <c r="D424" s="307"/>
      <c r="E424" s="307"/>
      <c r="F424" s="307"/>
      <c r="G424" s="307"/>
      <c r="H424" s="307"/>
    </row>
    <row r="427" spans="1:8" s="97" customFormat="1" ht="144.75" customHeight="1" x14ac:dyDescent="0.2">
      <c r="A427" s="325" t="s">
        <v>479</v>
      </c>
      <c r="B427" s="325"/>
      <c r="C427" s="325"/>
      <c r="D427" s="325"/>
      <c r="E427" s="325"/>
      <c r="F427" s="325"/>
      <c r="G427" s="325"/>
      <c r="H427" s="325"/>
    </row>
    <row r="434" spans="1:8" s="97" customFormat="1" ht="114.75" customHeight="1" x14ac:dyDescent="0.2">
      <c r="A434" s="71"/>
      <c r="B434" s="72"/>
      <c r="C434" s="73"/>
      <c r="D434" s="72"/>
      <c r="E434" s="72"/>
      <c r="F434" s="72"/>
      <c r="G434" s="72"/>
      <c r="H434" s="74"/>
    </row>
  </sheetData>
  <sheetProtection selectLockedCells="1" selectUnlockedCells="1"/>
  <mergeCells count="750">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H189:H193"/>
    <mergeCell ref="D194:H194"/>
    <mergeCell ref="A195:A197"/>
    <mergeCell ref="B195:B196"/>
    <mergeCell ref="C195:C196"/>
    <mergeCell ref="D195:H197"/>
    <mergeCell ref="G183:G187"/>
    <mergeCell ref="H183:H187"/>
    <mergeCell ref="D188:H188"/>
    <mergeCell ref="A189:A193"/>
    <mergeCell ref="B189:B190"/>
    <mergeCell ref="C189:C190"/>
    <mergeCell ref="D189:D193"/>
    <mergeCell ref="E189:E193"/>
    <mergeCell ref="F189:F193"/>
    <mergeCell ref="G189:G193"/>
    <mergeCell ref="A183:A187"/>
    <mergeCell ref="B183:B184"/>
    <mergeCell ref="C183:C184"/>
    <mergeCell ref="D183:D187"/>
    <mergeCell ref="E183:E187"/>
    <mergeCell ref="F183:F187"/>
    <mergeCell ref="D198:H198"/>
    <mergeCell ref="D199:H199"/>
    <mergeCell ref="A200:C200"/>
    <mergeCell ref="D200:H200"/>
    <mergeCell ref="A201:B201"/>
    <mergeCell ref="C201:C300"/>
    <mergeCell ref="D201:H201"/>
    <mergeCell ref="A202:B202"/>
    <mergeCell ref="D202:H202"/>
    <mergeCell ref="A203:B203"/>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91:B291"/>
    <mergeCell ref="D291:H291"/>
    <mergeCell ref="A292:B292"/>
    <mergeCell ref="D292:H292"/>
    <mergeCell ref="A293:B293"/>
    <mergeCell ref="D293:H293"/>
    <mergeCell ref="A288:B288"/>
    <mergeCell ref="D288:H288"/>
    <mergeCell ref="A289:B289"/>
    <mergeCell ref="D289:H289"/>
    <mergeCell ref="A290:B290"/>
    <mergeCell ref="D290:H290"/>
    <mergeCell ref="A297:B297"/>
    <mergeCell ref="D297:H297"/>
    <mergeCell ref="A298:B298"/>
    <mergeCell ref="D298:H298"/>
    <mergeCell ref="A299:B299"/>
    <mergeCell ref="D299:H299"/>
    <mergeCell ref="A294:B294"/>
    <mergeCell ref="D294:H294"/>
    <mergeCell ref="A295:B295"/>
    <mergeCell ref="D295:H295"/>
    <mergeCell ref="A296:B296"/>
    <mergeCell ref="D296:H296"/>
    <mergeCell ref="A305:B305"/>
    <mergeCell ref="D305:H305"/>
    <mergeCell ref="A306:B306"/>
    <mergeCell ref="D306:H306"/>
    <mergeCell ref="A307:B307"/>
    <mergeCell ref="D307:H307"/>
    <mergeCell ref="A300:B300"/>
    <mergeCell ref="D300:H300"/>
    <mergeCell ref="A301:C301"/>
    <mergeCell ref="D301:H301"/>
    <mergeCell ref="D302:H302"/>
    <mergeCell ref="A303:B303"/>
    <mergeCell ref="C303:C311"/>
    <mergeCell ref="D303:H303"/>
    <mergeCell ref="A304:B304"/>
    <mergeCell ref="D304:H304"/>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14:B314"/>
    <mergeCell ref="D314:H314"/>
    <mergeCell ref="A315:B315"/>
    <mergeCell ref="C315:C332"/>
    <mergeCell ref="D315:H315"/>
    <mergeCell ref="A316:B316"/>
    <mergeCell ref="D316:H316"/>
    <mergeCell ref="A317:B317"/>
    <mergeCell ref="D317:H317"/>
    <mergeCell ref="A318:B318"/>
    <mergeCell ref="A322:B322"/>
    <mergeCell ref="D322:H322"/>
    <mergeCell ref="A323:B323"/>
    <mergeCell ref="D323:H323"/>
    <mergeCell ref="A324:B324"/>
    <mergeCell ref="D324:H324"/>
    <mergeCell ref="D318:H318"/>
    <mergeCell ref="A319:B319"/>
    <mergeCell ref="D319:H319"/>
    <mergeCell ref="A320:B320"/>
    <mergeCell ref="D320:H320"/>
    <mergeCell ref="A321:B321"/>
    <mergeCell ref="D321:H321"/>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52:B352"/>
    <mergeCell ref="D352:H352"/>
    <mergeCell ref="A353:B353"/>
    <mergeCell ref="D353:H353"/>
    <mergeCell ref="A354:B354"/>
    <mergeCell ref="D354:H354"/>
    <mergeCell ref="A349:B349"/>
    <mergeCell ref="D349:H349"/>
    <mergeCell ref="A350:B350"/>
    <mergeCell ref="D350:H350"/>
    <mergeCell ref="A351:B351"/>
    <mergeCell ref="D351:H351"/>
    <mergeCell ref="A358:B358"/>
    <mergeCell ref="D358:H358"/>
    <mergeCell ref="A359:B359"/>
    <mergeCell ref="D359:H359"/>
    <mergeCell ref="A360:B360"/>
    <mergeCell ref="D360:H360"/>
    <mergeCell ref="A355:B355"/>
    <mergeCell ref="D355:H355"/>
    <mergeCell ref="A356:B356"/>
    <mergeCell ref="D356:H356"/>
    <mergeCell ref="A357:B357"/>
    <mergeCell ref="D357:H357"/>
    <mergeCell ref="A364:B364"/>
    <mergeCell ref="D364:H364"/>
    <mergeCell ref="A365:B365"/>
    <mergeCell ref="D365:H365"/>
    <mergeCell ref="A366:B366"/>
    <mergeCell ref="D366:H366"/>
    <mergeCell ref="A361:B361"/>
    <mergeCell ref="D361:H361"/>
    <mergeCell ref="A362:B362"/>
    <mergeCell ref="D362:H362"/>
    <mergeCell ref="A363:B363"/>
    <mergeCell ref="D363:H363"/>
    <mergeCell ref="D371:H371"/>
    <mergeCell ref="A372:B372"/>
    <mergeCell ref="D372:H372"/>
    <mergeCell ref="A373:B373"/>
    <mergeCell ref="D373:H373"/>
    <mergeCell ref="A374:B374"/>
    <mergeCell ref="D374:H374"/>
    <mergeCell ref="A367:B367"/>
    <mergeCell ref="D367:H367"/>
    <mergeCell ref="A368:B368"/>
    <mergeCell ref="C368:C373"/>
    <mergeCell ref="D368:H368"/>
    <mergeCell ref="A369:B369"/>
    <mergeCell ref="D369:H369"/>
    <mergeCell ref="A370:B370"/>
    <mergeCell ref="D370:H370"/>
    <mergeCell ref="A371:B371"/>
    <mergeCell ref="A378:B378"/>
    <mergeCell ref="D378:H378"/>
    <mergeCell ref="C380:D380"/>
    <mergeCell ref="C381:D381"/>
    <mergeCell ref="C382:D382"/>
    <mergeCell ref="C383:D383"/>
    <mergeCell ref="A375:B375"/>
    <mergeCell ref="D375:H375"/>
    <mergeCell ref="A376:B376"/>
    <mergeCell ref="D376:H376"/>
    <mergeCell ref="A377:B377"/>
    <mergeCell ref="D377:H377"/>
    <mergeCell ref="A389:C389"/>
    <mergeCell ref="A390:C390"/>
    <mergeCell ref="A392:H392"/>
    <mergeCell ref="A393:H393"/>
    <mergeCell ref="A394:H394"/>
    <mergeCell ref="A395:E395"/>
    <mergeCell ref="A384:C384"/>
    <mergeCell ref="G384:H384"/>
    <mergeCell ref="A385:C385"/>
    <mergeCell ref="A386:C386"/>
    <mergeCell ref="A387:C387"/>
    <mergeCell ref="A388:C388"/>
    <mergeCell ref="A401:B401"/>
    <mergeCell ref="D401:E401"/>
    <mergeCell ref="A402:B402"/>
    <mergeCell ref="D402:E402"/>
    <mergeCell ref="A403:B403"/>
    <mergeCell ref="D403:E403"/>
    <mergeCell ref="A396:E396"/>
    <mergeCell ref="A397:B397"/>
    <mergeCell ref="D397:E397"/>
    <mergeCell ref="A398:B398"/>
    <mergeCell ref="C398:C401"/>
    <mergeCell ref="D398:E398"/>
    <mergeCell ref="A399:B399"/>
    <mergeCell ref="D399:E399"/>
    <mergeCell ref="A400:B400"/>
    <mergeCell ref="D400:E400"/>
    <mergeCell ref="A407:H407"/>
    <mergeCell ref="A408:H408"/>
    <mergeCell ref="A409:H409"/>
    <mergeCell ref="A410:H410"/>
    <mergeCell ref="A411:H411"/>
    <mergeCell ref="A412:H412"/>
    <mergeCell ref="A404:B404"/>
    <mergeCell ref="D404:E404"/>
    <mergeCell ref="A405:B405"/>
    <mergeCell ref="D405:E405"/>
    <mergeCell ref="A406:B406"/>
    <mergeCell ref="D406:E406"/>
    <mergeCell ref="A427:E427"/>
    <mergeCell ref="F427:H427"/>
    <mergeCell ref="A419:B419"/>
    <mergeCell ref="A420:B420"/>
    <mergeCell ref="A421:B421"/>
    <mergeCell ref="A422:B422"/>
    <mergeCell ref="A423:B423"/>
    <mergeCell ref="A424:H424"/>
    <mergeCell ref="A413:B413"/>
    <mergeCell ref="A414:B414"/>
    <mergeCell ref="A415:B415"/>
    <mergeCell ref="A416:B416"/>
    <mergeCell ref="A417:B417"/>
    <mergeCell ref="A418:B41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78"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33.7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60">
        <f>F7*1.2</f>
        <v>10080</v>
      </c>
      <c r="E7" s="361">
        <f>F7*1.1</f>
        <v>9240</v>
      </c>
      <c r="F7" s="361">
        <v>8400</v>
      </c>
      <c r="G7" s="361">
        <f>F7*0.75</f>
        <v>6300</v>
      </c>
      <c r="H7" s="362">
        <f>F7*0.5</f>
        <v>4200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436">
        <f>F12*1.2</f>
        <v>11340</v>
      </c>
      <c r="E12" s="361">
        <f>F12*1.1</f>
        <v>10395</v>
      </c>
      <c r="F12" s="361">
        <v>9450</v>
      </c>
      <c r="G12" s="361">
        <f>F12*0.75</f>
        <v>7087.5</v>
      </c>
      <c r="H12" s="362">
        <f>F12*0.5</f>
        <v>4725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1680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"2ГИС.КАЛИНИНГРАД"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506">
        <v>330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60">
        <f>F27*1.2</f>
        <v>14112</v>
      </c>
      <c r="E27" s="361">
        <f>F27*1.1</f>
        <v>12936.000000000002</v>
      </c>
      <c r="F27" s="361">
        <v>11760</v>
      </c>
      <c r="G27" s="361">
        <f>F27*0.75</f>
        <v>8820</v>
      </c>
      <c r="H27" s="362">
        <f>F27*0.5</f>
        <v>5880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436">
        <f>F32*1.2</f>
        <v>15883.199999999999</v>
      </c>
      <c r="E32" s="361">
        <f>F32*1.1</f>
        <v>14559.6</v>
      </c>
      <c r="F32" s="361">
        <v>13236</v>
      </c>
      <c r="G32" s="361">
        <f>F32*0.75</f>
        <v>9927</v>
      </c>
      <c r="H32" s="362">
        <f>F32*0.5</f>
        <v>6618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"2ГИС.КАЛИНИНГРАД"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424">
        <v>468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515">
        <f>F48*1.2</f>
        <v>4320</v>
      </c>
      <c r="E48" s="515">
        <f>F48*1.1</f>
        <v>3960.0000000000005</v>
      </c>
      <c r="F48" s="515">
        <v>3600</v>
      </c>
      <c r="G48" s="515">
        <f>F48*0.75</f>
        <v>2700</v>
      </c>
      <c r="H48" s="515">
        <f>F48*0.5</f>
        <v>1800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458">
        <v>240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60">
        <f>F55*1.2</f>
        <v>12420</v>
      </c>
      <c r="E55" s="361">
        <f>F55*1.1</f>
        <v>11385.000000000002</v>
      </c>
      <c r="F55" s="361">
        <v>10350</v>
      </c>
      <c r="G55" s="361">
        <f>F55*0.75</f>
        <v>7762.5</v>
      </c>
      <c r="H55" s="362">
        <f>F55*0.5</f>
        <v>5175</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436">
        <f>F61*1.2</f>
        <v>13680</v>
      </c>
      <c r="E61" s="361">
        <f>F61*1.1</f>
        <v>12540.000000000002</v>
      </c>
      <c r="F61" s="361">
        <v>11400</v>
      </c>
      <c r="G61" s="361">
        <f>F61*0.75</f>
        <v>8550</v>
      </c>
      <c r="H61" s="362">
        <f>F61*0.5</f>
        <v>5700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506">
        <v>330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1140 до 22800</v>
      </c>
      <c r="E71" s="399"/>
      <c r="F71" s="399"/>
      <c r="G71" s="399"/>
      <c r="H71" s="400"/>
    </row>
    <row r="72" spans="1:8" ht="37.5" customHeight="1" outlineLevel="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580">
        <v>1140</v>
      </c>
      <c r="E72" s="412"/>
      <c r="F72" s="412"/>
      <c r="G72" s="412"/>
      <c r="H72" s="413"/>
    </row>
    <row r="73" spans="1:8" ht="37.5" customHeight="1" outlineLevel="1" x14ac:dyDescent="0.2">
      <c r="A73" s="396" t="s">
        <v>40</v>
      </c>
      <c r="B73" s="565"/>
      <c r="C73" s="578"/>
      <c r="D73" s="340">
        <v>2280</v>
      </c>
      <c r="E73" s="338"/>
      <c r="F73" s="338"/>
      <c r="G73" s="338"/>
      <c r="H73" s="339"/>
    </row>
    <row r="74" spans="1:8" ht="37.5" customHeight="1" outlineLevel="1" x14ac:dyDescent="0.2">
      <c r="A74" s="396" t="s">
        <v>41</v>
      </c>
      <c r="B74" s="565"/>
      <c r="C74" s="578"/>
      <c r="D74" s="340">
        <v>3420</v>
      </c>
      <c r="E74" s="338"/>
      <c r="F74" s="338"/>
      <c r="G74" s="338"/>
      <c r="H74" s="339"/>
    </row>
    <row r="75" spans="1:8" ht="37.5" customHeight="1" outlineLevel="1" x14ac:dyDescent="0.2">
      <c r="A75" s="396" t="s">
        <v>42</v>
      </c>
      <c r="B75" s="565"/>
      <c r="C75" s="578"/>
      <c r="D75" s="340">
        <v>4560</v>
      </c>
      <c r="E75" s="338"/>
      <c r="F75" s="338"/>
      <c r="G75" s="338"/>
      <c r="H75" s="339"/>
    </row>
    <row r="76" spans="1:8" ht="37.5" customHeight="1" outlineLevel="1" x14ac:dyDescent="0.2">
      <c r="A76" s="396" t="s">
        <v>43</v>
      </c>
      <c r="B76" s="565"/>
      <c r="C76" s="578"/>
      <c r="D76" s="340">
        <v>5700</v>
      </c>
      <c r="E76" s="338"/>
      <c r="F76" s="338"/>
      <c r="G76" s="338"/>
      <c r="H76" s="339"/>
    </row>
    <row r="77" spans="1:8" ht="37.5" customHeight="1" outlineLevel="1" x14ac:dyDescent="0.2">
      <c r="A77" s="396" t="s">
        <v>44</v>
      </c>
      <c r="B77" s="565"/>
      <c r="C77" s="578"/>
      <c r="D77" s="340">
        <v>6840</v>
      </c>
      <c r="E77" s="338"/>
      <c r="F77" s="338"/>
      <c r="G77" s="338"/>
      <c r="H77" s="339"/>
    </row>
    <row r="78" spans="1:8" ht="37.5" customHeight="1" outlineLevel="1" x14ac:dyDescent="0.2">
      <c r="A78" s="396" t="s">
        <v>45</v>
      </c>
      <c r="B78" s="565"/>
      <c r="C78" s="578"/>
      <c r="D78" s="340">
        <v>7980</v>
      </c>
      <c r="E78" s="338"/>
      <c r="F78" s="338"/>
      <c r="G78" s="338"/>
      <c r="H78" s="339"/>
    </row>
    <row r="79" spans="1:8" ht="37.5" customHeight="1" outlineLevel="1" x14ac:dyDescent="0.2">
      <c r="A79" s="396" t="s">
        <v>46</v>
      </c>
      <c r="B79" s="565"/>
      <c r="C79" s="578"/>
      <c r="D79" s="340">
        <v>9120</v>
      </c>
      <c r="E79" s="338"/>
      <c r="F79" s="338"/>
      <c r="G79" s="338"/>
      <c r="H79" s="339"/>
    </row>
    <row r="80" spans="1:8" ht="37.5" customHeight="1" outlineLevel="1" x14ac:dyDescent="0.2">
      <c r="A80" s="396" t="s">
        <v>47</v>
      </c>
      <c r="B80" s="565"/>
      <c r="C80" s="578"/>
      <c r="D80" s="340">
        <v>10260</v>
      </c>
      <c r="E80" s="338"/>
      <c r="F80" s="338"/>
      <c r="G80" s="338"/>
      <c r="H80" s="339"/>
    </row>
    <row r="81" spans="1:8" ht="37.5" customHeight="1" outlineLevel="1" x14ac:dyDescent="0.2">
      <c r="A81" s="396" t="s">
        <v>48</v>
      </c>
      <c r="B81" s="565"/>
      <c r="C81" s="578"/>
      <c r="D81" s="340">
        <v>11400</v>
      </c>
      <c r="E81" s="338"/>
      <c r="F81" s="338"/>
      <c r="G81" s="338"/>
      <c r="H81" s="339"/>
    </row>
    <row r="82" spans="1:8" ht="37.5" customHeight="1" outlineLevel="1" x14ac:dyDescent="0.2">
      <c r="A82" s="396" t="s">
        <v>49</v>
      </c>
      <c r="B82" s="565"/>
      <c r="C82" s="578"/>
      <c r="D82" s="340">
        <v>12540</v>
      </c>
      <c r="E82" s="338"/>
      <c r="F82" s="338"/>
      <c r="G82" s="338"/>
      <c r="H82" s="339"/>
    </row>
    <row r="83" spans="1:8" ht="37.5" customHeight="1" outlineLevel="1" x14ac:dyDescent="0.2">
      <c r="A83" s="396" t="s">
        <v>50</v>
      </c>
      <c r="B83" s="565"/>
      <c r="C83" s="578"/>
      <c r="D83" s="340">
        <v>13680</v>
      </c>
      <c r="E83" s="338"/>
      <c r="F83" s="338"/>
      <c r="G83" s="338"/>
      <c r="H83" s="339"/>
    </row>
    <row r="84" spans="1:8" ht="37.5" customHeight="1" outlineLevel="1" x14ac:dyDescent="0.2">
      <c r="A84" s="396" t="s">
        <v>51</v>
      </c>
      <c r="B84" s="565"/>
      <c r="C84" s="578"/>
      <c r="D84" s="340">
        <v>14820</v>
      </c>
      <c r="E84" s="338"/>
      <c r="F84" s="338"/>
      <c r="G84" s="338"/>
      <c r="H84" s="339"/>
    </row>
    <row r="85" spans="1:8" ht="37.5" customHeight="1" outlineLevel="1" x14ac:dyDescent="0.2">
      <c r="A85" s="396" t="s">
        <v>52</v>
      </c>
      <c r="B85" s="565"/>
      <c r="C85" s="578"/>
      <c r="D85" s="340">
        <v>15960</v>
      </c>
      <c r="E85" s="338"/>
      <c r="F85" s="338"/>
      <c r="G85" s="338"/>
      <c r="H85" s="339"/>
    </row>
    <row r="86" spans="1:8" ht="37.5" customHeight="1" outlineLevel="1" x14ac:dyDescent="0.2">
      <c r="A86" s="396" t="s">
        <v>53</v>
      </c>
      <c r="B86" s="565"/>
      <c r="C86" s="578"/>
      <c r="D86" s="340">
        <v>17100</v>
      </c>
      <c r="E86" s="338"/>
      <c r="F86" s="338"/>
      <c r="G86" s="338"/>
      <c r="H86" s="339"/>
    </row>
    <row r="87" spans="1:8" ht="37.5" customHeight="1" outlineLevel="1" x14ac:dyDescent="0.2">
      <c r="A87" s="396" t="s">
        <v>54</v>
      </c>
      <c r="B87" s="565"/>
      <c r="C87" s="578"/>
      <c r="D87" s="340">
        <v>18240</v>
      </c>
      <c r="E87" s="338"/>
      <c r="F87" s="338"/>
      <c r="G87" s="338"/>
      <c r="H87" s="339"/>
    </row>
    <row r="88" spans="1:8" ht="37.5" customHeight="1" outlineLevel="1" x14ac:dyDescent="0.2">
      <c r="A88" s="396" t="s">
        <v>55</v>
      </c>
      <c r="B88" s="565"/>
      <c r="C88" s="578"/>
      <c r="D88" s="340">
        <v>19380</v>
      </c>
      <c r="E88" s="338"/>
      <c r="F88" s="338"/>
      <c r="G88" s="338"/>
      <c r="H88" s="339"/>
    </row>
    <row r="89" spans="1:8" ht="37.5" customHeight="1" outlineLevel="1" x14ac:dyDescent="0.2">
      <c r="A89" s="396" t="s">
        <v>56</v>
      </c>
      <c r="B89" s="565"/>
      <c r="C89" s="578"/>
      <c r="D89" s="340">
        <v>20520</v>
      </c>
      <c r="E89" s="338"/>
      <c r="F89" s="338"/>
      <c r="G89" s="338"/>
      <c r="H89" s="339"/>
    </row>
    <row r="90" spans="1:8" ht="37.5" customHeight="1" outlineLevel="1" x14ac:dyDescent="0.2">
      <c r="A90" s="396" t="s">
        <v>57</v>
      </c>
      <c r="B90" s="565"/>
      <c r="C90" s="578"/>
      <c r="D90" s="340">
        <v>21660</v>
      </c>
      <c r="E90" s="338"/>
      <c r="F90" s="338"/>
      <c r="G90" s="338"/>
      <c r="H90" s="339"/>
    </row>
    <row r="91" spans="1:8" ht="37.5" customHeight="1" outlineLevel="1" x14ac:dyDescent="0.2">
      <c r="A91" s="396" t="s">
        <v>58</v>
      </c>
      <c r="B91" s="565"/>
      <c r="C91" s="578"/>
      <c r="D91" s="340">
        <v>22800</v>
      </c>
      <c r="E91" s="338"/>
      <c r="F91" s="338"/>
      <c r="G91" s="338"/>
      <c r="H91" s="339"/>
    </row>
    <row r="92" spans="1:8" ht="37.5" customHeight="1" outlineLevel="1" x14ac:dyDescent="0.2">
      <c r="A92" s="396" t="s">
        <v>178</v>
      </c>
      <c r="B92" s="565"/>
      <c r="C92" s="578"/>
      <c r="D92" s="340">
        <v>23940</v>
      </c>
      <c r="E92" s="338"/>
      <c r="F92" s="338"/>
      <c r="G92" s="338"/>
      <c r="H92" s="339"/>
    </row>
    <row r="93" spans="1:8" ht="37.5" customHeight="1" outlineLevel="1" x14ac:dyDescent="0.2">
      <c r="A93" s="396" t="s">
        <v>179</v>
      </c>
      <c r="B93" s="565"/>
      <c r="C93" s="578"/>
      <c r="D93" s="340">
        <v>25080</v>
      </c>
      <c r="E93" s="338"/>
      <c r="F93" s="338"/>
      <c r="G93" s="338"/>
      <c r="H93" s="339"/>
    </row>
    <row r="94" spans="1:8" ht="37.5" customHeight="1" outlineLevel="1" x14ac:dyDescent="0.2">
      <c r="A94" s="396" t="s">
        <v>180</v>
      </c>
      <c r="B94" s="565"/>
      <c r="C94" s="578"/>
      <c r="D94" s="340">
        <v>26220</v>
      </c>
      <c r="E94" s="338"/>
      <c r="F94" s="338"/>
      <c r="G94" s="338"/>
      <c r="H94" s="339"/>
    </row>
    <row r="95" spans="1:8" ht="37.5" customHeight="1" outlineLevel="1" x14ac:dyDescent="0.2">
      <c r="A95" s="396" t="s">
        <v>181</v>
      </c>
      <c r="B95" s="565"/>
      <c r="C95" s="578"/>
      <c r="D95" s="340">
        <v>27360</v>
      </c>
      <c r="E95" s="338"/>
      <c r="F95" s="338"/>
      <c r="G95" s="338"/>
      <c r="H95" s="339"/>
    </row>
    <row r="96" spans="1:8" ht="37.5" customHeight="1" outlineLevel="1" x14ac:dyDescent="0.2">
      <c r="A96" s="396" t="s">
        <v>182</v>
      </c>
      <c r="B96" s="565"/>
      <c r="C96" s="578"/>
      <c r="D96" s="340">
        <v>28500</v>
      </c>
      <c r="E96" s="338"/>
      <c r="F96" s="338"/>
      <c r="G96" s="338"/>
      <c r="H96" s="339"/>
    </row>
    <row r="97" spans="1:8" ht="37.5" customHeight="1" outlineLevel="1" x14ac:dyDescent="0.2">
      <c r="A97" s="396" t="s">
        <v>183</v>
      </c>
      <c r="B97" s="565"/>
      <c r="C97" s="578"/>
      <c r="D97" s="340">
        <v>29640</v>
      </c>
      <c r="E97" s="338"/>
      <c r="F97" s="338"/>
      <c r="G97" s="338"/>
      <c r="H97" s="339"/>
    </row>
    <row r="98" spans="1:8" ht="37.5" customHeight="1" outlineLevel="1" x14ac:dyDescent="0.2">
      <c r="A98" s="396" t="s">
        <v>184</v>
      </c>
      <c r="B98" s="565"/>
      <c r="C98" s="578"/>
      <c r="D98" s="340">
        <v>30780</v>
      </c>
      <c r="E98" s="338"/>
      <c r="F98" s="338"/>
      <c r="G98" s="338"/>
      <c r="H98" s="339"/>
    </row>
    <row r="99" spans="1:8" ht="37.5" customHeight="1" outlineLevel="1" x14ac:dyDescent="0.2">
      <c r="A99" s="396" t="s">
        <v>185</v>
      </c>
      <c r="B99" s="565"/>
      <c r="C99" s="578"/>
      <c r="D99" s="340">
        <v>31920</v>
      </c>
      <c r="E99" s="338"/>
      <c r="F99" s="338"/>
      <c r="G99" s="338"/>
      <c r="H99" s="339"/>
    </row>
    <row r="100" spans="1:8" ht="37.5" customHeight="1" outlineLevel="1" x14ac:dyDescent="0.2">
      <c r="A100" s="396" t="s">
        <v>186</v>
      </c>
      <c r="B100" s="565"/>
      <c r="C100" s="578"/>
      <c r="D100" s="340">
        <v>33060</v>
      </c>
      <c r="E100" s="338"/>
      <c r="F100" s="338"/>
      <c r="G100" s="338"/>
      <c r="H100" s="339"/>
    </row>
    <row r="101" spans="1:8" ht="37.5" customHeight="1" outlineLevel="1" x14ac:dyDescent="0.2">
      <c r="A101" s="396" t="s">
        <v>187</v>
      </c>
      <c r="B101" s="565"/>
      <c r="C101" s="578"/>
      <c r="D101" s="340">
        <v>34200</v>
      </c>
      <c r="E101" s="338"/>
      <c r="F101" s="338"/>
      <c r="G101" s="338"/>
      <c r="H101" s="339"/>
    </row>
    <row r="102" spans="1:8" ht="37.5" customHeight="1" outlineLevel="1" x14ac:dyDescent="0.2">
      <c r="A102" s="396" t="s">
        <v>188</v>
      </c>
      <c r="B102" s="565"/>
      <c r="C102" s="578"/>
      <c r="D102" s="340">
        <v>35340</v>
      </c>
      <c r="E102" s="338"/>
      <c r="F102" s="338"/>
      <c r="G102" s="338"/>
      <c r="H102" s="339"/>
    </row>
    <row r="103" spans="1:8" ht="37.5" customHeight="1" outlineLevel="1" x14ac:dyDescent="0.2">
      <c r="A103" s="396" t="s">
        <v>189</v>
      </c>
      <c r="B103" s="565"/>
      <c r="C103" s="578"/>
      <c r="D103" s="340">
        <v>36480</v>
      </c>
      <c r="E103" s="338"/>
      <c r="F103" s="338"/>
      <c r="G103" s="338"/>
      <c r="H103" s="339"/>
    </row>
    <row r="104" spans="1:8" ht="37.5" customHeight="1" outlineLevel="1" x14ac:dyDescent="0.2">
      <c r="A104" s="396" t="s">
        <v>190</v>
      </c>
      <c r="B104" s="565"/>
      <c r="C104" s="578"/>
      <c r="D104" s="340">
        <v>37620</v>
      </c>
      <c r="E104" s="338"/>
      <c r="F104" s="338"/>
      <c r="G104" s="338"/>
      <c r="H104" s="339"/>
    </row>
    <row r="105" spans="1:8" ht="37.5" customHeight="1" outlineLevel="1" x14ac:dyDescent="0.2">
      <c r="A105" s="396" t="s">
        <v>191</v>
      </c>
      <c r="B105" s="565"/>
      <c r="C105" s="578"/>
      <c r="D105" s="340">
        <v>38760</v>
      </c>
      <c r="E105" s="338"/>
      <c r="F105" s="338"/>
      <c r="G105" s="338"/>
      <c r="H105" s="339"/>
    </row>
    <row r="106" spans="1:8" ht="37.5" customHeight="1" outlineLevel="1" x14ac:dyDescent="0.2">
      <c r="A106" s="396" t="s">
        <v>192</v>
      </c>
      <c r="B106" s="397"/>
      <c r="C106" s="578"/>
      <c r="D106" s="340">
        <v>39900</v>
      </c>
      <c r="E106" s="338"/>
      <c r="F106" s="338"/>
      <c r="G106" s="338"/>
      <c r="H106" s="339"/>
    </row>
    <row r="107" spans="1:8" ht="37.5" customHeight="1" outlineLevel="1" x14ac:dyDescent="0.2">
      <c r="A107" s="396" t="s">
        <v>229</v>
      </c>
      <c r="B107" s="397"/>
      <c r="C107" s="578"/>
      <c r="D107" s="340">
        <v>41040</v>
      </c>
      <c r="E107" s="338"/>
      <c r="F107" s="338"/>
      <c r="G107" s="338"/>
      <c r="H107" s="339"/>
    </row>
    <row r="108" spans="1:8" ht="37.5" customHeight="1" outlineLevel="1" x14ac:dyDescent="0.2">
      <c r="A108" s="396" t="s">
        <v>230</v>
      </c>
      <c r="B108" s="397"/>
      <c r="C108" s="578"/>
      <c r="D108" s="340">
        <v>42180</v>
      </c>
      <c r="E108" s="338"/>
      <c r="F108" s="338"/>
      <c r="G108" s="338"/>
      <c r="H108" s="339"/>
    </row>
    <row r="109" spans="1:8" ht="37.5" customHeight="1" outlineLevel="1" x14ac:dyDescent="0.2">
      <c r="A109" s="396" t="s">
        <v>231</v>
      </c>
      <c r="B109" s="397"/>
      <c r="C109" s="578"/>
      <c r="D109" s="340">
        <v>43320</v>
      </c>
      <c r="E109" s="338"/>
      <c r="F109" s="338"/>
      <c r="G109" s="338"/>
      <c r="H109" s="339"/>
    </row>
    <row r="110" spans="1:8" ht="37.5" customHeight="1" outlineLevel="1" x14ac:dyDescent="0.2">
      <c r="A110" s="396" t="s">
        <v>232</v>
      </c>
      <c r="B110" s="397"/>
      <c r="C110" s="578"/>
      <c r="D110" s="340">
        <v>44460</v>
      </c>
      <c r="E110" s="338"/>
      <c r="F110" s="338"/>
      <c r="G110" s="338"/>
      <c r="H110" s="339"/>
    </row>
    <row r="111" spans="1:8" ht="37.5" customHeight="1" outlineLevel="1" thickBot="1" x14ac:dyDescent="0.25">
      <c r="A111" s="396" t="s">
        <v>233</v>
      </c>
      <c r="B111" s="397"/>
      <c r="C111" s="578"/>
      <c r="D111" s="340">
        <v>45600</v>
      </c>
      <c r="E111" s="338"/>
      <c r="F111" s="338"/>
      <c r="G111" s="338"/>
      <c r="H111" s="339"/>
    </row>
    <row r="112" spans="1:8" ht="50.1" customHeight="1" thickBot="1" x14ac:dyDescent="0.25">
      <c r="A112" s="386" t="s">
        <v>59</v>
      </c>
      <c r="B112" s="387"/>
      <c r="C112" s="387"/>
      <c r="D112" s="398" t="str">
        <f>"от "&amp;MIN(D113:D122)&amp;" до "&amp;MAX(D113:D122)</f>
        <v>от 180 до 1230</v>
      </c>
      <c r="E112" s="399"/>
      <c r="F112" s="399"/>
      <c r="G112" s="399"/>
      <c r="H112" s="400"/>
    </row>
    <row r="113" spans="1:8" ht="151.5" x14ac:dyDescent="0.2">
      <c r="A113" s="62" t="s">
        <v>60</v>
      </c>
      <c r="B113" s="63" t="s">
        <v>13</v>
      </c>
      <c r="C113" s="67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401">
        <v>1140</v>
      </c>
      <c r="E113" s="401"/>
      <c r="F113" s="401"/>
      <c r="G113" s="401"/>
      <c r="H113" s="402"/>
    </row>
    <row r="114" spans="1:8" ht="37.5" customHeight="1" x14ac:dyDescent="0.2">
      <c r="A114" s="356" t="s">
        <v>61</v>
      </c>
      <c r="B114" s="395"/>
      <c r="C114" s="404"/>
      <c r="D114" s="368">
        <v>180</v>
      </c>
      <c r="E114" s="368"/>
      <c r="F114" s="368"/>
      <c r="G114" s="368"/>
      <c r="H114" s="369"/>
    </row>
    <row r="115" spans="1:8" ht="37.5" customHeight="1" x14ac:dyDescent="0.2">
      <c r="A115" s="356" t="s">
        <v>62</v>
      </c>
      <c r="B115" s="395"/>
      <c r="C115" s="404"/>
      <c r="D115" s="368">
        <v>1020</v>
      </c>
      <c r="E115" s="368"/>
      <c r="F115" s="368"/>
      <c r="G115" s="368"/>
      <c r="H115" s="369"/>
    </row>
    <row r="116" spans="1:8" ht="37.5" customHeight="1" x14ac:dyDescent="0.2">
      <c r="A116" s="356" t="s">
        <v>63</v>
      </c>
      <c r="B116" s="395"/>
      <c r="C116" s="404"/>
      <c r="D116" s="368">
        <v>810</v>
      </c>
      <c r="E116" s="368"/>
      <c r="F116" s="368"/>
      <c r="G116" s="368"/>
      <c r="H116" s="369"/>
    </row>
    <row r="117" spans="1:8" ht="37.5" customHeight="1" x14ac:dyDescent="0.2">
      <c r="A117" s="335" t="s">
        <v>64</v>
      </c>
      <c r="B117" s="336"/>
      <c r="C117" s="404"/>
      <c r="D117" s="368">
        <v>1020</v>
      </c>
      <c r="E117" s="368"/>
      <c r="F117" s="368"/>
      <c r="G117" s="368"/>
      <c r="H117" s="369"/>
    </row>
    <row r="118" spans="1:8" ht="37.5" customHeight="1" x14ac:dyDescent="0.2">
      <c r="A118" s="356" t="s">
        <v>65</v>
      </c>
      <c r="B118" s="395"/>
      <c r="C118" s="404"/>
      <c r="D118" s="368">
        <v>300</v>
      </c>
      <c r="E118" s="368"/>
      <c r="F118" s="368"/>
      <c r="G118" s="368"/>
      <c r="H118" s="369"/>
    </row>
    <row r="119" spans="1:8" ht="37.5" customHeight="1" x14ac:dyDescent="0.2">
      <c r="A119" s="356" t="s">
        <v>66</v>
      </c>
      <c r="B119" s="395"/>
      <c r="C119" s="404"/>
      <c r="D119" s="368">
        <v>300</v>
      </c>
      <c r="E119" s="368"/>
      <c r="F119" s="368"/>
      <c r="G119" s="368"/>
      <c r="H119" s="369"/>
    </row>
    <row r="120" spans="1:8" ht="37.5" customHeight="1" x14ac:dyDescent="0.2">
      <c r="A120" s="356" t="s">
        <v>67</v>
      </c>
      <c r="B120" s="395"/>
      <c r="C120" s="404"/>
      <c r="D120" s="368">
        <v>600</v>
      </c>
      <c r="E120" s="368"/>
      <c r="F120" s="368"/>
      <c r="G120" s="368"/>
      <c r="H120" s="369"/>
    </row>
    <row r="121" spans="1:8" ht="37.5" customHeight="1" x14ac:dyDescent="0.2">
      <c r="A121" s="356" t="s">
        <v>68</v>
      </c>
      <c r="B121" s="395"/>
      <c r="C121" s="404"/>
      <c r="D121" s="368">
        <v>870</v>
      </c>
      <c r="E121" s="368"/>
      <c r="F121" s="368"/>
      <c r="G121" s="368"/>
      <c r="H121" s="369"/>
    </row>
    <row r="122" spans="1:8" ht="37.5" customHeight="1" thickBot="1" x14ac:dyDescent="0.25">
      <c r="A122" s="406" t="s">
        <v>69</v>
      </c>
      <c r="B122" s="407"/>
      <c r="C122" s="405"/>
      <c r="D122" s="393">
        <v>1230</v>
      </c>
      <c r="E122" s="393"/>
      <c r="F122" s="393"/>
      <c r="G122" s="393"/>
      <c r="H122" s="394"/>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354">
        <v>39</v>
      </c>
      <c r="E123" s="354"/>
      <c r="F123" s="354"/>
      <c r="G123" s="354"/>
      <c r="H123" s="355"/>
    </row>
    <row r="124" spans="1:8" ht="50.1" customHeight="1" thickBot="1" x14ac:dyDescent="0.25">
      <c r="A124" s="341" t="s">
        <v>72</v>
      </c>
      <c r="B124" s="342"/>
      <c r="C124" s="21"/>
      <c r="D124" s="343" t="e">
        <f>"от "&amp;MIN(D126,D146:H147,#REF!,D148:H162)&amp;" до "&amp;MAX(D126,D146:H147,#REF!,D148:H162)</f>
        <v>#REF!</v>
      </c>
      <c r="E124" s="343"/>
      <c r="F124" s="343"/>
      <c r="G124" s="343"/>
      <c r="H124" s="344"/>
    </row>
    <row r="125" spans="1:8" ht="21.75" thickBot="1" x14ac:dyDescent="0.25">
      <c r="A125" s="497"/>
      <c r="B125" s="498"/>
      <c r="C125" s="60"/>
      <c r="D125" s="499"/>
      <c r="E125" s="499"/>
      <c r="F125" s="499"/>
      <c r="G125" s="499"/>
      <c r="H125" s="500"/>
    </row>
    <row r="126" spans="1:8" ht="59.2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379">
        <v>5040</v>
      </c>
      <c r="E126" s="379"/>
      <c r="F126" s="379"/>
      <c r="G126" s="379"/>
      <c r="H126" s="380"/>
    </row>
    <row r="127" spans="1:8" ht="59.25" customHeight="1" thickBot="1" x14ac:dyDescent="0.25">
      <c r="A127" s="381" t="s">
        <v>74</v>
      </c>
      <c r="B127" s="382"/>
      <c r="C127" s="377"/>
      <c r="D127" s="383" t="s">
        <v>75</v>
      </c>
      <c r="E127" s="384"/>
      <c r="F127" s="384"/>
      <c r="G127" s="384"/>
      <c r="H127" s="385"/>
    </row>
    <row r="128" spans="1:8" ht="59.25" customHeight="1" x14ac:dyDescent="0.2">
      <c r="A128" s="363" t="s">
        <v>76</v>
      </c>
      <c r="B128" s="364"/>
      <c r="C128" s="377"/>
      <c r="D128" s="368">
        <f>D126/4</f>
        <v>1260</v>
      </c>
      <c r="E128" s="368"/>
      <c r="F128" s="368"/>
      <c r="G128" s="368"/>
      <c r="H128" s="369"/>
    </row>
    <row r="129" spans="1:8" ht="59.25" customHeight="1" x14ac:dyDescent="0.2">
      <c r="A129" s="363" t="s">
        <v>77</v>
      </c>
      <c r="B129" s="364"/>
      <c r="C129" s="377"/>
      <c r="D129" s="368">
        <f>D126/5</f>
        <v>1008</v>
      </c>
      <c r="E129" s="368"/>
      <c r="F129" s="368"/>
      <c r="G129" s="368"/>
      <c r="H129" s="369"/>
    </row>
    <row r="130" spans="1:8" ht="59.25" customHeight="1" x14ac:dyDescent="0.2">
      <c r="A130" s="363" t="s">
        <v>78</v>
      </c>
      <c r="B130" s="364"/>
      <c r="C130" s="377"/>
      <c r="D130" s="368">
        <f>D126/6</f>
        <v>840</v>
      </c>
      <c r="E130" s="368"/>
      <c r="F130" s="368"/>
      <c r="G130" s="368"/>
      <c r="H130" s="369"/>
    </row>
    <row r="131" spans="1:8" ht="59.25" customHeight="1" x14ac:dyDescent="0.2">
      <c r="A131" s="363" t="s">
        <v>79</v>
      </c>
      <c r="B131" s="364"/>
      <c r="C131" s="377"/>
      <c r="D131" s="368">
        <f>D126/7</f>
        <v>720</v>
      </c>
      <c r="E131" s="368"/>
      <c r="F131" s="368"/>
      <c r="G131" s="368"/>
      <c r="H131" s="369"/>
    </row>
    <row r="132" spans="1:8" ht="59.25" customHeight="1" x14ac:dyDescent="0.2">
      <c r="A132" s="363" t="s">
        <v>80</v>
      </c>
      <c r="B132" s="364"/>
      <c r="C132" s="377"/>
      <c r="D132" s="368">
        <f>D126/8</f>
        <v>630</v>
      </c>
      <c r="E132" s="368"/>
      <c r="F132" s="368"/>
      <c r="G132" s="368"/>
      <c r="H132" s="369"/>
    </row>
    <row r="133" spans="1:8" ht="59.25" customHeight="1" x14ac:dyDescent="0.2">
      <c r="A133" s="363" t="s">
        <v>81</v>
      </c>
      <c r="B133" s="364"/>
      <c r="C133" s="377"/>
      <c r="D133" s="368">
        <f>D126/9</f>
        <v>560</v>
      </c>
      <c r="E133" s="368"/>
      <c r="F133" s="368"/>
      <c r="G133" s="368"/>
      <c r="H133" s="369"/>
    </row>
    <row r="134" spans="1:8" ht="59.25" customHeight="1" x14ac:dyDescent="0.2">
      <c r="A134" s="363" t="s">
        <v>82</v>
      </c>
      <c r="B134" s="364"/>
      <c r="C134" s="377"/>
      <c r="D134" s="368">
        <f>D126/10</f>
        <v>504</v>
      </c>
      <c r="E134" s="368"/>
      <c r="F134" s="368"/>
      <c r="G134" s="368"/>
      <c r="H134" s="369"/>
    </row>
    <row r="135" spans="1:8" ht="59.25" customHeight="1" thickBot="1" x14ac:dyDescent="0.25">
      <c r="A135" s="374" t="s">
        <v>83</v>
      </c>
      <c r="B135" s="375"/>
      <c r="C135" s="377"/>
      <c r="D135" s="379">
        <v>7560</v>
      </c>
      <c r="E135" s="379"/>
      <c r="F135" s="379"/>
      <c r="G135" s="379"/>
      <c r="H135" s="380"/>
    </row>
    <row r="136" spans="1:8" ht="59.25" customHeight="1" thickBot="1" x14ac:dyDescent="0.25">
      <c r="A136" s="381" t="s">
        <v>74</v>
      </c>
      <c r="B136" s="382"/>
      <c r="C136" s="377"/>
      <c r="D136" s="383" t="s">
        <v>75</v>
      </c>
      <c r="E136" s="384"/>
      <c r="F136" s="384"/>
      <c r="G136" s="384"/>
      <c r="H136" s="385"/>
    </row>
    <row r="137" spans="1:8" ht="59.25" customHeight="1" x14ac:dyDescent="0.2">
      <c r="A137" s="363" t="s">
        <v>76</v>
      </c>
      <c r="B137" s="364"/>
      <c r="C137" s="377"/>
      <c r="D137" s="368">
        <v>1890</v>
      </c>
      <c r="E137" s="368"/>
      <c r="F137" s="368"/>
      <c r="G137" s="368"/>
      <c r="H137" s="369"/>
    </row>
    <row r="138" spans="1:8" ht="59.25" customHeight="1" x14ac:dyDescent="0.2">
      <c r="A138" s="363" t="s">
        <v>77</v>
      </c>
      <c r="B138" s="364"/>
      <c r="C138" s="377"/>
      <c r="D138" s="368">
        <v>1512</v>
      </c>
      <c r="E138" s="368"/>
      <c r="F138" s="368"/>
      <c r="G138" s="368"/>
      <c r="H138" s="369"/>
    </row>
    <row r="139" spans="1:8" ht="59.25" customHeight="1" x14ac:dyDescent="0.2">
      <c r="A139" s="363" t="s">
        <v>78</v>
      </c>
      <c r="B139" s="364"/>
      <c r="C139" s="377"/>
      <c r="D139" s="368">
        <v>1260</v>
      </c>
      <c r="E139" s="368"/>
      <c r="F139" s="368"/>
      <c r="G139" s="368"/>
      <c r="H139" s="369"/>
    </row>
    <row r="140" spans="1:8" ht="59.25" customHeight="1" x14ac:dyDescent="0.2">
      <c r="A140" s="363" t="s">
        <v>79</v>
      </c>
      <c r="B140" s="364"/>
      <c r="C140" s="377"/>
      <c r="D140" s="368">
        <v>1080</v>
      </c>
      <c r="E140" s="368"/>
      <c r="F140" s="368"/>
      <c r="G140" s="368"/>
      <c r="H140" s="369"/>
    </row>
    <row r="141" spans="1:8" ht="59.25" customHeight="1" x14ac:dyDescent="0.2">
      <c r="A141" s="363" t="s">
        <v>80</v>
      </c>
      <c r="B141" s="364"/>
      <c r="C141" s="377"/>
      <c r="D141" s="368">
        <v>945</v>
      </c>
      <c r="E141" s="368"/>
      <c r="F141" s="368"/>
      <c r="G141" s="368"/>
      <c r="H141" s="369"/>
    </row>
    <row r="142" spans="1:8" ht="59.25" customHeight="1" x14ac:dyDescent="0.2">
      <c r="A142" s="363" t="s">
        <v>81</v>
      </c>
      <c r="B142" s="364"/>
      <c r="C142" s="377"/>
      <c r="D142" s="368">
        <v>840</v>
      </c>
      <c r="E142" s="368"/>
      <c r="F142" s="368"/>
      <c r="G142" s="368"/>
      <c r="H142" s="369"/>
    </row>
    <row r="143" spans="1:8" ht="59.25" customHeight="1" thickBot="1" x14ac:dyDescent="0.25">
      <c r="A143" s="363" t="s">
        <v>82</v>
      </c>
      <c r="B143" s="364"/>
      <c r="C143" s="378"/>
      <c r="D143" s="368">
        <v>756</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353">
        <v>13200.000000000002</v>
      </c>
      <c r="E144" s="354"/>
      <c r="F144" s="354"/>
      <c r="G144" s="354"/>
      <c r="H144" s="355"/>
    </row>
    <row r="145" spans="1:8" ht="21.75" thickBot="1" x14ac:dyDescent="0.25">
      <c r="A145" s="497"/>
      <c r="B145" s="498"/>
      <c r="C145" s="56"/>
      <c r="D145" s="499"/>
      <c r="E145" s="499"/>
      <c r="F145" s="499"/>
      <c r="G145" s="499"/>
      <c r="H145" s="500"/>
    </row>
    <row r="146" spans="1:8" ht="50.1" customHeight="1" x14ac:dyDescent="0.2">
      <c r="A146" s="335" t="s">
        <v>85</v>
      </c>
      <c r="B146" s="336"/>
      <c r="C146" s="66" t="str">
        <f>"Интернет-площадка 2gis.ru на основе Cправочника организаций "&amp;$C$2&amp;""</f>
        <v>Интернет-площадка 2gis.ru на основе Cправочника организаций "2ГИС.КАЛИНИНГРАД"</v>
      </c>
      <c r="D146" s="360">
        <v>6450</v>
      </c>
      <c r="E146" s="361"/>
      <c r="F146" s="361"/>
      <c r="G146" s="361"/>
      <c r="H146" s="362"/>
    </row>
    <row r="147" spans="1:8" ht="50.1" customHeight="1" x14ac:dyDescent="0.2">
      <c r="A147" s="335" t="s">
        <v>86</v>
      </c>
      <c r="B147" s="336"/>
      <c r="C147"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367">
        <v>3630.0000000000009</v>
      </c>
      <c r="E147" s="351"/>
      <c r="F147" s="351"/>
      <c r="G147" s="351"/>
      <c r="H147" s="352"/>
    </row>
    <row r="148" spans="1:8" ht="50.1" customHeight="1" x14ac:dyDescent="0.2">
      <c r="A148" s="335" t="s">
        <v>87</v>
      </c>
      <c r="B148" s="336"/>
      <c r="C1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37">
        <v>5820</v>
      </c>
      <c r="E148" s="338"/>
      <c r="F148" s="338"/>
      <c r="G148" s="338"/>
      <c r="H148" s="339"/>
    </row>
    <row r="149" spans="1:8" ht="50.1" customHeight="1" x14ac:dyDescent="0.2">
      <c r="A149" s="335" t="s">
        <v>88</v>
      </c>
      <c r="B149" s="336"/>
      <c r="C149" s="67" t="str">
        <f>"Интернет-площадка 2gis.ru на основе Cправочника организаций "&amp;$C$2&amp;""</f>
        <v>Интернет-площадка 2gis.ru на основе Cправочника организаций "2ГИС.КАЛИНИНГРАД"</v>
      </c>
      <c r="D149" s="337">
        <v>6750</v>
      </c>
      <c r="E149" s="338"/>
      <c r="F149" s="338"/>
      <c r="G149" s="338"/>
      <c r="H149" s="339"/>
    </row>
    <row r="150" spans="1:8" ht="50.1" customHeight="1" x14ac:dyDescent="0.2">
      <c r="A150" s="335" t="s">
        <v>89</v>
      </c>
      <c r="B150" s="336"/>
      <c r="C150" s="67" t="str">
        <f>"Интернет-площадка 2gis.ru на основе Cправочника организаций "&amp;$C$2&amp;""</f>
        <v>Интернет-площадка 2gis.ru на основе Cправочника организаций "2ГИС.КАЛИНИНГРАД"</v>
      </c>
      <c r="D150" s="337">
        <v>8100</v>
      </c>
      <c r="E150" s="338"/>
      <c r="F150" s="338"/>
      <c r="G150" s="338"/>
      <c r="H150" s="339"/>
    </row>
    <row r="151" spans="1:8" ht="50.1" customHeight="1" x14ac:dyDescent="0.2">
      <c r="A151" s="335" t="s">
        <v>90</v>
      </c>
      <c r="B151" s="336"/>
      <c r="C151"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37">
        <v>2490</v>
      </c>
      <c r="E151" s="338"/>
      <c r="F151" s="338"/>
      <c r="G151" s="338"/>
      <c r="H151" s="339"/>
    </row>
    <row r="152" spans="1:8" ht="50.1" customHeight="1" x14ac:dyDescent="0.2">
      <c r="A152" s="335" t="s">
        <v>91</v>
      </c>
      <c r="B152" s="336"/>
      <c r="C1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37">
        <v>3630.0000000000009</v>
      </c>
      <c r="E152" s="338"/>
      <c r="F152" s="338"/>
      <c r="G152" s="338"/>
      <c r="H152" s="339"/>
    </row>
    <row r="153" spans="1:8" ht="50.1" customHeight="1" x14ac:dyDescent="0.2">
      <c r="A153" s="335" t="s">
        <v>92</v>
      </c>
      <c r="B153" s="336"/>
      <c r="C153"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37">
        <v>4080</v>
      </c>
      <c r="E153" s="338"/>
      <c r="F153" s="338"/>
      <c r="G153" s="338"/>
      <c r="H153" s="339"/>
    </row>
    <row r="154" spans="1:8" ht="50.1" customHeight="1" x14ac:dyDescent="0.2">
      <c r="A154" s="335" t="s">
        <v>93</v>
      </c>
      <c r="B154" s="336"/>
      <c r="C154" s="68" t="e">
        <f>#REF!</f>
        <v>#REF!</v>
      </c>
      <c r="D154" s="337">
        <v>21780</v>
      </c>
      <c r="E154" s="338"/>
      <c r="F154" s="338"/>
      <c r="G154" s="338"/>
      <c r="H154" s="339"/>
    </row>
    <row r="155" spans="1:8" ht="50.1" customHeight="1" x14ac:dyDescent="0.2">
      <c r="A155" s="335" t="s">
        <v>94</v>
      </c>
      <c r="B155" s="336"/>
      <c r="C155" s="67" t="s">
        <v>95</v>
      </c>
      <c r="D155" s="337">
        <v>630</v>
      </c>
      <c r="E155" s="338"/>
      <c r="F155" s="338"/>
      <c r="G155" s="338"/>
      <c r="H155" s="339"/>
    </row>
    <row r="156" spans="1:8" ht="68.25" customHeight="1" x14ac:dyDescent="0.2">
      <c r="A156" s="335" t="s">
        <v>96</v>
      </c>
      <c r="B156" s="336"/>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37">
        <v>2490</v>
      </c>
      <c r="E156" s="338"/>
      <c r="F156" s="338"/>
      <c r="G156" s="338"/>
      <c r="H156" s="339"/>
    </row>
    <row r="157" spans="1:8" ht="68.25" customHeight="1" x14ac:dyDescent="0.2">
      <c r="A157" s="335" t="s">
        <v>97</v>
      </c>
      <c r="B157" s="336"/>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37">
        <v>1794</v>
      </c>
      <c r="E157" s="338"/>
      <c r="F157" s="338"/>
      <c r="G157" s="338"/>
      <c r="H157" s="339"/>
    </row>
    <row r="158" spans="1:8" ht="68.25" customHeight="1" x14ac:dyDescent="0.2">
      <c r="A158" s="335" t="s">
        <v>98</v>
      </c>
      <c r="B158" s="336"/>
      <c r="C158"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37">
        <v>2040</v>
      </c>
      <c r="E158" s="338"/>
      <c r="F158" s="338"/>
      <c r="G158" s="338"/>
      <c r="H158" s="339"/>
    </row>
    <row r="159" spans="1:8" ht="68.25" customHeight="1" x14ac:dyDescent="0.2">
      <c r="A159" s="335" t="s">
        <v>99</v>
      </c>
      <c r="B159" s="336"/>
      <c r="C159"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37">
        <v>894</v>
      </c>
      <c r="E159" s="338"/>
      <c r="F159" s="338"/>
      <c r="G159" s="338"/>
      <c r="H159" s="339"/>
    </row>
    <row r="160" spans="1:8" ht="68.25" customHeight="1" x14ac:dyDescent="0.2">
      <c r="A160" s="335" t="s">
        <v>100</v>
      </c>
      <c r="B160" s="336" t="s">
        <v>100</v>
      </c>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37">
        <v>14820</v>
      </c>
      <c r="E160" s="338"/>
      <c r="F160" s="338"/>
      <c r="G160" s="338"/>
      <c r="H160" s="339"/>
    </row>
    <row r="161" spans="1:8" ht="68.25" customHeight="1" x14ac:dyDescent="0.2">
      <c r="A161" s="335" t="s">
        <v>101</v>
      </c>
      <c r="B161" s="336" t="s">
        <v>101</v>
      </c>
      <c r="C16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37">
        <v>8790</v>
      </c>
      <c r="E161" s="338"/>
      <c r="F161" s="338"/>
      <c r="G161" s="338"/>
      <c r="H161" s="339"/>
    </row>
    <row r="162" spans="1:8" ht="50.1" customHeight="1" thickBot="1" x14ac:dyDescent="0.25">
      <c r="A162" s="335" t="s">
        <v>102</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2" s="337">
        <v>3150</v>
      </c>
      <c r="E162" s="338"/>
      <c r="F162" s="338"/>
      <c r="G162" s="338"/>
      <c r="H162" s="33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37">
        <v>1470</v>
      </c>
      <c r="E163" s="338"/>
      <c r="F163" s="338"/>
      <c r="G163" s="338"/>
      <c r="H163" s="33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4" s="337">
        <v>50010</v>
      </c>
      <c r="E164" s="338"/>
      <c r="F164" s="338"/>
      <c r="G164" s="338"/>
      <c r="H164" s="339"/>
    </row>
    <row r="165" spans="1:8" s="16" customFormat="1" ht="126" customHeight="1" x14ac:dyDescent="0.2">
      <c r="A165" s="335" t="s">
        <v>104</v>
      </c>
      <c r="B165" s="336"/>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5" s="337">
        <v>16200</v>
      </c>
      <c r="E165" s="338"/>
      <c r="F165" s="338"/>
      <c r="G165" s="338"/>
      <c r="H165" s="339"/>
    </row>
    <row r="166" spans="1:8" s="16" customFormat="1" ht="96" customHeight="1" x14ac:dyDescent="0.2">
      <c r="A166" s="335" t="s">
        <v>105</v>
      </c>
      <c r="B166" s="336"/>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37">
        <v>6060</v>
      </c>
      <c r="E166" s="338"/>
      <c r="F166" s="338"/>
      <c r="G166" s="338"/>
      <c r="H166" s="339"/>
    </row>
    <row r="167" spans="1:8" s="16" customFormat="1" ht="96" customHeight="1" x14ac:dyDescent="0.2">
      <c r="A167" s="356" t="s">
        <v>106</v>
      </c>
      <c r="B167" s="357"/>
      <c r="C16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7" s="337">
        <v>11010</v>
      </c>
      <c r="E167" s="338"/>
      <c r="F167" s="338"/>
      <c r="G167" s="338"/>
      <c r="H167" s="339"/>
    </row>
    <row r="168" spans="1:8" ht="50.1" customHeight="1" x14ac:dyDescent="0.2">
      <c r="A168" s="335" t="s">
        <v>107</v>
      </c>
      <c r="B168" s="336"/>
      <c r="C168" s="67" t="str">
        <f>"Интернет-площадка 2gis.ru на основе Cправочника организаций "&amp;$C$2&amp;""</f>
        <v>Интернет-площадка 2gis.ru на основе Cправочника организаций "2ГИС.КАЛИНИНГРАД"</v>
      </c>
      <c r="D168" s="337">
        <v>9120</v>
      </c>
      <c r="E168" s="338"/>
      <c r="F168" s="338"/>
      <c r="G168" s="338"/>
      <c r="H168" s="339"/>
    </row>
    <row r="169" spans="1:8" ht="50.1" customHeight="1" x14ac:dyDescent="0.2">
      <c r="A169" s="335" t="s">
        <v>108</v>
      </c>
      <c r="B169" s="336"/>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37">
        <v>5160</v>
      </c>
      <c r="E169" s="338"/>
      <c r="F169" s="338"/>
      <c r="G169" s="338"/>
      <c r="H169" s="339"/>
    </row>
    <row r="170" spans="1:8" ht="50.1" customHeight="1" x14ac:dyDescent="0.2">
      <c r="A170" s="335" t="s">
        <v>109</v>
      </c>
      <c r="B170" s="336"/>
      <c r="C170" s="67" t="str">
        <f t="shared" si="1"/>
        <v>Электронный справочник на основе Справочника организаций "2ГИС.КАЛИНИНГРАД" (версия для ПК)</v>
      </c>
      <c r="D170" s="337">
        <v>8160</v>
      </c>
      <c r="E170" s="338"/>
      <c r="F170" s="338"/>
      <c r="G170" s="338"/>
      <c r="H170" s="339"/>
    </row>
    <row r="171" spans="1:8" ht="50.1" customHeight="1" x14ac:dyDescent="0.2">
      <c r="A171" s="335" t="s">
        <v>110</v>
      </c>
      <c r="B171" s="336"/>
      <c r="C171" s="67" t="str">
        <f>"Интернет-площадка 2gis.ru на основе Cправочника организаций "&amp;$C$2&amp;""</f>
        <v>Интернет-площадка 2gis.ru на основе Cправочника организаций "2ГИС.КАЛИНИНГРАД"</v>
      </c>
      <c r="D171" s="337">
        <v>9480</v>
      </c>
      <c r="E171" s="338"/>
      <c r="F171" s="338"/>
      <c r="G171" s="338"/>
      <c r="H171" s="339"/>
    </row>
    <row r="172" spans="1:8" ht="50.1" customHeight="1" x14ac:dyDescent="0.2">
      <c r="A172" s="335" t="s">
        <v>111</v>
      </c>
      <c r="B172" s="336"/>
      <c r="C172" s="67" t="str">
        <f>"Интернет-площадка 2gis.ru на основе Cправочника организаций "&amp;$C$2&amp;""</f>
        <v>Интернет-площадка 2gis.ru на основе Cправочника организаций "2ГИС.КАЛИНИНГРАД"</v>
      </c>
      <c r="D172" s="337">
        <v>11376</v>
      </c>
      <c r="E172" s="338"/>
      <c r="F172" s="338"/>
      <c r="G172" s="338"/>
      <c r="H172" s="339"/>
    </row>
    <row r="173" spans="1:8" ht="50.1" customHeight="1" x14ac:dyDescent="0.2">
      <c r="A173" s="335" t="s">
        <v>112</v>
      </c>
      <c r="B173" s="336"/>
      <c r="C173" s="67" t="str">
        <f t="shared" si="1"/>
        <v>Электронный справочник на основе Справочника организаций "2ГИС.КАЛИНИНГРАД" (версия для ПК)</v>
      </c>
      <c r="D173" s="337">
        <v>3600</v>
      </c>
      <c r="E173" s="338"/>
      <c r="F173" s="338"/>
      <c r="G173" s="338"/>
      <c r="H173" s="339"/>
    </row>
    <row r="174" spans="1:8" ht="50.1" customHeight="1" x14ac:dyDescent="0.2">
      <c r="A174" s="335" t="s">
        <v>113</v>
      </c>
      <c r="B174" s="336"/>
      <c r="C174" s="67" t="str">
        <f t="shared" si="1"/>
        <v>Электронный справочник на основе Справочника организаций "2ГИС.КАЛИНИНГРАД" (версия для ПК)</v>
      </c>
      <c r="D174" s="337">
        <v>5160</v>
      </c>
      <c r="E174" s="338"/>
      <c r="F174" s="338"/>
      <c r="G174" s="338"/>
      <c r="H174" s="339"/>
    </row>
    <row r="175" spans="1:8" ht="50.1" customHeight="1" x14ac:dyDescent="0.2">
      <c r="A175" s="335" t="s">
        <v>114</v>
      </c>
      <c r="B175" s="336"/>
      <c r="C175" s="67" t="str">
        <f t="shared" si="1"/>
        <v>Электронный справочник на основе Справочника организаций "2ГИС.КАЛИНИНГРАД" (версия для ПК)</v>
      </c>
      <c r="D175" s="337">
        <v>5760</v>
      </c>
      <c r="E175" s="338"/>
      <c r="F175" s="338"/>
      <c r="G175" s="338"/>
      <c r="H175" s="339"/>
    </row>
    <row r="176" spans="1:8" ht="50.1" customHeight="1" x14ac:dyDescent="0.2">
      <c r="A176" s="335" t="s">
        <v>115</v>
      </c>
      <c r="B176" s="336"/>
      <c r="C176" s="67" t="s">
        <v>95</v>
      </c>
      <c r="D176" s="337">
        <v>960</v>
      </c>
      <c r="E176" s="338"/>
      <c r="F176" s="338"/>
      <c r="G176" s="338"/>
      <c r="H176" s="339"/>
    </row>
    <row r="177" spans="1:8" ht="66" customHeight="1" x14ac:dyDescent="0.2">
      <c r="A177" s="335" t="s">
        <v>116</v>
      </c>
      <c r="B177" s="336"/>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37">
        <v>20760</v>
      </c>
      <c r="E177" s="338"/>
      <c r="F177" s="338"/>
      <c r="G177" s="338"/>
      <c r="H177" s="339"/>
    </row>
    <row r="178" spans="1:8" ht="50.1" customHeight="1" thickBot="1" x14ac:dyDescent="0.25">
      <c r="A178" s="335" t="s">
        <v>117</v>
      </c>
      <c r="B178" s="336"/>
      <c r="C178" s="67" t="str">
        <f t="shared" si="1"/>
        <v>Электронный справочник на основе Справочника организаций "2ГИС.КАЛИНИНГРАД" (версия для ПК)</v>
      </c>
      <c r="D178" s="353">
        <v>4440</v>
      </c>
      <c r="E178" s="354"/>
      <c r="F178" s="354"/>
      <c r="G178" s="354"/>
      <c r="H178" s="355"/>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60">
        <v>5520</v>
      </c>
      <c r="E180" s="361"/>
      <c r="F180" s="361"/>
      <c r="G180" s="361"/>
      <c r="H180" s="362"/>
    </row>
    <row r="181" spans="1:8" s="16" customFormat="1" ht="50.1" customHeight="1" x14ac:dyDescent="0.2">
      <c r="A181" s="335" t="s">
        <v>120</v>
      </c>
      <c r="B181" s="336"/>
      <c r="C181" s="346"/>
      <c r="D181" s="337">
        <v>8250</v>
      </c>
      <c r="E181" s="338"/>
      <c r="F181" s="338"/>
      <c r="G181" s="338"/>
      <c r="H181" s="339"/>
    </row>
    <row r="182" spans="1:8" s="16" customFormat="1" ht="50.1" customHeight="1" x14ac:dyDescent="0.2">
      <c r="A182" s="348" t="s">
        <v>121</v>
      </c>
      <c r="B182" s="349"/>
      <c r="C182" s="346"/>
      <c r="D182" s="496">
        <v>3300.0000000000005</v>
      </c>
      <c r="E182" s="368"/>
      <c r="F182" s="368"/>
      <c r="G182" s="368"/>
      <c r="H182" s="369"/>
    </row>
    <row r="183" spans="1:8" s="16" customFormat="1" ht="50.1" customHeight="1" x14ac:dyDescent="0.2">
      <c r="A183" s="348" t="s">
        <v>122</v>
      </c>
      <c r="B183" s="349"/>
      <c r="C183" s="346"/>
      <c r="D183" s="496">
        <v>330</v>
      </c>
      <c r="E183" s="368"/>
      <c r="F183" s="368"/>
      <c r="G183" s="368"/>
      <c r="H183" s="369"/>
    </row>
    <row r="184" spans="1:8" s="16" customFormat="1" ht="50.1" customHeight="1" thickBot="1" x14ac:dyDescent="0.25">
      <c r="A184" s="348" t="s">
        <v>123</v>
      </c>
      <c r="B184" s="349"/>
      <c r="C184" s="347"/>
      <c r="D184" s="450">
        <v>1170</v>
      </c>
      <c r="E184" s="451"/>
      <c r="F184" s="451"/>
      <c r="G184" s="451"/>
      <c r="H184" s="452"/>
    </row>
    <row r="185" spans="1:8" s="16" customFormat="1" ht="50.1" customHeight="1" thickBot="1" x14ac:dyDescent="0.25">
      <c r="A185" s="341" t="s">
        <v>124</v>
      </c>
      <c r="B185" s="342"/>
      <c r="C185" s="21"/>
      <c r="D185" s="343"/>
      <c r="E185" s="343"/>
      <c r="F185" s="343"/>
      <c r="G185" s="343"/>
      <c r="H185" s="344"/>
    </row>
    <row r="186" spans="1:8" ht="50.1" customHeight="1" x14ac:dyDescent="0.2">
      <c r="A186" s="335" t="s">
        <v>125</v>
      </c>
      <c r="B186" s="336"/>
      <c r="C186" s="67" t="str">
        <f>"Интернет-площадка 2gis.ru на основе Cправочника организаций "&amp;$C$2&amp;""</f>
        <v>Интернет-площадка 2gis.ru на основе Cправочника организаций "2ГИС.КАЛИНИНГРАД"</v>
      </c>
      <c r="D186" s="337">
        <v>1320</v>
      </c>
      <c r="E186" s="338"/>
      <c r="F186" s="338"/>
      <c r="G186" s="338"/>
      <c r="H186" s="339"/>
    </row>
    <row r="187" spans="1:8" ht="50.1" customHeight="1" x14ac:dyDescent="0.2">
      <c r="A187" s="335" t="s">
        <v>195</v>
      </c>
      <c r="B187" s="336"/>
      <c r="C187" s="67" t="str">
        <f>"Интернет-площадка 2gis.ru на основе Cправочника организаций "&amp;$C$2&amp;""</f>
        <v>Интернет-площадка 2gis.ru на основе Cправочника организаций "2ГИС.КАЛИНИНГРАД"</v>
      </c>
      <c r="D187" s="337">
        <v>1920</v>
      </c>
      <c r="E187" s="338"/>
      <c r="F187" s="338"/>
      <c r="G187" s="338"/>
      <c r="H187" s="339"/>
    </row>
    <row r="188" spans="1:8" s="16" customFormat="1" ht="126" customHeight="1" thickBot="1" x14ac:dyDescent="0.25">
      <c r="A188" s="335" t="s">
        <v>129</v>
      </c>
      <c r="B188" s="336"/>
      <c r="C188" s="149" t="str">
        <f>C186</f>
        <v>Интернет-площадка 2gis.ru на основе Cправочника организаций "2ГИС.КАЛИНИНГРАД"</v>
      </c>
      <c r="D188" s="495">
        <v>6288</v>
      </c>
      <c r="E188" s="393"/>
      <c r="F188" s="393"/>
      <c r="G188" s="393"/>
      <c r="H188" s="394"/>
    </row>
    <row r="189" spans="1:8" s="20" customFormat="1" ht="30" customHeight="1" thickBot="1" x14ac:dyDescent="0.25">
      <c r="A189" s="486"/>
      <c r="B189" s="486"/>
      <c r="C189" s="602"/>
      <c r="D189" s="486"/>
      <c r="E189" s="486"/>
      <c r="F189" s="486"/>
      <c r="G189" s="486"/>
      <c r="H189" s="487"/>
    </row>
    <row r="190" spans="1:8" s="16" customFormat="1" ht="185.25" customHeight="1" x14ac:dyDescent="0.2">
      <c r="A190" s="335" t="s">
        <v>197</v>
      </c>
      <c r="B190" s="336"/>
      <c r="C190"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0" s="360">
        <v>7788</v>
      </c>
      <c r="E190" s="361"/>
      <c r="F190" s="361"/>
      <c r="G190" s="361"/>
      <c r="H190" s="362"/>
    </row>
    <row r="191" spans="1:8" s="16" customFormat="1" ht="83.25" customHeight="1" thickBot="1" x14ac:dyDescent="0.25">
      <c r="A191" s="335" t="s">
        <v>198</v>
      </c>
      <c r="B191" s="336"/>
      <c r="C191" s="346"/>
      <c r="D191" s="337">
        <v>7788</v>
      </c>
      <c r="E191" s="338"/>
      <c r="F191" s="338"/>
      <c r="G191" s="338"/>
      <c r="H191" s="339"/>
    </row>
    <row r="192" spans="1:8" ht="21.75" thickBot="1" x14ac:dyDescent="0.25">
      <c r="A192" s="497"/>
      <c r="B192" s="498"/>
      <c r="C192" s="56"/>
      <c r="D192" s="499"/>
      <c r="E192" s="499"/>
      <c r="F192" s="499"/>
      <c r="G192" s="499"/>
      <c r="H192" s="500"/>
    </row>
    <row r="194" spans="1:8" ht="21" x14ac:dyDescent="0.2">
      <c r="A194" s="75"/>
      <c r="B194" s="76" t="s">
        <v>130</v>
      </c>
      <c r="C194" s="333" t="s">
        <v>503</v>
      </c>
      <c r="D194" s="333"/>
      <c r="E194" s="77"/>
      <c r="F194" s="77"/>
      <c r="G194" s="77"/>
      <c r="H194" s="77"/>
    </row>
    <row r="195" spans="1:8" ht="21" x14ac:dyDescent="0.2">
      <c r="A195" s="75"/>
      <c r="B195" s="77"/>
      <c r="C195" s="327" t="s">
        <v>504</v>
      </c>
      <c r="D195" s="327"/>
      <c r="E195" s="77"/>
      <c r="F195" s="77"/>
      <c r="G195" s="77"/>
      <c r="H195" s="77"/>
    </row>
    <row r="196" spans="1:8" ht="21" x14ac:dyDescent="0.2">
      <c r="A196" s="75"/>
      <c r="B196" s="77"/>
      <c r="C196" s="327" t="s">
        <v>505</v>
      </c>
      <c r="D196" s="327"/>
      <c r="E196" s="77"/>
      <c r="F196" s="77"/>
      <c r="G196" s="77"/>
      <c r="H196" s="77"/>
    </row>
    <row r="197" spans="1:8" ht="21" x14ac:dyDescent="0.2">
      <c r="C197" s="327"/>
      <c r="D197" s="327"/>
      <c r="E197" s="77"/>
      <c r="F197" s="77"/>
      <c r="G197" s="77"/>
      <c r="H197" s="72"/>
    </row>
    <row r="198" spans="1:8" ht="26.25" customHeight="1" x14ac:dyDescent="0.2">
      <c r="A198" s="324" t="str">
        <f>Абакан_юр!A171</f>
        <v>По соглашению сторон в качестве валюты платежа могут выступать украинские гривны, в этом случае курс следующий: 1 руб. = 0,5104 гривен</v>
      </c>
      <c r="B198" s="324"/>
      <c r="C198" s="324"/>
      <c r="D198" s="79"/>
      <c r="E198" s="79"/>
      <c r="F198" s="80"/>
      <c r="G198" s="328"/>
      <c r="H198" s="328"/>
    </row>
    <row r="199" spans="1:8" ht="26.25" customHeight="1" x14ac:dyDescent="0.2">
      <c r="A199" s="324" t="str">
        <f>Абакан_юр!A172</f>
        <v>По соглашению сторон в качестве валюты платежа могут выступать дирхамы ОАЭ, в этом случае курс следующий: 1 руб. = 0,0434 дирхам</v>
      </c>
      <c r="B199" s="324"/>
      <c r="C199" s="324"/>
      <c r="D199" s="79"/>
      <c r="E199" s="79"/>
      <c r="F199" s="80"/>
      <c r="G199" s="82"/>
      <c r="H199" s="82"/>
    </row>
    <row r="200" spans="1:8" ht="26.25" customHeight="1" x14ac:dyDescent="0.2">
      <c r="A200" s="324" t="str">
        <f>Абакан_юр!A173</f>
        <v>По соглашению сторон в качестве валюты платежа могут выступать доллары США, в этом случае курс следующий: 1 руб. = 0,0126 доллара</v>
      </c>
      <c r="B200" s="324"/>
      <c r="C200" s="324"/>
      <c r="D200" s="79"/>
      <c r="E200" s="79"/>
      <c r="F200" s="80"/>
      <c r="G200" s="82"/>
      <c r="H200" s="82"/>
    </row>
    <row r="201" spans="1:8" ht="26.25" customHeight="1" x14ac:dyDescent="0.2">
      <c r="A201" s="324" t="str">
        <f>Абакан_юр!A174</f>
        <v>По соглашению сторон в качестве валюты платежа могут выступать евро, в этом случае курс следующий: 1 руб. = 0,0117 евро</v>
      </c>
      <c r="B201" s="324"/>
      <c r="C201" s="324"/>
      <c r="D201" s="79"/>
      <c r="E201" s="80"/>
      <c r="F201" s="80"/>
      <c r="G201" s="82"/>
      <c r="H201" s="82"/>
    </row>
    <row r="202" spans="1:8" ht="26.25" customHeight="1" x14ac:dyDescent="0.2">
      <c r="A202" s="324" t="str">
        <f>Абакан_юр!A175</f>
        <v>По соглашению сторон в качестве валюты платежа могут выступать чешские кроны, в этом случае курс следующий: 1 руб. = 0,2914 крона</v>
      </c>
      <c r="B202" s="324"/>
      <c r="C202" s="324"/>
      <c r="D202" s="79"/>
      <c r="E202" s="80"/>
      <c r="F202" s="80"/>
      <c r="G202" s="82"/>
      <c r="H202" s="82"/>
    </row>
    <row r="203" spans="1:8" ht="26.25" customHeight="1" x14ac:dyDescent="0.2">
      <c r="A203" s="324" t="str">
        <f>Абакан_юр!A176</f>
        <v>По соглашению сторон в качестве валюты платежа могут выступать киргизские сомы, в этом случае курс следующий: 1 руб. = 1,0988 сом</v>
      </c>
      <c r="B203" s="324"/>
      <c r="C203" s="324"/>
      <c r="D203" s="79"/>
      <c r="E203" s="79"/>
      <c r="F203" s="80"/>
      <c r="G203" s="82"/>
      <c r="H203" s="82"/>
    </row>
    <row r="204" spans="1:8" ht="26.25" customHeight="1" x14ac:dyDescent="0.2">
      <c r="A204"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4" s="324"/>
      <c r="C204" s="324"/>
      <c r="D204" s="79"/>
      <c r="E204" s="79"/>
      <c r="F204" s="80"/>
      <c r="G204" s="82"/>
      <c r="H204" s="82"/>
    </row>
    <row r="205" spans="1:8" ht="26.25" x14ac:dyDescent="0.2">
      <c r="A205" s="83"/>
      <c r="B205" s="83"/>
      <c r="C205" s="84"/>
      <c r="D205" s="85"/>
      <c r="E205" s="85"/>
      <c r="F205" s="86"/>
      <c r="G205" s="87"/>
      <c r="H205" s="87"/>
    </row>
    <row r="206" spans="1:8" ht="21" x14ac:dyDescent="0.2">
      <c r="A206" s="325" t="s">
        <v>141</v>
      </c>
      <c r="B206" s="325"/>
      <c r="C206" s="325"/>
      <c r="D206" s="325"/>
      <c r="E206" s="325"/>
      <c r="F206" s="325"/>
      <c r="G206" s="325"/>
      <c r="H206" s="325"/>
    </row>
    <row r="207" spans="1:8" ht="21" x14ac:dyDescent="0.2">
      <c r="A207" s="325" t="s">
        <v>142</v>
      </c>
      <c r="B207" s="325"/>
      <c r="C207" s="325"/>
      <c r="D207" s="325"/>
      <c r="E207" s="325"/>
      <c r="F207" s="325"/>
      <c r="G207" s="325"/>
      <c r="H207" s="325"/>
    </row>
    <row r="208" spans="1:8" ht="26.25" x14ac:dyDescent="0.2">
      <c r="A208" s="83"/>
      <c r="B208" s="83"/>
      <c r="C208" s="84"/>
      <c r="D208" s="85"/>
      <c r="E208" s="85"/>
      <c r="F208" s="86"/>
      <c r="G208" s="87"/>
      <c r="H208" s="87"/>
    </row>
    <row r="209" spans="1:8" ht="50.1" customHeight="1" thickBot="1" x14ac:dyDescent="0.25">
      <c r="A209" s="326" t="s">
        <v>143</v>
      </c>
      <c r="B209" s="326"/>
      <c r="C209" s="326"/>
      <c r="D209" s="326"/>
      <c r="E209" s="326"/>
      <c r="F209" s="89"/>
      <c r="G209" s="81"/>
      <c r="H209" s="90"/>
    </row>
    <row r="210" spans="1:8" ht="50.1" customHeight="1" thickBot="1" x14ac:dyDescent="0.25">
      <c r="A210" s="312" t="s">
        <v>144</v>
      </c>
      <c r="B210" s="313"/>
      <c r="C210" s="313"/>
      <c r="D210" s="313"/>
      <c r="E210" s="314"/>
      <c r="F210" s="91"/>
      <c r="H210" s="92"/>
    </row>
    <row r="211" spans="1:8" ht="88.5" customHeight="1" thickBot="1" x14ac:dyDescent="0.25">
      <c r="A211" s="315" t="s">
        <v>145</v>
      </c>
      <c r="B211" s="316"/>
      <c r="C211" s="93" t="s">
        <v>146</v>
      </c>
      <c r="D211" s="316" t="s">
        <v>147</v>
      </c>
      <c r="E211" s="317"/>
      <c r="F211" s="94"/>
      <c r="G211" s="94"/>
      <c r="H211" s="94"/>
    </row>
    <row r="212" spans="1:8" ht="106.5" customHeight="1" x14ac:dyDescent="0.2">
      <c r="A212" s="318" t="s">
        <v>148</v>
      </c>
      <c r="B212" s="319"/>
      <c r="C212" s="95" t="s">
        <v>149</v>
      </c>
      <c r="D212" s="320" t="s">
        <v>150</v>
      </c>
      <c r="E212" s="321"/>
      <c r="F212" s="94"/>
      <c r="G212" s="94"/>
      <c r="H212" s="94"/>
    </row>
    <row r="213" spans="1:8" ht="76.5" customHeight="1" x14ac:dyDescent="0.2">
      <c r="A213" s="322" t="s">
        <v>151</v>
      </c>
      <c r="B213" s="323"/>
      <c r="C213" s="96" t="s">
        <v>152</v>
      </c>
      <c r="D213" s="310" t="s">
        <v>153</v>
      </c>
      <c r="E213" s="311"/>
      <c r="F213" s="94"/>
      <c r="G213" s="94"/>
      <c r="H213" s="94"/>
    </row>
    <row r="214" spans="1:8" ht="172.5" customHeight="1" thickBot="1" x14ac:dyDescent="0.25">
      <c r="A214" s="474" t="s">
        <v>154</v>
      </c>
      <c r="B214" s="475"/>
      <c r="C214" s="111" t="s">
        <v>155</v>
      </c>
      <c r="D214" s="476" t="s">
        <v>153</v>
      </c>
      <c r="E214" s="477"/>
      <c r="F214" s="94"/>
      <c r="G214" s="94"/>
      <c r="H214" s="94"/>
    </row>
    <row r="215" spans="1:8" s="72" customFormat="1" ht="125.25" customHeight="1" x14ac:dyDescent="0.2">
      <c r="A215" s="322" t="s">
        <v>157</v>
      </c>
      <c r="B215" s="323"/>
      <c r="C215" s="110" t="s">
        <v>158</v>
      </c>
      <c r="D215" s="323" t="s">
        <v>153</v>
      </c>
      <c r="E215" s="473"/>
      <c r="F215" s="91"/>
      <c r="G215" s="91"/>
      <c r="H215" s="91"/>
    </row>
    <row r="216" spans="1:8" s="88" customFormat="1" ht="222.75" customHeight="1" thickBot="1" x14ac:dyDescent="0.25">
      <c r="A216" s="596" t="s">
        <v>159</v>
      </c>
      <c r="B216" s="597"/>
      <c r="C216" s="111" t="s">
        <v>160</v>
      </c>
      <c r="D216" s="598" t="s">
        <v>153</v>
      </c>
      <c r="E216" s="599"/>
      <c r="F216" s="86"/>
      <c r="G216" s="87"/>
      <c r="H216" s="87"/>
    </row>
    <row r="217" spans="1:8" ht="24.95" customHeight="1" x14ac:dyDescent="0.2">
      <c r="A217" s="307" t="s">
        <v>161</v>
      </c>
      <c r="B217" s="307"/>
      <c r="C217" s="307"/>
      <c r="D217" s="307"/>
      <c r="E217" s="307"/>
      <c r="F217" s="307"/>
      <c r="G217" s="307"/>
      <c r="H217" s="307"/>
    </row>
    <row r="218" spans="1:8" ht="24.95" customHeight="1" x14ac:dyDescent="0.2">
      <c r="A218" s="307" t="s">
        <v>162</v>
      </c>
      <c r="B218" s="307"/>
      <c r="C218" s="307"/>
      <c r="D218" s="307"/>
      <c r="E218" s="307"/>
      <c r="F218" s="307"/>
      <c r="G218" s="307"/>
      <c r="H218" s="307"/>
    </row>
    <row r="219" spans="1:8" ht="188.25" customHeight="1" x14ac:dyDescent="0.2">
      <c r="A219"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25"/>
      <c r="C219" s="325"/>
      <c r="D219" s="325"/>
      <c r="E219" s="325"/>
      <c r="F219" s="325"/>
      <c r="G219" s="325"/>
      <c r="H219" s="325"/>
    </row>
    <row r="220" spans="1:8" ht="72.75" customHeight="1" x14ac:dyDescent="0.2">
      <c r="A220" s="325" t="s">
        <v>164</v>
      </c>
      <c r="B220" s="325"/>
      <c r="C220" s="325"/>
      <c r="D220" s="325"/>
      <c r="E220" s="325"/>
      <c r="F220" s="325"/>
      <c r="G220" s="325"/>
      <c r="H220" s="325"/>
    </row>
    <row r="221" spans="1:8" ht="23.25" x14ac:dyDescent="0.2">
      <c r="A221" s="307" t="s">
        <v>165</v>
      </c>
      <c r="B221" s="307"/>
      <c r="C221" s="307"/>
      <c r="D221" s="307"/>
      <c r="E221" s="307"/>
      <c r="F221" s="307"/>
      <c r="G221" s="307"/>
      <c r="H221" s="307"/>
    </row>
    <row r="222" spans="1:8" s="97" customFormat="1" ht="124.5" customHeight="1" x14ac:dyDescent="0.2">
      <c r="A222" s="325" t="s">
        <v>166</v>
      </c>
      <c r="B222" s="325"/>
      <c r="C222" s="325"/>
      <c r="D222" s="325"/>
      <c r="E222" s="325"/>
      <c r="F222" s="325"/>
      <c r="G222" s="325"/>
      <c r="H222" s="325"/>
    </row>
  </sheetData>
  <sheetProtection selectLockedCells="1" selectUnlockedCells="1"/>
  <mergeCells count="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C189"/>
    <mergeCell ref="D189:H189"/>
    <mergeCell ref="A190:B190"/>
    <mergeCell ref="C190:C191"/>
    <mergeCell ref="D190:H190"/>
    <mergeCell ref="A191:B191"/>
    <mergeCell ref="D191:H191"/>
    <mergeCell ref="A186:B186"/>
    <mergeCell ref="D186:H186"/>
    <mergeCell ref="A187:B187"/>
    <mergeCell ref="D187:H187"/>
    <mergeCell ref="A188:B188"/>
    <mergeCell ref="D188:H188"/>
    <mergeCell ref="A198:C198"/>
    <mergeCell ref="G198:H198"/>
    <mergeCell ref="A199:C199"/>
    <mergeCell ref="A200:C200"/>
    <mergeCell ref="A201:C201"/>
    <mergeCell ref="A202:C202"/>
    <mergeCell ref="A192:B192"/>
    <mergeCell ref="D192:H192"/>
    <mergeCell ref="C194:D194"/>
    <mergeCell ref="C195:D195"/>
    <mergeCell ref="C196:D196"/>
    <mergeCell ref="C197:D197"/>
    <mergeCell ref="A211:B211"/>
    <mergeCell ref="D211:E211"/>
    <mergeCell ref="A212:B212"/>
    <mergeCell ref="D212:E212"/>
    <mergeCell ref="A213:B213"/>
    <mergeCell ref="D213:E213"/>
    <mergeCell ref="A203:C203"/>
    <mergeCell ref="A204:C204"/>
    <mergeCell ref="A206:H206"/>
    <mergeCell ref="A207:H207"/>
    <mergeCell ref="A209:E209"/>
    <mergeCell ref="A210:E210"/>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7"/>
  <sheetViews>
    <sheetView view="pageBreakPreview" zoomScale="40" zoomScaleNormal="60" zoomScaleSheetLayoutView="40" workbookViewId="0">
      <pane ySplit="4" topLeftCell="A154" activePane="bottomLeft" state="frozen"/>
      <selection activeCell="D139" sqref="D139:H139"/>
      <selection pane="bottomLeft" activeCell="D139" sqref="D139:H139"/>
    </sheetView>
  </sheetViews>
  <sheetFormatPr defaultColWidth="9.140625" defaultRowHeight="12.75" outlineLevelRow="2"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июля 2024 г.</v>
      </c>
      <c r="B2" s="6" t="s">
        <v>2</v>
      </c>
      <c r="C2" s="7" t="s">
        <v>506</v>
      </c>
      <c r="D2" s="17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0" t="s">
        <v>8</v>
      </c>
    </row>
    <row r="5" spans="1:4" s="23" customFormat="1" ht="50.1" customHeight="1" thickBot="1" x14ac:dyDescent="0.25">
      <c r="A5" s="341" t="s">
        <v>9</v>
      </c>
      <c r="B5" s="342"/>
      <c r="C5" s="21"/>
      <c r="D5" s="22"/>
    </row>
    <row r="6" spans="1:4" ht="21.75" thickBot="1" x14ac:dyDescent="0.25">
      <c r="A6" s="142"/>
      <c r="B6" s="143"/>
      <c r="C6" s="144"/>
      <c r="D6" s="201"/>
    </row>
    <row r="7" spans="1:4"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60">
        <v>5520</v>
      </c>
    </row>
    <row r="8" spans="1:4" s="16" customFormat="1" ht="132" customHeight="1" x14ac:dyDescent="0.2">
      <c r="A8" s="441"/>
      <c r="B8" s="435"/>
      <c r="C8" s="435"/>
      <c r="D8" s="337"/>
    </row>
    <row r="9" spans="1:4"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37"/>
    </row>
    <row r="10" spans="1:4"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353"/>
    </row>
    <row r="11" spans="1:4" s="16" customFormat="1" ht="24.95" customHeight="1" thickBot="1" x14ac:dyDescent="0.25">
      <c r="A11" s="28"/>
      <c r="B11" s="29"/>
      <c r="C11" s="30"/>
      <c r="D11" s="202"/>
    </row>
    <row r="12" spans="1:4"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436">
        <v>6510</v>
      </c>
    </row>
    <row r="13" spans="1:4" s="16" customFormat="1" ht="132" customHeight="1" x14ac:dyDescent="0.2">
      <c r="A13" s="431"/>
      <c r="B13" s="435"/>
      <c r="C13" s="435"/>
      <c r="D13" s="340"/>
    </row>
    <row r="14" spans="1:4"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340"/>
    </row>
    <row r="15" spans="1:4"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340"/>
    </row>
    <row r="16" spans="1:4"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461"/>
    </row>
    <row r="17" spans="1:4" s="16" customFormat="1" ht="24.95" customHeight="1" thickBot="1" x14ac:dyDescent="0.25">
      <c r="A17" s="28"/>
      <c r="B17" s="34"/>
      <c r="C17" s="30"/>
      <c r="D17" s="35"/>
    </row>
    <row r="18" spans="1:4" s="16" customFormat="1" ht="112.5" customHeight="1" x14ac:dyDescent="0.2">
      <c r="A18" s="417" t="s">
        <v>17</v>
      </c>
      <c r="B18" s="37" t="s">
        <v>18</v>
      </c>
      <c r="C18" s="38"/>
      <c r="D18" s="444">
        <v>1755</v>
      </c>
    </row>
    <row r="19" spans="1:4" s="16" customFormat="1" ht="50.1" customHeight="1" x14ac:dyDescent="0.2">
      <c r="A19" s="418"/>
      <c r="B19" s="39" t="s">
        <v>19</v>
      </c>
      <c r="C19" s="453" t="str">
        <f>"Электронный справочник "&amp;$C$2&amp;" (версия для ПК)"</f>
        <v>Электронный справочник "2ГИС.КАЛУГА" (версия для ПК)</v>
      </c>
      <c r="D19" s="447"/>
    </row>
    <row r="20" spans="1:4" s="16" customFormat="1" ht="40.5" customHeight="1" x14ac:dyDescent="0.2">
      <c r="A20" s="418"/>
      <c r="B20" s="39" t="s">
        <v>20</v>
      </c>
      <c r="C20" s="435"/>
      <c r="D20" s="447"/>
    </row>
    <row r="21" spans="1:4"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450"/>
    </row>
    <row r="22" spans="1:4" s="16" customFormat="1" ht="24.95" customHeight="1" thickBot="1" x14ac:dyDescent="0.25">
      <c r="A22" s="40"/>
      <c r="B22" s="41"/>
      <c r="C22" s="42"/>
      <c r="D22" s="203"/>
    </row>
    <row r="23" spans="1:4"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506">
        <v>210</v>
      </c>
    </row>
    <row r="24" spans="1:4" s="16" customFormat="1" ht="94.5" customHeight="1" x14ac:dyDescent="0.2">
      <c r="A24" s="418"/>
      <c r="B24" s="455"/>
      <c r="C24" s="457"/>
      <c r="D24" s="459"/>
    </row>
    <row r="25" spans="1:4"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510"/>
    </row>
    <row r="26" spans="1:4" s="16" customFormat="1" ht="24.95" customHeight="1" thickBot="1" x14ac:dyDescent="0.25">
      <c r="A26" s="40"/>
      <c r="B26" s="29"/>
      <c r="C26" s="30"/>
      <c r="D26" s="204"/>
    </row>
    <row r="27" spans="1:4"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60">
        <v>7728</v>
      </c>
    </row>
    <row r="28" spans="1:4" s="16" customFormat="1" ht="99.95" customHeight="1" x14ac:dyDescent="0.2">
      <c r="A28" s="418"/>
      <c r="B28" s="435"/>
      <c r="C28" s="435"/>
      <c r="D28" s="337"/>
    </row>
    <row r="29" spans="1:4"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37"/>
    </row>
    <row r="30" spans="1:4"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353"/>
    </row>
    <row r="31" spans="1:4" s="16" customFormat="1" ht="24.95" customHeight="1" thickBot="1" x14ac:dyDescent="0.25">
      <c r="A31" s="40"/>
      <c r="B31" s="29"/>
      <c r="C31" s="30"/>
      <c r="D31" s="202"/>
    </row>
    <row r="32" spans="1:4"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436">
        <v>9120</v>
      </c>
    </row>
    <row r="33" spans="1:4" s="16" customFormat="1" ht="99.95" customHeight="1" x14ac:dyDescent="0.2">
      <c r="A33" s="418"/>
      <c r="B33" s="435"/>
      <c r="C33" s="435"/>
      <c r="D33" s="340"/>
    </row>
    <row r="34" spans="1:4"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340"/>
    </row>
    <row r="35" spans="1:4"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340"/>
    </row>
    <row r="36" spans="1:4"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461"/>
    </row>
    <row r="37" spans="1:4" s="16" customFormat="1" ht="24.95" customHeight="1" thickBot="1" x14ac:dyDescent="0.25">
      <c r="A37" s="52"/>
      <c r="B37" s="34"/>
      <c r="C37" s="30"/>
      <c r="D37" s="35"/>
    </row>
    <row r="38" spans="1:4" s="16" customFormat="1" ht="125.1" customHeight="1" x14ac:dyDescent="0.2">
      <c r="A38" s="417" t="s">
        <v>28</v>
      </c>
      <c r="B38" s="37" t="s">
        <v>29</v>
      </c>
      <c r="C38" s="38"/>
      <c r="D38" s="444">
        <v>2520</v>
      </c>
    </row>
    <row r="39" spans="1:4" s="16" customFormat="1" ht="50.1" customHeight="1" x14ac:dyDescent="0.2">
      <c r="A39" s="418"/>
      <c r="B39" s="39" t="s">
        <v>19</v>
      </c>
      <c r="C39" s="453" t="str">
        <f>"Электронный справочник "&amp;$C$2&amp;" (версия для ПК)"</f>
        <v>Электронный справочник "2ГИС.КАЛУГА" (версия для ПК)</v>
      </c>
      <c r="D39" s="447"/>
    </row>
    <row r="40" spans="1:4" s="16" customFormat="1" ht="50.1" customHeight="1" x14ac:dyDescent="0.2">
      <c r="A40" s="418"/>
      <c r="B40" s="39" t="s">
        <v>20</v>
      </c>
      <c r="C40" s="435"/>
      <c r="D40" s="447"/>
    </row>
    <row r="41" spans="1:4"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450"/>
    </row>
    <row r="42" spans="1:4" s="16" customFormat="1" ht="24.95" customHeight="1" thickBot="1" x14ac:dyDescent="0.25">
      <c r="A42" s="40"/>
      <c r="B42" s="41"/>
      <c r="C42" s="42"/>
      <c r="D42" s="205"/>
    </row>
    <row r="43" spans="1:4"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424">
        <v>300</v>
      </c>
    </row>
    <row r="44" spans="1:4" s="16" customFormat="1" ht="69.75" customHeight="1" x14ac:dyDescent="0.2">
      <c r="A44" s="418"/>
      <c r="B44" s="455"/>
      <c r="C44" s="457"/>
      <c r="D44" s="426"/>
    </row>
    <row r="45" spans="1:4"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426"/>
    </row>
    <row r="46" spans="1:4"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428"/>
    </row>
    <row r="47" spans="1:4" ht="21.75" thickBot="1" x14ac:dyDescent="0.25">
      <c r="A47" s="142"/>
      <c r="B47" s="143"/>
      <c r="C47" s="144"/>
      <c r="D47" s="201"/>
    </row>
    <row r="48" spans="1:4"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60">
        <v>6624</v>
      </c>
    </row>
    <row r="49" spans="1:4" s="16" customFormat="1" ht="132" customHeight="1" x14ac:dyDescent="0.2">
      <c r="A49" s="441"/>
      <c r="B49" s="435"/>
      <c r="C49" s="435"/>
      <c r="D49" s="337"/>
    </row>
    <row r="50" spans="1:4" s="16" customFormat="1" ht="9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37"/>
    </row>
    <row r="51" spans="1:4" s="16" customFormat="1" ht="9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367"/>
    </row>
    <row r="52" spans="1:4"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353"/>
    </row>
    <row r="53" spans="1:4" s="16" customFormat="1" ht="24.95" customHeight="1" thickBot="1" x14ac:dyDescent="0.25">
      <c r="A53" s="28"/>
      <c r="B53" s="29"/>
      <c r="C53" s="30"/>
      <c r="D53" s="202"/>
    </row>
    <row r="54" spans="1:4"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436">
        <v>7812</v>
      </c>
    </row>
    <row r="55" spans="1:4" s="16" customFormat="1" ht="132" customHeight="1" x14ac:dyDescent="0.2">
      <c r="A55" s="431"/>
      <c r="B55" s="435"/>
      <c r="C55" s="435"/>
      <c r="D55" s="340"/>
    </row>
    <row r="56" spans="1:4" s="16" customFormat="1" ht="97.5"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340"/>
    </row>
    <row r="57" spans="1:4"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340"/>
    </row>
    <row r="58" spans="1:4"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461"/>
    </row>
    <row r="59" spans="1:4" s="16" customFormat="1" ht="24.95" customHeight="1" thickBot="1" x14ac:dyDescent="0.25">
      <c r="A59" s="40"/>
      <c r="B59" s="41"/>
      <c r="C59" s="42"/>
      <c r="D59" s="203"/>
    </row>
    <row r="60" spans="1:4"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506">
        <v>210</v>
      </c>
    </row>
    <row r="61" spans="1:4" s="16" customFormat="1" ht="94.5" customHeight="1" x14ac:dyDescent="0.2">
      <c r="A61" s="418"/>
      <c r="B61" s="455"/>
      <c r="C61" s="457"/>
      <c r="D61" s="459"/>
    </row>
    <row r="62" spans="1:4"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510"/>
    </row>
    <row r="63" spans="1:4" ht="21.75" thickBot="1" x14ac:dyDescent="0.25">
      <c r="A63" s="40"/>
      <c r="B63" s="59"/>
      <c r="C63" s="60"/>
      <c r="D63" s="173"/>
    </row>
    <row r="64" spans="1:4" ht="50.1" customHeight="1" thickBot="1" x14ac:dyDescent="0.25">
      <c r="A64" s="386" t="s">
        <v>38</v>
      </c>
      <c r="B64" s="387"/>
      <c r="C64" s="387"/>
      <c r="D64" s="206" t="str">
        <f>"от "&amp;MIN(D65:D84)&amp;" до "&amp;MAX(D65:D84)</f>
        <v>от 510 до 10200</v>
      </c>
    </row>
    <row r="65" spans="1:4" ht="37.5" customHeight="1" outlineLevel="2"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207">
        <v>510</v>
      </c>
    </row>
    <row r="66" spans="1:4" ht="37.5" customHeight="1" outlineLevel="2" x14ac:dyDescent="0.2">
      <c r="A66" s="396" t="s">
        <v>40</v>
      </c>
      <c r="B66" s="397"/>
      <c r="C66" s="410"/>
      <c r="D66" s="208">
        <v>1020</v>
      </c>
    </row>
    <row r="67" spans="1:4" ht="37.5" customHeight="1" outlineLevel="2" x14ac:dyDescent="0.2">
      <c r="A67" s="396" t="s">
        <v>41</v>
      </c>
      <c r="B67" s="397"/>
      <c r="C67" s="410"/>
      <c r="D67" s="208">
        <v>1530</v>
      </c>
    </row>
    <row r="68" spans="1:4" ht="37.5" customHeight="1" outlineLevel="2" x14ac:dyDescent="0.2">
      <c r="A68" s="396" t="s">
        <v>42</v>
      </c>
      <c r="B68" s="397"/>
      <c r="C68" s="410"/>
      <c r="D68" s="208">
        <v>2040</v>
      </c>
    </row>
    <row r="69" spans="1:4" ht="37.5" customHeight="1" outlineLevel="2" x14ac:dyDescent="0.2">
      <c r="A69" s="396" t="s">
        <v>43</v>
      </c>
      <c r="B69" s="397"/>
      <c r="C69" s="410"/>
      <c r="D69" s="208">
        <v>2550</v>
      </c>
    </row>
    <row r="70" spans="1:4" ht="37.5" customHeight="1" outlineLevel="2" x14ac:dyDescent="0.2">
      <c r="A70" s="396" t="s">
        <v>44</v>
      </c>
      <c r="B70" s="397"/>
      <c r="C70" s="410"/>
      <c r="D70" s="208">
        <v>3060</v>
      </c>
    </row>
    <row r="71" spans="1:4" ht="37.5" customHeight="1" outlineLevel="2" x14ac:dyDescent="0.2">
      <c r="A71" s="396" t="s">
        <v>45</v>
      </c>
      <c r="B71" s="397"/>
      <c r="C71" s="410"/>
      <c r="D71" s="208">
        <v>3570</v>
      </c>
    </row>
    <row r="72" spans="1:4" ht="37.5" customHeight="1" outlineLevel="2" x14ac:dyDescent="0.2">
      <c r="A72" s="396" t="s">
        <v>46</v>
      </c>
      <c r="B72" s="397"/>
      <c r="C72" s="410"/>
      <c r="D72" s="208">
        <v>4080</v>
      </c>
    </row>
    <row r="73" spans="1:4" ht="37.5" customHeight="1" outlineLevel="2" x14ac:dyDescent="0.2">
      <c r="A73" s="396" t="s">
        <v>47</v>
      </c>
      <c r="B73" s="397"/>
      <c r="C73" s="410"/>
      <c r="D73" s="208">
        <v>4590</v>
      </c>
    </row>
    <row r="74" spans="1:4" ht="37.5" customHeight="1" outlineLevel="2" x14ac:dyDescent="0.2">
      <c r="A74" s="396" t="s">
        <v>48</v>
      </c>
      <c r="B74" s="397"/>
      <c r="C74" s="410"/>
      <c r="D74" s="208">
        <v>5100</v>
      </c>
    </row>
    <row r="75" spans="1:4" ht="37.5" customHeight="1" outlineLevel="2" x14ac:dyDescent="0.2">
      <c r="A75" s="396" t="s">
        <v>49</v>
      </c>
      <c r="B75" s="397"/>
      <c r="C75" s="410"/>
      <c r="D75" s="208">
        <v>5610</v>
      </c>
    </row>
    <row r="76" spans="1:4" ht="37.5" customHeight="1" outlineLevel="2" x14ac:dyDescent="0.2">
      <c r="A76" s="396" t="s">
        <v>50</v>
      </c>
      <c r="B76" s="397"/>
      <c r="C76" s="410"/>
      <c r="D76" s="208">
        <v>6120</v>
      </c>
    </row>
    <row r="77" spans="1:4" ht="37.5" customHeight="1" outlineLevel="2" x14ac:dyDescent="0.2">
      <c r="A77" s="396" t="s">
        <v>51</v>
      </c>
      <c r="B77" s="397"/>
      <c r="C77" s="410"/>
      <c r="D77" s="208">
        <v>6630</v>
      </c>
    </row>
    <row r="78" spans="1:4" ht="37.5" customHeight="1" outlineLevel="2" x14ac:dyDescent="0.2">
      <c r="A78" s="396" t="s">
        <v>52</v>
      </c>
      <c r="B78" s="397"/>
      <c r="C78" s="410"/>
      <c r="D78" s="208">
        <v>7140</v>
      </c>
    </row>
    <row r="79" spans="1:4" ht="37.5" customHeight="1" outlineLevel="2" x14ac:dyDescent="0.2">
      <c r="A79" s="396" t="s">
        <v>53</v>
      </c>
      <c r="B79" s="397"/>
      <c r="C79" s="410"/>
      <c r="D79" s="208">
        <v>7650</v>
      </c>
    </row>
    <row r="80" spans="1:4" ht="37.5" customHeight="1" outlineLevel="2" x14ac:dyDescent="0.2">
      <c r="A80" s="396" t="s">
        <v>54</v>
      </c>
      <c r="B80" s="397"/>
      <c r="C80" s="410"/>
      <c r="D80" s="208">
        <v>8160</v>
      </c>
    </row>
    <row r="81" spans="1:4" ht="37.5" customHeight="1" outlineLevel="2" x14ac:dyDescent="0.2">
      <c r="A81" s="396" t="s">
        <v>55</v>
      </c>
      <c r="B81" s="397"/>
      <c r="C81" s="410"/>
      <c r="D81" s="208">
        <v>8670</v>
      </c>
    </row>
    <row r="82" spans="1:4" ht="37.5" customHeight="1" outlineLevel="2" x14ac:dyDescent="0.2">
      <c r="A82" s="396" t="s">
        <v>56</v>
      </c>
      <c r="B82" s="397"/>
      <c r="C82" s="410"/>
      <c r="D82" s="208">
        <v>9180</v>
      </c>
    </row>
    <row r="83" spans="1:4" ht="37.5" customHeight="1" outlineLevel="2" x14ac:dyDescent="0.2">
      <c r="A83" s="396" t="s">
        <v>57</v>
      </c>
      <c r="B83" s="397"/>
      <c r="C83" s="410"/>
      <c r="D83" s="208">
        <v>9690</v>
      </c>
    </row>
    <row r="84" spans="1:4" ht="37.5" customHeight="1" outlineLevel="2" thickBot="1" x14ac:dyDescent="0.25">
      <c r="A84" s="396" t="s">
        <v>58</v>
      </c>
      <c r="B84" s="397"/>
      <c r="C84" s="410"/>
      <c r="D84" s="208">
        <v>10200</v>
      </c>
    </row>
    <row r="85" spans="1:4" ht="50.1" customHeight="1" thickBot="1" x14ac:dyDescent="0.25">
      <c r="A85" s="608" t="s">
        <v>59</v>
      </c>
      <c r="B85" s="609"/>
      <c r="C85" s="609"/>
      <c r="D85" s="209" t="str">
        <f>"от "&amp;MIN(D86:D95)&amp;" до "&amp;MAX(D86:D95)</f>
        <v>от 270 до 6660</v>
      </c>
    </row>
    <row r="86" spans="1:4" ht="151.5" x14ac:dyDescent="0.2">
      <c r="A86" s="146" t="s">
        <v>60</v>
      </c>
      <c r="B86" s="147" t="s">
        <v>13</v>
      </c>
      <c r="C86" s="675"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210">
        <v>810</v>
      </c>
    </row>
    <row r="87" spans="1:4" ht="37.5" customHeight="1" x14ac:dyDescent="0.2">
      <c r="A87" s="607" t="s">
        <v>61</v>
      </c>
      <c r="B87" s="358"/>
      <c r="C87" s="613"/>
      <c r="D87" s="167">
        <v>510</v>
      </c>
    </row>
    <row r="88" spans="1:4" ht="37.5" customHeight="1" x14ac:dyDescent="0.2">
      <c r="A88" s="607" t="s">
        <v>62</v>
      </c>
      <c r="B88" s="358"/>
      <c r="C88" s="613"/>
      <c r="D88" s="167">
        <v>6660</v>
      </c>
    </row>
    <row r="89" spans="1:4" ht="37.5" customHeight="1" x14ac:dyDescent="0.2">
      <c r="A89" s="607" t="s">
        <v>63</v>
      </c>
      <c r="B89" s="358"/>
      <c r="C89" s="613"/>
      <c r="D89" s="167">
        <v>1800</v>
      </c>
    </row>
    <row r="90" spans="1:4" ht="37.5" customHeight="1" x14ac:dyDescent="0.2">
      <c r="A90" s="607" t="s">
        <v>64</v>
      </c>
      <c r="B90" s="358"/>
      <c r="C90" s="613"/>
      <c r="D90" s="167">
        <v>3960</v>
      </c>
    </row>
    <row r="91" spans="1:4" ht="37.5" customHeight="1" x14ac:dyDescent="0.2">
      <c r="A91" s="607" t="s">
        <v>65</v>
      </c>
      <c r="B91" s="358"/>
      <c r="C91" s="613"/>
      <c r="D91" s="167">
        <v>270</v>
      </c>
    </row>
    <row r="92" spans="1:4" ht="37.5" customHeight="1" x14ac:dyDescent="0.2">
      <c r="A92" s="607" t="s">
        <v>66</v>
      </c>
      <c r="B92" s="358"/>
      <c r="C92" s="613"/>
      <c r="D92" s="167">
        <v>270</v>
      </c>
    </row>
    <row r="93" spans="1:4" ht="37.5" customHeight="1" x14ac:dyDescent="0.2">
      <c r="A93" s="607" t="s">
        <v>67</v>
      </c>
      <c r="B93" s="358"/>
      <c r="C93" s="613"/>
      <c r="D93" s="167">
        <v>540</v>
      </c>
    </row>
    <row r="94" spans="1:4" ht="37.5" customHeight="1" x14ac:dyDescent="0.2">
      <c r="A94" s="607" t="s">
        <v>68</v>
      </c>
      <c r="B94" s="358"/>
      <c r="C94" s="613"/>
      <c r="D94" s="167">
        <v>810</v>
      </c>
    </row>
    <row r="95" spans="1:4" ht="37.5" customHeight="1" x14ac:dyDescent="0.2">
      <c r="A95" s="607" t="s">
        <v>69</v>
      </c>
      <c r="B95" s="358"/>
      <c r="C95" s="613"/>
      <c r="D95" s="167">
        <v>1104</v>
      </c>
    </row>
    <row r="96" spans="1:4"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211">
        <v>45</v>
      </c>
    </row>
    <row r="97" spans="1:4" ht="50.1" customHeight="1" thickBot="1" x14ac:dyDescent="0.25">
      <c r="A97" s="603" t="s">
        <v>72</v>
      </c>
      <c r="B97" s="604"/>
      <c r="C97" s="70"/>
      <c r="D97" s="212" t="str">
        <f>"от "&amp;MIN(D99,D119:D135)&amp;" до "&amp;MAX(D99,D119:D135)</f>
        <v>от 720 до 7812</v>
      </c>
    </row>
    <row r="98" spans="1:4" ht="21.75" thickBot="1" x14ac:dyDescent="0.25">
      <c r="A98" s="497"/>
      <c r="B98" s="498"/>
      <c r="C98" s="60"/>
      <c r="D98" s="193"/>
    </row>
    <row r="99" spans="1:4" ht="65.2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213">
        <v>1500</v>
      </c>
    </row>
    <row r="100" spans="1:4" ht="65.25" customHeight="1" thickBot="1" x14ac:dyDescent="0.25">
      <c r="A100" s="381" t="s">
        <v>74</v>
      </c>
      <c r="B100" s="382"/>
      <c r="C100" s="377"/>
      <c r="D100" s="214" t="s">
        <v>75</v>
      </c>
    </row>
    <row r="101" spans="1:4" ht="65.25" customHeight="1" x14ac:dyDescent="0.2">
      <c r="A101" s="363" t="s">
        <v>76</v>
      </c>
      <c r="B101" s="364"/>
      <c r="C101" s="676"/>
      <c r="D101" s="215">
        <f>D99/4</f>
        <v>375</v>
      </c>
    </row>
    <row r="102" spans="1:4" ht="65.25" customHeight="1" x14ac:dyDescent="0.2">
      <c r="A102" s="363" t="s">
        <v>77</v>
      </c>
      <c r="B102" s="364"/>
      <c r="C102" s="676"/>
      <c r="D102" s="208">
        <f>D99/5</f>
        <v>300</v>
      </c>
    </row>
    <row r="103" spans="1:4" ht="65.25" customHeight="1" x14ac:dyDescent="0.2">
      <c r="A103" s="363" t="s">
        <v>78</v>
      </c>
      <c r="B103" s="364"/>
      <c r="C103" s="676"/>
      <c r="D103" s="208">
        <f>D99/6</f>
        <v>250</v>
      </c>
    </row>
    <row r="104" spans="1:4" ht="65.25" customHeight="1" x14ac:dyDescent="0.2">
      <c r="A104" s="363" t="s">
        <v>79</v>
      </c>
      <c r="B104" s="364"/>
      <c r="C104" s="676"/>
      <c r="D104" s="208">
        <f>D99/7</f>
        <v>214.28571428571428</v>
      </c>
    </row>
    <row r="105" spans="1:4" ht="65.25" customHeight="1" x14ac:dyDescent="0.2">
      <c r="A105" s="363" t="s">
        <v>80</v>
      </c>
      <c r="B105" s="364"/>
      <c r="C105" s="676"/>
      <c r="D105" s="208">
        <f>D99/8</f>
        <v>187.5</v>
      </c>
    </row>
    <row r="106" spans="1:4" ht="65.25" customHeight="1" x14ac:dyDescent="0.2">
      <c r="A106" s="363" t="s">
        <v>81</v>
      </c>
      <c r="B106" s="364"/>
      <c r="C106" s="676"/>
      <c r="D106" s="208">
        <f>D99/9</f>
        <v>166.66666666666666</v>
      </c>
    </row>
    <row r="107" spans="1:4" ht="65.25" customHeight="1" x14ac:dyDescent="0.2">
      <c r="A107" s="363" t="s">
        <v>82</v>
      </c>
      <c r="B107" s="364"/>
      <c r="C107" s="676"/>
      <c r="D107" s="208">
        <f>D99/10</f>
        <v>150</v>
      </c>
    </row>
    <row r="108" spans="1:4" ht="65.25" customHeight="1" thickBot="1" x14ac:dyDescent="0.25">
      <c r="A108" s="374" t="s">
        <v>83</v>
      </c>
      <c r="B108" s="375"/>
      <c r="C108" s="676"/>
      <c r="D108" s="216">
        <v>6000</v>
      </c>
    </row>
    <row r="109" spans="1:4" ht="65.25" customHeight="1" thickBot="1" x14ac:dyDescent="0.25">
      <c r="A109" s="381" t="s">
        <v>74</v>
      </c>
      <c r="B109" s="382"/>
      <c r="C109" s="377"/>
      <c r="D109" s="217" t="s">
        <v>75</v>
      </c>
    </row>
    <row r="110" spans="1:4" ht="65.25" customHeight="1" x14ac:dyDescent="0.2">
      <c r="A110" s="363" t="s">
        <v>76</v>
      </c>
      <c r="B110" s="364"/>
      <c r="C110" s="377"/>
      <c r="D110" s="208">
        <v>1500</v>
      </c>
    </row>
    <row r="111" spans="1:4" ht="65.25" customHeight="1" x14ac:dyDescent="0.2">
      <c r="A111" s="363" t="s">
        <v>77</v>
      </c>
      <c r="B111" s="364"/>
      <c r="C111" s="377"/>
      <c r="D111" s="208">
        <v>1200</v>
      </c>
    </row>
    <row r="112" spans="1:4" ht="65.25" customHeight="1" x14ac:dyDescent="0.2">
      <c r="A112" s="363" t="s">
        <v>78</v>
      </c>
      <c r="B112" s="364"/>
      <c r="C112" s="377"/>
      <c r="D112" s="208">
        <v>1000</v>
      </c>
    </row>
    <row r="113" spans="1:4" ht="65.25" customHeight="1" x14ac:dyDescent="0.2">
      <c r="A113" s="363" t="s">
        <v>79</v>
      </c>
      <c r="B113" s="364"/>
      <c r="C113" s="377"/>
      <c r="D113" s="208">
        <v>857.14285714285722</v>
      </c>
    </row>
    <row r="114" spans="1:4" ht="65.25" customHeight="1" x14ac:dyDescent="0.2">
      <c r="A114" s="363" t="s">
        <v>80</v>
      </c>
      <c r="B114" s="364"/>
      <c r="C114" s="377"/>
      <c r="D114" s="208">
        <v>750</v>
      </c>
    </row>
    <row r="115" spans="1:4" ht="65.25" customHeight="1" x14ac:dyDescent="0.2">
      <c r="A115" s="363" t="s">
        <v>81</v>
      </c>
      <c r="B115" s="364"/>
      <c r="C115" s="377"/>
      <c r="D115" s="208">
        <v>666.66666666666663</v>
      </c>
    </row>
    <row r="116" spans="1:4" ht="65.25" customHeight="1" thickBot="1" x14ac:dyDescent="0.25">
      <c r="A116" s="363" t="s">
        <v>82</v>
      </c>
      <c r="B116" s="364"/>
      <c r="C116" s="378"/>
      <c r="D116" s="208">
        <v>600</v>
      </c>
    </row>
    <row r="117" spans="1:4"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218">
        <v>8520</v>
      </c>
    </row>
    <row r="118" spans="1:4" ht="21.75" thickBot="1" x14ac:dyDescent="0.25">
      <c r="A118" s="329"/>
      <c r="B118" s="330"/>
      <c r="C118" s="56"/>
      <c r="D118" s="219"/>
    </row>
    <row r="119" spans="1:4" ht="50.1" customHeight="1" x14ac:dyDescent="0.2">
      <c r="A119" s="335" t="s">
        <v>85</v>
      </c>
      <c r="B119" s="336"/>
      <c r="C119" s="105" t="str">
        <f>"Интернет-площадка 2gis.ru на основе Cправочника организаций "&amp;$C$2&amp;""</f>
        <v>Интернет-площадка 2gis.ru на основе Cправочника организаций "2ГИС.КАЛУГА"</v>
      </c>
      <c r="D119" s="220">
        <v>4020</v>
      </c>
    </row>
    <row r="120" spans="1:4" ht="50.1" customHeight="1" x14ac:dyDescent="0.2">
      <c r="A120" s="335" t="s">
        <v>86</v>
      </c>
      <c r="B120" s="336"/>
      <c r="C12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220">
        <v>4500</v>
      </c>
    </row>
    <row r="121" spans="1:4" ht="50.1" customHeight="1" x14ac:dyDescent="0.2">
      <c r="A121" s="335" t="s">
        <v>87</v>
      </c>
      <c r="B121" s="336"/>
      <c r="C121"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220">
        <v>4500</v>
      </c>
    </row>
    <row r="122" spans="1:4" ht="50.1" customHeight="1" x14ac:dyDescent="0.2">
      <c r="A122" s="335" t="s">
        <v>88</v>
      </c>
      <c r="B122" s="336"/>
      <c r="C122" s="68" t="str">
        <f>"Интернет-площадка 2gis.ru на основе Cправочника организаций "&amp;$C$2&amp;""</f>
        <v>Интернет-площадка 2gis.ru на основе Cправочника организаций "2ГИС.КАЛУГА"</v>
      </c>
      <c r="D122" s="220">
        <v>6510</v>
      </c>
    </row>
    <row r="123" spans="1:4" ht="50.1" customHeight="1" x14ac:dyDescent="0.2">
      <c r="A123" s="335" t="s">
        <v>89</v>
      </c>
      <c r="B123" s="336"/>
      <c r="C123" s="68" t="str">
        <f>"Интернет-площадка 2gis.ru на основе Cправочника организаций "&amp;$C$2&amp;""</f>
        <v>Интернет-площадка 2gis.ru на основе Cправочника организаций "2ГИС.КАЛУГА"</v>
      </c>
      <c r="D123" s="220">
        <v>7812</v>
      </c>
    </row>
    <row r="124" spans="1:4" ht="50.1" customHeight="1" x14ac:dyDescent="0.2">
      <c r="A124" s="335" t="s">
        <v>90</v>
      </c>
      <c r="B124" s="336"/>
      <c r="C124"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220">
        <v>2520</v>
      </c>
    </row>
    <row r="125" spans="1:4" ht="50.1" customHeight="1" x14ac:dyDescent="0.2">
      <c r="A125" s="335" t="s">
        <v>91</v>
      </c>
      <c r="B125" s="336"/>
      <c r="C125"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220">
        <v>2520</v>
      </c>
    </row>
    <row r="126" spans="1:4" ht="50.1" customHeight="1" x14ac:dyDescent="0.2">
      <c r="A126" s="335" t="s">
        <v>92</v>
      </c>
      <c r="B126" s="336"/>
      <c r="C126"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220">
        <v>7020</v>
      </c>
    </row>
    <row r="127" spans="1:4" ht="50.1" customHeight="1" x14ac:dyDescent="0.2">
      <c r="A127" s="335" t="s">
        <v>93</v>
      </c>
      <c r="B127" s="336"/>
      <c r="C127" s="68" t="e">
        <f>#REF!</f>
        <v>#REF!</v>
      </c>
      <c r="D127" s="220">
        <v>2010</v>
      </c>
    </row>
    <row r="128" spans="1:4" ht="50.1" customHeight="1" x14ac:dyDescent="0.2">
      <c r="A128" s="335" t="s">
        <v>94</v>
      </c>
      <c r="B128" s="336"/>
      <c r="C128" s="68" t="s">
        <v>95</v>
      </c>
      <c r="D128" s="220">
        <v>720</v>
      </c>
    </row>
    <row r="129" spans="1:4" ht="69.75" customHeight="1" x14ac:dyDescent="0.2">
      <c r="A129" s="335" t="s">
        <v>96</v>
      </c>
      <c r="B129" s="336"/>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220">
        <v>2310</v>
      </c>
    </row>
    <row r="130" spans="1:4" ht="69.75" customHeight="1" x14ac:dyDescent="0.2">
      <c r="A130" s="335" t="s">
        <v>97</v>
      </c>
      <c r="B130" s="336"/>
      <c r="C130" s="68"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220">
        <v>1800</v>
      </c>
    </row>
    <row r="131" spans="1:4" ht="69.75" customHeight="1" x14ac:dyDescent="0.2">
      <c r="A131" s="335" t="s">
        <v>98</v>
      </c>
      <c r="B131" s="336"/>
      <c r="C131"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220">
        <v>2010</v>
      </c>
    </row>
    <row r="132" spans="1:4" ht="69.75" customHeight="1" x14ac:dyDescent="0.2">
      <c r="A132" s="335" t="s">
        <v>99</v>
      </c>
      <c r="B132" s="336"/>
      <c r="C132"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220">
        <v>1020</v>
      </c>
    </row>
    <row r="133" spans="1:4" ht="69.75" customHeight="1" x14ac:dyDescent="0.2">
      <c r="A133" s="335" t="s">
        <v>100</v>
      </c>
      <c r="B133" s="336"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220">
        <v>7020</v>
      </c>
    </row>
    <row r="134" spans="1:4" ht="69.75" customHeight="1" x14ac:dyDescent="0.2">
      <c r="A134" s="335" t="s">
        <v>101</v>
      </c>
      <c r="B134" s="336"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220">
        <v>2520</v>
      </c>
    </row>
    <row r="135" spans="1:4" ht="50.1" customHeight="1" thickBot="1" x14ac:dyDescent="0.25">
      <c r="A135" s="335" t="s">
        <v>102</v>
      </c>
      <c r="B135" s="336"/>
      <c r="C135"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220">
        <v>5010</v>
      </c>
    </row>
    <row r="136" spans="1:4"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220">
        <v>420</v>
      </c>
    </row>
    <row r="137" spans="1:4"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7" s="220">
        <v>50010</v>
      </c>
    </row>
    <row r="138" spans="1:4"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8" s="220">
        <v>3510</v>
      </c>
    </row>
    <row r="139" spans="1:4" s="16" customFormat="1" ht="96" customHeight="1" x14ac:dyDescent="0.2">
      <c r="A139" s="335" t="s">
        <v>105</v>
      </c>
      <c r="B139" s="336"/>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220">
        <v>3510</v>
      </c>
    </row>
    <row r="140" spans="1:4" s="16" customFormat="1" ht="9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0" s="220">
        <v>5220</v>
      </c>
    </row>
    <row r="141" spans="1:4" ht="50.1" customHeight="1" x14ac:dyDescent="0.2">
      <c r="A141" s="335" t="s">
        <v>107</v>
      </c>
      <c r="B141" s="336"/>
      <c r="C141" s="68" t="str">
        <f>"Интернет-площадка 2gis.ru на основе Cправочника организаций "&amp;$C$2&amp;""</f>
        <v>Интернет-площадка 2gis.ru на основе Cправочника организаций "2ГИС.КАЛУГА"</v>
      </c>
      <c r="D141" s="220">
        <v>5640</v>
      </c>
    </row>
    <row r="142" spans="1:4" ht="50.1" customHeight="1" x14ac:dyDescent="0.2">
      <c r="A142" s="335" t="s">
        <v>108</v>
      </c>
      <c r="B142" s="336"/>
      <c r="C142" s="68"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220">
        <v>6360</v>
      </c>
    </row>
    <row r="143" spans="1:4" ht="50.1" customHeight="1" x14ac:dyDescent="0.2">
      <c r="A143" s="335" t="s">
        <v>109</v>
      </c>
      <c r="B143" s="336"/>
      <c r="C143" s="68" t="str">
        <f t="shared" si="1"/>
        <v>Электронный справочник на основе Справочника организаций "2ГИС.КАЛУГА" (версия для ПК)</v>
      </c>
      <c r="D143" s="220">
        <v>6360</v>
      </c>
    </row>
    <row r="144" spans="1:4" ht="50.1" customHeight="1" x14ac:dyDescent="0.2">
      <c r="A144" s="335" t="s">
        <v>110</v>
      </c>
      <c r="B144" s="336"/>
      <c r="C144" s="68" t="str">
        <f>"Интернет-площадка 2gis.ru на основе Cправочника организаций "&amp;$C$2&amp;""</f>
        <v>Интернет-площадка 2gis.ru на основе Cправочника организаций "2ГИС.КАЛУГА"</v>
      </c>
      <c r="D144" s="220">
        <v>9120</v>
      </c>
    </row>
    <row r="145" spans="1:5" ht="50.1" customHeight="1" x14ac:dyDescent="0.2">
      <c r="A145" s="335" t="s">
        <v>111</v>
      </c>
      <c r="B145" s="336"/>
      <c r="C145" s="68" t="str">
        <f>"Интернет-площадка 2gis.ru на основе Cправочника организаций "&amp;$C$2&amp;""</f>
        <v>Интернет-площадка 2gis.ru на основе Cправочника организаций "2ГИС.КАЛУГА"</v>
      </c>
      <c r="D145" s="220">
        <v>10944</v>
      </c>
    </row>
    <row r="146" spans="1:5" ht="50.1" customHeight="1" x14ac:dyDescent="0.2">
      <c r="A146" s="335" t="s">
        <v>112</v>
      </c>
      <c r="B146" s="336"/>
      <c r="C146" s="68" t="str">
        <f t="shared" si="1"/>
        <v>Электронный справочник на основе Справочника организаций "2ГИС.КАЛУГА" (версия для ПК)</v>
      </c>
      <c r="D146" s="220">
        <v>3600</v>
      </c>
    </row>
    <row r="147" spans="1:5" ht="50.1" customHeight="1" x14ac:dyDescent="0.2">
      <c r="A147" s="335" t="s">
        <v>113</v>
      </c>
      <c r="B147" s="336"/>
      <c r="C147" s="68" t="str">
        <f t="shared" si="1"/>
        <v>Электронный справочник на основе Справочника организаций "2ГИС.КАЛУГА" (версия для ПК)</v>
      </c>
      <c r="D147" s="220">
        <v>3600</v>
      </c>
    </row>
    <row r="148" spans="1:5" ht="50.1" customHeight="1" x14ac:dyDescent="0.2">
      <c r="A148" s="335" t="s">
        <v>114</v>
      </c>
      <c r="B148" s="336"/>
      <c r="C148" s="68" t="str">
        <f t="shared" si="1"/>
        <v>Электронный справочник на основе Справочника организаций "2ГИС.КАЛУГА" (версия для ПК)</v>
      </c>
      <c r="D148" s="220">
        <v>9840</v>
      </c>
    </row>
    <row r="149" spans="1:5" ht="50.1" customHeight="1" x14ac:dyDescent="0.2">
      <c r="A149" s="335" t="s">
        <v>115</v>
      </c>
      <c r="B149" s="336"/>
      <c r="C149" s="68" t="s">
        <v>95</v>
      </c>
      <c r="D149" s="220">
        <v>1080</v>
      </c>
    </row>
    <row r="150" spans="1:5" ht="72" customHeight="1" x14ac:dyDescent="0.2">
      <c r="A150" s="335" t="s">
        <v>116</v>
      </c>
      <c r="B150" s="336"/>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220">
        <v>9840</v>
      </c>
    </row>
    <row r="151" spans="1:5" ht="50.1" customHeight="1" thickBot="1" x14ac:dyDescent="0.25">
      <c r="A151" s="335" t="s">
        <v>117</v>
      </c>
      <c r="B151" s="336"/>
      <c r="C151" s="68" t="str">
        <f t="shared" si="1"/>
        <v>Электронный справочник на основе Справочника организаций "2ГИС.КАЛУГА" (версия для ПК)</v>
      </c>
      <c r="D151" s="220">
        <v>7080</v>
      </c>
    </row>
    <row r="152" spans="1:5" s="16" customFormat="1" ht="50.1" customHeight="1" thickBot="1" x14ac:dyDescent="0.25">
      <c r="A152" s="341" t="s">
        <v>118</v>
      </c>
      <c r="B152" s="342"/>
      <c r="C152" s="341"/>
      <c r="D152" s="674"/>
    </row>
    <row r="153" spans="1:5"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220">
        <v>8010</v>
      </c>
    </row>
    <row r="154" spans="1:5" s="16" customFormat="1" ht="50.1" customHeight="1" x14ac:dyDescent="0.2">
      <c r="A154" s="335" t="s">
        <v>120</v>
      </c>
      <c r="B154" s="336"/>
      <c r="C154" s="346"/>
      <c r="D154" s="220">
        <v>8010</v>
      </c>
      <c r="E154" s="74"/>
    </row>
    <row r="155" spans="1:5" s="16" customFormat="1" ht="50.1" customHeight="1" x14ac:dyDescent="0.2">
      <c r="A155" s="348" t="s">
        <v>121</v>
      </c>
      <c r="B155" s="349"/>
      <c r="C155" s="346"/>
      <c r="D155" s="220">
        <v>2010</v>
      </c>
      <c r="E155" s="74"/>
    </row>
    <row r="156" spans="1:5" s="16" customFormat="1" ht="50.1" customHeight="1" x14ac:dyDescent="0.2">
      <c r="A156" s="348" t="s">
        <v>122</v>
      </c>
      <c r="B156" s="349"/>
      <c r="C156" s="346"/>
      <c r="D156" s="220">
        <v>210</v>
      </c>
      <c r="E156" s="74"/>
    </row>
    <row r="157" spans="1:5" s="16" customFormat="1" ht="50.1" customHeight="1" thickBot="1" x14ac:dyDescent="0.25">
      <c r="A157" s="348" t="s">
        <v>123</v>
      </c>
      <c r="B157" s="349"/>
      <c r="C157" s="347"/>
      <c r="D157" s="220">
        <v>600</v>
      </c>
      <c r="E157" s="74"/>
    </row>
    <row r="158" spans="1:5" s="16" customFormat="1" ht="50.1" customHeight="1" thickBot="1" x14ac:dyDescent="0.25">
      <c r="A158" s="341" t="s">
        <v>124</v>
      </c>
      <c r="B158" s="342"/>
      <c r="C158" s="21"/>
      <c r="D158" s="21"/>
    </row>
    <row r="159" spans="1:5" ht="50.1" customHeight="1" x14ac:dyDescent="0.2">
      <c r="A159" s="335" t="s">
        <v>125</v>
      </c>
      <c r="B159" s="336"/>
      <c r="C159" s="68" t="str">
        <f>"Интернет-площадка 2gis.ru на основе Cправочника организаций "&amp;$C$2&amp;""</f>
        <v>Интернет-площадка 2gis.ru на основе Cправочника организаций "2ГИС.КАЛУГА"</v>
      </c>
      <c r="D159" s="208">
        <v>2010</v>
      </c>
      <c r="E159" s="20"/>
    </row>
    <row r="160" spans="1:5" ht="50.1" customHeight="1" x14ac:dyDescent="0.2">
      <c r="A160" s="335" t="s">
        <v>126</v>
      </c>
      <c r="B160" s="336"/>
      <c r="C16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0" s="220">
        <v>4500</v>
      </c>
      <c r="E160" s="16"/>
    </row>
    <row r="161" spans="1:5" ht="50.1" customHeight="1" x14ac:dyDescent="0.2">
      <c r="A161" s="335" t="s">
        <v>195</v>
      </c>
      <c r="B161" s="336"/>
      <c r="C161" s="58" t="str">
        <f>"Интернет-площадка 2gis.ru на основе Cправочника организаций "&amp;$C$2&amp;""</f>
        <v>Интернет-площадка 2gis.ru на основе Cправочника организаций "2ГИС.КАЛУГА"</v>
      </c>
      <c r="D161" s="221">
        <v>2880</v>
      </c>
      <c r="E161" s="16"/>
    </row>
    <row r="162" spans="1:5" ht="50.1" customHeight="1" x14ac:dyDescent="0.2">
      <c r="A162" s="335" t="s">
        <v>128</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2" s="208">
        <v>6360</v>
      </c>
      <c r="E162" s="16"/>
    </row>
    <row r="163" spans="1:5" s="16" customFormat="1" ht="126" customHeight="1" thickBot="1" x14ac:dyDescent="0.25">
      <c r="A163" s="335" t="s">
        <v>129</v>
      </c>
      <c r="B163" s="336"/>
      <c r="C163" s="160" t="str">
        <f>C159</f>
        <v>Интернет-площадка 2gis.ru на основе Cправочника организаций "2ГИС.КАЛУГА"</v>
      </c>
      <c r="D163" s="220">
        <v>4344</v>
      </c>
    </row>
    <row r="164" spans="1:5" ht="50.1" customHeight="1" thickBot="1" x14ac:dyDescent="0.25">
      <c r="A164" s="341" t="s">
        <v>196</v>
      </c>
      <c r="B164" s="342"/>
      <c r="C164" s="21"/>
      <c r="D164" s="22"/>
    </row>
    <row r="165" spans="1:5" s="20" customFormat="1" ht="30" customHeight="1" thickBot="1" x14ac:dyDescent="0.25">
      <c r="A165" s="486"/>
      <c r="B165" s="486"/>
      <c r="C165" s="602"/>
      <c r="D165" s="222"/>
      <c r="E165" s="74"/>
    </row>
    <row r="166" spans="1:5"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6" s="223">
        <v>15600</v>
      </c>
      <c r="E166" s="74"/>
    </row>
    <row r="167" spans="1:5" s="16" customFormat="1" ht="83.25" customHeight="1" thickBot="1" x14ac:dyDescent="0.25">
      <c r="A167" s="335" t="s">
        <v>198</v>
      </c>
      <c r="B167" s="336"/>
      <c r="C167" s="346"/>
      <c r="D167" s="165">
        <v>15600</v>
      </c>
      <c r="E167" s="74"/>
    </row>
    <row r="168" spans="1:5" ht="21" x14ac:dyDescent="0.2">
      <c r="A168" s="370"/>
      <c r="B168" s="371"/>
      <c r="C168" s="42"/>
      <c r="D168" s="224"/>
    </row>
    <row r="170" spans="1:5" ht="21" x14ac:dyDescent="0.2">
      <c r="A170" s="75"/>
      <c r="B170" s="76" t="s">
        <v>130</v>
      </c>
      <c r="C170" s="333" t="s">
        <v>507</v>
      </c>
      <c r="D170" s="333"/>
    </row>
    <row r="171" spans="1:5" ht="21" x14ac:dyDescent="0.2">
      <c r="A171" s="75"/>
      <c r="B171" s="77"/>
      <c r="C171" s="327" t="s">
        <v>508</v>
      </c>
      <c r="D171" s="327"/>
    </row>
    <row r="172" spans="1:5" ht="21" x14ac:dyDescent="0.2">
      <c r="A172" s="75"/>
      <c r="B172" s="77"/>
      <c r="C172" s="333" t="s">
        <v>509</v>
      </c>
      <c r="D172" s="327"/>
    </row>
    <row r="173" spans="1:5" ht="21" x14ac:dyDescent="0.2">
      <c r="C173" s="327"/>
      <c r="D173" s="327"/>
    </row>
    <row r="174" spans="1:5" ht="23.25"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row>
    <row r="175" spans="1:5" ht="23.25"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row>
    <row r="176" spans="1:5" ht="23.25"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row>
    <row r="177" spans="1:5" ht="23.25"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row>
    <row r="178" spans="1:5" ht="23.25"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row>
    <row r="179" spans="1:5" ht="23.25"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row>
    <row r="180" spans="1:5" ht="23.25"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row>
    <row r="181" spans="1:5" ht="23.25" x14ac:dyDescent="0.2">
      <c r="A181" s="83"/>
      <c r="B181" s="83"/>
      <c r="C181" s="84"/>
      <c r="D181" s="85"/>
    </row>
    <row r="182" spans="1:5" ht="21" x14ac:dyDescent="0.2">
      <c r="A182" s="325" t="s">
        <v>142</v>
      </c>
      <c r="B182" s="325"/>
      <c r="C182" s="325"/>
      <c r="D182" s="325"/>
    </row>
    <row r="183" spans="1:5" ht="23.25" x14ac:dyDescent="0.2">
      <c r="A183" s="83"/>
      <c r="B183" s="83"/>
      <c r="C183" s="84"/>
      <c r="D183" s="85"/>
      <c r="E183" s="72"/>
    </row>
    <row r="184" spans="1:5" ht="50.1" customHeight="1" thickBot="1" x14ac:dyDescent="0.25">
      <c r="A184" s="326" t="s">
        <v>143</v>
      </c>
      <c r="B184" s="326"/>
      <c r="C184" s="326"/>
      <c r="D184" s="326"/>
      <c r="E184" s="88"/>
    </row>
    <row r="185" spans="1:5" ht="50.1" customHeight="1" thickBot="1" x14ac:dyDescent="0.25">
      <c r="A185" s="312" t="s">
        <v>144</v>
      </c>
      <c r="B185" s="313"/>
      <c r="C185" s="313"/>
      <c r="D185" s="314"/>
    </row>
    <row r="186" spans="1:5" ht="50.1" customHeight="1" thickBot="1" x14ac:dyDescent="0.25">
      <c r="A186" s="315" t="s">
        <v>145</v>
      </c>
      <c r="B186" s="316"/>
      <c r="C186" s="93" t="s">
        <v>146</v>
      </c>
      <c r="D186" s="135" t="s">
        <v>147</v>
      </c>
    </row>
    <row r="187" spans="1:5" ht="93" customHeight="1" x14ac:dyDescent="0.2">
      <c r="A187" s="318" t="s">
        <v>148</v>
      </c>
      <c r="B187" s="319"/>
      <c r="C187" s="95" t="s">
        <v>149</v>
      </c>
      <c r="D187" s="138" t="s">
        <v>150</v>
      </c>
    </row>
    <row r="188" spans="1:5" ht="99.75" customHeight="1" x14ac:dyDescent="0.2">
      <c r="A188" s="322" t="s">
        <v>151</v>
      </c>
      <c r="B188" s="323"/>
      <c r="C188" s="96" t="s">
        <v>152</v>
      </c>
      <c r="D188" s="140" t="s">
        <v>153</v>
      </c>
    </row>
    <row r="189" spans="1:5" ht="150" customHeight="1" thickBot="1" x14ac:dyDescent="0.25">
      <c r="A189" s="474" t="s">
        <v>154</v>
      </c>
      <c r="B189" s="475"/>
      <c r="C189" s="111" t="s">
        <v>155</v>
      </c>
      <c r="D189" s="184" t="s">
        <v>153</v>
      </c>
    </row>
    <row r="190" spans="1:5" s="72" customFormat="1" ht="125.25" customHeight="1" x14ac:dyDescent="0.2">
      <c r="A190" s="322" t="s">
        <v>157</v>
      </c>
      <c r="B190" s="323"/>
      <c r="C190" s="110" t="s">
        <v>158</v>
      </c>
      <c r="D190" s="110" t="s">
        <v>153</v>
      </c>
      <c r="E190" s="97"/>
    </row>
    <row r="191" spans="1:5" s="88" customFormat="1" ht="222.75" customHeight="1" thickBot="1" x14ac:dyDescent="0.25">
      <c r="A191" s="596" t="s">
        <v>159</v>
      </c>
      <c r="B191" s="597"/>
      <c r="C191" s="111" t="s">
        <v>160</v>
      </c>
      <c r="D191" s="225" t="s">
        <v>153</v>
      </c>
      <c r="E191" s="74"/>
    </row>
    <row r="192" spans="1:5" ht="27" customHeight="1" x14ac:dyDescent="0.2">
      <c r="A192" s="307" t="s">
        <v>161</v>
      </c>
      <c r="B192" s="307"/>
      <c r="C192" s="307"/>
      <c r="D192" s="307"/>
    </row>
    <row r="193" spans="1:5" ht="27" customHeight="1" x14ac:dyDescent="0.2">
      <c r="A193" s="307" t="s">
        <v>162</v>
      </c>
      <c r="B193" s="307"/>
      <c r="C193" s="307"/>
      <c r="D193" s="307"/>
    </row>
    <row r="194" spans="1:5" ht="215.25" customHeight="1" x14ac:dyDescent="0.2">
      <c r="A19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2"/>
      <c r="C194" s="472"/>
      <c r="D194" s="472"/>
    </row>
    <row r="195" spans="1:5" ht="75" customHeight="1" x14ac:dyDescent="0.2">
      <c r="A195" s="325" t="s">
        <v>164</v>
      </c>
      <c r="B195" s="325"/>
      <c r="C195" s="325"/>
      <c r="D195" s="325"/>
    </row>
    <row r="196" spans="1:5" ht="23.25" x14ac:dyDescent="0.2">
      <c r="A196" s="307" t="s">
        <v>165</v>
      </c>
      <c r="B196" s="307"/>
      <c r="C196" s="307"/>
      <c r="D196" s="307"/>
    </row>
    <row r="197" spans="1:5" s="97" customFormat="1" ht="114.75" customHeight="1" x14ac:dyDescent="0.2">
      <c r="A197" s="325" t="s">
        <v>166</v>
      </c>
      <c r="B197" s="325"/>
      <c r="C197" s="325"/>
      <c r="D197" s="325"/>
      <c r="E197" s="74"/>
    </row>
  </sheetData>
  <sheetProtection selectLockedCells="1" selectUnlockedCells="1"/>
  <mergeCells count="179">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81:B81"/>
    <mergeCell ref="A82:B82"/>
    <mergeCell ref="A83:B83"/>
    <mergeCell ref="A84:B84"/>
    <mergeCell ref="A85:C85"/>
    <mergeCell ref="C86:C95"/>
    <mergeCell ref="A87:B87"/>
    <mergeCell ref="A88:B88"/>
    <mergeCell ref="A89:B89"/>
    <mergeCell ref="A90:B90"/>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106:B106"/>
    <mergeCell ref="A107:B107"/>
    <mergeCell ref="A108:B108"/>
    <mergeCell ref="A109:B109"/>
    <mergeCell ref="A110:B110"/>
    <mergeCell ref="A111:B111"/>
    <mergeCell ref="A97:B97"/>
    <mergeCell ref="A98:B98"/>
    <mergeCell ref="A99:B9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64:B164"/>
    <mergeCell ref="A165:C165"/>
    <mergeCell ref="A166:B166"/>
    <mergeCell ref="C166:C167"/>
    <mergeCell ref="A167:B167"/>
    <mergeCell ref="A168:B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6:D196"/>
    <mergeCell ref="A197:D197"/>
    <mergeCell ref="A190:B190"/>
    <mergeCell ref="A191:B191"/>
    <mergeCell ref="A192:D192"/>
    <mergeCell ref="A193:D193"/>
    <mergeCell ref="A194:D194"/>
    <mergeCell ref="A195:D195"/>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197"/>
  <sheetViews>
    <sheetView zoomScale="40" zoomScaleNormal="40" zoomScaleSheetLayoutView="50" workbookViewId="0">
      <pane ySplit="4" topLeftCell="A158"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26.7109375" style="73" customWidth="1"/>
    <col min="5" max="5" width="25.7109375" style="73" customWidth="1"/>
    <col min="6" max="6" width="37.28515625" style="72" customWidth="1"/>
    <col min="7" max="7" width="29.5703125" style="74" customWidth="1"/>
    <col min="8" max="8" width="34.85546875" style="74" customWidth="1"/>
    <col min="9" max="16384" width="9.140625" style="74"/>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июля 2024 г.</v>
      </c>
      <c r="B2" s="6" t="s">
        <v>2</v>
      </c>
      <c r="C2" s="7" t="s">
        <v>208</v>
      </c>
      <c r="D2" s="7"/>
      <c r="E2" s="7"/>
      <c r="F2" s="1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0" customFormat="1" ht="50.1" customHeight="1" thickBot="1" x14ac:dyDescent="0.25">
      <c r="A4" s="113" t="s">
        <v>5</v>
      </c>
      <c r="B4" s="114" t="s">
        <v>6</v>
      </c>
      <c r="C4" s="115" t="s">
        <v>7</v>
      </c>
      <c r="D4" s="552" t="s">
        <v>8</v>
      </c>
      <c r="E4" s="552"/>
      <c r="F4" s="552"/>
      <c r="G4" s="552"/>
      <c r="H4" s="553"/>
    </row>
    <row r="5" spans="1:8" s="23" customFormat="1" ht="50.1" customHeight="1" thickBot="1" x14ac:dyDescent="0.25">
      <c r="A5" s="341" t="s">
        <v>9</v>
      </c>
      <c r="B5" s="342"/>
      <c r="C5" s="21"/>
      <c r="D5" s="21"/>
      <c r="E5" s="116"/>
      <c r="F5" s="116"/>
      <c r="G5" s="116"/>
      <c r="H5" s="117"/>
    </row>
    <row r="6" spans="1:8" s="122" customFormat="1" ht="24.75" customHeight="1" thickBot="1" x14ac:dyDescent="0.25">
      <c r="A6" s="118"/>
      <c r="B6" s="119"/>
      <c r="C6" s="119"/>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60">
        <f>F7*1.2</f>
        <v>4824</v>
      </c>
      <c r="E7" s="361">
        <f>F7*1.1</f>
        <v>4422</v>
      </c>
      <c r="F7" s="361">
        <v>4020</v>
      </c>
      <c r="G7" s="361">
        <f>F7*0.75</f>
        <v>3015</v>
      </c>
      <c r="H7" s="362">
        <f>F7*0.5</f>
        <v>2010</v>
      </c>
    </row>
    <row r="8" spans="1:8" s="16" customFormat="1" ht="132" customHeight="1" x14ac:dyDescent="0.2">
      <c r="A8" s="441"/>
      <c r="B8" s="435"/>
      <c r="C8" s="435"/>
      <c r="D8" s="337"/>
      <c r="E8" s="338"/>
      <c r="F8" s="338"/>
      <c r="G8" s="338"/>
      <c r="H8" s="339"/>
    </row>
    <row r="9" spans="1:8" s="16" customFormat="1" ht="12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37"/>
      <c r="E9" s="338"/>
      <c r="F9" s="338"/>
      <c r="G9" s="338"/>
      <c r="H9" s="339"/>
    </row>
    <row r="10" spans="1:8" s="16" customFormat="1" ht="242.2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353"/>
      <c r="E10" s="354"/>
      <c r="F10" s="354"/>
      <c r="G10" s="354"/>
      <c r="H10" s="355"/>
    </row>
    <row r="11" spans="1:8" s="16" customFormat="1" ht="24.95" customHeight="1" thickBot="1" x14ac:dyDescent="0.25">
      <c r="A11" s="118"/>
      <c r="B11" s="119"/>
      <c r="C11" s="119"/>
      <c r="D11" s="120" t="s">
        <v>168</v>
      </c>
      <c r="E11" s="99" t="s">
        <v>169</v>
      </c>
      <c r="F11" s="120" t="s">
        <v>170</v>
      </c>
      <c r="G11" s="99" t="s">
        <v>171</v>
      </c>
      <c r="H11" s="121" t="s">
        <v>172</v>
      </c>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90">
        <f>F12*1.2</f>
        <v>6033.5999999999995</v>
      </c>
      <c r="E12" s="590">
        <f>F12*1.1</f>
        <v>5530.8</v>
      </c>
      <c r="F12" s="581">
        <v>5028</v>
      </c>
      <c r="G12" s="581">
        <f>F12*0.75</f>
        <v>3771</v>
      </c>
      <c r="H12" s="584">
        <f>F12*0.5</f>
        <v>2514</v>
      </c>
    </row>
    <row r="13" spans="1:8" s="16" customFormat="1" ht="132" customHeight="1" x14ac:dyDescent="0.2">
      <c r="A13" s="431"/>
      <c r="B13" s="435"/>
      <c r="C13" s="435"/>
      <c r="D13" s="591"/>
      <c r="E13" s="591"/>
      <c r="F13" s="582"/>
      <c r="G13" s="582"/>
      <c r="H13" s="585"/>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91"/>
      <c r="E14" s="591"/>
      <c r="F14" s="582"/>
      <c r="G14" s="582"/>
      <c r="H14" s="585"/>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91"/>
      <c r="E15" s="591"/>
      <c r="F15" s="582"/>
      <c r="G15" s="582"/>
      <c r="H15" s="585"/>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592"/>
      <c r="E16" s="592"/>
      <c r="F16" s="583"/>
      <c r="G16" s="583"/>
      <c r="H16" s="586"/>
    </row>
    <row r="17" spans="1:8" s="16" customFormat="1" ht="24.95" customHeight="1" thickBot="1" x14ac:dyDescent="0.25">
      <c r="A17" s="569"/>
      <c r="B17" s="570"/>
      <c r="C17" s="570"/>
      <c r="D17" s="570"/>
      <c r="E17" s="570"/>
      <c r="F17" s="570"/>
      <c r="G17" s="570"/>
      <c r="H17" s="593"/>
    </row>
    <row r="18" spans="1:8" s="16" customFormat="1" ht="112.5" customHeight="1" x14ac:dyDescent="0.2">
      <c r="A18" s="418" t="s">
        <v>17</v>
      </c>
      <c r="B18" s="123" t="s">
        <v>18</v>
      </c>
      <c r="C18" s="107"/>
      <c r="D18" s="444">
        <v>1008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"2ГИС.АЛЬМЕТЬЕВСК"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450"/>
      <c r="E21" s="451"/>
      <c r="F21" s="451"/>
      <c r="G21" s="451"/>
      <c r="H21" s="452"/>
    </row>
    <row r="22" spans="1:8" s="16" customFormat="1" ht="24.95" customHeight="1" thickBot="1" x14ac:dyDescent="0.25">
      <c r="A22" s="569"/>
      <c r="B22" s="570"/>
      <c r="C22" s="570"/>
      <c r="D22" s="570"/>
      <c r="E22" s="570"/>
      <c r="F22" s="570"/>
      <c r="G22" s="570"/>
      <c r="H22" s="593"/>
    </row>
    <row r="23" spans="1:8" s="16" customFormat="1" ht="50.1" customHeight="1" x14ac:dyDescent="0.2">
      <c r="A23" s="418" t="s">
        <v>22</v>
      </c>
      <c r="B23" s="594" t="s">
        <v>23</v>
      </c>
      <c r="C23" s="59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458">
        <v>60</v>
      </c>
      <c r="E23" s="424"/>
      <c r="F23" s="424"/>
      <c r="G23" s="424"/>
      <c r="H23" s="425"/>
    </row>
    <row r="24" spans="1:8" s="16" customFormat="1" ht="94.5" customHeight="1" x14ac:dyDescent="0.2">
      <c r="A24" s="418"/>
      <c r="B24" s="455"/>
      <c r="C24" s="457"/>
      <c r="D24" s="459"/>
      <c r="E24" s="426"/>
      <c r="F24" s="426"/>
      <c r="G24" s="426"/>
      <c r="H24" s="427"/>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460"/>
      <c r="E25" s="428"/>
      <c r="F25" s="428"/>
      <c r="G25" s="428"/>
      <c r="H25" s="429"/>
    </row>
    <row r="26" spans="1:8" s="16" customFormat="1" ht="24.95" customHeight="1" thickBot="1" x14ac:dyDescent="0.25">
      <c r="A26" s="569"/>
      <c r="B26" s="570"/>
      <c r="C26" s="570"/>
      <c r="D26" s="570"/>
      <c r="E26" s="570"/>
      <c r="F26" s="570"/>
      <c r="G26" s="570"/>
      <c r="H26" s="593"/>
    </row>
    <row r="27" spans="1:8" s="16" customFormat="1" ht="50.1" customHeight="1" x14ac:dyDescent="0.2">
      <c r="A27" s="418" t="s">
        <v>24</v>
      </c>
      <c r="B27" s="578" t="s">
        <v>27</v>
      </c>
      <c r="C27" s="57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590">
        <f>F27*1.2</f>
        <v>6753.5999999999995</v>
      </c>
      <c r="E27" s="590">
        <f>F27*1.1</f>
        <v>6190.8</v>
      </c>
      <c r="F27" s="581">
        <v>5628</v>
      </c>
      <c r="G27" s="581">
        <f>F27*0.75</f>
        <v>4221</v>
      </c>
      <c r="H27" s="584">
        <f>F27*0.5</f>
        <v>2814</v>
      </c>
    </row>
    <row r="28" spans="1:8" s="16" customFormat="1" ht="99.95" customHeight="1" x14ac:dyDescent="0.2">
      <c r="A28" s="418"/>
      <c r="B28" s="435"/>
      <c r="C28" s="435"/>
      <c r="D28" s="591"/>
      <c r="E28" s="591"/>
      <c r="F28" s="582"/>
      <c r="G28" s="582"/>
      <c r="H28" s="585"/>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591"/>
      <c r="E29" s="591"/>
      <c r="F29" s="582"/>
      <c r="G29" s="582"/>
      <c r="H29" s="585"/>
    </row>
    <row r="30" spans="1:8" s="16" customFormat="1" ht="156.75" customHeight="1" thickBot="1" x14ac:dyDescent="0.25">
      <c r="A30" s="418"/>
      <c r="B30" s="124" t="s">
        <v>13</v>
      </c>
      <c r="C30" s="12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591"/>
      <c r="E30" s="591"/>
      <c r="F30" s="582"/>
      <c r="G30" s="582"/>
      <c r="H30" s="585"/>
    </row>
    <row r="31" spans="1:8" s="16" customFormat="1" ht="24.95" customHeight="1" thickBot="1" x14ac:dyDescent="0.25">
      <c r="A31" s="569"/>
      <c r="B31" s="570"/>
      <c r="C31" s="570"/>
      <c r="D31" s="570"/>
      <c r="E31" s="570"/>
      <c r="F31" s="570"/>
      <c r="G31" s="570"/>
      <c r="H31" s="593"/>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15">
        <f>F32*1.2</f>
        <v>8452.7999999999993</v>
      </c>
      <c r="E32" s="590">
        <f>F32*1.1</f>
        <v>7748.4000000000005</v>
      </c>
      <c r="F32" s="581">
        <v>7044</v>
      </c>
      <c r="G32" s="581">
        <f>F32*0.75</f>
        <v>5283</v>
      </c>
      <c r="H32" s="584">
        <f>F32*0.5</f>
        <v>3522</v>
      </c>
    </row>
    <row r="33" spans="1:8" s="16" customFormat="1" ht="99.95" customHeight="1" x14ac:dyDescent="0.2">
      <c r="A33" s="418"/>
      <c r="B33" s="435"/>
      <c r="C33" s="435"/>
      <c r="D33" s="516"/>
      <c r="E33" s="591"/>
      <c r="F33" s="582"/>
      <c r="G33" s="582"/>
      <c r="H33" s="585"/>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16"/>
      <c r="E34" s="591"/>
      <c r="F34" s="582"/>
      <c r="G34" s="582"/>
      <c r="H34" s="585"/>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16"/>
      <c r="E35" s="591"/>
      <c r="F35" s="582"/>
      <c r="G35" s="582"/>
      <c r="H35" s="585"/>
    </row>
    <row r="36" spans="1:8" s="16" customFormat="1" ht="92.25" customHeight="1" thickBot="1" x14ac:dyDescent="0.25">
      <c r="A36" s="418"/>
      <c r="B36" s="57" t="s">
        <v>16</v>
      </c>
      <c r="C36" s="12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589"/>
      <c r="E36" s="592"/>
      <c r="F36" s="583"/>
      <c r="G36" s="583"/>
      <c r="H36" s="586"/>
    </row>
    <row r="37" spans="1:8" s="16" customFormat="1" ht="24.95" customHeight="1" thickBot="1" x14ac:dyDescent="0.25">
      <c r="A37" s="569"/>
      <c r="B37" s="570"/>
      <c r="C37" s="570"/>
      <c r="D37" s="571"/>
      <c r="E37" s="571"/>
      <c r="F37" s="571"/>
      <c r="G37" s="571"/>
      <c r="H37" s="572"/>
    </row>
    <row r="38" spans="1:8" s="16" customFormat="1" ht="125.1" customHeight="1" x14ac:dyDescent="0.2">
      <c r="A38" s="418" t="s">
        <v>28</v>
      </c>
      <c r="B38" s="123" t="s">
        <v>29</v>
      </c>
      <c r="C38" s="107"/>
      <c r="D38" s="444">
        <v>1440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"2ГИС.АЛЬМЕТЬЕВСК"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450"/>
      <c r="E41" s="451"/>
      <c r="F41" s="451"/>
      <c r="G41" s="451"/>
      <c r="H41" s="452"/>
    </row>
    <row r="42" spans="1:8" s="16" customFormat="1" ht="24.95" customHeight="1" thickBot="1" x14ac:dyDescent="0.25">
      <c r="A42" s="569"/>
      <c r="B42" s="570"/>
      <c r="C42" s="570"/>
      <c r="D42" s="571"/>
      <c r="E42" s="571"/>
      <c r="F42" s="571"/>
      <c r="G42" s="571"/>
      <c r="H42" s="572"/>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458">
        <v>60</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460"/>
      <c r="E46" s="428"/>
      <c r="F46" s="428"/>
      <c r="G46" s="428"/>
      <c r="H46" s="429"/>
    </row>
    <row r="47" spans="1:8" s="16" customFormat="1" ht="24.95" customHeight="1" thickBot="1" x14ac:dyDescent="0.25">
      <c r="A47" s="569"/>
      <c r="B47" s="570"/>
      <c r="C47" s="570"/>
      <c r="D47" s="571"/>
      <c r="E47" s="571"/>
      <c r="F47" s="571"/>
      <c r="G47" s="571"/>
      <c r="H47" s="572"/>
    </row>
    <row r="48" spans="1:8" s="16" customFormat="1" ht="50.1" customHeight="1" x14ac:dyDescent="0.2">
      <c r="A48" s="440" t="s">
        <v>31</v>
      </c>
      <c r="B48" s="434" t="s">
        <v>209</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515">
        <f>F48*1.2</f>
        <v>5788.8</v>
      </c>
      <c r="E48" s="590">
        <f>F48*1.1</f>
        <v>5306.4000000000005</v>
      </c>
      <c r="F48" s="581">
        <v>4824</v>
      </c>
      <c r="G48" s="581">
        <f>F48*0.75</f>
        <v>3618</v>
      </c>
      <c r="H48" s="584">
        <f>F48*0.5</f>
        <v>2412</v>
      </c>
    </row>
    <row r="49" spans="1:8" s="16" customFormat="1" ht="71.099999999999994" customHeight="1" outlineLevel="1" x14ac:dyDescent="0.2">
      <c r="A49" s="441"/>
      <c r="B49" s="435"/>
      <c r="C49" s="435"/>
      <c r="D49" s="516"/>
      <c r="E49" s="591"/>
      <c r="F49" s="582"/>
      <c r="G49" s="582"/>
      <c r="H49" s="585"/>
    </row>
    <row r="50" spans="1:8" s="16" customFormat="1" ht="71.099999999999994" customHeight="1" outlineLevel="1" thickBot="1" x14ac:dyDescent="0.25">
      <c r="A50" s="441"/>
      <c r="B50" s="2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516"/>
      <c r="E50" s="591"/>
      <c r="F50" s="582"/>
      <c r="G50" s="582"/>
      <c r="H50" s="585"/>
    </row>
    <row r="51" spans="1:8" s="16" customFormat="1" ht="108.95" customHeight="1" outlineLevel="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516"/>
      <c r="E51" s="591"/>
      <c r="F51" s="582"/>
      <c r="G51" s="582"/>
      <c r="H51" s="585"/>
    </row>
    <row r="52" spans="1:8" s="16" customFormat="1" ht="173.1" customHeight="1" outlineLevel="1" thickBot="1" x14ac:dyDescent="0.25">
      <c r="A52" s="443"/>
      <c r="B52" s="26" t="s">
        <v>34</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589"/>
      <c r="E52" s="592"/>
      <c r="F52" s="583"/>
      <c r="G52" s="583"/>
      <c r="H52" s="586"/>
    </row>
    <row r="53" spans="1:8" s="16" customFormat="1" ht="17.45" customHeight="1" outlineLevel="1" thickBot="1" x14ac:dyDescent="0.25">
      <c r="A53" s="569"/>
      <c r="B53" s="570"/>
      <c r="C53" s="570"/>
      <c r="D53" s="571"/>
      <c r="E53" s="571"/>
      <c r="F53" s="571"/>
      <c r="G53" s="571"/>
      <c r="H53" s="572"/>
    </row>
    <row r="54" spans="1:8" s="16" customFormat="1" ht="131.1" customHeight="1" outlineLevel="1" x14ac:dyDescent="0.2">
      <c r="A54" s="430" t="s">
        <v>35</v>
      </c>
      <c r="B54" s="434" t="s">
        <v>209</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515">
        <f>F54*1.2</f>
        <v>7243.2</v>
      </c>
      <c r="E54" s="590">
        <f>F54*1.1</f>
        <v>6639.6</v>
      </c>
      <c r="F54" s="581">
        <v>6036</v>
      </c>
      <c r="G54" s="581">
        <f>F54*0.75</f>
        <v>4527</v>
      </c>
      <c r="H54" s="584">
        <f>F54*0.5</f>
        <v>3018</v>
      </c>
    </row>
    <row r="55" spans="1:8" s="16" customFormat="1" ht="21" outlineLevel="1" x14ac:dyDescent="0.2">
      <c r="A55" s="431"/>
      <c r="B55" s="435"/>
      <c r="C55" s="435"/>
      <c r="D55" s="516"/>
      <c r="E55" s="591"/>
      <c r="F55" s="582"/>
      <c r="G55" s="582"/>
      <c r="H55" s="585"/>
    </row>
    <row r="56" spans="1:8" s="16" customFormat="1" ht="143.44999999999999" customHeight="1" outlineLevel="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516"/>
      <c r="E56" s="591"/>
      <c r="F56" s="582"/>
      <c r="G56" s="582"/>
      <c r="H56" s="585"/>
    </row>
    <row r="57" spans="1:8" s="16" customFormat="1" ht="144" customHeight="1" outlineLevel="1" thickBot="1" x14ac:dyDescent="0.25">
      <c r="A57" s="431"/>
      <c r="B57" s="26" t="s">
        <v>34</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516"/>
      <c r="E57" s="591"/>
      <c r="F57" s="582"/>
      <c r="G57" s="582"/>
      <c r="H57" s="585"/>
    </row>
    <row r="58" spans="1:8" s="16" customFormat="1" ht="93.95" customHeight="1" outlineLevel="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589"/>
      <c r="E58" s="592"/>
      <c r="F58" s="583"/>
      <c r="G58" s="583"/>
      <c r="H58" s="586"/>
    </row>
    <row r="59" spans="1:8" s="16" customFormat="1" ht="15.95" customHeight="1" outlineLevel="1" thickBot="1" x14ac:dyDescent="0.25">
      <c r="A59" s="569"/>
      <c r="B59" s="570"/>
      <c r="C59" s="570"/>
      <c r="D59" s="571"/>
      <c r="E59" s="571"/>
      <c r="F59" s="571"/>
      <c r="G59" s="571"/>
      <c r="H59" s="572"/>
    </row>
    <row r="60" spans="1:8" s="16" customFormat="1" ht="63.95" customHeight="1" outlineLevel="1" x14ac:dyDescent="0.2">
      <c r="A60" s="417" t="s">
        <v>37</v>
      </c>
      <c r="B60" s="587" t="s">
        <v>23</v>
      </c>
      <c r="C60" s="42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458">
        <v>60</v>
      </c>
      <c r="E60" s="424"/>
      <c r="F60" s="424"/>
      <c r="G60" s="424"/>
      <c r="H60" s="425"/>
    </row>
    <row r="61" spans="1:8" s="16" customFormat="1" ht="37.5" customHeight="1" outlineLevel="1" x14ac:dyDescent="0.2">
      <c r="A61" s="418"/>
      <c r="B61" s="588"/>
      <c r="C61" s="421"/>
      <c r="D61" s="459"/>
      <c r="E61" s="426"/>
      <c r="F61" s="426"/>
      <c r="G61" s="426"/>
      <c r="H61" s="427"/>
    </row>
    <row r="62" spans="1:8" s="16" customFormat="1" ht="164.1" customHeight="1" outlineLevel="1" thickBot="1" x14ac:dyDescent="0.25">
      <c r="A62" s="419"/>
      <c r="B62" s="26" t="s">
        <v>34</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460"/>
      <c r="E62" s="428"/>
      <c r="F62" s="428"/>
      <c r="G62" s="428"/>
      <c r="H62" s="429"/>
    </row>
    <row r="63" spans="1:8" s="16" customFormat="1" ht="14.1" customHeight="1" outlineLevel="1" thickBot="1" x14ac:dyDescent="0.25">
      <c r="A63" s="569"/>
      <c r="B63" s="570"/>
      <c r="C63" s="571"/>
      <c r="D63" s="571"/>
      <c r="E63" s="571"/>
      <c r="F63" s="571"/>
      <c r="G63" s="571"/>
      <c r="H63" s="572"/>
    </row>
    <row r="64" spans="1:8" s="16" customFormat="1" ht="37.5" customHeight="1" outlineLevel="1" thickBot="1" x14ac:dyDescent="0.25">
      <c r="A64" s="573" t="s">
        <v>38</v>
      </c>
      <c r="B64" s="574"/>
      <c r="C64" s="127"/>
      <c r="D64" s="575" t="str">
        <f>"от "&amp;MIN(F65:F84)&amp;" до "&amp;MAX(F65:F84)</f>
        <v>от 0 до 0</v>
      </c>
      <c r="E64" s="575"/>
      <c r="F64" s="575"/>
      <c r="G64" s="575"/>
      <c r="H64" s="576"/>
    </row>
    <row r="65" spans="1:8" s="16" customFormat="1" ht="37.5" customHeight="1" outlineLevel="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580">
        <v>1002</v>
      </c>
      <c r="E65" s="412"/>
      <c r="F65" s="412"/>
      <c r="G65" s="412"/>
      <c r="H65" s="412"/>
    </row>
    <row r="66" spans="1:8" s="16" customFormat="1" ht="37.5" customHeight="1" outlineLevel="1" x14ac:dyDescent="0.2">
      <c r="A66" s="396" t="s">
        <v>40</v>
      </c>
      <c r="B66" s="565"/>
      <c r="C66" s="578"/>
      <c r="D66" s="340">
        <v>2004</v>
      </c>
      <c r="E66" s="338"/>
      <c r="F66" s="338"/>
      <c r="G66" s="338"/>
      <c r="H66" s="338"/>
    </row>
    <row r="67" spans="1:8" s="16" customFormat="1" ht="37.5" customHeight="1" outlineLevel="1" x14ac:dyDescent="0.2">
      <c r="A67" s="396" t="s">
        <v>41</v>
      </c>
      <c r="B67" s="565"/>
      <c r="C67" s="578"/>
      <c r="D67" s="340">
        <v>3006</v>
      </c>
      <c r="E67" s="338"/>
      <c r="F67" s="338"/>
      <c r="G67" s="338"/>
      <c r="H67" s="338"/>
    </row>
    <row r="68" spans="1:8" s="16" customFormat="1" ht="37.5" customHeight="1" outlineLevel="1" x14ac:dyDescent="0.2">
      <c r="A68" s="396" t="s">
        <v>42</v>
      </c>
      <c r="B68" s="565"/>
      <c r="C68" s="578"/>
      <c r="D68" s="340">
        <v>4008</v>
      </c>
      <c r="E68" s="338"/>
      <c r="F68" s="338"/>
      <c r="G68" s="338"/>
      <c r="H68" s="338"/>
    </row>
    <row r="69" spans="1:8" s="16" customFormat="1" ht="37.5" customHeight="1" outlineLevel="1" x14ac:dyDescent="0.2">
      <c r="A69" s="396" t="s">
        <v>43</v>
      </c>
      <c r="B69" s="565"/>
      <c r="C69" s="578"/>
      <c r="D69" s="340">
        <v>5010</v>
      </c>
      <c r="E69" s="338"/>
      <c r="F69" s="338"/>
      <c r="G69" s="338"/>
      <c r="H69" s="338"/>
    </row>
    <row r="70" spans="1:8" s="16" customFormat="1" ht="50.1" customHeight="1" thickBot="1" x14ac:dyDescent="0.25">
      <c r="A70" s="396" t="s">
        <v>44</v>
      </c>
      <c r="B70" s="565"/>
      <c r="C70" s="578"/>
      <c r="D70" s="350">
        <v>6012</v>
      </c>
      <c r="E70" s="351"/>
      <c r="F70" s="351"/>
      <c r="G70" s="351"/>
      <c r="H70" s="351"/>
    </row>
    <row r="71" spans="1:8" s="16" customFormat="1" ht="159" customHeight="1" x14ac:dyDescent="0.2">
      <c r="A71" s="396" t="s">
        <v>45</v>
      </c>
      <c r="B71" s="565"/>
      <c r="C71" s="578"/>
      <c r="D71" s="360">
        <v>7014</v>
      </c>
      <c r="E71" s="361"/>
      <c r="F71" s="361"/>
      <c r="G71" s="361"/>
      <c r="H71" s="362"/>
    </row>
    <row r="72" spans="1:8" s="16" customFormat="1" ht="37.5" customHeight="1" x14ac:dyDescent="0.2">
      <c r="A72" s="396" t="s">
        <v>46</v>
      </c>
      <c r="B72" s="565"/>
      <c r="C72" s="578"/>
      <c r="D72" s="337">
        <v>8016</v>
      </c>
      <c r="E72" s="338"/>
      <c r="F72" s="338"/>
      <c r="G72" s="338"/>
      <c r="H72" s="339"/>
    </row>
    <row r="73" spans="1:8" s="16" customFormat="1" ht="37.5" customHeight="1" x14ac:dyDescent="0.2">
      <c r="A73" s="396" t="s">
        <v>47</v>
      </c>
      <c r="B73" s="565"/>
      <c r="C73" s="578"/>
      <c r="D73" s="337">
        <v>9018</v>
      </c>
      <c r="E73" s="338"/>
      <c r="F73" s="338"/>
      <c r="G73" s="338"/>
      <c r="H73" s="339"/>
    </row>
    <row r="74" spans="1:8" s="16" customFormat="1" ht="37.5" customHeight="1" x14ac:dyDescent="0.2">
      <c r="A74" s="396" t="s">
        <v>48</v>
      </c>
      <c r="B74" s="565"/>
      <c r="C74" s="578"/>
      <c r="D74" s="337">
        <v>10020</v>
      </c>
      <c r="E74" s="338"/>
      <c r="F74" s="338"/>
      <c r="G74" s="338"/>
      <c r="H74" s="339"/>
    </row>
    <row r="75" spans="1:8" s="16" customFormat="1" ht="37.5" customHeight="1" x14ac:dyDescent="0.2">
      <c r="A75" s="396" t="s">
        <v>49</v>
      </c>
      <c r="B75" s="565"/>
      <c r="C75" s="578"/>
      <c r="D75" s="337">
        <v>11022</v>
      </c>
      <c r="E75" s="338"/>
      <c r="F75" s="338"/>
      <c r="G75" s="338"/>
      <c r="H75" s="339"/>
    </row>
    <row r="76" spans="1:8" s="16" customFormat="1" ht="37.5" customHeight="1" x14ac:dyDescent="0.2">
      <c r="A76" s="396" t="s">
        <v>50</v>
      </c>
      <c r="B76" s="565"/>
      <c r="C76" s="578"/>
      <c r="D76" s="337">
        <v>12024</v>
      </c>
      <c r="E76" s="338"/>
      <c r="F76" s="338"/>
      <c r="G76" s="338"/>
      <c r="H76" s="339"/>
    </row>
    <row r="77" spans="1:8" s="16" customFormat="1" ht="37.5" customHeight="1" x14ac:dyDescent="0.2">
      <c r="A77" s="396" t="s">
        <v>51</v>
      </c>
      <c r="B77" s="565"/>
      <c r="C77" s="578"/>
      <c r="D77" s="337">
        <v>13026</v>
      </c>
      <c r="E77" s="338"/>
      <c r="F77" s="338"/>
      <c r="G77" s="338"/>
      <c r="H77" s="339"/>
    </row>
    <row r="78" spans="1:8" s="16" customFormat="1" ht="37.5" customHeight="1" x14ac:dyDescent="0.2">
      <c r="A78" s="396" t="s">
        <v>52</v>
      </c>
      <c r="B78" s="565"/>
      <c r="C78" s="578"/>
      <c r="D78" s="337">
        <v>14028</v>
      </c>
      <c r="E78" s="338"/>
      <c r="F78" s="338"/>
      <c r="G78" s="338"/>
      <c r="H78" s="339"/>
    </row>
    <row r="79" spans="1:8" s="16" customFormat="1" ht="37.5" customHeight="1" x14ac:dyDescent="0.2">
      <c r="A79" s="396" t="s">
        <v>53</v>
      </c>
      <c r="B79" s="565"/>
      <c r="C79" s="578"/>
      <c r="D79" s="337">
        <v>15030</v>
      </c>
      <c r="E79" s="338"/>
      <c r="F79" s="338"/>
      <c r="G79" s="338"/>
      <c r="H79" s="339"/>
    </row>
    <row r="80" spans="1:8" s="16" customFormat="1" ht="37.5" customHeight="1" x14ac:dyDescent="0.2">
      <c r="A80" s="396" t="s">
        <v>54</v>
      </c>
      <c r="B80" s="565"/>
      <c r="C80" s="578"/>
      <c r="D80" s="337">
        <v>16032</v>
      </c>
      <c r="E80" s="338"/>
      <c r="F80" s="338"/>
      <c r="G80" s="338"/>
      <c r="H80" s="339"/>
    </row>
    <row r="81" spans="1:9" s="16" customFormat="1" ht="27" customHeight="1" x14ac:dyDescent="0.2">
      <c r="A81" s="396" t="s">
        <v>55</v>
      </c>
      <c r="B81" s="565"/>
      <c r="C81" s="578"/>
      <c r="D81" s="337">
        <v>17034</v>
      </c>
      <c r="E81" s="338"/>
      <c r="F81" s="338"/>
      <c r="G81" s="338"/>
      <c r="H81" s="339"/>
    </row>
    <row r="82" spans="1:9" s="16" customFormat="1" ht="117.75" customHeight="1" x14ac:dyDescent="0.2">
      <c r="A82" s="396" t="s">
        <v>56</v>
      </c>
      <c r="B82" s="565"/>
      <c r="C82" s="578"/>
      <c r="D82" s="337">
        <v>18036</v>
      </c>
      <c r="E82" s="338"/>
      <c r="F82" s="338"/>
      <c r="G82" s="338"/>
      <c r="H82" s="339"/>
    </row>
    <row r="83" spans="1:9" s="23" customFormat="1" ht="50.1" customHeight="1" x14ac:dyDescent="0.2">
      <c r="A83" s="396" t="s">
        <v>57</v>
      </c>
      <c r="B83" s="565"/>
      <c r="C83" s="578"/>
      <c r="D83" s="337">
        <v>19038</v>
      </c>
      <c r="E83" s="338"/>
      <c r="F83" s="338"/>
      <c r="G83" s="338"/>
      <c r="H83" s="339"/>
    </row>
    <row r="84" spans="1:9" s="16" customFormat="1" ht="24.95" customHeight="1" thickBot="1" x14ac:dyDescent="0.25">
      <c r="A84" s="396" t="s">
        <v>58</v>
      </c>
      <c r="B84" s="565"/>
      <c r="C84" s="579"/>
      <c r="D84" s="353">
        <v>20040</v>
      </c>
      <c r="E84" s="354"/>
      <c r="F84" s="354"/>
      <c r="G84" s="354"/>
      <c r="H84" s="355"/>
    </row>
    <row r="85" spans="1:9" s="16" customFormat="1" ht="50.1" customHeight="1" thickBot="1" x14ac:dyDescent="0.25">
      <c r="A85" s="386" t="s">
        <v>59</v>
      </c>
      <c r="B85" s="387"/>
      <c r="C85" s="387"/>
      <c r="D85" s="566" t="str">
        <f>"от "&amp;MIN(F86:F95)&amp;" до "&amp;MAX(F86:F95)</f>
        <v>от 0 до 0</v>
      </c>
      <c r="E85" s="567"/>
      <c r="F85" s="567"/>
      <c r="G85" s="567"/>
      <c r="H85" s="568"/>
    </row>
    <row r="86" spans="1:9" s="16" customFormat="1" ht="174" customHeight="1" x14ac:dyDescent="0.2">
      <c r="A86" s="62" t="s">
        <v>60</v>
      </c>
      <c r="B86" s="63" t="s">
        <v>13</v>
      </c>
      <c r="C86" s="12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60">
        <v>1008</v>
      </c>
      <c r="E86" s="361"/>
      <c r="F86" s="361"/>
      <c r="G86" s="361"/>
      <c r="H86" s="362"/>
    </row>
    <row r="87" spans="1:9" s="16" customFormat="1" ht="50.1" customHeight="1" x14ac:dyDescent="0.2">
      <c r="A87" s="554" t="s">
        <v>61</v>
      </c>
      <c r="B87" s="555"/>
      <c r="C87" s="556"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37">
        <v>120</v>
      </c>
      <c r="E87" s="338"/>
      <c r="F87" s="338"/>
      <c r="G87" s="338"/>
      <c r="H87" s="339"/>
    </row>
    <row r="88" spans="1:9" s="16" customFormat="1" ht="50.1" customHeight="1" x14ac:dyDescent="0.2">
      <c r="A88" s="554" t="s">
        <v>62</v>
      </c>
      <c r="B88" s="555"/>
      <c r="C88" s="557"/>
      <c r="D88" s="337">
        <v>708</v>
      </c>
      <c r="E88" s="338"/>
      <c r="F88" s="338"/>
      <c r="G88" s="338"/>
      <c r="H88" s="339"/>
    </row>
    <row r="89" spans="1:9" s="16" customFormat="1" ht="50.1" customHeight="1" x14ac:dyDescent="0.2">
      <c r="A89" s="559" t="s">
        <v>63</v>
      </c>
      <c r="B89" s="560"/>
      <c r="C89" s="557"/>
      <c r="D89" s="337">
        <v>594</v>
      </c>
      <c r="E89" s="338"/>
      <c r="F89" s="338"/>
      <c r="G89" s="338"/>
      <c r="H89" s="339"/>
    </row>
    <row r="90" spans="1:9" s="16" customFormat="1" ht="50.1" customHeight="1" x14ac:dyDescent="0.2">
      <c r="A90" s="561" t="s">
        <v>64</v>
      </c>
      <c r="B90" s="562"/>
      <c r="C90" s="557"/>
      <c r="D90" s="337">
        <v>1716</v>
      </c>
      <c r="E90" s="338"/>
      <c r="F90" s="338"/>
      <c r="G90" s="338"/>
      <c r="H90" s="339"/>
    </row>
    <row r="91" spans="1:9" s="16" customFormat="1" ht="50.1" customHeight="1" x14ac:dyDescent="0.2">
      <c r="A91" s="554" t="s">
        <v>65</v>
      </c>
      <c r="B91" s="555"/>
      <c r="C91" s="557"/>
      <c r="D91" s="337">
        <v>120</v>
      </c>
      <c r="E91" s="338"/>
      <c r="F91" s="338"/>
      <c r="G91" s="338"/>
      <c r="H91" s="339"/>
    </row>
    <row r="92" spans="1:9" s="16" customFormat="1" ht="50.1" customHeight="1" x14ac:dyDescent="0.2">
      <c r="A92" s="554" t="s">
        <v>66</v>
      </c>
      <c r="B92" s="555"/>
      <c r="C92" s="557"/>
      <c r="D92" s="337">
        <v>120</v>
      </c>
      <c r="E92" s="338"/>
      <c r="F92" s="338"/>
      <c r="G92" s="338"/>
      <c r="H92" s="339"/>
      <c r="I92" s="129"/>
    </row>
    <row r="93" spans="1:9" s="16" customFormat="1" ht="50.1" customHeight="1" x14ac:dyDescent="0.2">
      <c r="A93" s="554" t="s">
        <v>67</v>
      </c>
      <c r="B93" s="555"/>
      <c r="C93" s="557"/>
      <c r="D93" s="337">
        <v>240</v>
      </c>
      <c r="E93" s="338"/>
      <c r="F93" s="338"/>
      <c r="G93" s="338"/>
      <c r="H93" s="339"/>
      <c r="I93" s="129"/>
    </row>
    <row r="94" spans="1:9" s="16" customFormat="1" ht="50.1" customHeight="1" x14ac:dyDescent="0.2">
      <c r="A94" s="554" t="s">
        <v>68</v>
      </c>
      <c r="B94" s="555"/>
      <c r="C94" s="557"/>
      <c r="D94" s="337">
        <v>360</v>
      </c>
      <c r="E94" s="338"/>
      <c r="F94" s="338"/>
      <c r="G94" s="338"/>
      <c r="H94" s="339"/>
    </row>
    <row r="95" spans="1:9" s="16" customFormat="1" ht="50.1" customHeight="1" thickBot="1" x14ac:dyDescent="0.25">
      <c r="A95" s="563" t="s">
        <v>69</v>
      </c>
      <c r="B95" s="564"/>
      <c r="C95" s="558"/>
      <c r="D95" s="353">
        <v>2010</v>
      </c>
      <c r="E95" s="354"/>
      <c r="F95" s="354"/>
      <c r="G95" s="354"/>
      <c r="H95" s="355"/>
    </row>
    <row r="96" spans="1:9" s="16" customFormat="1" ht="50.1" customHeight="1" thickBot="1" x14ac:dyDescent="0.25">
      <c r="A96" s="386"/>
      <c r="B96" s="387"/>
      <c r="C96" s="387"/>
      <c r="D96" s="552" t="s">
        <v>70</v>
      </c>
      <c r="E96" s="552"/>
      <c r="F96" s="552"/>
      <c r="G96" s="552"/>
      <c r="H96" s="553"/>
    </row>
    <row r="97" spans="1:8" s="16" customFormat="1" ht="141.75" customHeight="1" thickBot="1" x14ac:dyDescent="0.25">
      <c r="A97" s="391" t="s">
        <v>71</v>
      </c>
      <c r="B97" s="392"/>
      <c r="C97"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535">
        <v>30</v>
      </c>
      <c r="E97" s="536"/>
      <c r="F97" s="536"/>
      <c r="G97" s="536"/>
      <c r="H97" s="537"/>
    </row>
    <row r="98" spans="1:8" s="16" customFormat="1" ht="50.1" customHeight="1" thickBot="1" x14ac:dyDescent="0.25">
      <c r="A98" s="341" t="s">
        <v>72</v>
      </c>
      <c r="B98" s="342"/>
      <c r="C98" s="21"/>
      <c r="D98" s="343" t="str">
        <f>"от "&amp;MIN(D100,F120:F136)&amp;" до "&amp;MAX(D100,F120:F136)</f>
        <v>от 3060 до 3060</v>
      </c>
      <c r="E98" s="343"/>
      <c r="F98" s="343"/>
      <c r="G98" s="343"/>
      <c r="H98" s="344"/>
    </row>
    <row r="99" spans="1:8" s="16" customFormat="1" ht="50.1" customHeight="1" thickBot="1" x14ac:dyDescent="0.25">
      <c r="A99" s="497"/>
      <c r="B99" s="498"/>
      <c r="C99" s="498"/>
      <c r="D99" s="371"/>
      <c r="E99" s="371"/>
      <c r="F99" s="371"/>
      <c r="G99" s="371"/>
      <c r="H99" s="538"/>
    </row>
    <row r="100" spans="1:8" s="16" customFormat="1" ht="50.1" customHeight="1" thickBot="1" x14ac:dyDescent="0.25">
      <c r="A100" s="539" t="s">
        <v>73</v>
      </c>
      <c r="B100" s="540"/>
      <c r="C100"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543">
        <v>3060</v>
      </c>
      <c r="E100" s="544"/>
      <c r="F100" s="544"/>
      <c r="G100" s="544"/>
      <c r="H100" s="545"/>
    </row>
    <row r="101" spans="1:8" s="16" customFormat="1" ht="50.1" customHeight="1" x14ac:dyDescent="0.2">
      <c r="A101" s="381" t="s">
        <v>74</v>
      </c>
      <c r="B101" s="382"/>
      <c r="C101" s="377"/>
      <c r="D101" s="546" t="s">
        <v>75</v>
      </c>
      <c r="E101" s="547"/>
      <c r="F101" s="547"/>
      <c r="G101" s="547"/>
      <c r="H101" s="548"/>
    </row>
    <row r="102" spans="1:8" s="16" customFormat="1" ht="50.1" customHeight="1" x14ac:dyDescent="0.2">
      <c r="A102" s="363" t="s">
        <v>76</v>
      </c>
      <c r="B102" s="364"/>
      <c r="C102" s="377"/>
      <c r="D102" s="337">
        <f>D100/4</f>
        <v>765</v>
      </c>
      <c r="E102" s="338"/>
      <c r="F102" s="338"/>
      <c r="G102" s="338"/>
      <c r="H102" s="339"/>
    </row>
    <row r="103" spans="1:8" s="16" customFormat="1" ht="62.45" customHeight="1" x14ac:dyDescent="0.2">
      <c r="A103" s="363" t="s">
        <v>77</v>
      </c>
      <c r="B103" s="364"/>
      <c r="C103" s="377"/>
      <c r="D103" s="337">
        <f>D100/5</f>
        <v>612</v>
      </c>
      <c r="E103" s="338"/>
      <c r="F103" s="338"/>
      <c r="G103" s="338"/>
      <c r="H103" s="339"/>
    </row>
    <row r="104" spans="1:8" s="16" customFormat="1" ht="24.95" customHeight="1" x14ac:dyDescent="0.2">
      <c r="A104" s="363" t="s">
        <v>78</v>
      </c>
      <c r="B104" s="364"/>
      <c r="C104" s="377"/>
      <c r="D104" s="337">
        <f>D100/6</f>
        <v>510</v>
      </c>
      <c r="E104" s="338"/>
      <c r="F104" s="338"/>
      <c r="G104" s="338"/>
      <c r="H104" s="339"/>
    </row>
    <row r="105" spans="1:8" s="16" customFormat="1" ht="50.1" customHeight="1" x14ac:dyDescent="0.2">
      <c r="A105" s="363" t="s">
        <v>79</v>
      </c>
      <c r="B105" s="364"/>
      <c r="C105" s="377"/>
      <c r="D105" s="337">
        <f>D100/7</f>
        <v>437.14285714285717</v>
      </c>
      <c r="E105" s="338"/>
      <c r="F105" s="338"/>
      <c r="G105" s="338"/>
      <c r="H105" s="339"/>
    </row>
    <row r="106" spans="1:8" s="16" customFormat="1" ht="50.1" customHeight="1" x14ac:dyDescent="0.2">
      <c r="A106" s="363" t="s">
        <v>80</v>
      </c>
      <c r="B106" s="364"/>
      <c r="C106" s="377"/>
      <c r="D106" s="337">
        <f>D100/8</f>
        <v>382.5</v>
      </c>
      <c r="E106" s="338"/>
      <c r="F106" s="338"/>
      <c r="G106" s="338"/>
      <c r="H106" s="339"/>
    </row>
    <row r="107" spans="1:8" s="16" customFormat="1" ht="50.1" customHeight="1" x14ac:dyDescent="0.2">
      <c r="A107" s="363" t="s">
        <v>81</v>
      </c>
      <c r="B107" s="364"/>
      <c r="C107" s="377"/>
      <c r="D107" s="337">
        <f>D100/9</f>
        <v>340</v>
      </c>
      <c r="E107" s="338"/>
      <c r="F107" s="338"/>
      <c r="G107" s="338"/>
      <c r="H107" s="339"/>
    </row>
    <row r="108" spans="1:8" s="16" customFormat="1" ht="50.1" customHeight="1" x14ac:dyDescent="0.2">
      <c r="A108" s="363" t="s">
        <v>82</v>
      </c>
      <c r="B108" s="364"/>
      <c r="C108" s="377"/>
      <c r="D108" s="337">
        <f>D100/10</f>
        <v>306</v>
      </c>
      <c r="E108" s="338"/>
      <c r="F108" s="338"/>
      <c r="G108" s="338"/>
      <c r="H108" s="339"/>
    </row>
    <row r="109" spans="1:8" s="16" customFormat="1" ht="50.1" customHeight="1" thickBot="1" x14ac:dyDescent="0.25">
      <c r="A109" s="374" t="s">
        <v>83</v>
      </c>
      <c r="B109" s="375"/>
      <c r="C109" s="377"/>
      <c r="D109" s="549">
        <v>4560</v>
      </c>
      <c r="E109" s="550"/>
      <c r="F109" s="550"/>
      <c r="G109" s="550"/>
      <c r="H109" s="551"/>
    </row>
    <row r="110" spans="1:8" s="16" customFormat="1" ht="50.1" customHeight="1" thickBot="1" x14ac:dyDescent="0.25">
      <c r="A110" s="381" t="s">
        <v>74</v>
      </c>
      <c r="B110" s="382"/>
      <c r="C110" s="377"/>
      <c r="D110" s="546" t="s">
        <v>75</v>
      </c>
      <c r="E110" s="547"/>
      <c r="F110" s="547"/>
      <c r="G110" s="547"/>
      <c r="H110" s="548"/>
    </row>
    <row r="111" spans="1:8" s="16" customFormat="1" ht="50.1" customHeight="1" x14ac:dyDescent="0.2">
      <c r="A111" s="533" t="s">
        <v>76</v>
      </c>
      <c r="B111" s="534"/>
      <c r="C111" s="541"/>
      <c r="D111" s="337">
        <v>1140</v>
      </c>
      <c r="E111" s="338"/>
      <c r="F111" s="338"/>
      <c r="G111" s="338"/>
      <c r="H111" s="339"/>
    </row>
    <row r="112" spans="1:8" s="16" customFormat="1" ht="50.1" customHeight="1" x14ac:dyDescent="0.2">
      <c r="A112" s="530" t="s">
        <v>77</v>
      </c>
      <c r="B112" s="531"/>
      <c r="C112" s="541"/>
      <c r="D112" s="337">
        <v>912</v>
      </c>
      <c r="E112" s="338"/>
      <c r="F112" s="338"/>
      <c r="G112" s="338"/>
      <c r="H112" s="339"/>
    </row>
    <row r="113" spans="1:8" s="16" customFormat="1" ht="50.1" customHeight="1" x14ac:dyDescent="0.2">
      <c r="A113" s="530" t="s">
        <v>78</v>
      </c>
      <c r="B113" s="531"/>
      <c r="C113" s="541"/>
      <c r="D113" s="337">
        <v>760</v>
      </c>
      <c r="E113" s="338"/>
      <c r="F113" s="338"/>
      <c r="G113" s="338"/>
      <c r="H113" s="339"/>
    </row>
    <row r="114" spans="1:8" s="16" customFormat="1" ht="50.1" customHeight="1" x14ac:dyDescent="0.2">
      <c r="A114" s="530" t="s">
        <v>79</v>
      </c>
      <c r="B114" s="531"/>
      <c r="C114" s="541"/>
      <c r="D114" s="337">
        <v>651.42857142857144</v>
      </c>
      <c r="E114" s="338"/>
      <c r="F114" s="338"/>
      <c r="G114" s="338"/>
      <c r="H114" s="339"/>
    </row>
    <row r="115" spans="1:8" s="16" customFormat="1" ht="62.25" customHeight="1" x14ac:dyDescent="0.2">
      <c r="A115" s="530" t="s">
        <v>80</v>
      </c>
      <c r="B115" s="531"/>
      <c r="C115" s="541"/>
      <c r="D115" s="337">
        <v>570</v>
      </c>
      <c r="E115" s="338"/>
      <c r="F115" s="338"/>
      <c r="G115" s="338"/>
      <c r="H115" s="339"/>
    </row>
    <row r="116" spans="1:8" s="16" customFormat="1" ht="62.25" customHeight="1" x14ac:dyDescent="0.2">
      <c r="A116" s="530" t="s">
        <v>81</v>
      </c>
      <c r="B116" s="531"/>
      <c r="C116" s="541"/>
      <c r="D116" s="337">
        <v>506.66666666666663</v>
      </c>
      <c r="E116" s="338"/>
      <c r="F116" s="338"/>
      <c r="G116" s="338"/>
      <c r="H116" s="339"/>
    </row>
    <row r="117" spans="1:8" s="16" customFormat="1" ht="59.25" customHeight="1" thickBot="1" x14ac:dyDescent="0.25">
      <c r="A117" s="530" t="s">
        <v>82</v>
      </c>
      <c r="B117" s="531"/>
      <c r="C117" s="542"/>
      <c r="D117" s="337">
        <v>456</v>
      </c>
      <c r="E117" s="338"/>
      <c r="F117" s="338"/>
      <c r="G117" s="338"/>
      <c r="H117" s="339"/>
    </row>
    <row r="118" spans="1:8" s="16" customFormat="1" ht="59.25" customHeight="1" thickBot="1" x14ac:dyDescent="0.25">
      <c r="A118" s="501" t="s">
        <v>84</v>
      </c>
      <c r="B118" s="532"/>
      <c r="C118" s="1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461">
        <v>5004</v>
      </c>
      <c r="E118" s="354"/>
      <c r="F118" s="354"/>
      <c r="G118" s="354"/>
      <c r="H118" s="355"/>
    </row>
    <row r="119" spans="1:8" s="16" customFormat="1" ht="75" customHeight="1" thickBot="1" x14ac:dyDescent="0.25">
      <c r="A119" s="329"/>
      <c r="B119" s="330"/>
      <c r="C119" s="56"/>
      <c r="D119" s="371"/>
      <c r="E119" s="371"/>
      <c r="F119" s="371"/>
      <c r="G119" s="371"/>
      <c r="H119" s="371"/>
    </row>
    <row r="120" spans="1:8" s="16" customFormat="1" ht="75" customHeight="1" x14ac:dyDescent="0.2">
      <c r="A120" s="335" t="s">
        <v>85</v>
      </c>
      <c r="B120" s="336"/>
      <c r="C120" s="66" t="str">
        <f>"Интернет-площадка 2gis.ru на основе Cправочника организаций "&amp;$C$2&amp;""</f>
        <v>Интернет-площадка 2gis.ru на основе Cправочника организаций "2ГИС.АЛЬМЕТЬЕВСК"</v>
      </c>
      <c r="D120" s="360">
        <v>5460</v>
      </c>
      <c r="E120" s="361"/>
      <c r="F120" s="361"/>
      <c r="G120" s="361"/>
      <c r="H120" s="362"/>
    </row>
    <row r="121" spans="1:8" s="16" customFormat="1" ht="50.1" customHeight="1" x14ac:dyDescent="0.2">
      <c r="A121" s="335" t="s">
        <v>86</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37">
        <v>1008</v>
      </c>
      <c r="E121" s="338"/>
      <c r="F121" s="338"/>
      <c r="G121" s="338"/>
      <c r="H121" s="339"/>
    </row>
    <row r="122" spans="1:8" s="16" customFormat="1" ht="102" customHeight="1" x14ac:dyDescent="0.2">
      <c r="A122" s="335" t="s">
        <v>87</v>
      </c>
      <c r="B122" s="336"/>
      <c r="C122"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37">
        <v>6018</v>
      </c>
      <c r="E122" s="338"/>
      <c r="F122" s="338"/>
      <c r="G122" s="338"/>
      <c r="H122" s="339"/>
    </row>
    <row r="123" spans="1:8" s="16" customFormat="1" ht="102" customHeight="1" x14ac:dyDescent="0.2">
      <c r="A123" s="335" t="s">
        <v>88</v>
      </c>
      <c r="B123" s="336"/>
      <c r="C123" s="67" t="str">
        <f>"Интернет-площадка 2gis.ru на основе Cправочника организаций "&amp;$C$2&amp;""</f>
        <v>Интернет-площадка 2gis.ru на основе Cправочника организаций "2ГИС.АЛЬМЕТЬЕВСК"</v>
      </c>
      <c r="D123" s="337">
        <v>7524</v>
      </c>
      <c r="E123" s="338"/>
      <c r="F123" s="338"/>
      <c r="G123" s="338"/>
      <c r="H123" s="339"/>
    </row>
    <row r="124" spans="1:8" s="16" customFormat="1" ht="126" customHeight="1" x14ac:dyDescent="0.2">
      <c r="A124" s="335" t="s">
        <v>89</v>
      </c>
      <c r="B124" s="336"/>
      <c r="C124" s="67" t="str">
        <f>"Интернет-площадка 2gis.ru на основе Cправочника организаций "&amp;$C$2&amp;""</f>
        <v>Интернет-площадка 2gis.ru на основе Cправочника организаций "2ГИС.АЛЬМЕТЬЕВСК"</v>
      </c>
      <c r="D124" s="337">
        <v>9028.7999999999993</v>
      </c>
      <c r="E124" s="338"/>
      <c r="F124" s="338"/>
      <c r="G124" s="338"/>
      <c r="H124" s="339"/>
    </row>
    <row r="125" spans="1:8" ht="146.25" customHeight="1" x14ac:dyDescent="0.2">
      <c r="A125" s="335" t="s">
        <v>90</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37">
        <v>1008</v>
      </c>
      <c r="E125" s="338"/>
      <c r="F125" s="338"/>
      <c r="G125" s="338"/>
      <c r="H125" s="339"/>
    </row>
    <row r="126" spans="1:8" ht="146.25" customHeight="1" x14ac:dyDescent="0.2">
      <c r="A126" s="335" t="s">
        <v>91</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37">
        <v>1008</v>
      </c>
      <c r="E126" s="338"/>
      <c r="F126" s="338"/>
      <c r="G126" s="338"/>
      <c r="H126" s="339"/>
    </row>
    <row r="127" spans="1:8" s="16" customFormat="1" ht="50.1" customHeight="1" x14ac:dyDescent="0.2">
      <c r="A127" s="335" t="s">
        <v>92</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37">
        <v>7020</v>
      </c>
      <c r="E127" s="338"/>
      <c r="F127" s="338"/>
      <c r="G127" s="338"/>
      <c r="H127" s="339"/>
    </row>
    <row r="128" spans="1:8" s="16" customFormat="1" ht="50.1" customHeight="1" x14ac:dyDescent="0.2">
      <c r="A128" s="335" t="s">
        <v>93</v>
      </c>
      <c r="B128" s="336"/>
      <c r="C12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37">
        <v>7002</v>
      </c>
      <c r="E128" s="338"/>
      <c r="F128" s="338"/>
      <c r="G128" s="338"/>
      <c r="H128" s="339"/>
    </row>
    <row r="129" spans="1:8" s="16" customFormat="1" ht="21" x14ac:dyDescent="0.2">
      <c r="A129" s="335" t="s">
        <v>94</v>
      </c>
      <c r="B129" s="336"/>
      <c r="C129" s="67" t="s">
        <v>95</v>
      </c>
      <c r="D129" s="337">
        <v>504</v>
      </c>
      <c r="E129" s="338"/>
      <c r="F129" s="338"/>
      <c r="G129" s="338"/>
      <c r="H129" s="339"/>
    </row>
    <row r="130" spans="1:8" s="16" customFormat="1" ht="63" x14ac:dyDescent="0.2">
      <c r="A130" s="335" t="s">
        <v>96</v>
      </c>
      <c r="B130" s="336"/>
      <c r="C13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37">
        <v>1770</v>
      </c>
      <c r="E130" s="338"/>
      <c r="F130" s="338"/>
      <c r="G130" s="338"/>
      <c r="H130" s="339"/>
    </row>
    <row r="131" spans="1:8" s="16" customFormat="1" ht="63" x14ac:dyDescent="0.2">
      <c r="A131" s="335" t="s">
        <v>97</v>
      </c>
      <c r="B131" s="336"/>
      <c r="C131" s="67"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496">
        <v>1416</v>
      </c>
      <c r="E131" s="368"/>
      <c r="F131" s="368"/>
      <c r="G131" s="368"/>
      <c r="H131" s="369"/>
    </row>
    <row r="132" spans="1:8" s="16" customFormat="1" ht="63" x14ac:dyDescent="0.2">
      <c r="A132" s="335" t="s">
        <v>98</v>
      </c>
      <c r="B132" s="336"/>
      <c r="C132"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496">
        <v>1182</v>
      </c>
      <c r="E132" s="368"/>
      <c r="F132" s="368"/>
      <c r="G132" s="368"/>
      <c r="H132" s="369"/>
    </row>
    <row r="133" spans="1:8" s="16" customFormat="1" ht="63" x14ac:dyDescent="0.2">
      <c r="A133" s="335" t="s">
        <v>99</v>
      </c>
      <c r="B133" s="336"/>
      <c r="C133"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496">
        <v>708</v>
      </c>
      <c r="E133" s="368"/>
      <c r="F133" s="368"/>
      <c r="G133" s="368"/>
      <c r="H133" s="369"/>
    </row>
    <row r="134" spans="1:8" s="16" customFormat="1" ht="63" x14ac:dyDescent="0.2">
      <c r="A134" s="335" t="s">
        <v>100</v>
      </c>
      <c r="B134" s="336" t="s">
        <v>100</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496">
        <v>5016</v>
      </c>
      <c r="E134" s="368"/>
      <c r="F134" s="368"/>
      <c r="G134" s="368"/>
      <c r="H134" s="369"/>
    </row>
    <row r="135" spans="1:8" s="16" customFormat="1" ht="63" x14ac:dyDescent="0.2">
      <c r="A135" s="335" t="s">
        <v>101</v>
      </c>
      <c r="B135" s="336" t="s">
        <v>101</v>
      </c>
      <c r="C13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496">
        <v>4500</v>
      </c>
      <c r="E135" s="368"/>
      <c r="F135" s="368"/>
      <c r="G135" s="368"/>
      <c r="H135" s="369"/>
    </row>
    <row r="136" spans="1:8" s="16" customFormat="1" ht="75" customHeight="1" x14ac:dyDescent="0.2">
      <c r="A136" s="335" t="s">
        <v>102</v>
      </c>
      <c r="B136" s="336"/>
      <c r="C136"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496">
        <v>1536</v>
      </c>
      <c r="E136" s="368"/>
      <c r="F136" s="368"/>
      <c r="G136" s="368"/>
      <c r="H136" s="369"/>
    </row>
    <row r="137" spans="1:8" s="16" customFormat="1" ht="128.25" customHeight="1" x14ac:dyDescent="0.2">
      <c r="A137" s="335" t="s">
        <v>16</v>
      </c>
      <c r="B137" s="336"/>
      <c r="C137"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496">
        <v>1008</v>
      </c>
      <c r="E137" s="368"/>
      <c r="F137" s="368"/>
      <c r="G137" s="368"/>
      <c r="H137" s="369"/>
    </row>
    <row r="138" spans="1:8" s="16" customFormat="1" ht="120.75" customHeight="1" x14ac:dyDescent="0.2">
      <c r="A138" s="335" t="s">
        <v>103</v>
      </c>
      <c r="B138" s="336"/>
      <c r="C138"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8" s="496">
        <v>50010</v>
      </c>
      <c r="E138" s="368"/>
      <c r="F138" s="368"/>
      <c r="G138" s="368"/>
      <c r="H138" s="369"/>
    </row>
    <row r="139" spans="1:8" s="16" customFormat="1" ht="98.25" customHeight="1" x14ac:dyDescent="0.2">
      <c r="A139" s="335" t="s">
        <v>104</v>
      </c>
      <c r="B139" s="336"/>
      <c r="C139"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9" s="496">
        <v>5850</v>
      </c>
      <c r="E139" s="368"/>
      <c r="F139" s="368"/>
      <c r="G139" s="368"/>
      <c r="H139" s="369"/>
    </row>
    <row r="140" spans="1:8" s="16" customFormat="1" ht="102.75" customHeight="1" x14ac:dyDescent="0.2">
      <c r="A140" s="356" t="s">
        <v>105</v>
      </c>
      <c r="B140" s="357"/>
      <c r="C140"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496">
        <v>5220</v>
      </c>
      <c r="E140" s="368"/>
      <c r="F140" s="368"/>
      <c r="G140" s="368"/>
      <c r="H140" s="369"/>
    </row>
    <row r="141" spans="1:8" s="16" customFormat="1" ht="50.1" customHeight="1" x14ac:dyDescent="0.2">
      <c r="A141" s="356" t="s">
        <v>106</v>
      </c>
      <c r="B141" s="357"/>
      <c r="C141"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1" s="496">
        <v>6510</v>
      </c>
      <c r="E141" s="368"/>
      <c r="F141" s="368"/>
      <c r="G141" s="368"/>
      <c r="H141" s="369"/>
    </row>
    <row r="142" spans="1:8" s="16" customFormat="1" ht="50.1" customHeight="1" x14ac:dyDescent="0.2">
      <c r="A142" s="335" t="s">
        <v>107</v>
      </c>
      <c r="B142" s="336"/>
      <c r="C142" s="67" t="str">
        <f>"Интернет-площадка 2gis.ru на основе Cправочника организаций "&amp;$C$2&amp;""</f>
        <v>Интернет-площадка 2gis.ru на основе Cправочника организаций "2ГИС.АЛЬМЕТЬЕВСК"</v>
      </c>
      <c r="D142" s="496">
        <v>7680</v>
      </c>
      <c r="E142" s="368"/>
      <c r="F142" s="368"/>
      <c r="G142" s="368"/>
      <c r="H142" s="369"/>
    </row>
    <row r="143" spans="1:8" s="16" customFormat="1" ht="50.1" customHeight="1" x14ac:dyDescent="0.2">
      <c r="A143" s="335" t="s">
        <v>108</v>
      </c>
      <c r="B143" s="336"/>
      <c r="C143" s="67"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496">
        <v>1440</v>
      </c>
      <c r="E143" s="368"/>
      <c r="F143" s="368"/>
      <c r="G143" s="368"/>
      <c r="H143" s="369"/>
    </row>
    <row r="144" spans="1:8" s="16" customFormat="1" ht="50.1" customHeight="1" x14ac:dyDescent="0.2">
      <c r="A144" s="335" t="s">
        <v>109</v>
      </c>
      <c r="B144" s="336"/>
      <c r="C144" s="67" t="str">
        <f t="shared" si="2"/>
        <v>Электронный справочник на основе Справочника организаций "2ГИС.АЛЬМЕТЬЕВСК" (версия для ПК)</v>
      </c>
      <c r="D144" s="496">
        <v>8520</v>
      </c>
      <c r="E144" s="368"/>
      <c r="F144" s="368"/>
      <c r="G144" s="368"/>
      <c r="H144" s="369"/>
    </row>
    <row r="145" spans="1:8" s="16" customFormat="1" ht="50.1" customHeight="1" x14ac:dyDescent="0.2">
      <c r="A145" s="335" t="s">
        <v>110</v>
      </c>
      <c r="B145" s="336"/>
      <c r="C145" s="67" t="str">
        <f>"Интернет-площадка 2gis.ru на основе Cправочника организаций "&amp;$C$2&amp;""</f>
        <v>Интернет-площадка 2gis.ru на основе Cправочника организаций "2ГИС.АЛЬМЕТЬЕВСК"</v>
      </c>
      <c r="D145" s="496">
        <v>10560</v>
      </c>
      <c r="E145" s="368"/>
      <c r="F145" s="368"/>
      <c r="G145" s="368"/>
      <c r="H145" s="369"/>
    </row>
    <row r="146" spans="1:8" s="16" customFormat="1" ht="50.1" customHeight="1" x14ac:dyDescent="0.2">
      <c r="A146" s="335" t="s">
        <v>111</v>
      </c>
      <c r="B146" s="336"/>
      <c r="C146" s="67" t="str">
        <f>"Интернет-площадка 2gis.ru на основе Cправочника организаций "&amp;$C$2&amp;""</f>
        <v>Интернет-площадка 2gis.ru на основе Cправочника организаций "2ГИС.АЛЬМЕТЬЕВСК"</v>
      </c>
      <c r="D146" s="496">
        <v>12672</v>
      </c>
      <c r="E146" s="368"/>
      <c r="F146" s="368"/>
      <c r="G146" s="368"/>
      <c r="H146" s="369"/>
    </row>
    <row r="147" spans="1:8" s="16" customFormat="1" ht="50.1" customHeight="1" x14ac:dyDescent="0.2">
      <c r="A147" s="335" t="s">
        <v>112</v>
      </c>
      <c r="B147" s="336"/>
      <c r="C147" s="67" t="str">
        <f t="shared" si="2"/>
        <v>Электронный справочник на основе Справочника организаций "2ГИС.АЛЬМЕТЬЕВСК" (версия для ПК)</v>
      </c>
      <c r="D147" s="496">
        <v>1440</v>
      </c>
      <c r="E147" s="368"/>
      <c r="F147" s="368"/>
      <c r="G147" s="368"/>
      <c r="H147" s="369"/>
    </row>
    <row r="148" spans="1:8" s="16" customFormat="1" ht="50.1" customHeight="1" x14ac:dyDescent="0.2">
      <c r="A148" s="335" t="s">
        <v>113</v>
      </c>
      <c r="B148" s="336"/>
      <c r="C148" s="67" t="str">
        <f t="shared" si="2"/>
        <v>Электронный справочник на основе Справочника организаций "2ГИС.АЛЬМЕТЬЕВСК" (версия для ПК)</v>
      </c>
      <c r="D148" s="496">
        <v>1440</v>
      </c>
      <c r="E148" s="368"/>
      <c r="F148" s="368"/>
      <c r="G148" s="368"/>
      <c r="H148" s="369"/>
    </row>
    <row r="149" spans="1:8" s="16" customFormat="1" ht="55.5" customHeight="1" x14ac:dyDescent="0.2">
      <c r="A149" s="335" t="s">
        <v>114</v>
      </c>
      <c r="B149" s="336"/>
      <c r="C149" s="67" t="str">
        <f t="shared" si="2"/>
        <v>Электронный справочник на основе Справочника организаций "2ГИС.АЛЬМЕТЬЕВСК" (версия для ПК)</v>
      </c>
      <c r="D149" s="496">
        <v>9840</v>
      </c>
      <c r="E149" s="368"/>
      <c r="F149" s="368"/>
      <c r="G149" s="368"/>
      <c r="H149" s="369"/>
    </row>
    <row r="150" spans="1:8" s="16" customFormat="1" ht="50.1" customHeight="1" x14ac:dyDescent="0.2">
      <c r="A150" s="335" t="s">
        <v>115</v>
      </c>
      <c r="B150" s="336"/>
      <c r="C150" s="67" t="s">
        <v>95</v>
      </c>
      <c r="D150" s="496">
        <v>720</v>
      </c>
      <c r="E150" s="368"/>
      <c r="F150" s="368"/>
      <c r="G150" s="368"/>
      <c r="H150" s="369"/>
    </row>
    <row r="151" spans="1:8" s="16" customFormat="1" ht="126" customHeight="1" x14ac:dyDescent="0.2">
      <c r="A151" s="335" t="s">
        <v>116</v>
      </c>
      <c r="B151" s="336"/>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496">
        <v>7080</v>
      </c>
      <c r="E151" s="368"/>
      <c r="F151" s="368"/>
      <c r="G151" s="368"/>
      <c r="H151" s="369"/>
    </row>
    <row r="152" spans="1:8" s="16" customFormat="1" ht="126" customHeight="1" thickBot="1" x14ac:dyDescent="0.25">
      <c r="A152" s="335" t="s">
        <v>117</v>
      </c>
      <c r="B152" s="336"/>
      <c r="C152" s="67" t="str">
        <f t="shared" si="2"/>
        <v>Электронный справочник на основе Справочника организаций "2ГИС.АЛЬМЕТЬЕВСК" (версия для ПК)</v>
      </c>
      <c r="D152" s="495">
        <v>2160</v>
      </c>
      <c r="E152" s="393"/>
      <c r="F152" s="393"/>
      <c r="G152" s="393"/>
      <c r="H152" s="394"/>
    </row>
    <row r="153" spans="1:8" s="16" customFormat="1" ht="24" thickBot="1" x14ac:dyDescent="0.25">
      <c r="A153" s="341" t="s">
        <v>118</v>
      </c>
      <c r="B153" s="342"/>
      <c r="C153" s="522"/>
      <c r="D153" s="525"/>
      <c r="E153" s="525"/>
      <c r="F153" s="525"/>
      <c r="G153" s="525"/>
      <c r="H153" s="526"/>
    </row>
    <row r="154" spans="1:8" ht="34.5" customHeight="1" x14ac:dyDescent="0.2">
      <c r="A154" s="335" t="s">
        <v>119</v>
      </c>
      <c r="B154" s="336"/>
      <c r="C154" s="527"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60">
        <v>4500</v>
      </c>
      <c r="E154" s="361"/>
      <c r="F154" s="361"/>
      <c r="G154" s="361"/>
      <c r="H154" s="362"/>
    </row>
    <row r="155" spans="1:8" s="77" customFormat="1" ht="34.5" customHeight="1" x14ac:dyDescent="0.2">
      <c r="A155" s="335" t="s">
        <v>120</v>
      </c>
      <c r="B155" s="336"/>
      <c r="C155" s="528"/>
      <c r="D155" s="337">
        <v>3000</v>
      </c>
      <c r="E155" s="338"/>
      <c r="F155" s="338"/>
      <c r="G155" s="338"/>
      <c r="H155" s="339"/>
    </row>
    <row r="156" spans="1:8" s="77" customFormat="1" ht="34.5" customHeight="1" x14ac:dyDescent="0.2">
      <c r="A156" s="348" t="s">
        <v>121</v>
      </c>
      <c r="B156" s="349"/>
      <c r="C156" s="528"/>
      <c r="D156" s="337">
        <v>1500</v>
      </c>
      <c r="E156" s="338"/>
      <c r="F156" s="338"/>
      <c r="G156" s="338"/>
      <c r="H156" s="339"/>
    </row>
    <row r="157" spans="1:8" s="77" customFormat="1" ht="34.5" customHeight="1" x14ac:dyDescent="0.2">
      <c r="A157" s="348" t="s">
        <v>122</v>
      </c>
      <c r="B157" s="349"/>
      <c r="C157" s="528"/>
      <c r="D157" s="337">
        <v>150</v>
      </c>
      <c r="E157" s="338"/>
      <c r="F157" s="338"/>
      <c r="G157" s="338"/>
      <c r="H157" s="339"/>
    </row>
    <row r="158" spans="1:8" s="72" customFormat="1" ht="34.5" customHeight="1" thickBot="1" x14ac:dyDescent="0.25">
      <c r="A158" s="348" t="s">
        <v>123</v>
      </c>
      <c r="B158" s="349"/>
      <c r="C158" s="529"/>
      <c r="D158" s="353">
        <v>510</v>
      </c>
      <c r="E158" s="354"/>
      <c r="F158" s="354"/>
      <c r="G158" s="354"/>
      <c r="H158" s="355"/>
    </row>
    <row r="159" spans="1:8" s="81" customFormat="1" ht="24" thickBot="1" x14ac:dyDescent="0.25">
      <c r="A159" s="341" t="s">
        <v>124</v>
      </c>
      <c r="B159" s="342"/>
      <c r="C159" s="522"/>
      <c r="D159" s="523"/>
      <c r="E159" s="523"/>
      <c r="F159" s="523"/>
      <c r="G159" s="523"/>
      <c r="H159" s="524"/>
    </row>
    <row r="160" spans="1:8" s="81" customFormat="1" ht="79.5" customHeight="1" x14ac:dyDescent="0.2">
      <c r="A160" s="335" t="s">
        <v>125</v>
      </c>
      <c r="B160" s="336"/>
      <c r="C160" s="67" t="str">
        <f>"Интернет-площадка 2gis.ru на основе Cправочника организаций "&amp;$C$2&amp;""</f>
        <v>Интернет-площадка 2gis.ru на основе Cправочника организаций "2ГИС.АЛЬМЕТЬЕВСК"</v>
      </c>
      <c r="D160" s="337">
        <v>3750</v>
      </c>
      <c r="E160" s="338"/>
      <c r="F160" s="338"/>
      <c r="G160" s="338"/>
      <c r="H160" s="339"/>
    </row>
    <row r="161" spans="1:8" s="81" customFormat="1" ht="79.5" customHeight="1" x14ac:dyDescent="0.2">
      <c r="A161" s="335" t="s">
        <v>126</v>
      </c>
      <c r="B161" s="336"/>
      <c r="C16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1" s="337">
        <v>1476</v>
      </c>
      <c r="E161" s="338"/>
      <c r="F161" s="338"/>
      <c r="G161" s="338"/>
      <c r="H161" s="339"/>
    </row>
    <row r="162" spans="1:8" s="81" customFormat="1" ht="79.5" customHeight="1" x14ac:dyDescent="0.2">
      <c r="A162" s="335" t="s">
        <v>195</v>
      </c>
      <c r="B162" s="336"/>
      <c r="C162" s="132" t="str">
        <f>"Интернет-площадка 2gis.ru на основе Cправочника организаций "&amp;$C$2&amp;""</f>
        <v>Интернет-площадка 2gis.ru на основе Cправочника организаций "2ГИС.АЛЬМЕТЬЕВСК"</v>
      </c>
      <c r="D162" s="337">
        <v>5280</v>
      </c>
      <c r="E162" s="338"/>
      <c r="F162" s="338"/>
      <c r="G162" s="338"/>
      <c r="H162" s="339"/>
    </row>
    <row r="163" spans="1:8" s="81" customFormat="1" ht="79.5" customHeight="1" x14ac:dyDescent="0.2">
      <c r="A163" s="335" t="s">
        <v>128</v>
      </c>
      <c r="B163" s="336"/>
      <c r="C163"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3" s="337">
        <v>2160</v>
      </c>
      <c r="E163" s="338"/>
      <c r="F163" s="338"/>
      <c r="G163" s="338"/>
      <c r="H163" s="339"/>
    </row>
    <row r="164" spans="1:8" ht="79.5" customHeight="1" thickBot="1" x14ac:dyDescent="0.25">
      <c r="A164" s="335" t="s">
        <v>129</v>
      </c>
      <c r="B164" s="336"/>
      <c r="C164" s="1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4" s="353">
        <v>3504</v>
      </c>
      <c r="E164" s="354"/>
      <c r="F164" s="354"/>
      <c r="G164" s="354"/>
      <c r="H164" s="355"/>
    </row>
    <row r="165" spans="1:8" s="88" customFormat="1" ht="12" customHeight="1" thickBot="1" x14ac:dyDescent="0.25">
      <c r="A165" s="497"/>
      <c r="B165" s="498"/>
      <c r="C165" s="371"/>
      <c r="D165" s="521"/>
      <c r="E165" s="521"/>
      <c r="F165" s="521"/>
      <c r="G165" s="521"/>
      <c r="H165" s="521"/>
    </row>
    <row r="166" spans="1:8" s="90" customFormat="1" ht="50.1" customHeight="1" x14ac:dyDescent="0.2">
      <c r="A166" s="71"/>
      <c r="B166" s="72"/>
      <c r="C166" s="73"/>
      <c r="D166" s="73"/>
      <c r="E166" s="73"/>
      <c r="F166" s="72"/>
      <c r="G166" s="74"/>
    </row>
    <row r="167" spans="1:8" s="92" customFormat="1" ht="34.5" customHeight="1" x14ac:dyDescent="0.2">
      <c r="A167" s="75"/>
      <c r="B167" s="76" t="s">
        <v>130</v>
      </c>
      <c r="C167" s="333" t="s">
        <v>210</v>
      </c>
      <c r="D167" s="333"/>
      <c r="E167" s="333"/>
      <c r="F167" s="333"/>
      <c r="G167" s="74"/>
    </row>
    <row r="168" spans="1:8" ht="42" customHeight="1" x14ac:dyDescent="0.2">
      <c r="A168" s="75"/>
      <c r="B168" s="77"/>
      <c r="C168" s="520" t="s">
        <v>211</v>
      </c>
      <c r="D168" s="520"/>
      <c r="E168" s="520"/>
      <c r="F168" s="327"/>
    </row>
    <row r="169" spans="1:8" ht="50.1" customHeight="1" x14ac:dyDescent="0.2">
      <c r="A169" s="75"/>
      <c r="B169" s="77"/>
      <c r="C169" s="520" t="s">
        <v>212</v>
      </c>
      <c r="D169" s="520"/>
      <c r="E169" s="520"/>
      <c r="F169" s="327"/>
      <c r="G169" s="88"/>
    </row>
    <row r="170" spans="1:8" ht="0.75" customHeight="1" x14ac:dyDescent="0.2">
      <c r="C170" s="327"/>
      <c r="D170" s="327"/>
      <c r="E170" s="327"/>
      <c r="F170" s="327"/>
    </row>
    <row r="171" spans="1:8" ht="23.25" x14ac:dyDescent="0.2">
      <c r="A171" s="324" t="str">
        <f>Абакан_юр!A171</f>
        <v>По соглашению сторон в качестве валюты платежа могут выступать украинские гривны, в этом случае курс следующий: 1 руб. = 0,5104 гривен</v>
      </c>
      <c r="B171" s="324"/>
      <c r="C171" s="324"/>
      <c r="D171" s="83"/>
      <c r="E171" s="83"/>
      <c r="F171" s="79"/>
    </row>
    <row r="172" spans="1:8" ht="23.25" x14ac:dyDescent="0.2">
      <c r="A172" s="324" t="str">
        <f>Абакан_юр!A172</f>
        <v>По соглашению сторон в качестве валюты платежа могут выступать дирхамы ОАЭ, в этом случае курс следующий: 1 руб. = 0,0434 дирхам</v>
      </c>
      <c r="B172" s="324"/>
      <c r="C172" s="324"/>
      <c r="D172" s="83"/>
      <c r="E172" s="83"/>
      <c r="F172" s="79"/>
      <c r="G172" s="16"/>
    </row>
    <row r="173" spans="1:8" ht="23.25" x14ac:dyDescent="0.2">
      <c r="A173" s="324" t="str">
        <f>Абакан_юр!A173</f>
        <v>По соглашению сторон в качестве валюты платежа могут выступать доллары США, в этом случае курс следующий: 1 руб. = 0,0126 доллара</v>
      </c>
      <c r="B173" s="324"/>
      <c r="C173" s="324"/>
      <c r="D173" s="83"/>
      <c r="E173" s="83"/>
      <c r="F173" s="79"/>
    </row>
    <row r="174" spans="1:8" ht="23.25" x14ac:dyDescent="0.2">
      <c r="A174" s="324" t="str">
        <f>Абакан_юр!A174</f>
        <v>По соглашению сторон в качестве валюты платежа могут выступать евро, в этом случае курс следующий: 1 руб. = 0,0117 евро</v>
      </c>
      <c r="B174" s="324"/>
      <c r="C174" s="324"/>
      <c r="D174" s="83"/>
      <c r="E174" s="83"/>
      <c r="F174" s="79"/>
    </row>
    <row r="175" spans="1:8" ht="23.25" x14ac:dyDescent="0.2">
      <c r="A175" s="324" t="str">
        <f>Абакан_юр!A175</f>
        <v>По соглашению сторон в качестве валюты платежа могут выступать чешские кроны, в этом случае курс следующий: 1 руб. = 0,2914 крона</v>
      </c>
      <c r="B175" s="324"/>
      <c r="C175" s="324"/>
      <c r="D175" s="83"/>
      <c r="E175" s="83"/>
      <c r="F175" s="79"/>
      <c r="G175" s="97"/>
    </row>
    <row r="176" spans="1:8" ht="23.25" x14ac:dyDescent="0.2">
      <c r="A176" s="324" t="str">
        <f>Абакан_юр!A176</f>
        <v>По соглашению сторон в качестве валюты платежа могут выступать киргизские сомы, в этом случае курс следующий: 1 руб. = 1,0988 сом</v>
      </c>
      <c r="B176" s="324"/>
      <c r="C176" s="324"/>
      <c r="D176" s="83"/>
      <c r="E176" s="83"/>
      <c r="F176" s="79"/>
    </row>
    <row r="177" spans="1:7" s="88" customFormat="1" ht="23.25" x14ac:dyDescent="0.2">
      <c r="A17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7" s="324"/>
      <c r="C177" s="324"/>
      <c r="D177" s="83"/>
      <c r="E177" s="83"/>
      <c r="F177" s="79"/>
      <c r="G177" s="74"/>
    </row>
    <row r="178" spans="1:7" ht="23.25" x14ac:dyDescent="0.2">
      <c r="A178" s="83"/>
      <c r="B178" s="83"/>
      <c r="C178" s="84"/>
      <c r="D178" s="84"/>
      <c r="E178" s="84"/>
      <c r="F178" s="85"/>
    </row>
    <row r="179" spans="1:7" ht="39" customHeight="1" x14ac:dyDescent="0.2">
      <c r="A179" s="325" t="s">
        <v>142</v>
      </c>
      <c r="B179" s="325"/>
      <c r="C179" s="325"/>
      <c r="D179" s="325"/>
      <c r="E179" s="325"/>
      <c r="F179" s="325"/>
    </row>
    <row r="180" spans="1:7" ht="63.75" customHeight="1" thickBot="1" x14ac:dyDescent="0.25">
      <c r="A180" s="326" t="s">
        <v>143</v>
      </c>
      <c r="B180" s="326"/>
      <c r="C180" s="326"/>
      <c r="D180" s="326"/>
      <c r="E180" s="326"/>
      <c r="F180" s="326"/>
    </row>
    <row r="181" spans="1:7" ht="20.25" customHeight="1" thickBot="1" x14ac:dyDescent="0.25">
      <c r="A181" s="312" t="s">
        <v>144</v>
      </c>
      <c r="B181" s="313"/>
      <c r="C181" s="313"/>
      <c r="D181" s="519"/>
      <c r="E181" s="519"/>
      <c r="F181" s="314"/>
    </row>
    <row r="182" spans="1:7" s="97" customFormat="1" ht="114.75" customHeight="1" thickBot="1" x14ac:dyDescent="0.25">
      <c r="A182" s="517" t="s">
        <v>145</v>
      </c>
      <c r="B182" s="518"/>
      <c r="C182" s="93" t="s">
        <v>146</v>
      </c>
      <c r="D182" s="134"/>
      <c r="E182" s="134"/>
      <c r="F182" s="135" t="s">
        <v>147</v>
      </c>
      <c r="G182" s="74"/>
    </row>
    <row r="183" spans="1:7" ht="21" x14ac:dyDescent="0.2">
      <c r="A183" s="322" t="s">
        <v>203</v>
      </c>
      <c r="B183" s="323"/>
      <c r="C183" s="310" t="s">
        <v>204</v>
      </c>
      <c r="D183" s="96"/>
      <c r="E183" s="96"/>
      <c r="F183" s="136">
        <v>2190</v>
      </c>
    </row>
    <row r="184" spans="1:7" ht="21" x14ac:dyDescent="0.2">
      <c r="A184" s="322" t="s">
        <v>205</v>
      </c>
      <c r="B184" s="323"/>
      <c r="C184" s="310"/>
      <c r="D184" s="96"/>
      <c r="E184" s="96"/>
      <c r="F184" s="136">
        <v>1590</v>
      </c>
    </row>
    <row r="185" spans="1:7" ht="21" x14ac:dyDescent="0.2">
      <c r="A185" s="322" t="s">
        <v>206</v>
      </c>
      <c r="B185" s="323"/>
      <c r="C185" s="310"/>
      <c r="D185" s="96"/>
      <c r="E185" s="96"/>
      <c r="F185" s="136">
        <v>1440</v>
      </c>
    </row>
    <row r="186" spans="1:7" ht="21.75" thickBot="1" x14ac:dyDescent="0.25">
      <c r="A186" s="322" t="s">
        <v>207</v>
      </c>
      <c r="B186" s="323"/>
      <c r="C186" s="310"/>
      <c r="D186" s="96"/>
      <c r="E186" s="96"/>
      <c r="F186" s="136">
        <v>1290</v>
      </c>
    </row>
    <row r="187" spans="1:7" ht="105" x14ac:dyDescent="0.2">
      <c r="A187" s="318" t="s">
        <v>148</v>
      </c>
      <c r="B187" s="319"/>
      <c r="C187" s="95" t="s">
        <v>149</v>
      </c>
      <c r="D187" s="137"/>
      <c r="E187" s="137"/>
      <c r="F187" s="138" t="s">
        <v>150</v>
      </c>
    </row>
    <row r="188" spans="1:7" ht="105" x14ac:dyDescent="0.2">
      <c r="A188" s="322" t="s">
        <v>151</v>
      </c>
      <c r="B188" s="323"/>
      <c r="C188" s="96" t="s">
        <v>152</v>
      </c>
      <c r="D188" s="139"/>
      <c r="E188" s="139"/>
      <c r="F188" s="140" t="s">
        <v>153</v>
      </c>
    </row>
    <row r="189" spans="1:7" ht="105" x14ac:dyDescent="0.2">
      <c r="A189" s="309" t="s">
        <v>154</v>
      </c>
      <c r="B189" s="310"/>
      <c r="C189" s="96" t="s">
        <v>155</v>
      </c>
      <c r="D189" s="139"/>
      <c r="E189" s="139"/>
      <c r="F189" s="140" t="s">
        <v>153</v>
      </c>
    </row>
    <row r="190" spans="1:7" ht="105" x14ac:dyDescent="0.2">
      <c r="A190" s="309" t="s">
        <v>157</v>
      </c>
      <c r="B190" s="310"/>
      <c r="C190" s="96" t="s">
        <v>158</v>
      </c>
      <c r="D190" s="96"/>
      <c r="E190" s="96"/>
      <c r="F190" s="96" t="s">
        <v>153</v>
      </c>
    </row>
    <row r="191" spans="1:7" ht="210" x14ac:dyDescent="0.2">
      <c r="A191" s="309" t="s">
        <v>159</v>
      </c>
      <c r="B191" s="310"/>
      <c r="C191" s="96" t="s">
        <v>160</v>
      </c>
      <c r="D191" s="96"/>
      <c r="E191" s="96"/>
      <c r="F191" s="96" t="s">
        <v>153</v>
      </c>
    </row>
    <row r="192" spans="1:7" ht="23.25" x14ac:dyDescent="0.2">
      <c r="A192" s="307" t="s">
        <v>161</v>
      </c>
      <c r="B192" s="307"/>
      <c r="C192" s="307"/>
      <c r="D192" s="307"/>
      <c r="E192" s="307"/>
      <c r="F192" s="307"/>
    </row>
    <row r="193" spans="1:6" ht="23.25" x14ac:dyDescent="0.2">
      <c r="A193" s="307" t="s">
        <v>162</v>
      </c>
      <c r="B193" s="307"/>
      <c r="C193" s="307"/>
      <c r="D193" s="307"/>
      <c r="E193" s="307"/>
      <c r="F193" s="307"/>
    </row>
    <row r="194" spans="1:6" ht="21" x14ac:dyDescent="0.2">
      <c r="A19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2"/>
      <c r="C194" s="472"/>
      <c r="D194" s="472"/>
      <c r="E194" s="472"/>
      <c r="F194" s="472"/>
    </row>
    <row r="195" spans="1:6" ht="21" x14ac:dyDescent="0.2">
      <c r="A195" s="325" t="s">
        <v>164</v>
      </c>
      <c r="B195" s="325"/>
      <c r="C195" s="325"/>
      <c r="D195" s="325"/>
      <c r="E195" s="325"/>
      <c r="F195" s="325"/>
    </row>
    <row r="196" spans="1:6" ht="23.25" x14ac:dyDescent="0.2">
      <c r="A196" s="307" t="s">
        <v>165</v>
      </c>
      <c r="B196" s="307"/>
      <c r="C196" s="307"/>
      <c r="D196" s="307"/>
      <c r="E196" s="307"/>
      <c r="F196" s="307"/>
    </row>
    <row r="197" spans="1:6" ht="21" x14ac:dyDescent="0.2">
      <c r="A197" s="472" t="s">
        <v>166</v>
      </c>
      <c r="B197" s="472"/>
      <c r="C197" s="472"/>
      <c r="D197" s="472"/>
      <c r="E197" s="472"/>
      <c r="F197" s="472"/>
    </row>
  </sheetData>
  <sheetProtection selectLockedCells="1" selectUnlockedCells="1"/>
  <mergeCells count="315">
    <mergeCell ref="D4:H4"/>
    <mergeCell ref="A5:B5"/>
    <mergeCell ref="A7:A10"/>
    <mergeCell ref="B7:B8"/>
    <mergeCell ref="C7:C8"/>
    <mergeCell ref="D7:D10"/>
    <mergeCell ref="E7:E10"/>
    <mergeCell ref="F7:F10"/>
    <mergeCell ref="G7:G10"/>
    <mergeCell ref="H7:H1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43:A46"/>
    <mergeCell ref="B43:B44"/>
    <mergeCell ref="C43:C44"/>
    <mergeCell ref="D43:H46"/>
    <mergeCell ref="A47:H47"/>
    <mergeCell ref="A48:A52"/>
    <mergeCell ref="B48:B49"/>
    <mergeCell ref="C48:C49"/>
    <mergeCell ref="D48:D52"/>
    <mergeCell ref="E48:E52"/>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63:H63"/>
    <mergeCell ref="A64:B64"/>
    <mergeCell ref="D64:H64"/>
    <mergeCell ref="A65:B65"/>
    <mergeCell ref="C65:C84"/>
    <mergeCell ref="D65:H65"/>
    <mergeCell ref="A66:B66"/>
    <mergeCell ref="D66:H66"/>
    <mergeCell ref="A67:B67"/>
    <mergeCell ref="D67:H67"/>
    <mergeCell ref="A71:B71"/>
    <mergeCell ref="D71:H71"/>
    <mergeCell ref="A72:B72"/>
    <mergeCell ref="D72:H72"/>
    <mergeCell ref="A73:B73"/>
    <mergeCell ref="D73:H73"/>
    <mergeCell ref="A68:B68"/>
    <mergeCell ref="D68:H68"/>
    <mergeCell ref="A69:B69"/>
    <mergeCell ref="D69:H69"/>
    <mergeCell ref="A70:B70"/>
    <mergeCell ref="D70:H70"/>
    <mergeCell ref="A77:B77"/>
    <mergeCell ref="D77:H77"/>
    <mergeCell ref="A78:B78"/>
    <mergeCell ref="D78:H78"/>
    <mergeCell ref="A79:B79"/>
    <mergeCell ref="D79:H79"/>
    <mergeCell ref="A74:B74"/>
    <mergeCell ref="D74:H74"/>
    <mergeCell ref="A75:B75"/>
    <mergeCell ref="D75:H75"/>
    <mergeCell ref="A76:B76"/>
    <mergeCell ref="D76:H76"/>
    <mergeCell ref="A83:B83"/>
    <mergeCell ref="D83:H83"/>
    <mergeCell ref="A84:B84"/>
    <mergeCell ref="D84:H84"/>
    <mergeCell ref="A85:C85"/>
    <mergeCell ref="D85:H85"/>
    <mergeCell ref="A80:B80"/>
    <mergeCell ref="D80:H80"/>
    <mergeCell ref="A81:B81"/>
    <mergeCell ref="D81:H81"/>
    <mergeCell ref="A82:B82"/>
    <mergeCell ref="D82:H82"/>
    <mergeCell ref="D86:H86"/>
    <mergeCell ref="A87:B87"/>
    <mergeCell ref="C87:C95"/>
    <mergeCell ref="D87:H87"/>
    <mergeCell ref="A88:B88"/>
    <mergeCell ref="D88:H88"/>
    <mergeCell ref="A89:B89"/>
    <mergeCell ref="D89:H89"/>
    <mergeCell ref="A90:B90"/>
    <mergeCell ref="D90:H90"/>
    <mergeCell ref="A94:B94"/>
    <mergeCell ref="D94:H94"/>
    <mergeCell ref="A95:B95"/>
    <mergeCell ref="D95:H95"/>
    <mergeCell ref="A96:C96"/>
    <mergeCell ref="D96:H96"/>
    <mergeCell ref="A91:B91"/>
    <mergeCell ref="D91:H91"/>
    <mergeCell ref="A92:B92"/>
    <mergeCell ref="D92:H92"/>
    <mergeCell ref="A93:B93"/>
    <mergeCell ref="D93:H93"/>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C153:H153"/>
    <mergeCell ref="A154:B154"/>
    <mergeCell ref="C154:C158"/>
    <mergeCell ref="D154:H154"/>
    <mergeCell ref="A155:B155"/>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C159:H159"/>
    <mergeCell ref="A160:B160"/>
    <mergeCell ref="D160:H160"/>
    <mergeCell ref="C169:F169"/>
    <mergeCell ref="C170:F170"/>
    <mergeCell ref="A171:C171"/>
    <mergeCell ref="A172:C172"/>
    <mergeCell ref="A173:C173"/>
    <mergeCell ref="A174:C174"/>
    <mergeCell ref="A164:B164"/>
    <mergeCell ref="D164:H164"/>
    <mergeCell ref="A165:B165"/>
    <mergeCell ref="C165:H165"/>
    <mergeCell ref="C167:F167"/>
    <mergeCell ref="C168:F168"/>
    <mergeCell ref="A182:B182"/>
    <mergeCell ref="A183:B183"/>
    <mergeCell ref="C183:C186"/>
    <mergeCell ref="A184:B184"/>
    <mergeCell ref="A185:B185"/>
    <mergeCell ref="A186:B186"/>
    <mergeCell ref="A175:C175"/>
    <mergeCell ref="A176:C176"/>
    <mergeCell ref="A177:C177"/>
    <mergeCell ref="A179:F179"/>
    <mergeCell ref="A180:F180"/>
    <mergeCell ref="A181:F181"/>
    <mergeCell ref="A193:F193"/>
    <mergeCell ref="A194:F194"/>
    <mergeCell ref="A195:F195"/>
    <mergeCell ref="A196:F196"/>
    <mergeCell ref="A197:F197"/>
    <mergeCell ref="A187:B187"/>
    <mergeCell ref="A188:B188"/>
    <mergeCell ref="A189:B189"/>
    <mergeCell ref="A190:B190"/>
    <mergeCell ref="A191:B191"/>
    <mergeCell ref="A192:F192"/>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zoomScale="40" zoomScaleNormal="40" zoomScaleSheetLayoutView="40" workbookViewId="0">
      <pane ySplit="4" topLeftCell="A15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510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33"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60">
        <f>F7*1.2</f>
        <v>7560</v>
      </c>
      <c r="E7" s="361">
        <f>F7*1.1</f>
        <v>6930.0000000000009</v>
      </c>
      <c r="F7" s="361">
        <v>6300</v>
      </c>
      <c r="G7" s="361">
        <f>F7*0.75</f>
        <v>4725</v>
      </c>
      <c r="H7" s="362">
        <f>F7*0.5</f>
        <v>3150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436">
        <f>F12*1.2</f>
        <v>8424</v>
      </c>
      <c r="E12" s="361">
        <f>F12*1.1</f>
        <v>7722.0000000000009</v>
      </c>
      <c r="F12" s="361">
        <v>7020</v>
      </c>
      <c r="G12" s="361">
        <f>F12*0.75</f>
        <v>5265</v>
      </c>
      <c r="H12" s="362">
        <f>F12*0.5</f>
        <v>3510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1062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"2ГИС.КАМЕНСК-УРАЛЬСКИЙ"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506">
        <v>210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60">
        <f>F27*1.2</f>
        <v>10584</v>
      </c>
      <c r="E27" s="361">
        <f>F27*1.1</f>
        <v>9702</v>
      </c>
      <c r="F27" s="361">
        <v>8820</v>
      </c>
      <c r="G27" s="361">
        <f>F27*0.75</f>
        <v>6615</v>
      </c>
      <c r="H27" s="362">
        <f>F27*0.5</f>
        <v>4410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436">
        <f>F32*1.2</f>
        <v>11793.6</v>
      </c>
      <c r="E32" s="361">
        <f>F32*1.1</f>
        <v>10810.800000000001</v>
      </c>
      <c r="F32" s="361">
        <v>9828</v>
      </c>
      <c r="G32" s="361">
        <f>F32*0.75</f>
        <v>7371</v>
      </c>
      <c r="H32" s="362">
        <f>F32*0.5</f>
        <v>4914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"2ГИС.КАМЕНСК-УРАЛЬСКИЙ"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444">
        <v>300</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60">
        <f>F48*1.2</f>
        <v>9072</v>
      </c>
      <c r="E48" s="361">
        <f>F48*1.1</f>
        <v>8316</v>
      </c>
      <c r="F48" s="361">
        <v>7560</v>
      </c>
      <c r="G48" s="361">
        <f>F48*0.75</f>
        <v>5670</v>
      </c>
      <c r="H48" s="362">
        <f>F48*0.5</f>
        <v>3780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436">
        <f>F54*1.2</f>
        <v>10108.799999999999</v>
      </c>
      <c r="E54" s="361">
        <f>F54*1.1</f>
        <v>9266.4000000000015</v>
      </c>
      <c r="F54" s="361">
        <v>8424</v>
      </c>
      <c r="G54" s="361">
        <f>F54*0.75</f>
        <v>6318</v>
      </c>
      <c r="H54" s="362">
        <f>F54*0.5</f>
        <v>4212</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506">
        <v>210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708 до 14160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411">
        <v>708</v>
      </c>
      <c r="E65" s="412"/>
      <c r="F65" s="412"/>
      <c r="G65" s="412"/>
      <c r="H65" s="413"/>
    </row>
    <row r="66" spans="1:8" ht="37.5" customHeight="1" outlineLevel="1" x14ac:dyDescent="0.2">
      <c r="A66" s="396" t="s">
        <v>40</v>
      </c>
      <c r="B66" s="397"/>
      <c r="C66" s="410"/>
      <c r="D66" s="337">
        <v>1416</v>
      </c>
      <c r="E66" s="338"/>
      <c r="F66" s="338"/>
      <c r="G66" s="338"/>
      <c r="H66" s="339"/>
    </row>
    <row r="67" spans="1:8" ht="37.5" customHeight="1" outlineLevel="1" x14ac:dyDescent="0.2">
      <c r="A67" s="396" t="s">
        <v>41</v>
      </c>
      <c r="B67" s="397"/>
      <c r="C67" s="410"/>
      <c r="D67" s="337">
        <v>2124</v>
      </c>
      <c r="E67" s="338"/>
      <c r="F67" s="338"/>
      <c r="G67" s="338"/>
      <c r="H67" s="339"/>
    </row>
    <row r="68" spans="1:8" ht="37.5" customHeight="1" outlineLevel="1" x14ac:dyDescent="0.2">
      <c r="A68" s="396" t="s">
        <v>42</v>
      </c>
      <c r="B68" s="397"/>
      <c r="C68" s="410"/>
      <c r="D68" s="337">
        <v>2832</v>
      </c>
      <c r="E68" s="338"/>
      <c r="F68" s="338"/>
      <c r="G68" s="338"/>
      <c r="H68" s="339"/>
    </row>
    <row r="69" spans="1:8" ht="37.5" customHeight="1" outlineLevel="1" x14ac:dyDescent="0.2">
      <c r="A69" s="396" t="s">
        <v>43</v>
      </c>
      <c r="B69" s="397"/>
      <c r="C69" s="410"/>
      <c r="D69" s="337">
        <v>3540</v>
      </c>
      <c r="E69" s="338"/>
      <c r="F69" s="338"/>
      <c r="G69" s="338"/>
      <c r="H69" s="339"/>
    </row>
    <row r="70" spans="1:8" ht="37.5" customHeight="1" outlineLevel="1" x14ac:dyDescent="0.2">
      <c r="A70" s="396" t="s">
        <v>44</v>
      </c>
      <c r="B70" s="397"/>
      <c r="C70" s="410"/>
      <c r="D70" s="337">
        <v>4248</v>
      </c>
      <c r="E70" s="338"/>
      <c r="F70" s="338"/>
      <c r="G70" s="338"/>
      <c r="H70" s="339"/>
    </row>
    <row r="71" spans="1:8" ht="37.5" customHeight="1" outlineLevel="1" x14ac:dyDescent="0.2">
      <c r="A71" s="396" t="s">
        <v>45</v>
      </c>
      <c r="B71" s="397"/>
      <c r="C71" s="410"/>
      <c r="D71" s="337">
        <v>4956</v>
      </c>
      <c r="E71" s="338"/>
      <c r="F71" s="338"/>
      <c r="G71" s="338"/>
      <c r="H71" s="339"/>
    </row>
    <row r="72" spans="1:8" ht="37.5" customHeight="1" outlineLevel="1" x14ac:dyDescent="0.2">
      <c r="A72" s="396" t="s">
        <v>46</v>
      </c>
      <c r="B72" s="397"/>
      <c r="C72" s="410"/>
      <c r="D72" s="337">
        <v>5664</v>
      </c>
      <c r="E72" s="338"/>
      <c r="F72" s="338"/>
      <c r="G72" s="338"/>
      <c r="H72" s="339"/>
    </row>
    <row r="73" spans="1:8" ht="37.5" customHeight="1" outlineLevel="1" x14ac:dyDescent="0.2">
      <c r="A73" s="396" t="s">
        <v>47</v>
      </c>
      <c r="B73" s="397"/>
      <c r="C73" s="410"/>
      <c r="D73" s="337">
        <v>6372</v>
      </c>
      <c r="E73" s="338"/>
      <c r="F73" s="338"/>
      <c r="G73" s="338"/>
      <c r="H73" s="339"/>
    </row>
    <row r="74" spans="1:8" ht="37.5" customHeight="1" outlineLevel="1" x14ac:dyDescent="0.2">
      <c r="A74" s="396" t="s">
        <v>48</v>
      </c>
      <c r="B74" s="397"/>
      <c r="C74" s="410"/>
      <c r="D74" s="337">
        <v>7080</v>
      </c>
      <c r="E74" s="338"/>
      <c r="F74" s="338"/>
      <c r="G74" s="338"/>
      <c r="H74" s="339"/>
    </row>
    <row r="75" spans="1:8" ht="37.5" customHeight="1" outlineLevel="1" x14ac:dyDescent="0.2">
      <c r="A75" s="396" t="s">
        <v>49</v>
      </c>
      <c r="B75" s="397"/>
      <c r="C75" s="410"/>
      <c r="D75" s="337">
        <v>7788</v>
      </c>
      <c r="E75" s="338"/>
      <c r="F75" s="338"/>
      <c r="G75" s="338"/>
      <c r="H75" s="339"/>
    </row>
    <row r="76" spans="1:8" ht="37.5" customHeight="1" outlineLevel="1" x14ac:dyDescent="0.2">
      <c r="A76" s="396" t="s">
        <v>50</v>
      </c>
      <c r="B76" s="397"/>
      <c r="C76" s="410"/>
      <c r="D76" s="337">
        <v>8496</v>
      </c>
      <c r="E76" s="338"/>
      <c r="F76" s="338"/>
      <c r="G76" s="338"/>
      <c r="H76" s="339"/>
    </row>
    <row r="77" spans="1:8" ht="37.5" customHeight="1" outlineLevel="1" x14ac:dyDescent="0.2">
      <c r="A77" s="396" t="s">
        <v>51</v>
      </c>
      <c r="B77" s="397"/>
      <c r="C77" s="410"/>
      <c r="D77" s="337">
        <v>9204</v>
      </c>
      <c r="E77" s="338"/>
      <c r="F77" s="338"/>
      <c r="G77" s="338"/>
      <c r="H77" s="339"/>
    </row>
    <row r="78" spans="1:8" ht="37.5" customHeight="1" outlineLevel="1" x14ac:dyDescent="0.2">
      <c r="A78" s="396" t="s">
        <v>52</v>
      </c>
      <c r="B78" s="397"/>
      <c r="C78" s="410"/>
      <c r="D78" s="337">
        <v>9912</v>
      </c>
      <c r="E78" s="338"/>
      <c r="F78" s="338"/>
      <c r="G78" s="338"/>
      <c r="H78" s="339"/>
    </row>
    <row r="79" spans="1:8" ht="37.5" customHeight="1" outlineLevel="1" x14ac:dyDescent="0.2">
      <c r="A79" s="396" t="s">
        <v>53</v>
      </c>
      <c r="B79" s="397"/>
      <c r="C79" s="410"/>
      <c r="D79" s="337">
        <v>10620</v>
      </c>
      <c r="E79" s="338"/>
      <c r="F79" s="338"/>
      <c r="G79" s="338"/>
      <c r="H79" s="339"/>
    </row>
    <row r="80" spans="1:8" ht="37.5" customHeight="1" outlineLevel="1" x14ac:dyDescent="0.2">
      <c r="A80" s="396" t="s">
        <v>54</v>
      </c>
      <c r="B80" s="397"/>
      <c r="C80" s="410"/>
      <c r="D80" s="337">
        <v>11328</v>
      </c>
      <c r="E80" s="338"/>
      <c r="F80" s="338"/>
      <c r="G80" s="338"/>
      <c r="H80" s="339"/>
    </row>
    <row r="81" spans="1:8" ht="37.5" customHeight="1" outlineLevel="1" x14ac:dyDescent="0.2">
      <c r="A81" s="396" t="s">
        <v>55</v>
      </c>
      <c r="B81" s="397"/>
      <c r="C81" s="410"/>
      <c r="D81" s="337">
        <v>12036</v>
      </c>
      <c r="E81" s="338"/>
      <c r="F81" s="338"/>
      <c r="G81" s="338"/>
      <c r="H81" s="339"/>
    </row>
    <row r="82" spans="1:8" ht="37.5" customHeight="1" outlineLevel="1" x14ac:dyDescent="0.2">
      <c r="A82" s="396" t="s">
        <v>56</v>
      </c>
      <c r="B82" s="397"/>
      <c r="C82" s="410"/>
      <c r="D82" s="337">
        <v>12744</v>
      </c>
      <c r="E82" s="338"/>
      <c r="F82" s="338"/>
      <c r="G82" s="338"/>
      <c r="H82" s="339"/>
    </row>
    <row r="83" spans="1:8" ht="37.5" customHeight="1" outlineLevel="1" x14ac:dyDescent="0.2">
      <c r="A83" s="396" t="s">
        <v>57</v>
      </c>
      <c r="B83" s="397"/>
      <c r="C83" s="410"/>
      <c r="D83" s="337">
        <v>13452</v>
      </c>
      <c r="E83" s="338"/>
      <c r="F83" s="338"/>
      <c r="G83" s="338"/>
      <c r="H83" s="339"/>
    </row>
    <row r="84" spans="1:8" ht="37.5" customHeight="1" outlineLevel="1" thickBot="1" x14ac:dyDescent="0.25">
      <c r="A84" s="396" t="s">
        <v>58</v>
      </c>
      <c r="B84" s="397"/>
      <c r="C84" s="410"/>
      <c r="D84" s="337">
        <v>14160</v>
      </c>
      <c r="E84" s="338"/>
      <c r="F84" s="338"/>
      <c r="G84" s="338"/>
      <c r="H84" s="339"/>
    </row>
    <row r="85" spans="1:8" ht="50.1" customHeight="1" thickBot="1" x14ac:dyDescent="0.25">
      <c r="A85" s="386" t="s">
        <v>59</v>
      </c>
      <c r="B85" s="387"/>
      <c r="C85" s="387"/>
      <c r="D85" s="398" t="str">
        <f>"от "&amp;MIN(D86:D95)&amp;" до "&amp;MAX(D86:D95)</f>
        <v>от 240 до 3954</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401">
        <v>600</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368">
        <v>354</v>
      </c>
      <c r="E87" s="368"/>
      <c r="F87" s="368"/>
      <c r="G87" s="368"/>
      <c r="H87" s="369"/>
    </row>
    <row r="88" spans="1:8" ht="37.5" customHeight="1" x14ac:dyDescent="0.2">
      <c r="A88" s="356" t="s">
        <v>62</v>
      </c>
      <c r="B88" s="395"/>
      <c r="C88" s="404"/>
      <c r="D88" s="368">
        <v>1242</v>
      </c>
      <c r="E88" s="368"/>
      <c r="F88" s="368"/>
      <c r="G88" s="368"/>
      <c r="H88" s="369"/>
    </row>
    <row r="89" spans="1:8" ht="37.5" customHeight="1" x14ac:dyDescent="0.2">
      <c r="A89" s="356" t="s">
        <v>63</v>
      </c>
      <c r="B89" s="395"/>
      <c r="C89" s="404"/>
      <c r="D89" s="368">
        <v>1122</v>
      </c>
      <c r="E89" s="368"/>
      <c r="F89" s="368"/>
      <c r="G89" s="368"/>
      <c r="H89" s="369"/>
    </row>
    <row r="90" spans="1:8" ht="37.5" customHeight="1" x14ac:dyDescent="0.2">
      <c r="A90" s="335" t="s">
        <v>64</v>
      </c>
      <c r="B90" s="336"/>
      <c r="C90" s="404"/>
      <c r="D90" s="368">
        <v>768</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3954</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497"/>
      <c r="B98" s="498"/>
      <c r="C98" s="60"/>
      <c r="D98" s="499"/>
      <c r="E98" s="499"/>
      <c r="F98" s="499"/>
      <c r="G98" s="499"/>
      <c r="H98" s="500"/>
    </row>
    <row r="99" spans="1:8" ht="72"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379">
        <v>1500</v>
      </c>
      <c r="E99" s="379"/>
      <c r="F99" s="379"/>
      <c r="G99" s="379"/>
      <c r="H99" s="380"/>
    </row>
    <row r="100" spans="1:8" ht="72" customHeight="1" thickBot="1" x14ac:dyDescent="0.25">
      <c r="A100" s="381" t="s">
        <v>74</v>
      </c>
      <c r="B100" s="382"/>
      <c r="C100" s="377"/>
      <c r="D100" s="383" t="s">
        <v>75</v>
      </c>
      <c r="E100" s="384"/>
      <c r="F100" s="384"/>
      <c r="G100" s="384"/>
      <c r="H100" s="385"/>
    </row>
    <row r="101" spans="1:8" ht="72" customHeight="1" x14ac:dyDescent="0.2">
      <c r="A101" s="363" t="s">
        <v>76</v>
      </c>
      <c r="B101" s="364"/>
      <c r="C101" s="377"/>
      <c r="D101" s="368">
        <f>D99/4</f>
        <v>375</v>
      </c>
      <c r="E101" s="368"/>
      <c r="F101" s="368"/>
      <c r="G101" s="368"/>
      <c r="H101" s="369"/>
    </row>
    <row r="102" spans="1:8" ht="72" customHeight="1" x14ac:dyDescent="0.2">
      <c r="A102" s="363" t="s">
        <v>77</v>
      </c>
      <c r="B102" s="364"/>
      <c r="C102" s="377"/>
      <c r="D102" s="368">
        <f>D99/5</f>
        <v>300</v>
      </c>
      <c r="E102" s="368"/>
      <c r="F102" s="368"/>
      <c r="G102" s="368"/>
      <c r="H102" s="369"/>
    </row>
    <row r="103" spans="1:8" ht="72" customHeight="1" x14ac:dyDescent="0.2">
      <c r="A103" s="363" t="s">
        <v>78</v>
      </c>
      <c r="B103" s="364"/>
      <c r="C103" s="377"/>
      <c r="D103" s="368">
        <f>D99/6</f>
        <v>250</v>
      </c>
      <c r="E103" s="368"/>
      <c r="F103" s="368"/>
      <c r="G103" s="368"/>
      <c r="H103" s="369"/>
    </row>
    <row r="104" spans="1:8" ht="72" customHeight="1" x14ac:dyDescent="0.2">
      <c r="A104" s="363" t="s">
        <v>79</v>
      </c>
      <c r="B104" s="364"/>
      <c r="C104" s="377"/>
      <c r="D104" s="368">
        <f>D99/7</f>
        <v>214.28571428571428</v>
      </c>
      <c r="E104" s="368"/>
      <c r="F104" s="368"/>
      <c r="G104" s="368"/>
      <c r="H104" s="369"/>
    </row>
    <row r="105" spans="1:8" ht="72" customHeight="1" x14ac:dyDescent="0.2">
      <c r="A105" s="363" t="s">
        <v>80</v>
      </c>
      <c r="B105" s="364"/>
      <c r="C105" s="377"/>
      <c r="D105" s="368">
        <f>D99/8</f>
        <v>187.5</v>
      </c>
      <c r="E105" s="368"/>
      <c r="F105" s="368"/>
      <c r="G105" s="368"/>
      <c r="H105" s="369"/>
    </row>
    <row r="106" spans="1:8" ht="72" customHeight="1" x14ac:dyDescent="0.2">
      <c r="A106" s="363" t="s">
        <v>81</v>
      </c>
      <c r="B106" s="364"/>
      <c r="C106" s="377"/>
      <c r="D106" s="368">
        <f>D99/9</f>
        <v>166.66666666666666</v>
      </c>
      <c r="E106" s="368"/>
      <c r="F106" s="368"/>
      <c r="G106" s="368"/>
      <c r="H106" s="369"/>
    </row>
    <row r="107" spans="1:8" ht="72" customHeight="1" x14ac:dyDescent="0.2">
      <c r="A107" s="363" t="s">
        <v>82</v>
      </c>
      <c r="B107" s="364"/>
      <c r="C107" s="377"/>
      <c r="D107" s="368">
        <f>D99/10</f>
        <v>150</v>
      </c>
      <c r="E107" s="368"/>
      <c r="F107" s="368"/>
      <c r="G107" s="368"/>
      <c r="H107" s="369"/>
    </row>
    <row r="108" spans="1:8" ht="72" customHeight="1" thickBot="1" x14ac:dyDescent="0.25">
      <c r="A108" s="374" t="s">
        <v>83</v>
      </c>
      <c r="B108" s="375"/>
      <c r="C108" s="377"/>
      <c r="D108" s="379">
        <v>2520</v>
      </c>
      <c r="E108" s="379"/>
      <c r="F108" s="379"/>
      <c r="G108" s="379"/>
      <c r="H108" s="380"/>
    </row>
    <row r="109" spans="1:8" ht="72" customHeight="1" thickBot="1" x14ac:dyDescent="0.25">
      <c r="A109" s="381" t="s">
        <v>74</v>
      </c>
      <c r="B109" s="382"/>
      <c r="C109" s="377"/>
      <c r="D109" s="383" t="s">
        <v>75</v>
      </c>
      <c r="E109" s="384"/>
      <c r="F109" s="384"/>
      <c r="G109" s="384"/>
      <c r="H109" s="385"/>
    </row>
    <row r="110" spans="1:8" ht="72" customHeight="1" x14ac:dyDescent="0.2">
      <c r="A110" s="363" t="s">
        <v>76</v>
      </c>
      <c r="B110" s="364"/>
      <c r="C110" s="377"/>
      <c r="D110" s="368">
        <v>630</v>
      </c>
      <c r="E110" s="368"/>
      <c r="F110" s="368"/>
      <c r="G110" s="368"/>
      <c r="H110" s="369"/>
    </row>
    <row r="111" spans="1:8" ht="72" customHeight="1" x14ac:dyDescent="0.2">
      <c r="A111" s="363" t="s">
        <v>77</v>
      </c>
      <c r="B111" s="364"/>
      <c r="C111" s="377"/>
      <c r="D111" s="368">
        <v>504</v>
      </c>
      <c r="E111" s="368"/>
      <c r="F111" s="368"/>
      <c r="G111" s="368"/>
      <c r="H111" s="369"/>
    </row>
    <row r="112" spans="1:8" ht="72" customHeight="1" x14ac:dyDescent="0.2">
      <c r="A112" s="363" t="s">
        <v>78</v>
      </c>
      <c r="B112" s="364"/>
      <c r="C112" s="377"/>
      <c r="D112" s="368">
        <v>420</v>
      </c>
      <c r="E112" s="368"/>
      <c r="F112" s="368"/>
      <c r="G112" s="368"/>
      <c r="H112" s="369"/>
    </row>
    <row r="113" spans="1:8" ht="72" customHeight="1" x14ac:dyDescent="0.2">
      <c r="A113" s="363" t="s">
        <v>79</v>
      </c>
      <c r="B113" s="364"/>
      <c r="C113" s="377"/>
      <c r="D113" s="368">
        <v>360</v>
      </c>
      <c r="E113" s="368"/>
      <c r="F113" s="368"/>
      <c r="G113" s="368"/>
      <c r="H113" s="369"/>
    </row>
    <row r="114" spans="1:8" ht="72" customHeight="1" x14ac:dyDescent="0.2">
      <c r="A114" s="363" t="s">
        <v>80</v>
      </c>
      <c r="B114" s="364"/>
      <c r="C114" s="377"/>
      <c r="D114" s="368">
        <v>315</v>
      </c>
      <c r="E114" s="368"/>
      <c r="F114" s="368"/>
      <c r="G114" s="368"/>
      <c r="H114" s="369"/>
    </row>
    <row r="115" spans="1:8" ht="72" customHeight="1" x14ac:dyDescent="0.2">
      <c r="A115" s="363" t="s">
        <v>81</v>
      </c>
      <c r="B115" s="364"/>
      <c r="C115" s="377"/>
      <c r="D115" s="368">
        <v>280</v>
      </c>
      <c r="E115" s="368"/>
      <c r="F115" s="368"/>
      <c r="G115" s="368"/>
      <c r="H115" s="369"/>
    </row>
    <row r="116" spans="1:8" ht="72" customHeight="1" thickBot="1" x14ac:dyDescent="0.25">
      <c r="A116" s="363" t="s">
        <v>82</v>
      </c>
      <c r="B116" s="364"/>
      <c r="C116" s="378"/>
      <c r="D116" s="368">
        <v>252</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353">
        <v>10008</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"2ГИС.КАМЕНСК-УРАЛЬСКИЙ"</v>
      </c>
      <c r="D119" s="360">
        <v>2478</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367">
        <v>1476</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37">
        <v>5016</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"2ГИС.КАМЕНСК-УРАЛЬСКИЙ"</v>
      </c>
      <c r="D122" s="337">
        <v>4896</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"2ГИС.КАМЕНСК-УРАЛЬСКИЙ"</v>
      </c>
      <c r="D123" s="337">
        <v>5875.2</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37">
        <v>1476</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37">
        <v>2010</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37">
        <v>6018</v>
      </c>
      <c r="E126" s="338"/>
      <c r="F126" s="338"/>
      <c r="G126" s="338"/>
      <c r="H126" s="339"/>
    </row>
    <row r="127" spans="1:8" ht="50.1" customHeight="1" x14ac:dyDescent="0.2">
      <c r="A127" s="335" t="s">
        <v>93</v>
      </c>
      <c r="B127" s="336"/>
      <c r="C127" s="68" t="e">
        <f>#REF!</f>
        <v>#REF!</v>
      </c>
      <c r="D127" s="337">
        <v>5010</v>
      </c>
      <c r="E127" s="338"/>
      <c r="F127" s="338"/>
      <c r="G127" s="338"/>
      <c r="H127" s="339"/>
    </row>
    <row r="128" spans="1:8" ht="50.1" customHeight="1" x14ac:dyDescent="0.2">
      <c r="A128" s="335" t="s">
        <v>94</v>
      </c>
      <c r="B128" s="336"/>
      <c r="C128" s="67" t="s">
        <v>95</v>
      </c>
      <c r="D128" s="337">
        <v>504</v>
      </c>
      <c r="E128" s="338"/>
      <c r="F128" s="338"/>
      <c r="G128" s="338"/>
      <c r="H128" s="339"/>
    </row>
    <row r="129" spans="1:8" ht="75.7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37">
        <v>1770</v>
      </c>
      <c r="E129" s="338"/>
      <c r="F129" s="338"/>
      <c r="G129" s="338"/>
      <c r="H129" s="339"/>
    </row>
    <row r="130" spans="1:8" ht="75.75" customHeight="1" x14ac:dyDescent="0.2">
      <c r="A130" s="335" t="s">
        <v>97</v>
      </c>
      <c r="B130" s="336"/>
      <c r="C130" s="67"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37">
        <v>1416</v>
      </c>
      <c r="E130" s="338"/>
      <c r="F130" s="338"/>
      <c r="G130" s="338"/>
      <c r="H130" s="339"/>
    </row>
    <row r="131" spans="1:8" ht="75.75" customHeight="1" x14ac:dyDescent="0.2">
      <c r="A131" s="335" t="s">
        <v>98</v>
      </c>
      <c r="B131" s="336"/>
      <c r="C131"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37">
        <v>1182</v>
      </c>
      <c r="E131" s="338"/>
      <c r="F131" s="338"/>
      <c r="G131" s="338"/>
      <c r="H131" s="339"/>
    </row>
    <row r="132" spans="1:8" ht="75.75" customHeight="1" x14ac:dyDescent="0.2">
      <c r="A132" s="335" t="s">
        <v>99</v>
      </c>
      <c r="B132" s="336"/>
      <c r="C132"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37">
        <v>708</v>
      </c>
      <c r="E132" s="338"/>
      <c r="F132" s="338"/>
      <c r="G132" s="338"/>
      <c r="H132" s="339"/>
    </row>
    <row r="133" spans="1:8" ht="75.75" customHeight="1" x14ac:dyDescent="0.2">
      <c r="A133" s="335" t="s">
        <v>100</v>
      </c>
      <c r="B133" s="336" t="s">
        <v>100</v>
      </c>
      <c r="C133"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37">
        <v>6000</v>
      </c>
      <c r="E133" s="338"/>
      <c r="F133" s="338"/>
      <c r="G133" s="338"/>
      <c r="H133" s="339"/>
    </row>
    <row r="134" spans="1:8" ht="75.75" customHeight="1" x14ac:dyDescent="0.2">
      <c r="A134" s="335" t="s">
        <v>101</v>
      </c>
      <c r="B134" s="336" t="s">
        <v>101</v>
      </c>
      <c r="C134"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37">
        <v>3000</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37">
        <v>6492</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37">
        <v>600</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8" s="337">
        <v>1515</v>
      </c>
      <c r="E138" s="338"/>
      <c r="F138" s="338"/>
      <c r="G138" s="338"/>
      <c r="H138" s="339"/>
    </row>
    <row r="139" spans="1:8" s="16" customFormat="1" ht="96" customHeight="1" x14ac:dyDescent="0.2">
      <c r="A139" s="335" t="s">
        <v>105</v>
      </c>
      <c r="B139" s="336"/>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37">
        <v>3000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0" s="337">
        <v>3000</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"2ГИС.КАМЕНСК-УРАЛЬСКИЙ"</v>
      </c>
      <c r="D141" s="337">
        <v>3480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37">
        <v>2160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"2ГИС.КАМЕНСК-УРАЛЬСКИЙ" (версия для ПК)</v>
      </c>
      <c r="D143" s="337">
        <v>7080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"2ГИС.КАМЕНСК-УРАЛЬСКИЙ"</v>
      </c>
      <c r="D144" s="337">
        <v>6960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"2ГИС.КАМЕНСК-УРАЛЬСКИЙ"</v>
      </c>
      <c r="D145" s="337">
        <v>8352</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"2ГИС.КАМЕНСК-УРАЛЬСКИЙ" (версия для ПК)</v>
      </c>
      <c r="D146" s="337">
        <v>2160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"2ГИС.КАМЕНСК-УРАЛЬСКИЙ" (версия для ПК)</v>
      </c>
      <c r="D147" s="337">
        <v>2880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"2ГИС.КАМЕНСК-УРАЛЬСКИЙ" (версия для ПК)</v>
      </c>
      <c r="D148" s="337">
        <v>8520</v>
      </c>
      <c r="E148" s="338"/>
      <c r="F148" s="338"/>
      <c r="G148" s="338"/>
      <c r="H148" s="339"/>
    </row>
    <row r="149" spans="1:8" ht="50.1" customHeight="1" x14ac:dyDescent="0.2">
      <c r="A149" s="335" t="s">
        <v>115</v>
      </c>
      <c r="B149" s="336"/>
      <c r="C149" s="67" t="s">
        <v>95</v>
      </c>
      <c r="D149" s="337">
        <v>720</v>
      </c>
      <c r="E149" s="338"/>
      <c r="F149" s="338"/>
      <c r="G149" s="338"/>
      <c r="H149" s="339"/>
    </row>
    <row r="150" spans="1:8" ht="74.2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37">
        <v>8400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"2ГИС.КАМЕНСК-УРАЛЬСКИЙ" (версия для ПК)</v>
      </c>
      <c r="D151" s="353">
        <v>9120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60">
        <v>2004</v>
      </c>
      <c r="E153" s="361"/>
      <c r="F153" s="361"/>
      <c r="G153" s="361"/>
      <c r="H153" s="362"/>
    </row>
    <row r="154" spans="1:8" s="16" customFormat="1" ht="50.1" customHeight="1" x14ac:dyDescent="0.2">
      <c r="A154" s="335" t="s">
        <v>120</v>
      </c>
      <c r="B154" s="336"/>
      <c r="C154" s="346"/>
      <c r="D154" s="337">
        <v>2004</v>
      </c>
      <c r="E154" s="338"/>
      <c r="F154" s="338"/>
      <c r="G154" s="338"/>
      <c r="H154" s="339"/>
    </row>
    <row r="155" spans="1:8" s="16" customFormat="1" ht="50.1" customHeight="1" x14ac:dyDescent="0.2">
      <c r="A155" s="348" t="s">
        <v>121</v>
      </c>
      <c r="B155" s="349"/>
      <c r="C155" s="346"/>
      <c r="D155" s="496">
        <v>1500</v>
      </c>
      <c r="E155" s="368"/>
      <c r="F155" s="368"/>
      <c r="G155" s="368"/>
      <c r="H155" s="369"/>
    </row>
    <row r="156" spans="1:8" s="16" customFormat="1" ht="50.1" customHeight="1" x14ac:dyDescent="0.2">
      <c r="A156" s="348" t="s">
        <v>122</v>
      </c>
      <c r="B156" s="349"/>
      <c r="C156" s="346"/>
      <c r="D156" s="496">
        <v>150</v>
      </c>
      <c r="E156" s="368"/>
      <c r="F156" s="368"/>
      <c r="G156" s="368"/>
      <c r="H156" s="369"/>
    </row>
    <row r="157" spans="1:8" s="16" customFormat="1" ht="50.1" customHeight="1" thickBot="1" x14ac:dyDescent="0.25">
      <c r="A157" s="348" t="s">
        <v>123</v>
      </c>
      <c r="B157" s="349"/>
      <c r="C157" s="347"/>
      <c r="D157" s="450">
        <v>510</v>
      </c>
      <c r="E157" s="451"/>
      <c r="F157" s="451"/>
      <c r="G157" s="451"/>
      <c r="H157" s="452"/>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"2ГИС.КАМЕНСК-УРАЛЬСКИЙ"</v>
      </c>
      <c r="D159" s="337">
        <v>1770</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0" s="337">
        <v>3780</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"2ГИС.КАМЕНСК-УРАЛЬСКИЙ"</v>
      </c>
      <c r="D161" s="337">
        <v>2520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2" s="337">
        <v>5400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"2ГИС.КАМЕНСК-УРАЛЬСКИЙ"</v>
      </c>
      <c r="D163" s="337">
        <v>3180</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6"/>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6" s="360">
        <v>5460</v>
      </c>
      <c r="E166" s="361"/>
      <c r="F166" s="361"/>
      <c r="G166" s="361"/>
      <c r="H166" s="362"/>
    </row>
    <row r="167" spans="1:8" s="16" customFormat="1" ht="83.25" customHeight="1" thickBot="1" x14ac:dyDescent="0.25">
      <c r="A167" s="335" t="s">
        <v>198</v>
      </c>
      <c r="B167" s="336"/>
      <c r="C167" s="346"/>
      <c r="D167" s="337">
        <v>5460</v>
      </c>
      <c r="E167" s="338"/>
      <c r="F167" s="338"/>
      <c r="G167" s="338"/>
      <c r="H167" s="339"/>
    </row>
    <row r="168" spans="1:8" ht="21.75" thickBot="1" x14ac:dyDescent="0.25">
      <c r="A168" s="497"/>
      <c r="B168" s="498"/>
      <c r="C168" s="60"/>
      <c r="D168" s="499"/>
      <c r="E168" s="499"/>
      <c r="F168" s="499"/>
      <c r="G168" s="499"/>
      <c r="H168" s="500"/>
    </row>
    <row r="170" spans="1:8" ht="21" x14ac:dyDescent="0.2">
      <c r="A170" s="75"/>
      <c r="B170" s="76" t="s">
        <v>130</v>
      </c>
      <c r="C170" s="333" t="s">
        <v>511</v>
      </c>
      <c r="D170" s="333"/>
      <c r="E170" s="77"/>
      <c r="F170" s="77"/>
      <c r="G170" s="77"/>
      <c r="H170" s="77"/>
    </row>
    <row r="171" spans="1:8" ht="21" x14ac:dyDescent="0.2">
      <c r="A171" s="75"/>
      <c r="B171" s="77"/>
      <c r="C171" s="327" t="s">
        <v>512</v>
      </c>
      <c r="D171" s="327"/>
      <c r="E171" s="77"/>
      <c r="F171" s="77"/>
      <c r="G171" s="77"/>
      <c r="H171" s="77"/>
    </row>
    <row r="172" spans="1:8" ht="21" x14ac:dyDescent="0.2">
      <c r="A172" s="75"/>
      <c r="B172" s="77"/>
      <c r="C172" s="327" t="s">
        <v>513</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96" customHeight="1" thickBot="1" x14ac:dyDescent="0.25">
      <c r="A187" s="315" t="s">
        <v>145</v>
      </c>
      <c r="B187" s="316"/>
      <c r="C187" s="93" t="s">
        <v>146</v>
      </c>
      <c r="D187" s="316" t="s">
        <v>147</v>
      </c>
      <c r="E187" s="317"/>
      <c r="F187" s="94"/>
      <c r="G187" s="94"/>
      <c r="H187" s="94"/>
    </row>
    <row r="188" spans="1:8" ht="126.75" customHeight="1" x14ac:dyDescent="0.2">
      <c r="A188" s="318" t="s">
        <v>148</v>
      </c>
      <c r="B188" s="319"/>
      <c r="C188" s="95" t="s">
        <v>149</v>
      </c>
      <c r="D188" s="320" t="s">
        <v>150</v>
      </c>
      <c r="E188" s="321"/>
      <c r="F188" s="94"/>
      <c r="G188" s="94"/>
      <c r="H188" s="94"/>
    </row>
    <row r="189" spans="1:8" ht="108" customHeight="1" x14ac:dyDescent="0.2">
      <c r="A189" s="322" t="s">
        <v>151</v>
      </c>
      <c r="B189" s="323"/>
      <c r="C189" s="96" t="s">
        <v>152</v>
      </c>
      <c r="D189" s="310" t="s">
        <v>153</v>
      </c>
      <c r="E189" s="311"/>
      <c r="F189" s="94"/>
      <c r="G189" s="94"/>
      <c r="H189" s="94"/>
    </row>
    <row r="190" spans="1:8" ht="134.25" customHeight="1" x14ac:dyDescent="0.2">
      <c r="A190" s="323" t="s">
        <v>154</v>
      </c>
      <c r="B190" s="323"/>
      <c r="C190" s="96" t="s">
        <v>155</v>
      </c>
      <c r="D190" s="310" t="s">
        <v>153</v>
      </c>
      <c r="E190" s="310"/>
      <c r="F190" s="94"/>
      <c r="G190" s="94"/>
      <c r="H190" s="94"/>
    </row>
    <row r="191" spans="1:8" s="72" customFormat="1" ht="125.25" customHeight="1" x14ac:dyDescent="0.2">
      <c r="A191" s="322" t="s">
        <v>157</v>
      </c>
      <c r="B191" s="323"/>
      <c r="C191" s="110" t="s">
        <v>158</v>
      </c>
      <c r="D191" s="323" t="s">
        <v>153</v>
      </c>
      <c r="E191" s="473"/>
      <c r="F191" s="91"/>
      <c r="G191" s="91"/>
      <c r="H191" s="91"/>
    </row>
    <row r="192" spans="1:8" s="88" customFormat="1" ht="222.75" customHeight="1" thickBot="1" x14ac:dyDescent="0.25">
      <c r="A192" s="596" t="s">
        <v>159</v>
      </c>
      <c r="B192" s="597"/>
      <c r="C192" s="111" t="s">
        <v>160</v>
      </c>
      <c r="D192" s="598" t="s">
        <v>153</v>
      </c>
      <c r="E192" s="599"/>
      <c r="F192" s="86"/>
      <c r="G192" s="87"/>
      <c r="H192" s="87"/>
    </row>
    <row r="193" spans="1:8" ht="24.95" customHeight="1" x14ac:dyDescent="0.2">
      <c r="A193" s="307" t="s">
        <v>161</v>
      </c>
      <c r="B193" s="307"/>
      <c r="C193" s="307"/>
      <c r="D193" s="307"/>
      <c r="E193" s="307"/>
      <c r="F193" s="307"/>
      <c r="G193" s="307"/>
      <c r="H193" s="307"/>
    </row>
    <row r="194" spans="1:8" ht="24.95" customHeight="1" x14ac:dyDescent="0.2">
      <c r="A194" s="307" t="s">
        <v>162</v>
      </c>
      <c r="B194" s="307"/>
      <c r="C194" s="307"/>
      <c r="D194" s="307"/>
      <c r="E194" s="307"/>
      <c r="F194" s="307"/>
      <c r="G194" s="307"/>
      <c r="H194" s="307"/>
    </row>
    <row r="195" spans="1:8" ht="183.75" customHeight="1" x14ac:dyDescent="0.2">
      <c r="A19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5"/>
      <c r="C195" s="325"/>
      <c r="D195" s="325"/>
      <c r="E195" s="325"/>
      <c r="F195" s="325"/>
      <c r="G195" s="325"/>
      <c r="H195" s="325"/>
    </row>
    <row r="196" spans="1:8" ht="81" customHeight="1" x14ac:dyDescent="0.2">
      <c r="A196" s="325" t="s">
        <v>164</v>
      </c>
      <c r="B196" s="325"/>
      <c r="C196" s="325"/>
      <c r="D196" s="325"/>
      <c r="E196" s="325"/>
      <c r="F196" s="325"/>
      <c r="G196" s="325"/>
      <c r="H196" s="325"/>
    </row>
    <row r="197" spans="1:8" ht="23.25" x14ac:dyDescent="0.2">
      <c r="A197" s="307" t="s">
        <v>165</v>
      </c>
      <c r="B197" s="307"/>
      <c r="C197" s="307"/>
      <c r="D197" s="307"/>
      <c r="E197" s="307"/>
      <c r="F197" s="307"/>
      <c r="G197" s="307"/>
      <c r="H197" s="307"/>
    </row>
    <row r="198" spans="1:8" s="97" customFormat="1" ht="114.75" customHeight="1" x14ac:dyDescent="0.2">
      <c r="A198" s="325" t="s">
        <v>166</v>
      </c>
      <c r="B198" s="325"/>
      <c r="C198" s="325"/>
      <c r="D198" s="325"/>
      <c r="E198" s="325"/>
      <c r="F198" s="325"/>
      <c r="G198" s="325"/>
      <c r="H198" s="325"/>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3"/>
  <sheetViews>
    <sheetView zoomScale="40" zoomScaleNormal="40" zoomScaleSheetLayoutView="40" workbookViewId="0">
      <pane ySplit="4" topLeftCell="A167"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 s="360">
        <f>F8*1.2</f>
        <v>11462.4</v>
      </c>
      <c r="E8" s="361">
        <f>F8*1.1</f>
        <v>10507.2</v>
      </c>
      <c r="F8" s="361">
        <v>9552</v>
      </c>
      <c r="G8" s="361">
        <f>F8*0.75</f>
        <v>7164</v>
      </c>
      <c r="H8" s="362">
        <f>F8*0.5</f>
        <v>4776</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 s="436">
        <f>F13*1.2</f>
        <v>13118.4</v>
      </c>
      <c r="E13" s="361">
        <f>F13*1.1</f>
        <v>12025.2</v>
      </c>
      <c r="F13" s="361">
        <v>10932</v>
      </c>
      <c r="G13" s="361">
        <f>F13*0.75</f>
        <v>8199</v>
      </c>
      <c r="H13" s="362">
        <f>F13*0.5</f>
        <v>5466</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1680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"2ГИС.КЕМЕРОВО"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4" s="506">
        <v>300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8" s="360">
        <f>F28*1.2</f>
        <v>16056</v>
      </c>
      <c r="E28" s="361">
        <f>F28*1.1</f>
        <v>14718.000000000002</v>
      </c>
      <c r="F28" s="361">
        <v>13380</v>
      </c>
      <c r="G28" s="361">
        <f>F28*0.75</f>
        <v>10035</v>
      </c>
      <c r="H28" s="362">
        <f>F28*0.5</f>
        <v>6690</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3" s="436">
        <f>F33*1.2</f>
        <v>18374.399999999998</v>
      </c>
      <c r="E33" s="361">
        <f>F33*1.1</f>
        <v>16843.2</v>
      </c>
      <c r="F33" s="361">
        <v>15312</v>
      </c>
      <c r="G33" s="361">
        <f>F33*0.75</f>
        <v>11484</v>
      </c>
      <c r="H33" s="362">
        <f>F33*0.5</f>
        <v>7656</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2400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"2ГИС.КЕМЕРОВО"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4" s="424">
        <v>420</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7" s="428"/>
      <c r="E47" s="428"/>
      <c r="F47" s="428"/>
      <c r="G47" s="428"/>
      <c r="H47" s="429"/>
    </row>
    <row r="48" spans="1:8" s="16" customFormat="1" ht="24.95" customHeight="1" thickBot="1" x14ac:dyDescent="0.25">
      <c r="A48" s="40"/>
      <c r="B48" s="59"/>
      <c r="C48" s="60"/>
      <c r="D48" s="414"/>
      <c r="E48" s="415"/>
      <c r="F48" s="415"/>
      <c r="G48" s="415"/>
      <c r="H48" s="416"/>
    </row>
    <row r="49" spans="1:8" s="16" customFormat="1" ht="50.1" customHeight="1" thickBot="1" x14ac:dyDescent="0.25">
      <c r="A49" s="514"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9" s="515">
        <f>F49*1.2</f>
        <v>5904</v>
      </c>
      <c r="E49" s="515">
        <f>F49*1.1</f>
        <v>5412</v>
      </c>
      <c r="F49" s="515">
        <v>4920</v>
      </c>
      <c r="G49" s="515">
        <f>F49*0.75</f>
        <v>3690</v>
      </c>
      <c r="H49" s="515">
        <f>F49*0.5</f>
        <v>2460</v>
      </c>
    </row>
    <row r="50" spans="1:8" s="16" customFormat="1" ht="99.95" customHeight="1" thickBot="1" x14ac:dyDescent="0.25">
      <c r="A50" s="514"/>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516"/>
      <c r="E50" s="516"/>
      <c r="F50" s="516"/>
      <c r="G50" s="516"/>
      <c r="H50" s="516"/>
    </row>
    <row r="51" spans="1:8" s="16" customFormat="1" ht="75" customHeight="1" thickBot="1" x14ac:dyDescent="0.25">
      <c r="A51" s="514"/>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1" s="516"/>
      <c r="E51" s="516"/>
      <c r="F51" s="516"/>
      <c r="G51" s="516"/>
      <c r="H51" s="516"/>
    </row>
    <row r="52" spans="1:8" s="16" customFormat="1" ht="24.95" customHeight="1" thickBot="1" x14ac:dyDescent="0.25">
      <c r="A52" s="40"/>
      <c r="B52" s="59"/>
      <c r="C52" s="60"/>
      <c r="D52" s="414"/>
      <c r="E52" s="415"/>
      <c r="F52" s="415"/>
      <c r="G52" s="415"/>
      <c r="H52" s="416"/>
    </row>
    <row r="53" spans="1:8" s="16" customFormat="1" ht="50.1" customHeight="1" x14ac:dyDescent="0.2">
      <c r="A53" s="513"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3" s="458">
        <v>300</v>
      </c>
      <c r="E53" s="424"/>
      <c r="F53" s="424"/>
      <c r="G53" s="424"/>
      <c r="H53" s="425"/>
    </row>
    <row r="54" spans="1:8" s="16" customFormat="1" ht="75" customHeight="1" thickBot="1" x14ac:dyDescent="0.25">
      <c r="A54" s="418"/>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4" s="460"/>
      <c r="E54" s="428"/>
      <c r="F54" s="428"/>
      <c r="G54" s="428"/>
      <c r="H54" s="429"/>
    </row>
    <row r="55" spans="1:8" s="16" customFormat="1" ht="24.95" customHeight="1" thickBot="1" x14ac:dyDescent="0.25">
      <c r="A55" s="40"/>
      <c r="B55" s="41"/>
      <c r="C55" s="42"/>
      <c r="D55" s="498" t="s">
        <v>228</v>
      </c>
      <c r="E55" s="498"/>
      <c r="F55" s="498"/>
      <c r="G55" s="498"/>
      <c r="H55" s="624"/>
    </row>
    <row r="56" spans="1:8" s="16" customFormat="1" ht="48" customHeight="1" x14ac:dyDescent="0.2">
      <c r="A56" s="440" t="s">
        <v>31</v>
      </c>
      <c r="B56" s="434" t="s">
        <v>27</v>
      </c>
      <c r="C5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6" s="360">
        <f>F56*1.2</f>
        <v>11966.4</v>
      </c>
      <c r="E56" s="361">
        <f>F56*1.1</f>
        <v>10969.2</v>
      </c>
      <c r="F56" s="361">
        <v>9972</v>
      </c>
      <c r="G56" s="361">
        <f>F56*0.75</f>
        <v>7479</v>
      </c>
      <c r="H56" s="362">
        <f>F56*0.5</f>
        <v>4986</v>
      </c>
    </row>
    <row r="57" spans="1:8" s="16" customFormat="1" ht="132" customHeight="1" x14ac:dyDescent="0.2">
      <c r="A57" s="441"/>
      <c r="B57" s="435"/>
      <c r="C57" s="435"/>
      <c r="D57" s="337"/>
      <c r="E57" s="338"/>
      <c r="F57" s="338"/>
      <c r="G57" s="338"/>
      <c r="H57" s="339"/>
    </row>
    <row r="58" spans="1:8" s="16" customFormat="1" ht="127.5" customHeight="1" x14ac:dyDescent="0.2">
      <c r="A58" s="441"/>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8" s="337"/>
      <c r="E58" s="338"/>
      <c r="F58" s="338"/>
      <c r="G58" s="338"/>
      <c r="H58" s="339"/>
    </row>
    <row r="59" spans="1:8" s="16" customFormat="1" ht="127.5" customHeight="1" thickBot="1" x14ac:dyDescent="0.25">
      <c r="A59" s="442"/>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367"/>
      <c r="E59" s="351"/>
      <c r="F59" s="351"/>
      <c r="G59" s="351"/>
      <c r="H59" s="352"/>
    </row>
    <row r="60" spans="1:8" s="16" customFormat="1" ht="166.5" customHeight="1" thickBot="1" x14ac:dyDescent="0.25">
      <c r="A60" s="443"/>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0" s="353"/>
      <c r="E60" s="354"/>
      <c r="F60" s="354"/>
      <c r="G60" s="354"/>
      <c r="H60" s="355"/>
    </row>
    <row r="61" spans="1:8" s="16" customFormat="1" ht="24.95" customHeight="1" thickBot="1" x14ac:dyDescent="0.25">
      <c r="A61" s="28"/>
      <c r="B61" s="29"/>
      <c r="C61" s="30"/>
      <c r="D61" s="498" t="s">
        <v>228</v>
      </c>
      <c r="E61" s="498"/>
      <c r="F61" s="498"/>
      <c r="G61" s="498"/>
      <c r="H61" s="624"/>
    </row>
    <row r="62" spans="1:8" s="16" customFormat="1" ht="48" customHeight="1" x14ac:dyDescent="0.2">
      <c r="A62" s="430" t="s">
        <v>35</v>
      </c>
      <c r="B62" s="434" t="s">
        <v>27</v>
      </c>
      <c r="C6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2" s="436">
        <f>F62*1.2</f>
        <v>13694.4</v>
      </c>
      <c r="E62" s="361">
        <f>F62*1.1</f>
        <v>12553.2</v>
      </c>
      <c r="F62" s="361">
        <v>11412</v>
      </c>
      <c r="G62" s="361">
        <f>F62*0.75</f>
        <v>8559</v>
      </c>
      <c r="H62" s="362">
        <f>F62*0.5</f>
        <v>5706</v>
      </c>
    </row>
    <row r="63" spans="1:8" s="16" customFormat="1" ht="132" customHeight="1" x14ac:dyDescent="0.2">
      <c r="A63" s="431"/>
      <c r="B63" s="435"/>
      <c r="C63" s="435"/>
      <c r="D63" s="340"/>
      <c r="E63" s="338"/>
      <c r="F63" s="338"/>
      <c r="G63" s="338"/>
      <c r="H63" s="339"/>
    </row>
    <row r="64" spans="1:8" s="16" customFormat="1" ht="138.94999999999999" customHeight="1" x14ac:dyDescent="0.2">
      <c r="A64" s="431"/>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4" s="340"/>
      <c r="E64" s="338"/>
      <c r="F64" s="338"/>
      <c r="G64" s="338"/>
      <c r="H64" s="339"/>
    </row>
    <row r="65" spans="1:8" s="16" customFormat="1" ht="166.5" customHeight="1" x14ac:dyDescent="0.2">
      <c r="A65" s="431"/>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5" s="340"/>
      <c r="E65" s="338"/>
      <c r="F65" s="338"/>
      <c r="G65" s="338"/>
      <c r="H65" s="339"/>
    </row>
    <row r="66" spans="1:8" s="16" customFormat="1" ht="92.25" customHeight="1" thickBot="1" x14ac:dyDescent="0.25">
      <c r="A66" s="468"/>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6" s="461"/>
      <c r="E66" s="354"/>
      <c r="F66" s="354"/>
      <c r="G66" s="354"/>
      <c r="H66" s="355"/>
    </row>
    <row r="67" spans="1:8" s="16" customFormat="1" ht="24.95" customHeight="1" thickBot="1" x14ac:dyDescent="0.25">
      <c r="A67" s="40"/>
      <c r="B67" s="41"/>
      <c r="C67" s="42"/>
      <c r="D67" s="498" t="s">
        <v>228</v>
      </c>
      <c r="E67" s="498"/>
      <c r="F67" s="498"/>
      <c r="G67" s="498"/>
      <c r="H67" s="624"/>
    </row>
    <row r="68" spans="1:8" s="16" customFormat="1" ht="50.1" customHeight="1" x14ac:dyDescent="0.2">
      <c r="A68" s="417" t="s">
        <v>37</v>
      </c>
      <c r="B68" s="454" t="s">
        <v>23</v>
      </c>
      <c r="C68"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8" s="506">
        <v>300</v>
      </c>
      <c r="E68" s="507"/>
      <c r="F68" s="507"/>
      <c r="G68" s="507"/>
      <c r="H68" s="508"/>
    </row>
    <row r="69" spans="1:8" s="16" customFormat="1" ht="94.5" customHeight="1" x14ac:dyDescent="0.2">
      <c r="A69" s="418"/>
      <c r="B69" s="455"/>
      <c r="C69" s="457"/>
      <c r="D69" s="459"/>
      <c r="E69" s="426"/>
      <c r="F69" s="426"/>
      <c r="G69" s="426"/>
      <c r="H69" s="509"/>
    </row>
    <row r="70" spans="1:8" s="16" customFormat="1" ht="163.5" customHeight="1" thickBot="1" x14ac:dyDescent="0.25">
      <c r="A70" s="419"/>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70" s="510"/>
      <c r="E70" s="511"/>
      <c r="F70" s="511"/>
      <c r="G70" s="511"/>
      <c r="H70" s="512"/>
    </row>
    <row r="71" spans="1:8" s="16" customFormat="1" ht="24.95" customHeight="1" thickBot="1" x14ac:dyDescent="0.25">
      <c r="A71" s="40"/>
      <c r="B71" s="59"/>
      <c r="C71" s="60"/>
      <c r="D71" s="498" t="s">
        <v>228</v>
      </c>
      <c r="E71" s="498"/>
      <c r="F71" s="498"/>
      <c r="G71" s="498"/>
      <c r="H71" s="624"/>
    </row>
    <row r="72" spans="1:8" s="16" customFormat="1" ht="50.1" customHeight="1" thickBot="1" x14ac:dyDescent="0.25">
      <c r="A72" s="386" t="s">
        <v>38</v>
      </c>
      <c r="B72" s="387"/>
      <c r="C72" s="387"/>
      <c r="D72" s="398" t="str">
        <f>"от "&amp;MIN(D73:D92)&amp;" до "&amp;MAX(D73:D92)</f>
        <v>от 2040 до 77520</v>
      </c>
      <c r="E72" s="399"/>
      <c r="F72" s="399"/>
      <c r="G72" s="399"/>
      <c r="H72" s="400"/>
    </row>
    <row r="73" spans="1:8" s="16" customFormat="1" ht="37.5" customHeight="1" outlineLevel="1" x14ac:dyDescent="0.2">
      <c r="A73" s="408" t="s">
        <v>39</v>
      </c>
      <c r="B73" s="409"/>
      <c r="C73" s="410"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3" s="411">
        <v>2040</v>
      </c>
      <c r="E73" s="412"/>
      <c r="F73" s="412"/>
      <c r="G73" s="412"/>
      <c r="H73" s="413"/>
    </row>
    <row r="74" spans="1:8" s="16" customFormat="1" ht="37.5" customHeight="1" outlineLevel="1" x14ac:dyDescent="0.2">
      <c r="A74" s="396" t="s">
        <v>40</v>
      </c>
      <c r="B74" s="397"/>
      <c r="C74" s="410"/>
      <c r="D74" s="337">
        <v>4080</v>
      </c>
      <c r="E74" s="338"/>
      <c r="F74" s="338"/>
      <c r="G74" s="338"/>
      <c r="H74" s="339"/>
    </row>
    <row r="75" spans="1:8" s="16" customFormat="1" ht="37.5" customHeight="1" outlineLevel="1" x14ac:dyDescent="0.2">
      <c r="A75" s="396" t="s">
        <v>41</v>
      </c>
      <c r="B75" s="397"/>
      <c r="C75" s="410"/>
      <c r="D75" s="337">
        <v>8160</v>
      </c>
      <c r="E75" s="338"/>
      <c r="F75" s="338"/>
      <c r="G75" s="338"/>
      <c r="H75" s="339"/>
    </row>
    <row r="76" spans="1:8" s="16" customFormat="1" ht="37.5" customHeight="1" outlineLevel="1" x14ac:dyDescent="0.2">
      <c r="A76" s="396" t="s">
        <v>42</v>
      </c>
      <c r="B76" s="397"/>
      <c r="C76" s="410"/>
      <c r="D76" s="337">
        <v>12240</v>
      </c>
      <c r="E76" s="338"/>
      <c r="F76" s="338"/>
      <c r="G76" s="338"/>
      <c r="H76" s="339"/>
    </row>
    <row r="77" spans="1:8" s="16" customFormat="1" ht="37.5" customHeight="1" outlineLevel="1" x14ac:dyDescent="0.2">
      <c r="A77" s="396" t="s">
        <v>43</v>
      </c>
      <c r="B77" s="397"/>
      <c r="C77" s="410"/>
      <c r="D77" s="337">
        <v>16320</v>
      </c>
      <c r="E77" s="338"/>
      <c r="F77" s="338"/>
      <c r="G77" s="338"/>
      <c r="H77" s="339"/>
    </row>
    <row r="78" spans="1:8" s="16" customFormat="1" ht="37.5" customHeight="1" outlineLevel="1" x14ac:dyDescent="0.2">
      <c r="A78" s="396" t="s">
        <v>44</v>
      </c>
      <c r="B78" s="397"/>
      <c r="C78" s="410"/>
      <c r="D78" s="337">
        <v>20400</v>
      </c>
      <c r="E78" s="338"/>
      <c r="F78" s="338"/>
      <c r="G78" s="338"/>
      <c r="H78" s="339"/>
    </row>
    <row r="79" spans="1:8" s="16" customFormat="1" ht="37.5" customHeight="1" outlineLevel="1" x14ac:dyDescent="0.2">
      <c r="A79" s="396" t="s">
        <v>45</v>
      </c>
      <c r="B79" s="397"/>
      <c r="C79" s="410"/>
      <c r="D79" s="337">
        <v>24480</v>
      </c>
      <c r="E79" s="338"/>
      <c r="F79" s="338"/>
      <c r="G79" s="338"/>
      <c r="H79" s="339"/>
    </row>
    <row r="80" spans="1:8" s="16" customFormat="1" ht="37.5" customHeight="1" outlineLevel="1" x14ac:dyDescent="0.2">
      <c r="A80" s="396" t="s">
        <v>46</v>
      </c>
      <c r="B80" s="397"/>
      <c r="C80" s="410"/>
      <c r="D80" s="337">
        <v>28560</v>
      </c>
      <c r="E80" s="338"/>
      <c r="F80" s="338"/>
      <c r="G80" s="338"/>
      <c r="H80" s="339"/>
    </row>
    <row r="81" spans="1:8" s="16" customFormat="1" ht="37.5" customHeight="1" outlineLevel="1" x14ac:dyDescent="0.2">
      <c r="A81" s="396" t="s">
        <v>47</v>
      </c>
      <c r="B81" s="397"/>
      <c r="C81" s="410"/>
      <c r="D81" s="337">
        <v>32640</v>
      </c>
      <c r="E81" s="338"/>
      <c r="F81" s="338"/>
      <c r="G81" s="338"/>
      <c r="H81" s="339"/>
    </row>
    <row r="82" spans="1:8" s="16" customFormat="1" ht="37.5" customHeight="1" outlineLevel="1" x14ac:dyDescent="0.2">
      <c r="A82" s="396" t="s">
        <v>48</v>
      </c>
      <c r="B82" s="397"/>
      <c r="C82" s="410"/>
      <c r="D82" s="337">
        <v>36720</v>
      </c>
      <c r="E82" s="338"/>
      <c r="F82" s="338"/>
      <c r="G82" s="338"/>
      <c r="H82" s="339"/>
    </row>
    <row r="83" spans="1:8" s="16" customFormat="1" ht="37.5" customHeight="1" outlineLevel="1" x14ac:dyDescent="0.2">
      <c r="A83" s="396" t="s">
        <v>49</v>
      </c>
      <c r="B83" s="397"/>
      <c r="C83" s="410"/>
      <c r="D83" s="337">
        <v>40800</v>
      </c>
      <c r="E83" s="338"/>
      <c r="F83" s="338"/>
      <c r="G83" s="338"/>
      <c r="H83" s="339"/>
    </row>
    <row r="84" spans="1:8" s="16" customFormat="1" ht="37.5" customHeight="1" outlineLevel="1" x14ac:dyDescent="0.2">
      <c r="A84" s="396" t="s">
        <v>50</v>
      </c>
      <c r="B84" s="397"/>
      <c r="C84" s="410"/>
      <c r="D84" s="337">
        <v>44880</v>
      </c>
      <c r="E84" s="338"/>
      <c r="F84" s="338"/>
      <c r="G84" s="338"/>
      <c r="H84" s="339"/>
    </row>
    <row r="85" spans="1:8" s="16" customFormat="1" ht="37.5" customHeight="1" outlineLevel="1" x14ac:dyDescent="0.2">
      <c r="A85" s="396" t="s">
        <v>51</v>
      </c>
      <c r="B85" s="397"/>
      <c r="C85" s="410"/>
      <c r="D85" s="337">
        <v>48960</v>
      </c>
      <c r="E85" s="338"/>
      <c r="F85" s="338"/>
      <c r="G85" s="338"/>
      <c r="H85" s="339"/>
    </row>
    <row r="86" spans="1:8" s="16" customFormat="1" ht="37.5" customHeight="1" outlineLevel="1" x14ac:dyDescent="0.2">
      <c r="A86" s="396" t="s">
        <v>52</v>
      </c>
      <c r="B86" s="397"/>
      <c r="C86" s="410"/>
      <c r="D86" s="337">
        <v>53040</v>
      </c>
      <c r="E86" s="338"/>
      <c r="F86" s="338"/>
      <c r="G86" s="338"/>
      <c r="H86" s="339"/>
    </row>
    <row r="87" spans="1:8" s="16" customFormat="1" ht="37.5" customHeight="1" outlineLevel="1" x14ac:dyDescent="0.2">
      <c r="A87" s="396" t="s">
        <v>53</v>
      </c>
      <c r="B87" s="397"/>
      <c r="C87" s="410"/>
      <c r="D87" s="337">
        <v>57120</v>
      </c>
      <c r="E87" s="338"/>
      <c r="F87" s="338"/>
      <c r="G87" s="338"/>
      <c r="H87" s="339"/>
    </row>
    <row r="88" spans="1:8" s="16" customFormat="1" ht="37.5" customHeight="1" outlineLevel="1" x14ac:dyDescent="0.2">
      <c r="A88" s="396" t="s">
        <v>54</v>
      </c>
      <c r="B88" s="397"/>
      <c r="C88" s="410"/>
      <c r="D88" s="337">
        <v>61200</v>
      </c>
      <c r="E88" s="338"/>
      <c r="F88" s="338"/>
      <c r="G88" s="338"/>
      <c r="H88" s="339"/>
    </row>
    <row r="89" spans="1:8" s="16" customFormat="1" ht="37.5" customHeight="1" outlineLevel="1" x14ac:dyDescent="0.2">
      <c r="A89" s="396" t="s">
        <v>55</v>
      </c>
      <c r="B89" s="397"/>
      <c r="C89" s="410"/>
      <c r="D89" s="337">
        <v>65280</v>
      </c>
      <c r="E89" s="338"/>
      <c r="F89" s="338"/>
      <c r="G89" s="338"/>
      <c r="H89" s="339"/>
    </row>
    <row r="90" spans="1:8" s="16" customFormat="1" ht="37.5" customHeight="1" outlineLevel="1" x14ac:dyDescent="0.2">
      <c r="A90" s="396" t="s">
        <v>56</v>
      </c>
      <c r="B90" s="397"/>
      <c r="C90" s="410"/>
      <c r="D90" s="337">
        <v>69360</v>
      </c>
      <c r="E90" s="338"/>
      <c r="F90" s="338"/>
      <c r="G90" s="338"/>
      <c r="H90" s="339"/>
    </row>
    <row r="91" spans="1:8" s="16" customFormat="1" ht="37.5" customHeight="1" outlineLevel="1" x14ac:dyDescent="0.2">
      <c r="A91" s="396" t="s">
        <v>57</v>
      </c>
      <c r="B91" s="397"/>
      <c r="C91" s="410"/>
      <c r="D91" s="337">
        <v>73440</v>
      </c>
      <c r="E91" s="338"/>
      <c r="F91" s="338"/>
      <c r="G91" s="338"/>
      <c r="H91" s="339"/>
    </row>
    <row r="92" spans="1:8" s="16" customFormat="1" ht="37.5" customHeight="1" outlineLevel="1" thickBot="1" x14ac:dyDescent="0.25">
      <c r="A92" s="396" t="s">
        <v>58</v>
      </c>
      <c r="B92" s="397"/>
      <c r="C92" s="410"/>
      <c r="D92" s="337">
        <v>77520</v>
      </c>
      <c r="E92" s="338"/>
      <c r="F92" s="338"/>
      <c r="G92" s="338"/>
      <c r="H92" s="339"/>
    </row>
    <row r="93" spans="1:8" s="16" customFormat="1" ht="50.1" customHeight="1" thickBot="1" x14ac:dyDescent="0.25">
      <c r="A93" s="386" t="s">
        <v>59</v>
      </c>
      <c r="B93" s="387"/>
      <c r="C93" s="387"/>
      <c r="D93" s="398" t="str">
        <f>"от "&amp;MIN(D94:D103)&amp;" до "&amp;MAX(D94:D103)</f>
        <v>от 300 до 7800</v>
      </c>
      <c r="E93" s="399"/>
      <c r="F93" s="399"/>
      <c r="G93" s="399"/>
      <c r="H93" s="400"/>
    </row>
    <row r="94" spans="1:8" s="16" customFormat="1" ht="150.75" customHeight="1" x14ac:dyDescent="0.2">
      <c r="A94" s="62" t="s">
        <v>60</v>
      </c>
      <c r="B94" s="63" t="s">
        <v>13</v>
      </c>
      <c r="C94" s="67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94" s="411">
        <v>1380</v>
      </c>
      <c r="E94" s="412"/>
      <c r="F94" s="412"/>
      <c r="G94" s="412"/>
      <c r="H94" s="413"/>
    </row>
    <row r="95" spans="1:8" s="16" customFormat="1" ht="37.5" customHeight="1" x14ac:dyDescent="0.2">
      <c r="A95" s="348" t="s">
        <v>61</v>
      </c>
      <c r="B95" s="349"/>
      <c r="C95" s="404"/>
      <c r="D95" s="337">
        <v>480</v>
      </c>
      <c r="E95" s="338"/>
      <c r="F95" s="338"/>
      <c r="G95" s="338"/>
      <c r="H95" s="339"/>
    </row>
    <row r="96" spans="1:8" s="16" customFormat="1" ht="37.5" customHeight="1" x14ac:dyDescent="0.2">
      <c r="A96" s="607" t="s">
        <v>62</v>
      </c>
      <c r="B96" s="359"/>
      <c r="C96" s="404"/>
      <c r="D96" s="337">
        <v>7800</v>
      </c>
      <c r="E96" s="338"/>
      <c r="F96" s="338"/>
      <c r="G96" s="338"/>
      <c r="H96" s="339"/>
    </row>
    <row r="97" spans="1:8" s="16" customFormat="1" ht="37.5" customHeight="1" x14ac:dyDescent="0.2">
      <c r="A97" s="659" t="s">
        <v>63</v>
      </c>
      <c r="B97" s="660"/>
      <c r="C97" s="404"/>
      <c r="D97" s="337">
        <v>1500</v>
      </c>
      <c r="E97" s="338"/>
      <c r="F97" s="338"/>
      <c r="G97" s="338"/>
      <c r="H97" s="339"/>
    </row>
    <row r="98" spans="1:8" s="16" customFormat="1" ht="37.5" customHeight="1" x14ac:dyDescent="0.2">
      <c r="A98" s="335" t="s">
        <v>64</v>
      </c>
      <c r="B98" s="336"/>
      <c r="C98" s="404"/>
      <c r="D98" s="337">
        <v>4500</v>
      </c>
      <c r="E98" s="338"/>
      <c r="F98" s="338"/>
      <c r="G98" s="338"/>
      <c r="H98" s="339"/>
    </row>
    <row r="99" spans="1:8" s="16" customFormat="1" ht="37.5" customHeight="1" x14ac:dyDescent="0.2">
      <c r="A99" s="335" t="s">
        <v>65</v>
      </c>
      <c r="B99" s="336"/>
      <c r="C99" s="404"/>
      <c r="D99" s="337">
        <v>300</v>
      </c>
      <c r="E99" s="338"/>
      <c r="F99" s="338"/>
      <c r="G99" s="338"/>
      <c r="H99" s="339"/>
    </row>
    <row r="100" spans="1:8" s="16" customFormat="1" ht="37.5" customHeight="1" x14ac:dyDescent="0.2">
      <c r="A100" s="335" t="s">
        <v>66</v>
      </c>
      <c r="B100" s="336"/>
      <c r="C100" s="404"/>
      <c r="D100" s="337">
        <v>300</v>
      </c>
      <c r="E100" s="338"/>
      <c r="F100" s="338"/>
      <c r="G100" s="338"/>
      <c r="H100" s="339"/>
    </row>
    <row r="101" spans="1:8" s="16" customFormat="1" ht="37.5" customHeight="1" x14ac:dyDescent="0.2">
      <c r="A101" s="335" t="s">
        <v>67</v>
      </c>
      <c r="B101" s="336"/>
      <c r="C101" s="404"/>
      <c r="D101" s="337">
        <v>600</v>
      </c>
      <c r="E101" s="338"/>
      <c r="F101" s="338"/>
      <c r="G101" s="338"/>
      <c r="H101" s="339"/>
    </row>
    <row r="102" spans="1:8" s="16" customFormat="1" ht="37.5" customHeight="1" x14ac:dyDescent="0.2">
      <c r="A102" s="335" t="s">
        <v>68</v>
      </c>
      <c r="B102" s="336"/>
      <c r="C102" s="404"/>
      <c r="D102" s="337">
        <v>900</v>
      </c>
      <c r="E102" s="338"/>
      <c r="F102" s="338"/>
      <c r="G102" s="338"/>
      <c r="H102" s="339"/>
    </row>
    <row r="103" spans="1:8" s="16" customFormat="1" ht="37.5" customHeight="1" thickBot="1" x14ac:dyDescent="0.25">
      <c r="A103" s="493" t="s">
        <v>69</v>
      </c>
      <c r="B103" s="494"/>
      <c r="C103" s="405"/>
      <c r="D103" s="367">
        <v>4800</v>
      </c>
      <c r="E103" s="351"/>
      <c r="F103" s="351"/>
      <c r="G103" s="351"/>
      <c r="H103" s="352"/>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4" s="354">
        <v>30</v>
      </c>
      <c r="E104" s="354"/>
      <c r="F104" s="354"/>
      <c r="G104" s="354"/>
      <c r="H104" s="355"/>
    </row>
    <row r="105" spans="1:8" s="23" customFormat="1" ht="49.5" customHeight="1" thickBot="1" x14ac:dyDescent="0.25">
      <c r="A105" s="341" t="s">
        <v>72</v>
      </c>
      <c r="B105" s="342"/>
      <c r="C105" s="21"/>
      <c r="D105" s="343" t="e">
        <f>"от "&amp;MIN(D107,D127:H128,#REF!,D129:H143)&amp;" до "&amp;MAX(D107,D127:H128,#REF!,D129:H143)</f>
        <v>#REF!</v>
      </c>
      <c r="E105" s="343"/>
      <c r="F105" s="343"/>
      <c r="G105" s="343"/>
      <c r="H105" s="344"/>
    </row>
    <row r="106" spans="1:8" s="16" customFormat="1" ht="24.95" customHeight="1" thickBot="1" x14ac:dyDescent="0.25">
      <c r="A106" s="497"/>
      <c r="B106" s="498"/>
      <c r="C106" s="60"/>
      <c r="D106" s="499"/>
      <c r="E106" s="499"/>
      <c r="F106" s="499"/>
      <c r="G106" s="499"/>
      <c r="H106" s="500"/>
    </row>
    <row r="107" spans="1:8" s="16" customFormat="1" ht="50.1" customHeight="1" thickBot="1" x14ac:dyDescent="0.25">
      <c r="A107" s="374" t="s">
        <v>73</v>
      </c>
      <c r="B107" s="375"/>
      <c r="C10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7" s="379">
        <v>8424</v>
      </c>
      <c r="E107" s="379"/>
      <c r="F107" s="379"/>
      <c r="G107" s="379"/>
      <c r="H107" s="380"/>
    </row>
    <row r="108" spans="1:8" s="16" customFormat="1" ht="50.1" customHeight="1" thickBot="1" x14ac:dyDescent="0.25">
      <c r="A108" s="381" t="s">
        <v>74</v>
      </c>
      <c r="B108" s="382"/>
      <c r="C108" s="377"/>
      <c r="D108" s="383" t="s">
        <v>75</v>
      </c>
      <c r="E108" s="384"/>
      <c r="F108" s="384"/>
      <c r="G108" s="384"/>
      <c r="H108" s="385"/>
    </row>
    <row r="109" spans="1:8" s="16" customFormat="1" ht="50.1" customHeight="1" x14ac:dyDescent="0.2">
      <c r="A109" s="363" t="s">
        <v>76</v>
      </c>
      <c r="B109" s="364"/>
      <c r="C109" s="377"/>
      <c r="D109" s="368">
        <f>D107/4</f>
        <v>2106</v>
      </c>
      <c r="E109" s="368"/>
      <c r="F109" s="368"/>
      <c r="G109" s="368"/>
      <c r="H109" s="369"/>
    </row>
    <row r="110" spans="1:8" s="16" customFormat="1" ht="50.1" customHeight="1" x14ac:dyDescent="0.2">
      <c r="A110" s="363" t="s">
        <v>77</v>
      </c>
      <c r="B110" s="364"/>
      <c r="C110" s="377"/>
      <c r="D110" s="368">
        <f>D107/5</f>
        <v>1684.8</v>
      </c>
      <c r="E110" s="368"/>
      <c r="F110" s="368"/>
      <c r="G110" s="368"/>
      <c r="H110" s="369"/>
    </row>
    <row r="111" spans="1:8" s="16" customFormat="1" ht="50.1" customHeight="1" x14ac:dyDescent="0.2">
      <c r="A111" s="363" t="s">
        <v>78</v>
      </c>
      <c r="B111" s="364"/>
      <c r="C111" s="377"/>
      <c r="D111" s="368">
        <f>D107/6</f>
        <v>1404</v>
      </c>
      <c r="E111" s="368"/>
      <c r="F111" s="368"/>
      <c r="G111" s="368"/>
      <c r="H111" s="369"/>
    </row>
    <row r="112" spans="1:8" s="16" customFormat="1" ht="50.1" customHeight="1" x14ac:dyDescent="0.2">
      <c r="A112" s="363" t="s">
        <v>79</v>
      </c>
      <c r="B112" s="364"/>
      <c r="C112" s="377"/>
      <c r="D112" s="368">
        <f>D107/7</f>
        <v>1203.4285714285713</v>
      </c>
      <c r="E112" s="368"/>
      <c r="F112" s="368"/>
      <c r="G112" s="368"/>
      <c r="H112" s="369"/>
    </row>
    <row r="113" spans="1:8" s="16" customFormat="1" ht="50.1" customHeight="1" x14ac:dyDescent="0.2">
      <c r="A113" s="363" t="s">
        <v>80</v>
      </c>
      <c r="B113" s="364"/>
      <c r="C113" s="377"/>
      <c r="D113" s="368">
        <f>D107/8</f>
        <v>1053</v>
      </c>
      <c r="E113" s="368"/>
      <c r="F113" s="368"/>
      <c r="G113" s="368"/>
      <c r="H113" s="369"/>
    </row>
    <row r="114" spans="1:8" s="16" customFormat="1" ht="50.1" customHeight="1" x14ac:dyDescent="0.2">
      <c r="A114" s="363" t="s">
        <v>81</v>
      </c>
      <c r="B114" s="364"/>
      <c r="C114" s="377"/>
      <c r="D114" s="368">
        <f>D107/9</f>
        <v>936</v>
      </c>
      <c r="E114" s="368"/>
      <c r="F114" s="368"/>
      <c r="G114" s="368"/>
      <c r="H114" s="369"/>
    </row>
    <row r="115" spans="1:8" s="16" customFormat="1" ht="50.1" customHeight="1" x14ac:dyDescent="0.2">
      <c r="A115" s="363" t="s">
        <v>82</v>
      </c>
      <c r="B115" s="364"/>
      <c r="C115" s="377"/>
      <c r="D115" s="368">
        <f>D107/10</f>
        <v>842.4</v>
      </c>
      <c r="E115" s="368"/>
      <c r="F115" s="368"/>
      <c r="G115" s="368"/>
      <c r="H115" s="369"/>
    </row>
    <row r="116" spans="1:8" s="16" customFormat="1" ht="50.1" customHeight="1" thickBot="1" x14ac:dyDescent="0.25">
      <c r="A116" s="374" t="s">
        <v>83</v>
      </c>
      <c r="B116" s="375"/>
      <c r="C116" s="377"/>
      <c r="D116" s="379">
        <v>9720</v>
      </c>
      <c r="E116" s="379"/>
      <c r="F116" s="379"/>
      <c r="G116" s="379"/>
      <c r="H116" s="380"/>
    </row>
    <row r="117" spans="1:8" s="16" customFormat="1" ht="50.1" customHeight="1" thickBot="1" x14ac:dyDescent="0.25">
      <c r="A117" s="381" t="s">
        <v>74</v>
      </c>
      <c r="B117" s="382"/>
      <c r="C117" s="377"/>
      <c r="D117" s="383" t="s">
        <v>75</v>
      </c>
      <c r="E117" s="384"/>
      <c r="F117" s="384"/>
      <c r="G117" s="384"/>
      <c r="H117" s="385"/>
    </row>
    <row r="118" spans="1:8" s="16" customFormat="1" ht="50.1" customHeight="1" x14ac:dyDescent="0.2">
      <c r="A118" s="363" t="s">
        <v>76</v>
      </c>
      <c r="B118" s="364"/>
      <c r="C118" s="377"/>
      <c r="D118" s="368">
        <v>2430</v>
      </c>
      <c r="E118" s="368"/>
      <c r="F118" s="368"/>
      <c r="G118" s="368"/>
      <c r="H118" s="369"/>
    </row>
    <row r="119" spans="1:8" s="16" customFormat="1" ht="50.1" customHeight="1" x14ac:dyDescent="0.2">
      <c r="A119" s="363" t="s">
        <v>77</v>
      </c>
      <c r="B119" s="364"/>
      <c r="C119" s="377"/>
      <c r="D119" s="368">
        <v>1944</v>
      </c>
      <c r="E119" s="368"/>
      <c r="F119" s="368"/>
      <c r="G119" s="368"/>
      <c r="H119" s="369"/>
    </row>
    <row r="120" spans="1:8" s="16" customFormat="1" ht="50.1" customHeight="1" x14ac:dyDescent="0.2">
      <c r="A120" s="363" t="s">
        <v>78</v>
      </c>
      <c r="B120" s="364"/>
      <c r="C120" s="377"/>
      <c r="D120" s="368">
        <v>1620</v>
      </c>
      <c r="E120" s="368"/>
      <c r="F120" s="368"/>
      <c r="G120" s="368"/>
      <c r="H120" s="369"/>
    </row>
    <row r="121" spans="1:8" s="16" customFormat="1" ht="50.1" customHeight="1" x14ac:dyDescent="0.2">
      <c r="A121" s="363" t="s">
        <v>79</v>
      </c>
      <c r="B121" s="364"/>
      <c r="C121" s="377"/>
      <c r="D121" s="368">
        <v>1388.5714285714284</v>
      </c>
      <c r="E121" s="368"/>
      <c r="F121" s="368"/>
      <c r="G121" s="368"/>
      <c r="H121" s="369"/>
    </row>
    <row r="122" spans="1:8" s="16" customFormat="1" ht="50.1" customHeight="1" x14ac:dyDescent="0.2">
      <c r="A122" s="363" t="s">
        <v>80</v>
      </c>
      <c r="B122" s="364"/>
      <c r="C122" s="377"/>
      <c r="D122" s="368">
        <v>1215</v>
      </c>
      <c r="E122" s="368"/>
      <c r="F122" s="368"/>
      <c r="G122" s="368"/>
      <c r="H122" s="369"/>
    </row>
    <row r="123" spans="1:8" s="16" customFormat="1" ht="50.1" customHeight="1" x14ac:dyDescent="0.2">
      <c r="A123" s="363" t="s">
        <v>81</v>
      </c>
      <c r="B123" s="364"/>
      <c r="C123" s="377"/>
      <c r="D123" s="368">
        <v>1080</v>
      </c>
      <c r="E123" s="368"/>
      <c r="F123" s="368"/>
      <c r="G123" s="368"/>
      <c r="H123" s="369"/>
    </row>
    <row r="124" spans="1:8" s="16" customFormat="1" ht="50.1" customHeight="1" thickBot="1" x14ac:dyDescent="0.25">
      <c r="A124" s="363" t="s">
        <v>82</v>
      </c>
      <c r="B124" s="364"/>
      <c r="C124" s="378"/>
      <c r="D124" s="368">
        <v>972</v>
      </c>
      <c r="E124" s="368"/>
      <c r="F124" s="368"/>
      <c r="G124" s="368"/>
      <c r="H124" s="369"/>
    </row>
    <row r="125" spans="1:8" s="16" customFormat="1" ht="62.45" customHeight="1" thickBot="1" x14ac:dyDescent="0.25">
      <c r="A125" s="358" t="s">
        <v>84</v>
      </c>
      <c r="B125" s="359"/>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5" s="353">
        <v>10008</v>
      </c>
      <c r="E125" s="354"/>
      <c r="F125" s="354"/>
      <c r="G125" s="354"/>
      <c r="H125" s="355"/>
    </row>
    <row r="126" spans="1:8" s="16" customFormat="1" ht="24.95" customHeight="1" thickBot="1" x14ac:dyDescent="0.25">
      <c r="A126" s="497"/>
      <c r="B126" s="498"/>
      <c r="C126" s="56"/>
      <c r="D126" s="499"/>
      <c r="E126" s="499"/>
      <c r="F126" s="499"/>
      <c r="G126" s="499"/>
      <c r="H126" s="500"/>
    </row>
    <row r="127" spans="1:8" s="16" customFormat="1" ht="50.1" customHeight="1" x14ac:dyDescent="0.2">
      <c r="A127" s="335" t="s">
        <v>85</v>
      </c>
      <c r="B127" s="336"/>
      <c r="C127" s="105" t="str">
        <f>"Интернет-площадка 2gis.ru на основе Cправочника организаций "&amp;$C$2&amp;""</f>
        <v>Интернет-площадка 2gis.ru на основе Cправочника организаций "2ГИС.КЕМЕРОВО"</v>
      </c>
      <c r="D127" s="340">
        <v>7800</v>
      </c>
      <c r="E127" s="338"/>
      <c r="F127" s="338"/>
      <c r="G127" s="338"/>
      <c r="H127" s="339"/>
    </row>
    <row r="128" spans="1:8" s="16" customFormat="1" ht="50.1" customHeight="1" x14ac:dyDescent="0.2">
      <c r="A128" s="335" t="s">
        <v>86</v>
      </c>
      <c r="B128" s="336"/>
      <c r="C128"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8" s="340">
        <v>5280</v>
      </c>
      <c r="E128" s="338"/>
      <c r="F128" s="338"/>
      <c r="G128" s="338"/>
      <c r="H128" s="339"/>
    </row>
    <row r="129" spans="1:8" s="16" customFormat="1" ht="50.1" customHeight="1" x14ac:dyDescent="0.2">
      <c r="A129" s="335" t="s">
        <v>87</v>
      </c>
      <c r="B129" s="336"/>
      <c r="C129"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9" s="340">
        <v>18300</v>
      </c>
      <c r="E129" s="338"/>
      <c r="F129" s="338"/>
      <c r="G129" s="338"/>
      <c r="H129" s="339"/>
    </row>
    <row r="130" spans="1:8" s="16" customFormat="1" ht="50.1" customHeight="1" x14ac:dyDescent="0.2">
      <c r="A130" s="335" t="s">
        <v>88</v>
      </c>
      <c r="B130" s="336"/>
      <c r="C130" s="68" t="str">
        <f>"Интернет-площадка 2gis.ru на основе Cправочника организаций "&amp;$C$2&amp;""</f>
        <v>Интернет-площадка 2gis.ru на основе Cправочника организаций "2ГИС.КЕМЕРОВО"</v>
      </c>
      <c r="D130" s="340">
        <v>10800</v>
      </c>
      <c r="E130" s="338"/>
      <c r="F130" s="338"/>
      <c r="G130" s="338"/>
      <c r="H130" s="339"/>
    </row>
    <row r="131" spans="1:8" s="16" customFormat="1" ht="50.1" customHeight="1" x14ac:dyDescent="0.2">
      <c r="A131" s="335" t="s">
        <v>89</v>
      </c>
      <c r="B131" s="336"/>
      <c r="C131" s="68" t="str">
        <f>"Интернет-площадка 2gis.ru на основе Cправочника организаций "&amp;$C$2&amp;""</f>
        <v>Интернет-площадка 2gis.ru на основе Cправочника организаций "2ГИС.КЕМЕРОВО"</v>
      </c>
      <c r="D131" s="340">
        <v>12960</v>
      </c>
      <c r="E131" s="338"/>
      <c r="F131" s="338"/>
      <c r="G131" s="338"/>
      <c r="H131" s="339"/>
    </row>
    <row r="132" spans="1:8" s="16" customFormat="1" ht="50.1" customHeight="1" x14ac:dyDescent="0.2">
      <c r="A132" s="335" t="s">
        <v>90</v>
      </c>
      <c r="B132" s="336"/>
      <c r="C132"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2" s="340">
        <v>10200</v>
      </c>
      <c r="E132" s="338"/>
      <c r="F132" s="338"/>
      <c r="G132" s="338"/>
      <c r="H132" s="339"/>
    </row>
    <row r="133" spans="1:8" s="16" customFormat="1" ht="50.1" customHeight="1" x14ac:dyDescent="0.2">
      <c r="A133" s="335" t="s">
        <v>91</v>
      </c>
      <c r="B133" s="336"/>
      <c r="C133"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340">
        <v>6360</v>
      </c>
      <c r="E133" s="338"/>
      <c r="F133" s="338"/>
      <c r="G133" s="338"/>
      <c r="H133" s="339"/>
    </row>
    <row r="134" spans="1:8" s="16" customFormat="1" ht="50.1" customHeight="1" x14ac:dyDescent="0.2">
      <c r="A134" s="335" t="s">
        <v>92</v>
      </c>
      <c r="B134" s="336"/>
      <c r="C134"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4" s="496">
        <v>18300</v>
      </c>
      <c r="E134" s="368"/>
      <c r="F134" s="368"/>
      <c r="G134" s="368"/>
      <c r="H134" s="369"/>
    </row>
    <row r="135" spans="1:8" s="16" customFormat="1" ht="50.1" customHeight="1" x14ac:dyDescent="0.2">
      <c r="A135" s="335" t="s">
        <v>93</v>
      </c>
      <c r="B135" s="336"/>
      <c r="C135" s="68" t="e">
        <f>#REF!</f>
        <v>#REF!</v>
      </c>
      <c r="D135" s="496">
        <v>15000</v>
      </c>
      <c r="E135" s="368"/>
      <c r="F135" s="368"/>
      <c r="G135" s="368"/>
      <c r="H135" s="369"/>
    </row>
    <row r="136" spans="1:8" s="16" customFormat="1" ht="50.1" customHeight="1" x14ac:dyDescent="0.2">
      <c r="A136" s="335" t="s">
        <v>94</v>
      </c>
      <c r="B136" s="336"/>
      <c r="C136" s="68" t="s">
        <v>95</v>
      </c>
      <c r="D136" s="496">
        <v>510</v>
      </c>
      <c r="E136" s="368"/>
      <c r="F136" s="368"/>
      <c r="G136" s="368"/>
      <c r="H136" s="369"/>
    </row>
    <row r="137" spans="1:8" s="16" customFormat="1" ht="86.25" customHeight="1" x14ac:dyDescent="0.2">
      <c r="A137" s="335" t="s">
        <v>96</v>
      </c>
      <c r="B137" s="336"/>
      <c r="C1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7" s="340">
        <v>3720</v>
      </c>
      <c r="E137" s="338"/>
      <c r="F137" s="338"/>
      <c r="G137" s="338"/>
      <c r="H137" s="339"/>
    </row>
    <row r="138" spans="1:8" s="16" customFormat="1" ht="86.25" customHeight="1" x14ac:dyDescent="0.2">
      <c r="A138" s="335" t="s">
        <v>97</v>
      </c>
      <c r="B138" s="336"/>
      <c r="C138" s="68"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8" s="340">
        <v>2976</v>
      </c>
      <c r="E138" s="338"/>
      <c r="F138" s="338"/>
      <c r="G138" s="338"/>
      <c r="H138" s="339"/>
    </row>
    <row r="139" spans="1:8" s="16" customFormat="1" ht="86.25" customHeight="1" x14ac:dyDescent="0.2">
      <c r="A139" s="335" t="s">
        <v>98</v>
      </c>
      <c r="B139" s="336"/>
      <c r="C139"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9" s="340">
        <v>3120</v>
      </c>
      <c r="E139" s="338"/>
      <c r="F139" s="338"/>
      <c r="G139" s="338"/>
      <c r="H139" s="339"/>
    </row>
    <row r="140" spans="1:8" s="16" customFormat="1" ht="86.25" customHeight="1" x14ac:dyDescent="0.2">
      <c r="A140" s="335" t="s">
        <v>99</v>
      </c>
      <c r="B140" s="336"/>
      <c r="C140"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340">
        <v>1488</v>
      </c>
      <c r="E140" s="338"/>
      <c r="F140" s="338"/>
      <c r="G140" s="338"/>
      <c r="H140" s="339"/>
    </row>
    <row r="141" spans="1:8" s="16" customFormat="1" ht="86.25" customHeight="1" x14ac:dyDescent="0.2">
      <c r="A141" s="335" t="s">
        <v>100</v>
      </c>
      <c r="B141" s="336" t="s">
        <v>100</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1" s="340">
        <v>25920</v>
      </c>
      <c r="E141" s="338"/>
      <c r="F141" s="338"/>
      <c r="G141" s="338"/>
      <c r="H141" s="339"/>
    </row>
    <row r="142" spans="1:8" s="16" customFormat="1" ht="86.25" customHeight="1" x14ac:dyDescent="0.2">
      <c r="A142" s="335" t="s">
        <v>101</v>
      </c>
      <c r="B142" s="336" t="s">
        <v>101</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2" s="340">
        <v>10008</v>
      </c>
      <c r="E142" s="338"/>
      <c r="F142" s="338"/>
      <c r="G142" s="338"/>
      <c r="H142" s="339"/>
    </row>
    <row r="143" spans="1:8" s="16" customFormat="1" ht="50.1" customHeight="1" thickBot="1" x14ac:dyDescent="0.25">
      <c r="A143" s="335" t="s">
        <v>102</v>
      </c>
      <c r="B143" s="336"/>
      <c r="C143"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3" s="340">
        <v>13800</v>
      </c>
      <c r="E143" s="338"/>
      <c r="F143" s="338"/>
      <c r="G143" s="338"/>
      <c r="H143" s="339"/>
    </row>
    <row r="144" spans="1:8" s="16" customFormat="1" ht="102" customHeight="1" thickBot="1" x14ac:dyDescent="0.25">
      <c r="A144" s="335" t="s">
        <v>16</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4" s="340">
        <v>1200</v>
      </c>
      <c r="E144" s="338"/>
      <c r="F144" s="338"/>
      <c r="G144" s="338"/>
      <c r="H144" s="339"/>
    </row>
    <row r="145" spans="1:8" s="16" customFormat="1" ht="102" customHeight="1" thickBot="1" x14ac:dyDescent="0.25">
      <c r="A145" s="335" t="s">
        <v>103</v>
      </c>
      <c r="B145" s="336"/>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5" s="340">
        <v>50010</v>
      </c>
      <c r="E145" s="338"/>
      <c r="F145" s="338"/>
      <c r="G145" s="338"/>
      <c r="H145" s="339"/>
    </row>
    <row r="146" spans="1:8" s="16" customFormat="1" ht="126" customHeight="1" x14ac:dyDescent="0.2">
      <c r="A146" s="335" t="s">
        <v>104</v>
      </c>
      <c r="B146" s="336"/>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6" s="340">
        <v>15000</v>
      </c>
      <c r="E146" s="338"/>
      <c r="F146" s="338"/>
      <c r="G146" s="338"/>
      <c r="H146" s="339"/>
    </row>
    <row r="147" spans="1:8" s="16" customFormat="1" ht="96" customHeight="1" x14ac:dyDescent="0.2">
      <c r="A147" s="335" t="s">
        <v>105</v>
      </c>
      <c r="B147" s="336"/>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7" s="340">
        <v>9996</v>
      </c>
      <c r="E147" s="338"/>
      <c r="F147" s="338"/>
      <c r="G147" s="338"/>
      <c r="H147" s="339"/>
    </row>
    <row r="148" spans="1:8" s="16" customFormat="1" ht="96" customHeight="1" x14ac:dyDescent="0.2">
      <c r="A148" s="356" t="s">
        <v>106</v>
      </c>
      <c r="B148" s="357"/>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8" s="340">
        <v>10002</v>
      </c>
      <c r="E148" s="338"/>
      <c r="F148" s="338"/>
      <c r="G148" s="338"/>
      <c r="H148" s="339"/>
    </row>
    <row r="149" spans="1:8" s="16" customFormat="1" ht="50.1" customHeight="1" x14ac:dyDescent="0.2">
      <c r="A149" s="335" t="s">
        <v>107</v>
      </c>
      <c r="B149" s="336"/>
      <c r="C149" s="68" t="str">
        <f>"Интернет-площадка 2gis.ru на основе Cправочника организаций "&amp;$C$2&amp;""</f>
        <v>Интернет-площадка 2gis.ru на основе Cправочника организаций "2ГИС.КЕМЕРОВО"</v>
      </c>
      <c r="D149" s="340">
        <v>10920</v>
      </c>
      <c r="E149" s="338"/>
      <c r="F149" s="338"/>
      <c r="G149" s="338"/>
      <c r="H149" s="339"/>
    </row>
    <row r="150" spans="1:8" s="16" customFormat="1" ht="50.1" customHeight="1" x14ac:dyDescent="0.2">
      <c r="A150" s="335" t="s">
        <v>108</v>
      </c>
      <c r="B150" s="336"/>
      <c r="C150" s="68"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50" s="340">
        <v>7440</v>
      </c>
      <c r="E150" s="338"/>
      <c r="F150" s="338"/>
      <c r="G150" s="338"/>
      <c r="H150" s="339"/>
    </row>
    <row r="151" spans="1:8" s="16" customFormat="1" ht="50.1" customHeight="1" x14ac:dyDescent="0.2">
      <c r="A151" s="335" t="s">
        <v>109</v>
      </c>
      <c r="B151" s="336"/>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1" s="340">
        <v>25680</v>
      </c>
      <c r="E151" s="338"/>
      <c r="F151" s="338"/>
      <c r="G151" s="338"/>
      <c r="H151" s="339"/>
    </row>
    <row r="152" spans="1:8" s="16" customFormat="1" ht="50.1" customHeight="1" x14ac:dyDescent="0.2">
      <c r="A152" s="335" t="s">
        <v>110</v>
      </c>
      <c r="B152" s="336"/>
      <c r="C152" s="68" t="str">
        <f>"Интернет-площадка 2gis.ru на основе Cправочника организаций "&amp;$C$2&amp;""</f>
        <v>Интернет-площадка 2gis.ru на основе Cправочника организаций "2ГИС.КЕМЕРОВО"</v>
      </c>
      <c r="D152" s="340">
        <v>15120</v>
      </c>
      <c r="E152" s="338"/>
      <c r="F152" s="338"/>
      <c r="G152" s="338"/>
      <c r="H152" s="339"/>
    </row>
    <row r="153" spans="1:8" s="16" customFormat="1" ht="50.1" customHeight="1" x14ac:dyDescent="0.2">
      <c r="A153" s="335" t="s">
        <v>111</v>
      </c>
      <c r="B153" s="336"/>
      <c r="C153" s="68" t="str">
        <f>"Интернет-площадка 2gis.ru на основе Cправочника организаций "&amp;$C$2&amp;""</f>
        <v>Интернет-площадка 2gis.ru на основе Cправочника организаций "2ГИС.КЕМЕРОВО"</v>
      </c>
      <c r="D153" s="340">
        <v>18144</v>
      </c>
      <c r="E153" s="338"/>
      <c r="F153" s="338"/>
      <c r="G153" s="338"/>
      <c r="H153" s="339"/>
    </row>
    <row r="154" spans="1:8" s="16" customFormat="1" ht="50.1" customHeight="1" x14ac:dyDescent="0.2">
      <c r="A154" s="335" t="s">
        <v>112</v>
      </c>
      <c r="B154" s="336"/>
      <c r="C154"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340">
        <v>14280</v>
      </c>
      <c r="E154" s="338"/>
      <c r="F154" s="338"/>
      <c r="G154" s="338"/>
      <c r="H154" s="339"/>
    </row>
    <row r="155" spans="1:8" s="16" customFormat="1" ht="50.1" customHeight="1" x14ac:dyDescent="0.2">
      <c r="A155" s="335" t="s">
        <v>113</v>
      </c>
      <c r="B155" s="336"/>
      <c r="C155"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5" s="340">
        <v>9000</v>
      </c>
      <c r="E155" s="338"/>
      <c r="F155" s="338"/>
      <c r="G155" s="338"/>
      <c r="H155" s="339"/>
    </row>
    <row r="156" spans="1:8" s="16" customFormat="1" ht="50.1" customHeight="1" x14ac:dyDescent="0.2">
      <c r="A156" s="335" t="s">
        <v>114</v>
      </c>
      <c r="B156" s="336"/>
      <c r="C156"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6" s="340">
        <v>25680</v>
      </c>
      <c r="E156" s="338"/>
      <c r="F156" s="338"/>
      <c r="G156" s="338"/>
      <c r="H156" s="339"/>
    </row>
    <row r="157" spans="1:8" s="16" customFormat="1" ht="50.1" customHeight="1" x14ac:dyDescent="0.2">
      <c r="A157" s="335" t="s">
        <v>115</v>
      </c>
      <c r="B157" s="336"/>
      <c r="C157" s="68" t="s">
        <v>95</v>
      </c>
      <c r="D157" s="340">
        <v>720</v>
      </c>
      <c r="E157" s="338"/>
      <c r="F157" s="338"/>
      <c r="G157" s="338"/>
      <c r="H157" s="339"/>
    </row>
    <row r="158" spans="1:8" s="16" customFormat="1" ht="72" customHeight="1" x14ac:dyDescent="0.2">
      <c r="A158" s="335" t="s">
        <v>116</v>
      </c>
      <c r="B158" s="336"/>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8" s="340">
        <v>36360</v>
      </c>
      <c r="E158" s="338"/>
      <c r="F158" s="338"/>
      <c r="G158" s="338"/>
      <c r="H158" s="339"/>
    </row>
    <row r="159" spans="1:8" s="16" customFormat="1" ht="50.1" customHeight="1" thickBot="1" x14ac:dyDescent="0.25">
      <c r="A159" s="335" t="s">
        <v>117</v>
      </c>
      <c r="B159" s="336"/>
      <c r="C159"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9" s="340">
        <v>19320</v>
      </c>
      <c r="E159" s="338"/>
      <c r="F159" s="338"/>
      <c r="G159" s="338"/>
      <c r="H159" s="339"/>
    </row>
    <row r="160" spans="1:8" s="23" customFormat="1" ht="50.1" customHeight="1" thickBot="1" x14ac:dyDescent="0.25">
      <c r="A160" s="341" t="s">
        <v>118</v>
      </c>
      <c r="B160" s="342"/>
      <c r="C160" s="21"/>
      <c r="D160" s="343"/>
      <c r="E160" s="343"/>
      <c r="F160" s="343"/>
      <c r="G160" s="343"/>
      <c r="H160" s="344"/>
    </row>
    <row r="161" spans="1:8" s="16" customFormat="1" ht="50.1" customHeight="1" x14ac:dyDescent="0.2">
      <c r="A161" s="335" t="s">
        <v>119</v>
      </c>
      <c r="B161" s="336"/>
      <c r="C16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61" s="340">
        <v>8004</v>
      </c>
      <c r="E161" s="338"/>
      <c r="F161" s="338"/>
      <c r="G161" s="338"/>
      <c r="H161" s="339"/>
    </row>
    <row r="162" spans="1:8" s="16" customFormat="1" ht="50.1" customHeight="1" x14ac:dyDescent="0.2">
      <c r="A162" s="335" t="s">
        <v>120</v>
      </c>
      <c r="B162" s="336"/>
      <c r="C162" s="346"/>
      <c r="D162" s="340">
        <v>12000</v>
      </c>
      <c r="E162" s="338"/>
      <c r="F162" s="338"/>
      <c r="G162" s="338"/>
      <c r="H162" s="339"/>
    </row>
    <row r="163" spans="1:8" s="16" customFormat="1" ht="50.1" customHeight="1" x14ac:dyDescent="0.2">
      <c r="A163" s="348" t="s">
        <v>121</v>
      </c>
      <c r="B163" s="349"/>
      <c r="C163" s="346"/>
      <c r="D163" s="496">
        <v>4500</v>
      </c>
      <c r="E163" s="368"/>
      <c r="F163" s="368"/>
      <c r="G163" s="368"/>
      <c r="H163" s="368"/>
    </row>
    <row r="164" spans="1:8" s="16" customFormat="1" ht="50.1" customHeight="1" x14ac:dyDescent="0.2">
      <c r="A164" s="348" t="s">
        <v>122</v>
      </c>
      <c r="B164" s="349"/>
      <c r="C164" s="346"/>
      <c r="D164" s="496">
        <v>450</v>
      </c>
      <c r="E164" s="368"/>
      <c r="F164" s="368"/>
      <c r="G164" s="368"/>
      <c r="H164" s="368"/>
    </row>
    <row r="165" spans="1:8" s="16" customFormat="1" ht="50.1" customHeight="1" thickBot="1" x14ac:dyDescent="0.25">
      <c r="A165" s="348" t="s">
        <v>123</v>
      </c>
      <c r="B165" s="349"/>
      <c r="C165" s="347"/>
      <c r="D165" s="450">
        <v>1125</v>
      </c>
      <c r="E165" s="451"/>
      <c r="F165" s="451"/>
      <c r="G165" s="451"/>
      <c r="H165" s="451"/>
    </row>
    <row r="166" spans="1:8" s="16" customFormat="1" ht="50.1" customHeight="1" thickBot="1" x14ac:dyDescent="0.25">
      <c r="A166" s="341" t="s">
        <v>124</v>
      </c>
      <c r="B166" s="342"/>
      <c r="C166" s="21"/>
      <c r="D166" s="343"/>
      <c r="E166" s="343"/>
      <c r="F166" s="343"/>
      <c r="G166" s="343"/>
      <c r="H166" s="344"/>
    </row>
    <row r="167" spans="1:8" s="16" customFormat="1" ht="50.1" customHeight="1" x14ac:dyDescent="0.2">
      <c r="A167" s="335" t="s">
        <v>125</v>
      </c>
      <c r="B167" s="336"/>
      <c r="C167" s="68" t="str">
        <f>"Интернет-площадка 2gis.ru на основе Cправочника организаций "&amp;$C$2&amp;""</f>
        <v>Интернет-площадка 2gis.ru на основе Cправочника организаций "2ГИС.КЕМЕРОВО"</v>
      </c>
      <c r="D167" s="337">
        <v>3060</v>
      </c>
      <c r="E167" s="338"/>
      <c r="F167" s="338"/>
      <c r="G167" s="338"/>
      <c r="H167" s="339"/>
    </row>
    <row r="168" spans="1:8" s="16" customFormat="1" ht="50.1" customHeight="1" x14ac:dyDescent="0.2">
      <c r="A168" s="335" t="s">
        <v>126</v>
      </c>
      <c r="B168" s="336"/>
      <c r="C168"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8" s="340">
        <v>6000</v>
      </c>
      <c r="E168" s="338"/>
      <c r="F168" s="338"/>
      <c r="G168" s="338"/>
      <c r="H168" s="339"/>
    </row>
    <row r="169" spans="1:8" s="16" customFormat="1" ht="50.1" customHeight="1" x14ac:dyDescent="0.2">
      <c r="A169" s="335" t="s">
        <v>195</v>
      </c>
      <c r="B169" s="336"/>
      <c r="C169" s="68" t="str">
        <f>"Интернет-площадка 2gis.ru на основе Cправочника организаций "&amp;$C$2&amp;""</f>
        <v>Интернет-площадка 2gis.ru на основе Cправочника организаций "2ГИС.КЕМЕРОВО"</v>
      </c>
      <c r="D169" s="337">
        <v>4320</v>
      </c>
      <c r="E169" s="338"/>
      <c r="F169" s="338"/>
      <c r="G169" s="338"/>
      <c r="H169" s="339"/>
    </row>
    <row r="170" spans="1:8" s="16" customFormat="1" ht="50.1" customHeight="1" x14ac:dyDescent="0.2">
      <c r="A170" s="335" t="s">
        <v>128</v>
      </c>
      <c r="B170" s="336"/>
      <c r="C170"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0" s="337">
        <v>8400</v>
      </c>
      <c r="E170" s="338"/>
      <c r="F170" s="338"/>
      <c r="G170" s="338"/>
      <c r="H170" s="339"/>
    </row>
    <row r="171" spans="1:8" s="16" customFormat="1" ht="126" customHeight="1" thickBot="1" x14ac:dyDescent="0.25">
      <c r="A171" s="335" t="s">
        <v>129</v>
      </c>
      <c r="B171" s="336"/>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1" s="340">
        <v>8592</v>
      </c>
      <c r="E171" s="338"/>
      <c r="F171" s="338"/>
      <c r="G171" s="338"/>
      <c r="H171" s="339"/>
    </row>
    <row r="172" spans="1:8" ht="50.1" customHeight="1" thickBot="1" x14ac:dyDescent="0.25">
      <c r="A172" s="341" t="s">
        <v>196</v>
      </c>
      <c r="B172" s="342"/>
      <c r="C172" s="21"/>
      <c r="D172" s="343"/>
      <c r="E172" s="343"/>
      <c r="F172" s="343"/>
      <c r="G172" s="343"/>
      <c r="H172" s="344"/>
    </row>
    <row r="173" spans="1:8" s="20" customFormat="1" ht="30" customHeight="1" thickBot="1" x14ac:dyDescent="0.25">
      <c r="A173" s="486"/>
      <c r="B173" s="486"/>
      <c r="C173" s="602"/>
      <c r="D173" s="486"/>
      <c r="E173" s="486"/>
      <c r="F173" s="486"/>
      <c r="G173" s="486"/>
      <c r="H173" s="487"/>
    </row>
    <row r="174" spans="1:8" s="16" customFormat="1" ht="83.25" customHeight="1" thickBot="1" x14ac:dyDescent="0.25">
      <c r="A174" s="335" t="s">
        <v>197</v>
      </c>
      <c r="B174" s="336"/>
      <c r="C17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4" s="360">
        <v>15420</v>
      </c>
      <c r="E174" s="361"/>
      <c r="F174" s="361"/>
      <c r="G174" s="361"/>
      <c r="H174" s="362"/>
    </row>
    <row r="175" spans="1:8" s="16" customFormat="1" ht="83.25" customHeight="1" thickBot="1" x14ac:dyDescent="0.25">
      <c r="A175" s="335" t="s">
        <v>198</v>
      </c>
      <c r="B175" s="336"/>
      <c r="C175" s="346"/>
      <c r="D175" s="360">
        <v>15420</v>
      </c>
      <c r="E175" s="361"/>
      <c r="F175" s="361"/>
      <c r="G175" s="361"/>
      <c r="H175" s="362"/>
    </row>
    <row r="176" spans="1:8" s="23" customFormat="1" ht="50.1" customHeight="1" thickBot="1" x14ac:dyDescent="0.25">
      <c r="A176" s="497"/>
      <c r="B176" s="498"/>
      <c r="C176" s="56"/>
      <c r="D176" s="499"/>
      <c r="E176" s="499"/>
      <c r="F176" s="499"/>
      <c r="G176" s="499"/>
      <c r="H176" s="500"/>
    </row>
    <row r="177" spans="1:8" s="20" customFormat="1" ht="26.25" x14ac:dyDescent="0.2">
      <c r="A177" s="71"/>
      <c r="B177" s="72"/>
      <c r="C177" s="73"/>
      <c r="D177" s="72"/>
      <c r="E177" s="72"/>
      <c r="F177" s="72"/>
      <c r="G177" s="72"/>
      <c r="H177" s="74"/>
    </row>
    <row r="178" spans="1:8" s="16" customFormat="1" ht="21" x14ac:dyDescent="0.2">
      <c r="A178" s="75"/>
      <c r="B178" s="76" t="s">
        <v>130</v>
      </c>
      <c r="C178" s="333" t="s">
        <v>515</v>
      </c>
      <c r="D178" s="333"/>
      <c r="E178" s="77"/>
      <c r="F178" s="77"/>
      <c r="G178" s="77"/>
      <c r="H178" s="77"/>
    </row>
    <row r="179" spans="1:8" s="16" customFormat="1" ht="21" x14ac:dyDescent="0.2">
      <c r="A179" s="75"/>
      <c r="B179" s="77"/>
      <c r="C179" s="327" t="s">
        <v>516</v>
      </c>
      <c r="D179" s="327"/>
      <c r="E179" s="77"/>
      <c r="F179" s="77"/>
      <c r="G179" s="77"/>
      <c r="H179" s="77"/>
    </row>
    <row r="180" spans="1:8" s="16" customFormat="1" ht="21" x14ac:dyDescent="0.2">
      <c r="A180" s="75"/>
      <c r="B180" s="77"/>
      <c r="C180" s="327" t="s">
        <v>517</v>
      </c>
      <c r="D180" s="327"/>
      <c r="E180" s="77"/>
      <c r="F180" s="77"/>
      <c r="G180" s="77"/>
      <c r="H180" s="77"/>
    </row>
    <row r="181" spans="1:8" s="16" customFormat="1" ht="21" x14ac:dyDescent="0.2">
      <c r="A181" s="71"/>
      <c r="B181" s="72"/>
      <c r="C181" s="327"/>
      <c r="D181" s="327"/>
      <c r="E181" s="77"/>
      <c r="F181" s="77"/>
      <c r="G181" s="77"/>
      <c r="H181" s="72"/>
    </row>
    <row r="182" spans="1:8" s="16" customFormat="1" ht="26.25" x14ac:dyDescent="0.2">
      <c r="A182" s="324" t="str">
        <f>Абакан_юр!A171</f>
        <v>По соглашению сторон в качестве валюты платежа могут выступать украинские гривны, в этом случае курс следующий: 1 руб. = 0,5104 гривен</v>
      </c>
      <c r="B182" s="324"/>
      <c r="C182" s="324"/>
      <c r="D182" s="79"/>
      <c r="E182" s="79"/>
      <c r="F182" s="80"/>
      <c r="G182" s="328"/>
      <c r="H182" s="328"/>
    </row>
    <row r="183" spans="1:8" s="16" customFormat="1" ht="26.25" x14ac:dyDescent="0.2">
      <c r="A183" s="324" t="str">
        <f>Абакан_юр!A172</f>
        <v>По соглашению сторон в качестве валюты платежа могут выступать дирхамы ОАЭ, в этом случае курс следующий: 1 руб. = 0,0434 дирхам</v>
      </c>
      <c r="B183" s="324"/>
      <c r="C183" s="324"/>
      <c r="D183" s="79"/>
      <c r="E183" s="79"/>
      <c r="F183" s="80"/>
      <c r="G183" s="82"/>
      <c r="H183" s="82"/>
    </row>
    <row r="184" spans="1:8" ht="12.6" customHeight="1" x14ac:dyDescent="0.2">
      <c r="A184" s="324" t="str">
        <f>Абакан_юр!A173</f>
        <v>По соглашению сторон в качестве валюты платежа могут выступать доллары США, в этом случае курс следующий: 1 руб. = 0,0126 доллара</v>
      </c>
      <c r="B184" s="324"/>
      <c r="C184" s="324"/>
      <c r="D184" s="79"/>
      <c r="E184" s="79"/>
      <c r="F184" s="80"/>
      <c r="G184" s="82"/>
      <c r="H184" s="82"/>
    </row>
    <row r="185" spans="1:8" s="77" customFormat="1" ht="24.95" customHeight="1" x14ac:dyDescent="0.2">
      <c r="A185" s="324" t="str">
        <f>Абакан_юр!A174</f>
        <v>По соглашению сторон в качестве валюты платежа могут выступать евро, в этом случае курс следующий: 1 руб. = 0,0117 евро</v>
      </c>
      <c r="B185" s="324"/>
      <c r="C185" s="324"/>
      <c r="D185" s="79"/>
      <c r="E185" s="80"/>
      <c r="F185" s="80"/>
      <c r="G185" s="82"/>
      <c r="H185" s="82"/>
    </row>
    <row r="186" spans="1:8" s="77" customFormat="1" ht="24.95" customHeight="1" x14ac:dyDescent="0.2">
      <c r="A186" s="324" t="str">
        <f>Абакан_юр!A175</f>
        <v>По соглашению сторон в качестве валюты платежа могут выступать чешские кроны, в этом случае курс следующий: 1 руб. = 0,2914 крона</v>
      </c>
      <c r="B186" s="324"/>
      <c r="C186" s="324"/>
      <c r="D186" s="79"/>
      <c r="E186" s="80"/>
      <c r="F186" s="80"/>
      <c r="G186" s="82"/>
      <c r="H186" s="82"/>
    </row>
    <row r="187" spans="1:8" s="77" customFormat="1" ht="24.95" customHeight="1" x14ac:dyDescent="0.2">
      <c r="A187" s="324" t="str">
        <f>Абакан_юр!A176</f>
        <v>По соглашению сторон в качестве валюты платежа могут выступать киргизские сомы, в этом случае курс следующий: 1 руб. = 1,0988 сом</v>
      </c>
      <c r="B187" s="324"/>
      <c r="C187" s="324"/>
      <c r="D187" s="79"/>
      <c r="E187" s="79"/>
      <c r="F187" s="80"/>
      <c r="G187" s="82"/>
      <c r="H187" s="82"/>
    </row>
    <row r="188" spans="1:8" s="72" customFormat="1" ht="12.6" customHeight="1" x14ac:dyDescent="0.2">
      <c r="A1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8" s="324"/>
      <c r="C188" s="324"/>
      <c r="D188" s="79"/>
      <c r="E188" s="79"/>
      <c r="F188" s="80"/>
      <c r="G188" s="82"/>
      <c r="H188" s="82"/>
    </row>
    <row r="189" spans="1:8" s="81" customFormat="1" ht="24.95" customHeight="1" x14ac:dyDescent="0.2">
      <c r="A189" s="83"/>
      <c r="B189" s="83"/>
      <c r="C189" s="84"/>
      <c r="D189" s="85"/>
      <c r="E189" s="85"/>
      <c r="F189" s="86"/>
      <c r="G189" s="87"/>
      <c r="H189" s="87"/>
    </row>
    <row r="190" spans="1:8" s="81" customFormat="1" ht="24.95" customHeight="1" x14ac:dyDescent="0.2">
      <c r="A190" s="325" t="s">
        <v>141</v>
      </c>
      <c r="B190" s="325"/>
      <c r="C190" s="325"/>
      <c r="D190" s="325"/>
      <c r="E190" s="325"/>
      <c r="F190" s="325"/>
      <c r="G190" s="325"/>
      <c r="H190" s="325"/>
    </row>
    <row r="191" spans="1:8" s="81" customFormat="1" ht="24.95" customHeight="1" x14ac:dyDescent="0.2">
      <c r="A191" s="325" t="s">
        <v>142</v>
      </c>
      <c r="B191" s="325"/>
      <c r="C191" s="325"/>
      <c r="D191" s="325"/>
      <c r="E191" s="325"/>
      <c r="F191" s="325"/>
      <c r="G191" s="325"/>
      <c r="H191" s="325"/>
    </row>
    <row r="192" spans="1:8" s="81" customFormat="1" ht="24.95" customHeight="1" x14ac:dyDescent="0.2">
      <c r="A192" s="83"/>
      <c r="B192" s="83"/>
      <c r="C192" s="84"/>
      <c r="D192" s="85"/>
      <c r="E192" s="85"/>
      <c r="F192" s="86"/>
      <c r="G192" s="87"/>
      <c r="H192" s="87"/>
    </row>
    <row r="193" spans="1:8" s="81" customFormat="1" ht="24.95" customHeight="1" thickBot="1" x14ac:dyDescent="0.25">
      <c r="A193" s="326" t="s">
        <v>143</v>
      </c>
      <c r="B193" s="326"/>
      <c r="C193" s="326"/>
      <c r="D193" s="326"/>
      <c r="E193" s="326"/>
      <c r="F193" s="89"/>
      <c r="H193" s="90"/>
    </row>
    <row r="194" spans="1:8" s="81" customFormat="1" ht="24.95" customHeight="1" thickBot="1" x14ac:dyDescent="0.25">
      <c r="A194" s="312" t="s">
        <v>144</v>
      </c>
      <c r="B194" s="313"/>
      <c r="C194" s="313"/>
      <c r="D194" s="313"/>
      <c r="E194" s="314"/>
      <c r="F194" s="91"/>
      <c r="G194" s="72"/>
      <c r="H194" s="92"/>
    </row>
    <row r="195" spans="1:8" s="81" customFormat="1" ht="90.75" customHeight="1" thickBot="1" x14ac:dyDescent="0.25">
      <c r="A195" s="315" t="s">
        <v>145</v>
      </c>
      <c r="B195" s="316"/>
      <c r="C195" s="93" t="s">
        <v>146</v>
      </c>
      <c r="D195" s="316" t="s">
        <v>147</v>
      </c>
      <c r="E195" s="317"/>
      <c r="F195" s="94"/>
      <c r="G195" s="94"/>
      <c r="H195" s="94"/>
    </row>
    <row r="196" spans="1:8" s="88" customFormat="1" ht="34.5" customHeight="1" x14ac:dyDescent="0.2">
      <c r="A196" s="318" t="s">
        <v>203</v>
      </c>
      <c r="B196" s="319"/>
      <c r="C196" s="320" t="s">
        <v>204</v>
      </c>
      <c r="D196" s="619">
        <v>2190</v>
      </c>
      <c r="E196" s="321"/>
      <c r="F196" s="94"/>
      <c r="G196" s="94"/>
      <c r="H196" s="94"/>
    </row>
    <row r="197" spans="1:8" ht="24.95" customHeight="1" x14ac:dyDescent="0.2">
      <c r="A197" s="322" t="s">
        <v>205</v>
      </c>
      <c r="B197" s="323"/>
      <c r="C197" s="310"/>
      <c r="D197" s="620">
        <v>1590</v>
      </c>
      <c r="E197" s="311"/>
      <c r="F197" s="94"/>
      <c r="G197" s="94"/>
      <c r="H197" s="94"/>
    </row>
    <row r="198" spans="1:8" ht="93" customHeight="1" x14ac:dyDescent="0.2">
      <c r="A198" s="322" t="s">
        <v>206</v>
      </c>
      <c r="B198" s="323"/>
      <c r="C198" s="310"/>
      <c r="D198" s="620">
        <v>1440</v>
      </c>
      <c r="E198" s="311"/>
      <c r="F198" s="94"/>
      <c r="G198" s="94"/>
      <c r="H198" s="94"/>
    </row>
    <row r="199" spans="1:8" s="88" customFormat="1" ht="86.25" customHeight="1" thickBot="1" x14ac:dyDescent="0.25">
      <c r="A199" s="322" t="s">
        <v>207</v>
      </c>
      <c r="B199" s="323"/>
      <c r="C199" s="310"/>
      <c r="D199" s="620">
        <v>1290</v>
      </c>
      <c r="E199" s="311"/>
      <c r="F199" s="94"/>
      <c r="G199" s="94"/>
      <c r="H199" s="94"/>
    </row>
    <row r="200" spans="1:8" s="90" customFormat="1" ht="87" customHeight="1" x14ac:dyDescent="0.2">
      <c r="A200" s="318" t="s">
        <v>148</v>
      </c>
      <c r="B200" s="319"/>
      <c r="C200" s="95" t="s">
        <v>149</v>
      </c>
      <c r="D200" s="320" t="s">
        <v>150</v>
      </c>
      <c r="E200" s="321"/>
      <c r="F200" s="94"/>
      <c r="G200" s="94"/>
      <c r="H200" s="94"/>
    </row>
    <row r="201" spans="1:8" s="92" customFormat="1" ht="50.1" customHeight="1" x14ac:dyDescent="0.2">
      <c r="A201" s="629" t="s">
        <v>151</v>
      </c>
      <c r="B201" s="630"/>
      <c r="C201" s="161" t="s">
        <v>152</v>
      </c>
      <c r="D201" s="631" t="s">
        <v>153</v>
      </c>
      <c r="E201" s="632"/>
      <c r="F201" s="94"/>
      <c r="G201" s="94"/>
      <c r="H201" s="94"/>
    </row>
    <row r="202" spans="1:8" ht="99" customHeight="1" thickBot="1" x14ac:dyDescent="0.25">
      <c r="A202" s="474" t="s">
        <v>154</v>
      </c>
      <c r="B202" s="475"/>
      <c r="C202" s="111" t="s">
        <v>155</v>
      </c>
      <c r="D202" s="476" t="s">
        <v>153</v>
      </c>
      <c r="E202" s="477"/>
      <c r="F202" s="94"/>
      <c r="G202" s="94"/>
      <c r="H202" s="94"/>
    </row>
    <row r="203" spans="1:8" ht="113.25" customHeight="1" x14ac:dyDescent="0.2">
      <c r="A203" s="322" t="s">
        <v>157</v>
      </c>
      <c r="B203" s="323"/>
      <c r="C203" s="110" t="s">
        <v>158</v>
      </c>
      <c r="D203" s="323" t="s">
        <v>153</v>
      </c>
      <c r="E203" s="473"/>
      <c r="F203" s="91"/>
      <c r="G203" s="91"/>
      <c r="H203" s="91"/>
    </row>
    <row r="204" spans="1:8" ht="230.25" customHeight="1" thickBot="1" x14ac:dyDescent="0.25">
      <c r="A204" s="596" t="s">
        <v>159</v>
      </c>
      <c r="B204" s="597"/>
      <c r="C204" s="111" t="s">
        <v>160</v>
      </c>
      <c r="D204" s="598" t="s">
        <v>153</v>
      </c>
      <c r="E204" s="599"/>
      <c r="F204" s="86"/>
      <c r="G204" s="87"/>
      <c r="H204" s="87"/>
    </row>
    <row r="205" spans="1:8" ht="50.1" customHeight="1" x14ac:dyDescent="0.2">
      <c r="A205" s="307" t="s">
        <v>161</v>
      </c>
      <c r="B205" s="307"/>
      <c r="C205" s="307"/>
      <c r="D205" s="307"/>
      <c r="E205" s="307"/>
      <c r="F205" s="307"/>
      <c r="G205" s="307"/>
      <c r="H205" s="307"/>
    </row>
    <row r="206" spans="1:8" ht="50.1" customHeight="1" x14ac:dyDescent="0.2">
      <c r="A206" s="307" t="s">
        <v>162</v>
      </c>
      <c r="B206" s="307"/>
      <c r="C206" s="307"/>
      <c r="D206" s="307"/>
      <c r="E206" s="307"/>
      <c r="F206" s="307"/>
      <c r="G206" s="307"/>
      <c r="H206" s="307"/>
    </row>
    <row r="207" spans="1:8" ht="199.5" customHeight="1" x14ac:dyDescent="0.2">
      <c r="A20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472"/>
      <c r="C207" s="472"/>
      <c r="D207" s="472"/>
      <c r="E207" s="472"/>
      <c r="F207" s="472"/>
      <c r="G207" s="472"/>
      <c r="H207" s="472"/>
    </row>
    <row r="208" spans="1:8" ht="86.25" customHeight="1" x14ac:dyDescent="0.2">
      <c r="A208" s="325" t="s">
        <v>164</v>
      </c>
      <c r="B208" s="325"/>
      <c r="C208" s="325"/>
      <c r="D208" s="325"/>
      <c r="E208" s="325"/>
      <c r="F208" s="325"/>
      <c r="G208" s="325"/>
      <c r="H208" s="325"/>
    </row>
    <row r="209" spans="1:8" ht="132.75" customHeight="1" x14ac:dyDescent="0.2">
      <c r="A209" s="307" t="s">
        <v>165</v>
      </c>
      <c r="B209" s="307"/>
      <c r="C209" s="307"/>
      <c r="D209" s="307"/>
      <c r="E209" s="307"/>
      <c r="F209" s="307"/>
      <c r="G209" s="307"/>
      <c r="H209" s="307"/>
    </row>
    <row r="210" spans="1:8" s="72" customFormat="1" ht="125.25" customHeight="1" x14ac:dyDescent="0.2">
      <c r="A210" s="325" t="s">
        <v>166</v>
      </c>
      <c r="B210" s="325"/>
      <c r="C210" s="325"/>
      <c r="D210" s="325"/>
      <c r="E210" s="325"/>
      <c r="F210" s="325"/>
      <c r="G210" s="325"/>
      <c r="H210" s="325"/>
    </row>
    <row r="211" spans="1:8" s="88" customFormat="1" ht="222.75" customHeight="1" x14ac:dyDescent="0.2">
      <c r="A211" s="618" t="s">
        <v>281</v>
      </c>
      <c r="B211" s="618"/>
      <c r="C211" s="618"/>
      <c r="D211" s="618"/>
      <c r="E211" s="618"/>
      <c r="F211" s="618"/>
      <c r="G211" s="618"/>
      <c r="H211" s="618"/>
    </row>
    <row r="212" spans="1:8" ht="24.95" customHeight="1" x14ac:dyDescent="0.35">
      <c r="A212" s="616" t="s">
        <v>282</v>
      </c>
      <c r="B212" s="617"/>
      <c r="C212" s="158" t="s">
        <v>283</v>
      </c>
    </row>
    <row r="213" spans="1:8" ht="24.95" customHeight="1" x14ac:dyDescent="0.35">
      <c r="A213" s="614" t="s">
        <v>284</v>
      </c>
      <c r="B213" s="615"/>
      <c r="C213" s="159">
        <v>1</v>
      </c>
    </row>
    <row r="214" spans="1:8" ht="25.5" x14ac:dyDescent="0.35">
      <c r="A214" s="614">
        <v>2</v>
      </c>
      <c r="B214" s="615"/>
      <c r="C214" s="159">
        <v>1.1000000000000001</v>
      </c>
    </row>
    <row r="215" spans="1:8" s="16" customFormat="1" ht="25.5" x14ac:dyDescent="0.35">
      <c r="A215" s="614">
        <v>3</v>
      </c>
      <c r="B215" s="615"/>
      <c r="C215" s="159">
        <v>1.2</v>
      </c>
      <c r="D215" s="72"/>
      <c r="E215" s="72"/>
      <c r="F215" s="72"/>
      <c r="G215" s="72"/>
      <c r="H215" s="74"/>
    </row>
    <row r="216" spans="1:8" ht="24.95" customHeight="1" x14ac:dyDescent="0.35">
      <c r="A216" s="614" t="s">
        <v>285</v>
      </c>
      <c r="B216" s="615"/>
      <c r="C216" s="159">
        <v>1.25</v>
      </c>
    </row>
    <row r="217" spans="1:8" s="97" customFormat="1" ht="25.5" x14ac:dyDescent="0.35">
      <c r="A217" s="614" t="s">
        <v>286</v>
      </c>
      <c r="B217" s="615"/>
      <c r="C217" s="159">
        <v>1.3</v>
      </c>
      <c r="D217" s="72"/>
      <c r="E217" s="72"/>
      <c r="F217" s="72"/>
      <c r="G217" s="72"/>
      <c r="H217" s="74"/>
    </row>
    <row r="218" spans="1:8" ht="25.5" x14ac:dyDescent="0.35">
      <c r="A218" s="614" t="s">
        <v>287</v>
      </c>
      <c r="B218" s="615"/>
      <c r="C218" s="159">
        <v>1.35</v>
      </c>
    </row>
    <row r="219" spans="1:8" ht="25.5" x14ac:dyDescent="0.35">
      <c r="A219" s="614" t="s">
        <v>288</v>
      </c>
      <c r="B219" s="615"/>
      <c r="C219" s="159">
        <v>1.4</v>
      </c>
    </row>
    <row r="220" spans="1:8" ht="25.5" x14ac:dyDescent="0.35">
      <c r="A220" s="614" t="s">
        <v>289</v>
      </c>
      <c r="B220" s="615"/>
      <c r="C220" s="159">
        <v>1.45</v>
      </c>
    </row>
    <row r="221" spans="1:8" ht="25.5" x14ac:dyDescent="0.35">
      <c r="A221" s="614" t="s">
        <v>290</v>
      </c>
      <c r="B221" s="615"/>
      <c r="C221" s="159">
        <v>1.5</v>
      </c>
    </row>
    <row r="222" spans="1:8" ht="25.5" x14ac:dyDescent="0.35">
      <c r="A222" s="614" t="s">
        <v>291</v>
      </c>
      <c r="B222" s="615"/>
      <c r="C222" s="159">
        <v>2</v>
      </c>
    </row>
    <row r="223" spans="1:8" ht="23.25" x14ac:dyDescent="0.2">
      <c r="A223" s="307" t="s">
        <v>292</v>
      </c>
      <c r="B223" s="307"/>
      <c r="C223" s="307"/>
      <c r="D223" s="307"/>
      <c r="E223" s="307"/>
      <c r="F223" s="307"/>
      <c r="G223" s="307"/>
      <c r="H223" s="307"/>
    </row>
  </sheetData>
  <sheetProtection selectLockedCells="1" selectUnlockedCells="1"/>
  <mergeCells count="359">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A102:B102"/>
    <mergeCell ref="D102:H102"/>
    <mergeCell ref="A103:B103"/>
    <mergeCell ref="D103:H103"/>
    <mergeCell ref="A104:B104"/>
    <mergeCell ref="D104:H104"/>
    <mergeCell ref="A99:B99"/>
    <mergeCell ref="D99:H99"/>
    <mergeCell ref="A100:B100"/>
    <mergeCell ref="D100:H100"/>
    <mergeCell ref="A101:B101"/>
    <mergeCell ref="D101:H101"/>
    <mergeCell ref="C94:C103"/>
    <mergeCell ref="D94:H94"/>
    <mergeCell ref="A95:B95"/>
    <mergeCell ref="D95:H95"/>
    <mergeCell ref="A96:B96"/>
    <mergeCell ref="D96:H96"/>
    <mergeCell ref="A97:B97"/>
    <mergeCell ref="D97:H97"/>
    <mergeCell ref="A98:B98"/>
    <mergeCell ref="D98:H98"/>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6:B176"/>
    <mergeCell ref="D176:H176"/>
    <mergeCell ref="C178:D178"/>
    <mergeCell ref="C179:D179"/>
    <mergeCell ref="C180:D180"/>
    <mergeCell ref="C181:D181"/>
    <mergeCell ref="A172:B172"/>
    <mergeCell ref="D172:H172"/>
    <mergeCell ref="A173:C173"/>
    <mergeCell ref="D173:H173"/>
    <mergeCell ref="A174:B174"/>
    <mergeCell ref="C174:C175"/>
    <mergeCell ref="D174:H174"/>
    <mergeCell ref="A175:B175"/>
    <mergeCell ref="D175:H175"/>
    <mergeCell ref="A187:C187"/>
    <mergeCell ref="A188:C188"/>
    <mergeCell ref="A190:H190"/>
    <mergeCell ref="A191:H191"/>
    <mergeCell ref="A193:E193"/>
    <mergeCell ref="A194:E194"/>
    <mergeCell ref="A182:C182"/>
    <mergeCell ref="G182:H182"/>
    <mergeCell ref="A183:C183"/>
    <mergeCell ref="A184:C184"/>
    <mergeCell ref="A185:C185"/>
    <mergeCell ref="A186:C18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207:H207"/>
    <mergeCell ref="A208:H208"/>
    <mergeCell ref="A209:H209"/>
    <mergeCell ref="A210:E210"/>
    <mergeCell ref="F210:H210"/>
    <mergeCell ref="A211:H211"/>
    <mergeCell ref="A203:B203"/>
    <mergeCell ref="D203:E203"/>
    <mergeCell ref="A204:B204"/>
    <mergeCell ref="D204:E204"/>
    <mergeCell ref="A205:H205"/>
    <mergeCell ref="A206:H206"/>
    <mergeCell ref="A218:B218"/>
    <mergeCell ref="A219:B219"/>
    <mergeCell ref="A220:B220"/>
    <mergeCell ref="A221:B221"/>
    <mergeCell ref="A222:B222"/>
    <mergeCell ref="A223:H223"/>
    <mergeCell ref="A212:B212"/>
    <mergeCell ref="A213:B213"/>
    <mergeCell ref="A214:B214"/>
    <mergeCell ref="A215:B215"/>
    <mergeCell ref="A216:B216"/>
    <mergeCell ref="A217:B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4"/>
  <sheetViews>
    <sheetView view="pageBreakPreview" zoomScale="40" zoomScaleNormal="60" zoomScaleSheetLayoutView="40" workbookViewId="0">
      <pane ySplit="4" topLeftCell="A180"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32.7109375" style="72" customWidth="1"/>
    <col min="5" max="5" width="27" style="72" bestFit="1" customWidth="1"/>
    <col min="6" max="6" width="27" style="74" customWidth="1"/>
    <col min="7" max="8" width="27" style="74" bestFit="1" customWidth="1"/>
    <col min="9" max="16384" width="9.140625" style="74"/>
  </cols>
  <sheetData>
    <row r="1" spans="1:8" s="4" customFormat="1" ht="50.1" customHeight="1" x14ac:dyDescent="0.2">
      <c r="A1" s="1"/>
      <c r="B1" s="2"/>
      <c r="C1" s="3" t="s">
        <v>0</v>
      </c>
      <c r="D1" s="86"/>
      <c r="E1" s="86"/>
    </row>
    <row r="2" spans="1:8" s="10" customFormat="1" ht="50.1" customHeight="1" x14ac:dyDescent="0.2">
      <c r="A2" s="5" t="str">
        <f>Абакан_юр!A2</f>
        <v>Введен в действие с "01" июля 2024 г.</v>
      </c>
      <c r="B2" s="6" t="s">
        <v>2</v>
      </c>
      <c r="C2" s="7" t="s">
        <v>518</v>
      </c>
      <c r="D2" s="172"/>
      <c r="E2" s="17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0" customFormat="1" ht="50.1" customHeight="1" thickBot="1" x14ac:dyDescent="0.25">
      <c r="A4" s="17" t="s">
        <v>5</v>
      </c>
      <c r="B4" s="18" t="s">
        <v>6</v>
      </c>
      <c r="C4" s="19" t="s">
        <v>7</v>
      </c>
      <c r="D4" s="633" t="s">
        <v>8</v>
      </c>
      <c r="E4" s="552"/>
      <c r="F4" s="552"/>
      <c r="G4" s="552"/>
      <c r="H4" s="553"/>
    </row>
    <row r="5" spans="1:8" s="23" customFormat="1" ht="50.1" customHeight="1" thickBot="1" x14ac:dyDescent="0.25">
      <c r="A5" s="341" t="s">
        <v>9</v>
      </c>
      <c r="B5" s="342"/>
      <c r="C5" s="21"/>
      <c r="D5" s="523"/>
      <c r="E5" s="523"/>
      <c r="F5" s="523"/>
      <c r="G5" s="523"/>
      <c r="H5" s="523"/>
    </row>
    <row r="6" spans="1:8" ht="24" thickBot="1" x14ac:dyDescent="0.25">
      <c r="A6" s="142"/>
      <c r="B6" s="143"/>
      <c r="C6" s="144"/>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60">
        <f>F7*1.2</f>
        <v>7092</v>
      </c>
      <c r="E7" s="361">
        <f>F7*1.1</f>
        <v>6501.0000000000009</v>
      </c>
      <c r="F7" s="361">
        <v>5910</v>
      </c>
      <c r="G7" s="361">
        <f>F7*0.75</f>
        <v>4432.5</v>
      </c>
      <c r="H7" s="362">
        <f>F7*0.5</f>
        <v>2955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436">
        <f>F12*1.2</f>
        <v>8712</v>
      </c>
      <c r="E12" s="361">
        <f>F12*1.1</f>
        <v>7986.0000000000009</v>
      </c>
      <c r="F12" s="361">
        <v>7260</v>
      </c>
      <c r="G12" s="361">
        <f>F12*0.75</f>
        <v>5445</v>
      </c>
      <c r="H12" s="362">
        <f>F12*0.5</f>
        <v>3630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1008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"2ГИС.КИРОВ"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506">
        <v>360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60">
        <f>F27*1.2</f>
        <v>9936</v>
      </c>
      <c r="E27" s="361">
        <f>F27*1.1</f>
        <v>9108</v>
      </c>
      <c r="F27" s="361">
        <v>8280</v>
      </c>
      <c r="G27" s="361">
        <f>F27*0.75</f>
        <v>6210</v>
      </c>
      <c r="H27" s="362">
        <f>F27*0.5</f>
        <v>4140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436">
        <f>F32*1.2</f>
        <v>12196.8</v>
      </c>
      <c r="E32" s="361">
        <f>F32*1.1</f>
        <v>11180.400000000001</v>
      </c>
      <c r="F32" s="361">
        <v>10164</v>
      </c>
      <c r="G32" s="361">
        <f>F32*0.75</f>
        <v>7623</v>
      </c>
      <c r="H32" s="362">
        <f>F32*0.5</f>
        <v>5082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1440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"2ГИС.КИРОВ"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424">
        <v>504</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515">
        <f>F48*1.2</f>
        <v>288</v>
      </c>
      <c r="E48" s="515">
        <f>F48*1.1</f>
        <v>264</v>
      </c>
      <c r="F48" s="515">
        <v>240</v>
      </c>
      <c r="G48" s="515">
        <f>F48*0.75</f>
        <v>180</v>
      </c>
      <c r="H48" s="515">
        <f>F48*0.5</f>
        <v>120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458">
        <v>480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60">
        <f>F55*1.2</f>
        <v>7387.2</v>
      </c>
      <c r="E55" s="361">
        <f>F55*1.1</f>
        <v>6771.6</v>
      </c>
      <c r="F55" s="361">
        <v>6156</v>
      </c>
      <c r="G55" s="361">
        <f>F55*0.75</f>
        <v>4617</v>
      </c>
      <c r="H55" s="362">
        <f>F55*0.5</f>
        <v>3078</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436">
        <f>F61*1.2</f>
        <v>9072</v>
      </c>
      <c r="E61" s="361">
        <f>F61*1.1</f>
        <v>8316</v>
      </c>
      <c r="F61" s="361">
        <v>7560</v>
      </c>
      <c r="G61" s="361">
        <f>F61*0.75</f>
        <v>5670</v>
      </c>
      <c r="H61" s="362">
        <f>F61*0.5</f>
        <v>3780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506">
        <v>300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682" t="s">
        <v>38</v>
      </c>
      <c r="B71" s="683"/>
      <c r="C71" s="683"/>
      <c r="D71" s="575" t="str">
        <f>"от "&amp;MIN(D72:D91)&amp;" до "&amp;MAX(D72:D91)</f>
        <v>от 1500 до 30000</v>
      </c>
      <c r="E71" s="575"/>
      <c r="F71" s="575"/>
      <c r="G71" s="575"/>
      <c r="H71" s="576"/>
    </row>
    <row r="72" spans="1:8" ht="37.5" customHeight="1" outlineLevel="1" x14ac:dyDescent="0.2">
      <c r="A72" s="684" t="s">
        <v>39</v>
      </c>
      <c r="B72" s="685"/>
      <c r="C72" s="43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491">
        <v>1500</v>
      </c>
      <c r="E72" s="491"/>
      <c r="F72" s="491"/>
      <c r="G72" s="491"/>
      <c r="H72" s="436"/>
    </row>
    <row r="73" spans="1:8" ht="37.5" customHeight="1" outlineLevel="1" x14ac:dyDescent="0.2">
      <c r="A73" s="396" t="s">
        <v>40</v>
      </c>
      <c r="B73" s="565"/>
      <c r="C73" s="578"/>
      <c r="D73" s="340">
        <v>3000</v>
      </c>
      <c r="E73" s="338"/>
      <c r="F73" s="338"/>
      <c r="G73" s="338"/>
      <c r="H73" s="338"/>
    </row>
    <row r="74" spans="1:8" ht="37.5" customHeight="1" outlineLevel="1" x14ac:dyDescent="0.2">
      <c r="A74" s="396" t="s">
        <v>41</v>
      </c>
      <c r="B74" s="565"/>
      <c r="C74" s="578"/>
      <c r="D74" s="340">
        <v>4500</v>
      </c>
      <c r="E74" s="338"/>
      <c r="F74" s="338"/>
      <c r="G74" s="338"/>
      <c r="H74" s="338"/>
    </row>
    <row r="75" spans="1:8" ht="37.5" customHeight="1" outlineLevel="1" x14ac:dyDescent="0.2">
      <c r="A75" s="396" t="s">
        <v>42</v>
      </c>
      <c r="B75" s="565"/>
      <c r="C75" s="578"/>
      <c r="D75" s="340">
        <v>6000</v>
      </c>
      <c r="E75" s="338"/>
      <c r="F75" s="338"/>
      <c r="G75" s="338"/>
      <c r="H75" s="338"/>
    </row>
    <row r="76" spans="1:8" ht="37.5" customHeight="1" outlineLevel="1" x14ac:dyDescent="0.2">
      <c r="A76" s="396" t="s">
        <v>43</v>
      </c>
      <c r="B76" s="565"/>
      <c r="C76" s="578"/>
      <c r="D76" s="340">
        <v>7500</v>
      </c>
      <c r="E76" s="338"/>
      <c r="F76" s="338"/>
      <c r="G76" s="338"/>
      <c r="H76" s="338"/>
    </row>
    <row r="77" spans="1:8" ht="37.5" customHeight="1" outlineLevel="1" x14ac:dyDescent="0.2">
      <c r="A77" s="396" t="s">
        <v>44</v>
      </c>
      <c r="B77" s="565"/>
      <c r="C77" s="578"/>
      <c r="D77" s="340">
        <v>9000</v>
      </c>
      <c r="E77" s="338"/>
      <c r="F77" s="338"/>
      <c r="G77" s="338"/>
      <c r="H77" s="338"/>
    </row>
    <row r="78" spans="1:8" ht="37.5" customHeight="1" outlineLevel="1" x14ac:dyDescent="0.2">
      <c r="A78" s="396" t="s">
        <v>45</v>
      </c>
      <c r="B78" s="565"/>
      <c r="C78" s="578"/>
      <c r="D78" s="340">
        <v>10500</v>
      </c>
      <c r="E78" s="338"/>
      <c r="F78" s="338"/>
      <c r="G78" s="338"/>
      <c r="H78" s="338"/>
    </row>
    <row r="79" spans="1:8" ht="37.5" customHeight="1" outlineLevel="1" x14ac:dyDescent="0.2">
      <c r="A79" s="396" t="s">
        <v>46</v>
      </c>
      <c r="B79" s="565"/>
      <c r="C79" s="578"/>
      <c r="D79" s="340">
        <v>12000</v>
      </c>
      <c r="E79" s="338"/>
      <c r="F79" s="338"/>
      <c r="G79" s="338"/>
      <c r="H79" s="338"/>
    </row>
    <row r="80" spans="1:8" ht="37.5" customHeight="1" outlineLevel="1" x14ac:dyDescent="0.2">
      <c r="A80" s="396" t="s">
        <v>47</v>
      </c>
      <c r="B80" s="565"/>
      <c r="C80" s="578"/>
      <c r="D80" s="340">
        <v>13500</v>
      </c>
      <c r="E80" s="338"/>
      <c r="F80" s="338"/>
      <c r="G80" s="338"/>
      <c r="H80" s="338"/>
    </row>
    <row r="81" spans="1:8" ht="37.5" customHeight="1" outlineLevel="1" x14ac:dyDescent="0.2">
      <c r="A81" s="396" t="s">
        <v>48</v>
      </c>
      <c r="B81" s="565"/>
      <c r="C81" s="578"/>
      <c r="D81" s="340">
        <v>15000</v>
      </c>
      <c r="E81" s="338"/>
      <c r="F81" s="338"/>
      <c r="G81" s="338"/>
      <c r="H81" s="338"/>
    </row>
    <row r="82" spans="1:8" ht="37.5" customHeight="1" outlineLevel="1" x14ac:dyDescent="0.2">
      <c r="A82" s="396" t="s">
        <v>49</v>
      </c>
      <c r="B82" s="565"/>
      <c r="C82" s="578"/>
      <c r="D82" s="340">
        <v>16500</v>
      </c>
      <c r="E82" s="338"/>
      <c r="F82" s="338"/>
      <c r="G82" s="338"/>
      <c r="H82" s="338"/>
    </row>
    <row r="83" spans="1:8" ht="37.5" customHeight="1" outlineLevel="1" x14ac:dyDescent="0.2">
      <c r="A83" s="396" t="s">
        <v>50</v>
      </c>
      <c r="B83" s="565"/>
      <c r="C83" s="578"/>
      <c r="D83" s="340">
        <v>18000</v>
      </c>
      <c r="E83" s="338"/>
      <c r="F83" s="338"/>
      <c r="G83" s="338"/>
      <c r="H83" s="338"/>
    </row>
    <row r="84" spans="1:8" ht="37.5" customHeight="1" outlineLevel="1" x14ac:dyDescent="0.2">
      <c r="A84" s="396" t="s">
        <v>51</v>
      </c>
      <c r="B84" s="565"/>
      <c r="C84" s="578"/>
      <c r="D84" s="340">
        <v>19500</v>
      </c>
      <c r="E84" s="338"/>
      <c r="F84" s="338"/>
      <c r="G84" s="338"/>
      <c r="H84" s="338"/>
    </row>
    <row r="85" spans="1:8" ht="37.5" customHeight="1" outlineLevel="1" x14ac:dyDescent="0.2">
      <c r="A85" s="396" t="s">
        <v>52</v>
      </c>
      <c r="B85" s="565"/>
      <c r="C85" s="578"/>
      <c r="D85" s="340">
        <v>21000</v>
      </c>
      <c r="E85" s="338"/>
      <c r="F85" s="338"/>
      <c r="G85" s="338"/>
      <c r="H85" s="338"/>
    </row>
    <row r="86" spans="1:8" ht="37.5" customHeight="1" outlineLevel="1" x14ac:dyDescent="0.2">
      <c r="A86" s="396" t="s">
        <v>53</v>
      </c>
      <c r="B86" s="565"/>
      <c r="C86" s="578"/>
      <c r="D86" s="340">
        <v>22500</v>
      </c>
      <c r="E86" s="338"/>
      <c r="F86" s="338"/>
      <c r="G86" s="338"/>
      <c r="H86" s="338"/>
    </row>
    <row r="87" spans="1:8" ht="37.5" customHeight="1" outlineLevel="1" x14ac:dyDescent="0.2">
      <c r="A87" s="396" t="s">
        <v>54</v>
      </c>
      <c r="B87" s="565"/>
      <c r="C87" s="578"/>
      <c r="D87" s="340">
        <v>24000</v>
      </c>
      <c r="E87" s="338"/>
      <c r="F87" s="338"/>
      <c r="G87" s="338"/>
      <c r="H87" s="338"/>
    </row>
    <row r="88" spans="1:8" ht="37.5" customHeight="1" outlineLevel="1" x14ac:dyDescent="0.2">
      <c r="A88" s="396" t="s">
        <v>55</v>
      </c>
      <c r="B88" s="565"/>
      <c r="C88" s="578"/>
      <c r="D88" s="340">
        <v>25500</v>
      </c>
      <c r="E88" s="338"/>
      <c r="F88" s="338"/>
      <c r="G88" s="338"/>
      <c r="H88" s="338"/>
    </row>
    <row r="89" spans="1:8" ht="37.5" customHeight="1" outlineLevel="1" x14ac:dyDescent="0.2">
      <c r="A89" s="396" t="s">
        <v>56</v>
      </c>
      <c r="B89" s="565"/>
      <c r="C89" s="578"/>
      <c r="D89" s="340">
        <v>27000</v>
      </c>
      <c r="E89" s="338"/>
      <c r="F89" s="338"/>
      <c r="G89" s="338"/>
      <c r="H89" s="338"/>
    </row>
    <row r="90" spans="1:8" ht="37.5" customHeight="1" outlineLevel="1" x14ac:dyDescent="0.2">
      <c r="A90" s="396" t="s">
        <v>57</v>
      </c>
      <c r="B90" s="565"/>
      <c r="C90" s="578"/>
      <c r="D90" s="340">
        <v>28500</v>
      </c>
      <c r="E90" s="338"/>
      <c r="F90" s="338"/>
      <c r="G90" s="338"/>
      <c r="H90" s="338"/>
    </row>
    <row r="91" spans="1:8" ht="37.5" customHeight="1" outlineLevel="1" x14ac:dyDescent="0.2">
      <c r="A91" s="396" t="s">
        <v>58</v>
      </c>
      <c r="B91" s="565"/>
      <c r="C91" s="578"/>
      <c r="D91" s="340">
        <v>30000</v>
      </c>
      <c r="E91" s="338"/>
      <c r="F91" s="338"/>
      <c r="G91" s="338"/>
      <c r="H91" s="338"/>
    </row>
    <row r="92" spans="1:8" ht="37.5" customHeight="1" outlineLevel="1" x14ac:dyDescent="0.2">
      <c r="A92" s="396" t="s">
        <v>178</v>
      </c>
      <c r="B92" s="397"/>
      <c r="C92" s="578"/>
      <c r="D92" s="340">
        <v>31500</v>
      </c>
      <c r="E92" s="338"/>
      <c r="F92" s="338"/>
      <c r="G92" s="338"/>
      <c r="H92" s="338"/>
    </row>
    <row r="93" spans="1:8" ht="37.5" customHeight="1" outlineLevel="1" x14ac:dyDescent="0.2">
      <c r="A93" s="396" t="s">
        <v>179</v>
      </c>
      <c r="B93" s="397"/>
      <c r="C93" s="578"/>
      <c r="D93" s="340">
        <v>33000</v>
      </c>
      <c r="E93" s="338"/>
      <c r="F93" s="338"/>
      <c r="G93" s="338"/>
      <c r="H93" s="338"/>
    </row>
    <row r="94" spans="1:8" ht="37.5" customHeight="1" outlineLevel="1" x14ac:dyDescent="0.2">
      <c r="A94" s="396" t="s">
        <v>180</v>
      </c>
      <c r="B94" s="397"/>
      <c r="C94" s="578"/>
      <c r="D94" s="340">
        <v>34500</v>
      </c>
      <c r="E94" s="338"/>
      <c r="F94" s="338"/>
      <c r="G94" s="338"/>
      <c r="H94" s="338"/>
    </row>
    <row r="95" spans="1:8" ht="37.5" customHeight="1" outlineLevel="1" x14ac:dyDescent="0.2">
      <c r="A95" s="396" t="s">
        <v>181</v>
      </c>
      <c r="B95" s="397"/>
      <c r="C95" s="578"/>
      <c r="D95" s="340">
        <v>36000</v>
      </c>
      <c r="E95" s="338"/>
      <c r="F95" s="338"/>
      <c r="G95" s="338"/>
      <c r="H95" s="338"/>
    </row>
    <row r="96" spans="1:8" ht="37.5" customHeight="1" outlineLevel="1" x14ac:dyDescent="0.2">
      <c r="A96" s="396" t="s">
        <v>182</v>
      </c>
      <c r="B96" s="397"/>
      <c r="C96" s="578"/>
      <c r="D96" s="340">
        <v>37500</v>
      </c>
      <c r="E96" s="338"/>
      <c r="F96" s="338"/>
      <c r="G96" s="338"/>
      <c r="H96" s="338"/>
    </row>
    <row r="97" spans="1:8" ht="37.5" customHeight="1" outlineLevel="1" x14ac:dyDescent="0.2">
      <c r="A97" s="396" t="s">
        <v>183</v>
      </c>
      <c r="B97" s="397"/>
      <c r="C97" s="578"/>
      <c r="D97" s="340">
        <v>39000</v>
      </c>
      <c r="E97" s="338"/>
      <c r="F97" s="338"/>
      <c r="G97" s="338"/>
      <c r="H97" s="338"/>
    </row>
    <row r="98" spans="1:8" ht="37.5" customHeight="1" outlineLevel="1" x14ac:dyDescent="0.2">
      <c r="A98" s="396" t="s">
        <v>184</v>
      </c>
      <c r="B98" s="397"/>
      <c r="C98" s="578"/>
      <c r="D98" s="340">
        <v>40500</v>
      </c>
      <c r="E98" s="338"/>
      <c r="F98" s="338"/>
      <c r="G98" s="338"/>
      <c r="H98" s="338"/>
    </row>
    <row r="99" spans="1:8" ht="37.5" customHeight="1" outlineLevel="1" x14ac:dyDescent="0.2">
      <c r="A99" s="396" t="s">
        <v>185</v>
      </c>
      <c r="B99" s="397"/>
      <c r="C99" s="578"/>
      <c r="D99" s="340">
        <v>42000</v>
      </c>
      <c r="E99" s="338"/>
      <c r="F99" s="338"/>
      <c r="G99" s="338"/>
      <c r="H99" s="338"/>
    </row>
    <row r="100" spans="1:8" ht="37.5" customHeight="1" outlineLevel="1" x14ac:dyDescent="0.2">
      <c r="A100" s="396" t="s">
        <v>186</v>
      </c>
      <c r="B100" s="397"/>
      <c r="C100" s="578"/>
      <c r="D100" s="340">
        <v>43500</v>
      </c>
      <c r="E100" s="338"/>
      <c r="F100" s="338"/>
      <c r="G100" s="338"/>
      <c r="H100" s="338"/>
    </row>
    <row r="101" spans="1:8" ht="37.5" customHeight="1" outlineLevel="1" x14ac:dyDescent="0.2">
      <c r="A101" s="396" t="s">
        <v>187</v>
      </c>
      <c r="B101" s="397"/>
      <c r="C101" s="578"/>
      <c r="D101" s="340">
        <v>45000</v>
      </c>
      <c r="E101" s="338"/>
      <c r="F101" s="338"/>
      <c r="G101" s="338"/>
      <c r="H101" s="338"/>
    </row>
    <row r="102" spans="1:8" ht="37.5" customHeight="1" outlineLevel="1" x14ac:dyDescent="0.2">
      <c r="A102" s="396" t="s">
        <v>188</v>
      </c>
      <c r="B102" s="397"/>
      <c r="C102" s="578"/>
      <c r="D102" s="340">
        <v>46500</v>
      </c>
      <c r="E102" s="338"/>
      <c r="F102" s="338"/>
      <c r="G102" s="338"/>
      <c r="H102" s="338"/>
    </row>
    <row r="103" spans="1:8" ht="37.5" customHeight="1" outlineLevel="1" x14ac:dyDescent="0.2">
      <c r="A103" s="396" t="s">
        <v>189</v>
      </c>
      <c r="B103" s="397"/>
      <c r="C103" s="578"/>
      <c r="D103" s="340">
        <v>48000</v>
      </c>
      <c r="E103" s="338"/>
      <c r="F103" s="338"/>
      <c r="G103" s="338"/>
      <c r="H103" s="338"/>
    </row>
    <row r="104" spans="1:8" ht="37.5" customHeight="1" outlineLevel="1" x14ac:dyDescent="0.2">
      <c r="A104" s="396" t="s">
        <v>190</v>
      </c>
      <c r="B104" s="397"/>
      <c r="C104" s="578"/>
      <c r="D104" s="340">
        <v>49500</v>
      </c>
      <c r="E104" s="338"/>
      <c r="F104" s="338"/>
      <c r="G104" s="338"/>
      <c r="H104" s="338"/>
    </row>
    <row r="105" spans="1:8" ht="37.5" customHeight="1" outlineLevel="1" x14ac:dyDescent="0.2">
      <c r="A105" s="396" t="s">
        <v>191</v>
      </c>
      <c r="B105" s="397"/>
      <c r="C105" s="578"/>
      <c r="D105" s="340">
        <v>51000</v>
      </c>
      <c r="E105" s="338"/>
      <c r="F105" s="338"/>
      <c r="G105" s="338"/>
      <c r="H105" s="338"/>
    </row>
    <row r="106" spans="1:8" ht="37.5" customHeight="1" outlineLevel="1" x14ac:dyDescent="0.2">
      <c r="A106" s="396" t="s">
        <v>192</v>
      </c>
      <c r="B106" s="397"/>
      <c r="C106" s="578"/>
      <c r="D106" s="340">
        <v>52500</v>
      </c>
      <c r="E106" s="338"/>
      <c r="F106" s="338"/>
      <c r="G106" s="338"/>
      <c r="H106" s="338"/>
    </row>
    <row r="107" spans="1:8" ht="37.5" customHeight="1" outlineLevel="1" x14ac:dyDescent="0.2">
      <c r="A107" s="396" t="s">
        <v>229</v>
      </c>
      <c r="B107" s="397"/>
      <c r="C107" s="578"/>
      <c r="D107" s="340">
        <v>54000</v>
      </c>
      <c r="E107" s="338"/>
      <c r="F107" s="338"/>
      <c r="G107" s="338"/>
      <c r="H107" s="338"/>
    </row>
    <row r="108" spans="1:8" ht="37.5" customHeight="1" outlineLevel="1" x14ac:dyDescent="0.2">
      <c r="A108" s="396" t="s">
        <v>230</v>
      </c>
      <c r="B108" s="397"/>
      <c r="C108" s="578"/>
      <c r="D108" s="340">
        <v>55500</v>
      </c>
      <c r="E108" s="338"/>
      <c r="F108" s="338"/>
      <c r="G108" s="338"/>
      <c r="H108" s="338"/>
    </row>
    <row r="109" spans="1:8" ht="37.5" customHeight="1" outlineLevel="1" x14ac:dyDescent="0.2">
      <c r="A109" s="396" t="s">
        <v>231</v>
      </c>
      <c r="B109" s="397"/>
      <c r="C109" s="578"/>
      <c r="D109" s="340">
        <v>57000</v>
      </c>
      <c r="E109" s="338"/>
      <c r="F109" s="338"/>
      <c r="G109" s="338"/>
      <c r="H109" s="338"/>
    </row>
    <row r="110" spans="1:8" ht="37.5" customHeight="1" outlineLevel="1" x14ac:dyDescent="0.2">
      <c r="A110" s="396" t="s">
        <v>232</v>
      </c>
      <c r="B110" s="397"/>
      <c r="C110" s="578"/>
      <c r="D110" s="340">
        <v>58500</v>
      </c>
      <c r="E110" s="338"/>
      <c r="F110" s="338"/>
      <c r="G110" s="338"/>
      <c r="H110" s="338"/>
    </row>
    <row r="111" spans="1:8" ht="37.5" customHeight="1" outlineLevel="1" thickBot="1" x14ac:dyDescent="0.25">
      <c r="A111" s="396" t="s">
        <v>233</v>
      </c>
      <c r="B111" s="397"/>
      <c r="C111" s="579"/>
      <c r="D111" s="340">
        <v>60000</v>
      </c>
      <c r="E111" s="338"/>
      <c r="F111" s="338"/>
      <c r="G111" s="338"/>
      <c r="H111" s="338"/>
    </row>
    <row r="112" spans="1:8" ht="50.1" customHeight="1" thickBot="1" x14ac:dyDescent="0.25">
      <c r="A112" s="386" t="s">
        <v>59</v>
      </c>
      <c r="B112" s="387"/>
      <c r="C112" s="387"/>
      <c r="D112" s="575" t="str">
        <f>"от "&amp;MIN(D113:D122)&amp;" до "&amp;MAX(D113:D122)</f>
        <v>от 240 до 5016</v>
      </c>
      <c r="E112" s="575"/>
      <c r="F112" s="575"/>
      <c r="G112" s="575"/>
      <c r="H112" s="576"/>
    </row>
    <row r="113" spans="1:8" ht="151.5" x14ac:dyDescent="0.2">
      <c r="A113" s="62" t="s">
        <v>60</v>
      </c>
      <c r="B113" s="63" t="s">
        <v>13</v>
      </c>
      <c r="C113" s="107"/>
      <c r="D113" s="412">
        <v>630</v>
      </c>
      <c r="E113" s="412"/>
      <c r="F113" s="412"/>
      <c r="G113" s="412"/>
      <c r="H113" s="412"/>
    </row>
    <row r="114" spans="1:8" ht="37.5" customHeight="1" x14ac:dyDescent="0.2">
      <c r="A114" s="554" t="s">
        <v>61</v>
      </c>
      <c r="B114" s="555"/>
      <c r="C114" s="4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38">
        <v>270</v>
      </c>
      <c r="E114" s="338"/>
      <c r="F114" s="338"/>
      <c r="G114" s="338"/>
      <c r="H114" s="338"/>
    </row>
    <row r="115" spans="1:8" ht="37.5" customHeight="1" x14ac:dyDescent="0.2">
      <c r="A115" s="554" t="s">
        <v>62</v>
      </c>
      <c r="B115" s="555"/>
      <c r="C115" s="404"/>
      <c r="D115" s="338">
        <v>2538</v>
      </c>
      <c r="E115" s="338"/>
      <c r="F115" s="338"/>
      <c r="G115" s="338"/>
      <c r="H115" s="338"/>
    </row>
    <row r="116" spans="1:8" ht="37.5" customHeight="1" x14ac:dyDescent="0.2">
      <c r="A116" s="559" t="s">
        <v>63</v>
      </c>
      <c r="B116" s="560"/>
      <c r="C116" s="404"/>
      <c r="D116" s="338">
        <v>1008</v>
      </c>
      <c r="E116" s="338"/>
      <c r="F116" s="338"/>
      <c r="G116" s="338"/>
      <c r="H116" s="338"/>
    </row>
    <row r="117" spans="1:8" ht="37.5" customHeight="1" x14ac:dyDescent="0.2">
      <c r="A117" s="561" t="s">
        <v>64</v>
      </c>
      <c r="B117" s="562"/>
      <c r="C117" s="404"/>
      <c r="D117" s="338">
        <v>1536</v>
      </c>
      <c r="E117" s="338"/>
      <c r="F117" s="338"/>
      <c r="G117" s="338"/>
      <c r="H117" s="338"/>
    </row>
    <row r="118" spans="1:8" ht="37.5" customHeight="1" x14ac:dyDescent="0.2">
      <c r="A118" s="554" t="s">
        <v>65</v>
      </c>
      <c r="B118" s="555"/>
      <c r="C118" s="404"/>
      <c r="D118" s="338">
        <v>240</v>
      </c>
      <c r="E118" s="338"/>
      <c r="F118" s="338"/>
      <c r="G118" s="338"/>
      <c r="H118" s="338"/>
    </row>
    <row r="119" spans="1:8" ht="37.5" customHeight="1" x14ac:dyDescent="0.2">
      <c r="A119" s="554" t="s">
        <v>66</v>
      </c>
      <c r="B119" s="555"/>
      <c r="C119" s="404"/>
      <c r="D119" s="338">
        <v>240</v>
      </c>
      <c r="E119" s="338"/>
      <c r="F119" s="338"/>
      <c r="G119" s="338"/>
      <c r="H119" s="338"/>
    </row>
    <row r="120" spans="1:8" ht="37.5" customHeight="1" x14ac:dyDescent="0.2">
      <c r="A120" s="554" t="s">
        <v>67</v>
      </c>
      <c r="B120" s="555"/>
      <c r="C120" s="404"/>
      <c r="D120" s="338">
        <v>480</v>
      </c>
      <c r="E120" s="338"/>
      <c r="F120" s="338"/>
      <c r="G120" s="338"/>
      <c r="H120" s="338"/>
    </row>
    <row r="121" spans="1:8" ht="37.5" customHeight="1" x14ac:dyDescent="0.2">
      <c r="A121" s="554" t="s">
        <v>68</v>
      </c>
      <c r="B121" s="555"/>
      <c r="C121" s="404"/>
      <c r="D121" s="338">
        <v>720</v>
      </c>
      <c r="E121" s="338"/>
      <c r="F121" s="338"/>
      <c r="G121" s="338"/>
      <c r="H121" s="338"/>
    </row>
    <row r="122" spans="1:8" ht="37.5" customHeight="1" thickBot="1" x14ac:dyDescent="0.25">
      <c r="A122" s="563" t="s">
        <v>69</v>
      </c>
      <c r="B122" s="564"/>
      <c r="C122" s="405"/>
      <c r="D122" s="338">
        <v>5016</v>
      </c>
      <c r="E122" s="338"/>
      <c r="F122" s="338"/>
      <c r="G122" s="338"/>
      <c r="H122" s="338"/>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354">
        <v>30</v>
      </c>
      <c r="E123" s="354"/>
      <c r="F123" s="354"/>
      <c r="G123" s="354"/>
      <c r="H123" s="355"/>
    </row>
    <row r="124" spans="1:8" ht="50.1" customHeight="1" thickBot="1" x14ac:dyDescent="0.25">
      <c r="A124" s="341" t="s">
        <v>72</v>
      </c>
      <c r="B124" s="342"/>
      <c r="C124" s="21"/>
      <c r="D124" s="681" t="e">
        <f>"от "&amp;MIN(D126,D146:H147,#REF!,D148:H162)&amp;" до "&amp;MAX(D126,D146:H147,#REF!,D148:H162)</f>
        <v>#REF!</v>
      </c>
      <c r="E124" s="343"/>
      <c r="F124" s="343"/>
      <c r="G124" s="343"/>
      <c r="H124" s="344"/>
    </row>
    <row r="125" spans="1:8" ht="21.75" thickBot="1" x14ac:dyDescent="0.25">
      <c r="A125" s="497"/>
      <c r="B125" s="498"/>
      <c r="C125" s="60"/>
      <c r="D125" s="680"/>
      <c r="E125" s="499"/>
      <c r="F125" s="499"/>
      <c r="G125" s="499"/>
      <c r="H125" s="500"/>
    </row>
    <row r="126" spans="1:8" ht="61.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379">
        <v>4920</v>
      </c>
      <c r="E126" s="379"/>
      <c r="F126" s="379"/>
      <c r="G126" s="379"/>
      <c r="H126" s="380"/>
    </row>
    <row r="127" spans="1:8" ht="61.5" customHeight="1" thickBot="1" x14ac:dyDescent="0.25">
      <c r="A127" s="381" t="s">
        <v>74</v>
      </c>
      <c r="B127" s="382"/>
      <c r="C127" s="377"/>
      <c r="D127" s="383" t="s">
        <v>75</v>
      </c>
      <c r="E127" s="384"/>
      <c r="F127" s="384"/>
      <c r="G127" s="384"/>
      <c r="H127" s="385"/>
    </row>
    <row r="128" spans="1:8" ht="61.5" customHeight="1" x14ac:dyDescent="0.2">
      <c r="A128" s="363" t="s">
        <v>76</v>
      </c>
      <c r="B128" s="364"/>
      <c r="C128" s="377"/>
      <c r="D128" s="368">
        <f>D126/4</f>
        <v>1230</v>
      </c>
      <c r="E128" s="368"/>
      <c r="F128" s="368"/>
      <c r="G128" s="368"/>
      <c r="H128" s="369"/>
    </row>
    <row r="129" spans="1:8" ht="61.5" customHeight="1" x14ac:dyDescent="0.2">
      <c r="A129" s="363" t="s">
        <v>77</v>
      </c>
      <c r="B129" s="364"/>
      <c r="C129" s="377"/>
      <c r="D129" s="368">
        <f>D126/5</f>
        <v>984</v>
      </c>
      <c r="E129" s="368"/>
      <c r="F129" s="368"/>
      <c r="G129" s="368"/>
      <c r="H129" s="369"/>
    </row>
    <row r="130" spans="1:8" ht="61.5" customHeight="1" x14ac:dyDescent="0.2">
      <c r="A130" s="363" t="s">
        <v>78</v>
      </c>
      <c r="B130" s="364"/>
      <c r="C130" s="377"/>
      <c r="D130" s="368">
        <f>D126/6</f>
        <v>820</v>
      </c>
      <c r="E130" s="368"/>
      <c r="F130" s="368"/>
      <c r="G130" s="368"/>
      <c r="H130" s="369"/>
    </row>
    <row r="131" spans="1:8" ht="61.5" customHeight="1" x14ac:dyDescent="0.2">
      <c r="A131" s="363" t="s">
        <v>79</v>
      </c>
      <c r="B131" s="364"/>
      <c r="C131" s="377"/>
      <c r="D131" s="368">
        <f>D126/7</f>
        <v>702.85714285714289</v>
      </c>
      <c r="E131" s="368"/>
      <c r="F131" s="368"/>
      <c r="G131" s="368"/>
      <c r="H131" s="369"/>
    </row>
    <row r="132" spans="1:8" ht="61.5" customHeight="1" x14ac:dyDescent="0.2">
      <c r="A132" s="363" t="s">
        <v>80</v>
      </c>
      <c r="B132" s="364"/>
      <c r="C132" s="377"/>
      <c r="D132" s="368">
        <f>D126/8</f>
        <v>615</v>
      </c>
      <c r="E132" s="368"/>
      <c r="F132" s="368"/>
      <c r="G132" s="368"/>
      <c r="H132" s="369"/>
    </row>
    <row r="133" spans="1:8" ht="61.5" customHeight="1" x14ac:dyDescent="0.2">
      <c r="A133" s="363" t="s">
        <v>81</v>
      </c>
      <c r="B133" s="364"/>
      <c r="C133" s="377"/>
      <c r="D133" s="368">
        <f>D126/9</f>
        <v>546.66666666666663</v>
      </c>
      <c r="E133" s="368"/>
      <c r="F133" s="368"/>
      <c r="G133" s="368"/>
      <c r="H133" s="369"/>
    </row>
    <row r="134" spans="1:8" ht="61.5" customHeight="1" x14ac:dyDescent="0.2">
      <c r="A134" s="363" t="s">
        <v>82</v>
      </c>
      <c r="B134" s="364"/>
      <c r="C134" s="377"/>
      <c r="D134" s="368">
        <f>D126/10</f>
        <v>492</v>
      </c>
      <c r="E134" s="368"/>
      <c r="F134" s="368"/>
      <c r="G134" s="368"/>
      <c r="H134" s="369"/>
    </row>
    <row r="135" spans="1:8" ht="61.5" customHeight="1" thickBot="1" x14ac:dyDescent="0.25">
      <c r="A135" s="374" t="s">
        <v>83</v>
      </c>
      <c r="B135" s="375"/>
      <c r="C135" s="377"/>
      <c r="D135" s="379">
        <v>7320</v>
      </c>
      <c r="E135" s="379"/>
      <c r="F135" s="379"/>
      <c r="G135" s="379"/>
      <c r="H135" s="380"/>
    </row>
    <row r="136" spans="1:8" ht="61.5" customHeight="1" thickBot="1" x14ac:dyDescent="0.25">
      <c r="A136" s="381" t="s">
        <v>74</v>
      </c>
      <c r="B136" s="382"/>
      <c r="C136" s="377"/>
      <c r="D136" s="383" t="s">
        <v>75</v>
      </c>
      <c r="E136" s="384"/>
      <c r="F136" s="384"/>
      <c r="G136" s="384"/>
      <c r="H136" s="385"/>
    </row>
    <row r="137" spans="1:8" ht="61.5" customHeight="1" x14ac:dyDescent="0.2">
      <c r="A137" s="363" t="s">
        <v>76</v>
      </c>
      <c r="B137" s="364"/>
      <c r="C137" s="377"/>
      <c r="D137" s="368">
        <v>1830</v>
      </c>
      <c r="E137" s="368"/>
      <c r="F137" s="368"/>
      <c r="G137" s="368"/>
      <c r="H137" s="369"/>
    </row>
    <row r="138" spans="1:8" ht="61.5" customHeight="1" x14ac:dyDescent="0.2">
      <c r="A138" s="363" t="s">
        <v>77</v>
      </c>
      <c r="B138" s="364"/>
      <c r="C138" s="377"/>
      <c r="D138" s="368">
        <v>1464</v>
      </c>
      <c r="E138" s="368"/>
      <c r="F138" s="368"/>
      <c r="G138" s="368"/>
      <c r="H138" s="369"/>
    </row>
    <row r="139" spans="1:8" ht="61.5" customHeight="1" x14ac:dyDescent="0.2">
      <c r="A139" s="363" t="s">
        <v>78</v>
      </c>
      <c r="B139" s="364"/>
      <c r="C139" s="377"/>
      <c r="D139" s="368">
        <v>1220</v>
      </c>
      <c r="E139" s="368"/>
      <c r="F139" s="368"/>
      <c r="G139" s="368"/>
      <c r="H139" s="369"/>
    </row>
    <row r="140" spans="1:8" ht="61.5" customHeight="1" x14ac:dyDescent="0.2">
      <c r="A140" s="363" t="s">
        <v>79</v>
      </c>
      <c r="B140" s="364"/>
      <c r="C140" s="377"/>
      <c r="D140" s="368">
        <v>1045.7142857142858</v>
      </c>
      <c r="E140" s="368"/>
      <c r="F140" s="368"/>
      <c r="G140" s="368"/>
      <c r="H140" s="369"/>
    </row>
    <row r="141" spans="1:8" ht="61.5" customHeight="1" x14ac:dyDescent="0.2">
      <c r="A141" s="363" t="s">
        <v>80</v>
      </c>
      <c r="B141" s="364"/>
      <c r="C141" s="377"/>
      <c r="D141" s="368">
        <v>915</v>
      </c>
      <c r="E141" s="368"/>
      <c r="F141" s="368"/>
      <c r="G141" s="368"/>
      <c r="H141" s="369"/>
    </row>
    <row r="142" spans="1:8" ht="61.5" customHeight="1" x14ac:dyDescent="0.2">
      <c r="A142" s="363" t="s">
        <v>81</v>
      </c>
      <c r="B142" s="364"/>
      <c r="C142" s="377"/>
      <c r="D142" s="368">
        <v>813.33333333333337</v>
      </c>
      <c r="E142" s="368"/>
      <c r="F142" s="368"/>
      <c r="G142" s="368"/>
      <c r="H142" s="369"/>
    </row>
    <row r="143" spans="1:8" ht="61.5" customHeight="1" thickBot="1" x14ac:dyDescent="0.25">
      <c r="A143" s="363" t="s">
        <v>82</v>
      </c>
      <c r="B143" s="364"/>
      <c r="C143" s="378"/>
      <c r="D143" s="368">
        <v>732</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351">
        <v>10008</v>
      </c>
      <c r="E144" s="351"/>
      <c r="F144" s="351"/>
      <c r="G144" s="351"/>
      <c r="H144" s="351"/>
    </row>
    <row r="145" spans="1:8" ht="21.75" thickBot="1" x14ac:dyDescent="0.25">
      <c r="A145" s="329"/>
      <c r="B145" s="330"/>
      <c r="C145" s="56"/>
      <c r="D145" s="680"/>
      <c r="E145" s="499"/>
      <c r="F145" s="499"/>
      <c r="G145" s="499"/>
      <c r="H145" s="500"/>
    </row>
    <row r="146" spans="1:8" ht="50.1" customHeight="1" x14ac:dyDescent="0.2">
      <c r="A146" s="335" t="s">
        <v>85</v>
      </c>
      <c r="B146" s="336"/>
      <c r="C146" s="105" t="str">
        <f>"Интернет-площадка 2gis.ru на основе Cправочника организаций "&amp;$C$2&amp;""</f>
        <v>Интернет-площадка 2gis.ru на основе Cправочника организаций "2ГИС.КИРОВ"</v>
      </c>
      <c r="D146" s="340">
        <v>2400</v>
      </c>
      <c r="E146" s="338"/>
      <c r="F146" s="338"/>
      <c r="G146" s="338"/>
      <c r="H146" s="339"/>
    </row>
    <row r="147" spans="1:8" ht="50.1" customHeight="1" x14ac:dyDescent="0.2">
      <c r="A147" s="335" t="s">
        <v>86</v>
      </c>
      <c r="B147" s="336"/>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340">
        <v>1536</v>
      </c>
      <c r="E147" s="338"/>
      <c r="F147" s="338"/>
      <c r="G147" s="338"/>
      <c r="H147" s="339"/>
    </row>
    <row r="148" spans="1:8" ht="50.1" customHeight="1" x14ac:dyDescent="0.2">
      <c r="A148" s="335" t="s">
        <v>87</v>
      </c>
      <c r="B148" s="336"/>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340">
        <v>5016</v>
      </c>
      <c r="E148" s="338"/>
      <c r="F148" s="338"/>
      <c r="G148" s="338"/>
      <c r="H148" s="339"/>
    </row>
    <row r="149" spans="1:8" ht="50.1" customHeight="1" x14ac:dyDescent="0.2">
      <c r="A149" s="335" t="s">
        <v>88</v>
      </c>
      <c r="B149" s="336"/>
      <c r="C149" s="68" t="str">
        <f>"Интернет-площадка 2gis.ru на основе Cправочника организаций "&amp;$C$2&amp;""</f>
        <v>Интернет-площадка 2gis.ru на основе Cправочника организаций "2ГИС.КИРОВ"</v>
      </c>
      <c r="D149" s="340">
        <v>3690</v>
      </c>
      <c r="E149" s="338"/>
      <c r="F149" s="338"/>
      <c r="G149" s="338"/>
      <c r="H149" s="339"/>
    </row>
    <row r="150" spans="1:8" ht="50.1" customHeight="1" x14ac:dyDescent="0.2">
      <c r="A150" s="335" t="s">
        <v>89</v>
      </c>
      <c r="B150" s="336"/>
      <c r="C150" s="68" t="str">
        <f>"Интернет-площадка 2gis.ru на основе Cправочника организаций "&amp;$C$2&amp;""</f>
        <v>Интернет-площадка 2gis.ru на основе Cправочника организаций "2ГИС.КИРОВ"</v>
      </c>
      <c r="D150" s="340">
        <v>4428</v>
      </c>
      <c r="E150" s="338"/>
      <c r="F150" s="338"/>
      <c r="G150" s="338"/>
      <c r="H150" s="339"/>
    </row>
    <row r="151" spans="1:8" ht="50.1" customHeight="1" x14ac:dyDescent="0.2">
      <c r="A151" s="335" t="s">
        <v>90</v>
      </c>
      <c r="B151" s="336"/>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340">
        <v>2478</v>
      </c>
      <c r="E151" s="338"/>
      <c r="F151" s="338"/>
      <c r="G151" s="338"/>
      <c r="H151" s="339"/>
    </row>
    <row r="152" spans="1:8" ht="50.1" customHeight="1" x14ac:dyDescent="0.2">
      <c r="A152" s="335" t="s">
        <v>91</v>
      </c>
      <c r="B152" s="336"/>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340">
        <v>2010</v>
      </c>
      <c r="E152" s="338"/>
      <c r="F152" s="338"/>
      <c r="G152" s="338"/>
      <c r="H152" s="339"/>
    </row>
    <row r="153" spans="1:8" ht="50.1" customHeight="1" x14ac:dyDescent="0.2">
      <c r="A153" s="335" t="s">
        <v>92</v>
      </c>
      <c r="B153" s="336"/>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340">
        <v>6492</v>
      </c>
      <c r="E153" s="338"/>
      <c r="F153" s="338"/>
      <c r="G153" s="338"/>
      <c r="H153" s="339"/>
    </row>
    <row r="154" spans="1:8" ht="50.1" customHeight="1" x14ac:dyDescent="0.2">
      <c r="A154" s="335" t="s">
        <v>93</v>
      </c>
      <c r="B154" s="336"/>
      <c r="C154" s="68" t="str">
        <f>C147</f>
        <v>Электронный справочник на основе Справочника организаций "2ГИС.КИРОВ" (версия для ПК)</v>
      </c>
      <c r="D154" s="340">
        <v>4140</v>
      </c>
      <c r="E154" s="338"/>
      <c r="F154" s="338"/>
      <c r="G154" s="338"/>
      <c r="H154" s="339"/>
    </row>
    <row r="155" spans="1:8" ht="50.1" customHeight="1" x14ac:dyDescent="0.2">
      <c r="A155" s="335" t="s">
        <v>94</v>
      </c>
      <c r="B155" s="336"/>
      <c r="C155" s="68" t="s">
        <v>95</v>
      </c>
      <c r="D155" s="340">
        <v>690</v>
      </c>
      <c r="E155" s="338"/>
      <c r="F155" s="338"/>
      <c r="G155" s="338"/>
      <c r="H155" s="339"/>
    </row>
    <row r="156" spans="1:8" ht="77.25"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340">
        <v>1770</v>
      </c>
      <c r="E156" s="338"/>
      <c r="F156" s="338"/>
      <c r="G156" s="338"/>
      <c r="H156" s="339"/>
    </row>
    <row r="157" spans="1:8" ht="77.25"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340">
        <v>1416</v>
      </c>
      <c r="E157" s="338"/>
      <c r="F157" s="338"/>
      <c r="G157" s="338"/>
      <c r="H157" s="339"/>
    </row>
    <row r="158" spans="1:8" ht="77.25" customHeight="1" x14ac:dyDescent="0.2">
      <c r="A158" s="335" t="s">
        <v>98</v>
      </c>
      <c r="B158" s="336"/>
      <c r="C158"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340">
        <v>1182</v>
      </c>
      <c r="E158" s="338"/>
      <c r="F158" s="338"/>
      <c r="G158" s="338"/>
      <c r="H158" s="339"/>
    </row>
    <row r="159" spans="1:8" ht="77.25" customHeight="1" x14ac:dyDescent="0.2">
      <c r="A159" s="335" t="s">
        <v>99</v>
      </c>
      <c r="B159" s="336"/>
      <c r="C159"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340">
        <v>708</v>
      </c>
      <c r="E159" s="338"/>
      <c r="F159" s="338"/>
      <c r="G159" s="338"/>
      <c r="H159" s="339"/>
    </row>
    <row r="160" spans="1:8" ht="77.25"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340">
        <v>6492</v>
      </c>
      <c r="E160" s="338"/>
      <c r="F160" s="338"/>
      <c r="G160" s="338"/>
      <c r="H160" s="339"/>
    </row>
    <row r="161" spans="1:8" ht="77.25"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340">
        <v>3000</v>
      </c>
      <c r="E161" s="338"/>
      <c r="F161" s="338"/>
      <c r="G161" s="338"/>
      <c r="H161" s="339"/>
    </row>
    <row r="162" spans="1:8" ht="50.1" customHeight="1" thickBot="1" x14ac:dyDescent="0.25">
      <c r="A162" s="335" t="s">
        <v>102</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340">
        <v>2478</v>
      </c>
      <c r="E162" s="338"/>
      <c r="F162" s="338"/>
      <c r="G162" s="338"/>
      <c r="H162" s="33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340">
        <v>630</v>
      </c>
      <c r="E163" s="338"/>
      <c r="F163" s="338"/>
      <c r="G163" s="338"/>
      <c r="H163" s="33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4" s="340">
        <v>50010</v>
      </c>
      <c r="E164" s="338"/>
      <c r="F164" s="338"/>
      <c r="G164" s="338"/>
      <c r="H164" s="339"/>
    </row>
    <row r="165" spans="1:8" s="16" customFormat="1" ht="126" customHeight="1" x14ac:dyDescent="0.2">
      <c r="A165" s="335" t="s">
        <v>104</v>
      </c>
      <c r="B165" s="336"/>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5" s="340">
        <v>3990</v>
      </c>
      <c r="E165" s="338"/>
      <c r="F165" s="338"/>
      <c r="G165" s="338"/>
      <c r="H165" s="339"/>
    </row>
    <row r="166" spans="1:8" s="16" customFormat="1" ht="96" customHeight="1" x14ac:dyDescent="0.2">
      <c r="A166" s="356" t="s">
        <v>105</v>
      </c>
      <c r="B166" s="357"/>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340">
        <v>3000</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7" s="340">
        <v>5010</v>
      </c>
      <c r="E167" s="338"/>
      <c r="F167" s="338"/>
      <c r="G167" s="338"/>
      <c r="H167" s="339"/>
    </row>
    <row r="168" spans="1:8" ht="50.1" customHeight="1" x14ac:dyDescent="0.2">
      <c r="A168" s="335" t="s">
        <v>107</v>
      </c>
      <c r="B168" s="336"/>
      <c r="C168" s="68" t="str">
        <f>"Интернет-площадка 2gis.ru на основе Cправочника организаций "&amp;$C$2&amp;""</f>
        <v>Интернет-площадка 2gis.ru на основе Cправочника организаций "2ГИС.КИРОВ"</v>
      </c>
      <c r="D168" s="340">
        <v>3360</v>
      </c>
      <c r="E168" s="338"/>
      <c r="F168" s="338"/>
      <c r="G168" s="338"/>
      <c r="H168" s="339"/>
    </row>
    <row r="169" spans="1:8" ht="50.1" customHeight="1" x14ac:dyDescent="0.2">
      <c r="A169" s="335" t="s">
        <v>108</v>
      </c>
      <c r="B169" s="336"/>
      <c r="C169" s="68"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340">
        <v>2160</v>
      </c>
      <c r="E169" s="338"/>
      <c r="F169" s="338"/>
      <c r="G169" s="338"/>
      <c r="H169" s="339"/>
    </row>
    <row r="170" spans="1:8" ht="50.1" customHeight="1" x14ac:dyDescent="0.2">
      <c r="A170" s="335" t="s">
        <v>109</v>
      </c>
      <c r="B170" s="336"/>
      <c r="C170" s="68" t="str">
        <f t="shared" si="1"/>
        <v>Электронный справочник на основе Справочника организаций "2ГИС.КИРОВ" (версия для ПК)</v>
      </c>
      <c r="D170" s="340">
        <v>7080</v>
      </c>
      <c r="E170" s="338"/>
      <c r="F170" s="338"/>
      <c r="G170" s="338"/>
      <c r="H170" s="339"/>
    </row>
    <row r="171" spans="1:8" ht="50.1" customHeight="1" x14ac:dyDescent="0.2">
      <c r="A171" s="335" t="s">
        <v>110</v>
      </c>
      <c r="B171" s="336"/>
      <c r="C171" s="68" t="str">
        <f>"Интернет-площадка 2gis.ru на основе Cправочника организаций "&amp;$C$2&amp;""</f>
        <v>Интернет-площадка 2gis.ru на основе Cправочника организаций "2ГИС.КИРОВ"</v>
      </c>
      <c r="D171" s="340">
        <v>5280</v>
      </c>
      <c r="E171" s="338"/>
      <c r="F171" s="338"/>
      <c r="G171" s="338"/>
      <c r="H171" s="339"/>
    </row>
    <row r="172" spans="1:8" ht="50.1" customHeight="1" x14ac:dyDescent="0.2">
      <c r="A172" s="335" t="s">
        <v>111</v>
      </c>
      <c r="B172" s="336"/>
      <c r="C172" s="68" t="str">
        <f>"Интернет-площадка 2gis.ru на основе Cправочника организаций "&amp;$C$2&amp;""</f>
        <v>Интернет-площадка 2gis.ru на основе Cправочника организаций "2ГИС.КИРОВ"</v>
      </c>
      <c r="D172" s="340">
        <v>6336</v>
      </c>
      <c r="E172" s="338"/>
      <c r="F172" s="338"/>
      <c r="G172" s="338"/>
      <c r="H172" s="339"/>
    </row>
    <row r="173" spans="1:8" ht="50.1" customHeight="1" x14ac:dyDescent="0.2">
      <c r="A173" s="335" t="s">
        <v>112</v>
      </c>
      <c r="B173" s="336"/>
      <c r="C173" s="68" t="str">
        <f t="shared" si="1"/>
        <v>Электронный справочник на основе Справочника организаций "2ГИС.КИРОВ" (версия для ПК)</v>
      </c>
      <c r="D173" s="340">
        <v>3480</v>
      </c>
      <c r="E173" s="338"/>
      <c r="F173" s="338"/>
      <c r="G173" s="338"/>
      <c r="H173" s="339"/>
    </row>
    <row r="174" spans="1:8" ht="50.1" customHeight="1" x14ac:dyDescent="0.2">
      <c r="A174" s="335" t="s">
        <v>113</v>
      </c>
      <c r="B174" s="336"/>
      <c r="C174" s="68" t="str">
        <f t="shared" si="1"/>
        <v>Электронный справочник на основе Справочника организаций "2ГИС.КИРОВ" (версия для ПК)</v>
      </c>
      <c r="D174" s="340">
        <v>2880</v>
      </c>
      <c r="E174" s="338"/>
      <c r="F174" s="338"/>
      <c r="G174" s="338"/>
      <c r="H174" s="339"/>
    </row>
    <row r="175" spans="1:8" ht="50.1" customHeight="1" x14ac:dyDescent="0.2">
      <c r="A175" s="335" t="s">
        <v>114</v>
      </c>
      <c r="B175" s="336"/>
      <c r="C175" s="68" t="str">
        <f t="shared" si="1"/>
        <v>Электронный справочник на основе Справочника организаций "2ГИС.КИРОВ" (версия для ПК)</v>
      </c>
      <c r="D175" s="340">
        <v>9120</v>
      </c>
      <c r="E175" s="338"/>
      <c r="F175" s="338"/>
      <c r="G175" s="338"/>
      <c r="H175" s="339"/>
    </row>
    <row r="176" spans="1:8" ht="50.1" customHeight="1" x14ac:dyDescent="0.2">
      <c r="A176" s="335" t="s">
        <v>115</v>
      </c>
      <c r="B176" s="336"/>
      <c r="C176" s="68" t="s">
        <v>95</v>
      </c>
      <c r="D176" s="340">
        <v>1080</v>
      </c>
      <c r="E176" s="338"/>
      <c r="F176" s="338"/>
      <c r="G176" s="338"/>
      <c r="H176" s="339"/>
    </row>
    <row r="177" spans="1:8" ht="69.75" customHeight="1" x14ac:dyDescent="0.2">
      <c r="A177" s="335" t="s">
        <v>116</v>
      </c>
      <c r="B177" s="336"/>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340">
        <v>9120</v>
      </c>
      <c r="E177" s="338"/>
      <c r="F177" s="338"/>
      <c r="G177" s="338"/>
      <c r="H177" s="339"/>
    </row>
    <row r="178" spans="1:8" ht="50.1" customHeight="1" thickBot="1" x14ac:dyDescent="0.25">
      <c r="A178" s="348" t="s">
        <v>117</v>
      </c>
      <c r="B178" s="349"/>
      <c r="C178" s="58" t="str">
        <f t="shared" si="1"/>
        <v>Электронный справочник на основе Справочника организаций "2ГИС.КИРОВ" (версия для ПК)</v>
      </c>
      <c r="D178" s="350">
        <v>3480</v>
      </c>
      <c r="E178" s="351"/>
      <c r="F178" s="351"/>
      <c r="G178" s="351"/>
      <c r="H178" s="352"/>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340">
        <v>3000</v>
      </c>
      <c r="E180" s="338"/>
      <c r="F180" s="338"/>
      <c r="G180" s="338"/>
      <c r="H180" s="339"/>
    </row>
    <row r="181" spans="1:8" s="16" customFormat="1" ht="50.1" customHeight="1" x14ac:dyDescent="0.2">
      <c r="A181" s="335" t="s">
        <v>120</v>
      </c>
      <c r="B181" s="336"/>
      <c r="C181" s="346"/>
      <c r="D181" s="340">
        <v>3000</v>
      </c>
      <c r="E181" s="338"/>
      <c r="F181" s="338"/>
      <c r="G181" s="338"/>
      <c r="H181" s="339"/>
    </row>
    <row r="182" spans="1:8" s="16" customFormat="1" ht="50.1" customHeight="1" x14ac:dyDescent="0.2">
      <c r="A182" s="348" t="s">
        <v>121</v>
      </c>
      <c r="B182" s="349"/>
      <c r="C182" s="346"/>
      <c r="D182" s="496">
        <v>1500</v>
      </c>
      <c r="E182" s="368"/>
      <c r="F182" s="368"/>
      <c r="G182" s="368"/>
      <c r="H182" s="368"/>
    </row>
    <row r="183" spans="1:8" s="16" customFormat="1" ht="50.1" customHeight="1" x14ac:dyDescent="0.2">
      <c r="A183" s="348" t="s">
        <v>122</v>
      </c>
      <c r="B183" s="349"/>
      <c r="C183" s="346"/>
      <c r="D183" s="496">
        <v>150</v>
      </c>
      <c r="E183" s="368"/>
      <c r="F183" s="368"/>
      <c r="G183" s="368"/>
      <c r="H183" s="368"/>
    </row>
    <row r="184" spans="1:8" s="16" customFormat="1" ht="50.1" customHeight="1" thickBot="1" x14ac:dyDescent="0.25">
      <c r="A184" s="348" t="s">
        <v>123</v>
      </c>
      <c r="B184" s="349"/>
      <c r="C184" s="347"/>
      <c r="D184" s="450">
        <v>510</v>
      </c>
      <c r="E184" s="451"/>
      <c r="F184" s="451"/>
      <c r="G184" s="451"/>
      <c r="H184" s="451"/>
    </row>
    <row r="185" spans="1:8" s="16" customFormat="1" ht="50.1" customHeight="1" thickBot="1" x14ac:dyDescent="0.25">
      <c r="A185" s="341" t="s">
        <v>124</v>
      </c>
      <c r="B185" s="342"/>
      <c r="C185" s="21"/>
      <c r="D185" s="343"/>
      <c r="E185" s="343"/>
      <c r="F185" s="343"/>
      <c r="G185" s="343"/>
      <c r="H185" s="344"/>
    </row>
    <row r="186" spans="1:8" ht="50.1" customHeight="1" x14ac:dyDescent="0.2">
      <c r="A186" s="335" t="s">
        <v>125</v>
      </c>
      <c r="B186" s="336"/>
      <c r="C186" s="68" t="str">
        <f>"Интернет-площадка 2gis.ru на основе Cправочника организаций "&amp;$C$2&amp;""</f>
        <v>Интернет-площадка 2gis.ru на основе Cправочника организаций "2ГИС.КИРОВ"</v>
      </c>
      <c r="D186" s="340">
        <v>1500</v>
      </c>
      <c r="E186" s="338"/>
      <c r="F186" s="338"/>
      <c r="G186" s="338"/>
      <c r="H186" s="339"/>
    </row>
    <row r="187" spans="1:8" ht="50.1" customHeight="1" x14ac:dyDescent="0.2">
      <c r="A187" s="335" t="s">
        <v>126</v>
      </c>
      <c r="B187" s="336"/>
      <c r="C18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7" s="340">
        <v>1536</v>
      </c>
      <c r="E187" s="338"/>
      <c r="F187" s="338"/>
      <c r="G187" s="338"/>
      <c r="H187" s="339"/>
    </row>
    <row r="188" spans="1:8" ht="50.1" customHeight="1" x14ac:dyDescent="0.2">
      <c r="A188" s="335" t="s">
        <v>195</v>
      </c>
      <c r="B188" s="336"/>
      <c r="C188" s="58" t="str">
        <f>"Интернет-площадка 2gis.ru на основе Cправочника организаций "&amp;$C$2&amp;""</f>
        <v>Интернет-площадка 2gis.ru на основе Cправочника организаций "2ГИС.КИРОВ"</v>
      </c>
      <c r="D188" s="340">
        <v>2160</v>
      </c>
      <c r="E188" s="338"/>
      <c r="F188" s="338"/>
      <c r="G188" s="338"/>
      <c r="H188" s="339"/>
    </row>
    <row r="189" spans="1:8" ht="50.1" customHeight="1" x14ac:dyDescent="0.2">
      <c r="A189" s="335" t="s">
        <v>128</v>
      </c>
      <c r="B189" s="336"/>
      <c r="C189"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9" s="340">
        <v>2160</v>
      </c>
      <c r="E189" s="338"/>
      <c r="F189" s="338"/>
      <c r="G189" s="338"/>
      <c r="H189" s="339"/>
    </row>
    <row r="190" spans="1:8" s="16" customFormat="1" ht="126" customHeight="1" thickBot="1" x14ac:dyDescent="0.25">
      <c r="A190" s="335" t="s">
        <v>129</v>
      </c>
      <c r="B190" s="336"/>
      <c r="C190" s="149" t="str">
        <f>C186</f>
        <v>Интернет-площадка 2gis.ru на основе Cправочника организаций "2ГИС.КИРОВ"</v>
      </c>
      <c r="D190" s="495">
        <v>3840</v>
      </c>
      <c r="E190" s="393"/>
      <c r="F190" s="393"/>
      <c r="G190" s="393"/>
      <c r="H190" s="394"/>
    </row>
    <row r="191" spans="1:8" ht="50.1" customHeight="1" thickBot="1" x14ac:dyDescent="0.25">
      <c r="A191" s="341" t="s">
        <v>196</v>
      </c>
      <c r="B191" s="342"/>
      <c r="C191" s="343"/>
      <c r="D191" s="343"/>
      <c r="E191" s="343"/>
      <c r="F191" s="343"/>
      <c r="G191" s="343"/>
      <c r="H191" s="344"/>
    </row>
    <row r="192" spans="1:8" s="20" customFormat="1" ht="30" customHeight="1" thickBot="1" x14ac:dyDescent="0.25">
      <c r="A192" s="485"/>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3" s="360">
        <v>6720</v>
      </c>
      <c r="E193" s="361"/>
      <c r="F193" s="361"/>
      <c r="G193" s="361"/>
      <c r="H193" s="362"/>
    </row>
    <row r="194" spans="1:8" s="16" customFormat="1" ht="83.25" customHeight="1" thickBot="1" x14ac:dyDescent="0.25">
      <c r="A194" s="335" t="s">
        <v>198</v>
      </c>
      <c r="B194" s="336"/>
      <c r="C194" s="346"/>
      <c r="D194" s="337">
        <v>6720</v>
      </c>
      <c r="E194" s="338"/>
      <c r="F194" s="338"/>
      <c r="G194" s="338"/>
      <c r="H194" s="339"/>
    </row>
    <row r="195" spans="1:8" ht="21.75" thickBot="1" x14ac:dyDescent="0.25">
      <c r="A195" s="497"/>
      <c r="B195" s="498"/>
      <c r="C195" s="226"/>
      <c r="D195" s="499"/>
      <c r="E195" s="499"/>
      <c r="F195" s="499"/>
      <c r="G195" s="499"/>
      <c r="H195" s="500"/>
    </row>
    <row r="197" spans="1:8" ht="21" x14ac:dyDescent="0.2">
      <c r="A197" s="75"/>
      <c r="B197" s="76" t="s">
        <v>130</v>
      </c>
      <c r="C197" s="333" t="s">
        <v>486</v>
      </c>
      <c r="D197" s="333"/>
      <c r="E197" s="227"/>
    </row>
    <row r="198" spans="1:8" ht="21" x14ac:dyDescent="0.2">
      <c r="A198" s="75"/>
      <c r="B198" s="77"/>
      <c r="C198" s="520" t="s">
        <v>487</v>
      </c>
      <c r="D198" s="327"/>
      <c r="E198" s="108"/>
    </row>
    <row r="199" spans="1:8" ht="21" x14ac:dyDescent="0.2">
      <c r="A199" s="75"/>
      <c r="B199" s="77"/>
      <c r="C199" s="327" t="s">
        <v>488</v>
      </c>
      <c r="D199" s="327"/>
      <c r="E199" s="108"/>
    </row>
    <row r="200" spans="1:8" ht="21" x14ac:dyDescent="0.2">
      <c r="C200" s="327"/>
      <c r="D200" s="327"/>
      <c r="E200" s="108"/>
    </row>
    <row r="201" spans="1:8" ht="23.25"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row>
    <row r="202" spans="1:8" ht="23.25"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row>
    <row r="203" spans="1:8" ht="23.25"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row>
    <row r="204" spans="1:8" ht="23.25"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79"/>
    </row>
    <row r="205" spans="1:8" ht="23.25"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79"/>
    </row>
    <row r="206" spans="1:8" ht="23.25"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row>
    <row r="207" spans="1:8" ht="23.25"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row>
    <row r="208" spans="1:8" ht="23.25" x14ac:dyDescent="0.2">
      <c r="A208" s="83"/>
      <c r="B208" s="83"/>
      <c r="C208" s="84"/>
      <c r="D208" s="85"/>
      <c r="E208" s="85"/>
    </row>
    <row r="209" spans="1:8" ht="21" x14ac:dyDescent="0.2">
      <c r="A209" s="325" t="s">
        <v>142</v>
      </c>
      <c r="B209" s="325"/>
      <c r="C209" s="325"/>
      <c r="D209" s="325"/>
      <c r="E209" s="228"/>
    </row>
    <row r="210" spans="1:8" ht="23.25" x14ac:dyDescent="0.2">
      <c r="A210" s="83"/>
      <c r="B210" s="83"/>
      <c r="C210" s="84"/>
      <c r="D210" s="85"/>
      <c r="E210" s="85"/>
    </row>
    <row r="211" spans="1:8" ht="50.1" customHeight="1" thickBot="1" x14ac:dyDescent="0.25">
      <c r="A211" s="679" t="s">
        <v>143</v>
      </c>
      <c r="B211" s="679"/>
      <c r="C211" s="679"/>
      <c r="D211" s="679"/>
      <c r="E211" s="229"/>
    </row>
    <row r="212" spans="1:8" ht="50.1" customHeight="1" thickBot="1" x14ac:dyDescent="0.25">
      <c r="A212" s="478" t="s">
        <v>144</v>
      </c>
      <c r="B212" s="479"/>
      <c r="C212" s="479"/>
      <c r="D212" s="479"/>
      <c r="E212" s="480"/>
    </row>
    <row r="213" spans="1:8" ht="81" customHeight="1" thickBot="1" x14ac:dyDescent="0.25">
      <c r="A213" s="315" t="s">
        <v>145</v>
      </c>
      <c r="B213" s="316"/>
      <c r="C213" s="93" t="s">
        <v>146</v>
      </c>
      <c r="D213" s="316" t="s">
        <v>147</v>
      </c>
      <c r="E213" s="317"/>
    </row>
    <row r="214" spans="1:8" ht="123.75" customHeight="1" x14ac:dyDescent="0.2">
      <c r="A214" s="318" t="s">
        <v>148</v>
      </c>
      <c r="B214" s="319"/>
      <c r="C214" s="95" t="s">
        <v>149</v>
      </c>
      <c r="D214" s="677" t="s">
        <v>150</v>
      </c>
      <c r="E214" s="678"/>
    </row>
    <row r="215" spans="1:8" ht="73.5" customHeight="1" x14ac:dyDescent="0.2">
      <c r="A215" s="322" t="s">
        <v>151</v>
      </c>
      <c r="B215" s="323"/>
      <c r="C215" s="96" t="s">
        <v>152</v>
      </c>
      <c r="D215" s="310" t="s">
        <v>153</v>
      </c>
      <c r="E215" s="311"/>
    </row>
    <row r="216" spans="1:8" ht="180" customHeight="1" thickBot="1" x14ac:dyDescent="0.25">
      <c r="A216" s="474" t="s">
        <v>154</v>
      </c>
      <c r="B216" s="475"/>
      <c r="C216" s="111" t="s">
        <v>155</v>
      </c>
      <c r="D216" s="476" t="s">
        <v>153</v>
      </c>
      <c r="E216" s="477"/>
    </row>
    <row r="217" spans="1:8" s="72" customFormat="1" ht="125.25" customHeight="1" x14ac:dyDescent="0.2">
      <c r="A217" s="322" t="s">
        <v>157</v>
      </c>
      <c r="B217" s="323"/>
      <c r="C217" s="110" t="s">
        <v>158</v>
      </c>
      <c r="D217" s="323" t="s">
        <v>153</v>
      </c>
      <c r="E217" s="473"/>
      <c r="F217" s="91"/>
      <c r="G217" s="91"/>
      <c r="H217" s="91"/>
    </row>
    <row r="218" spans="1:8" s="88" customFormat="1" ht="222.75" customHeight="1" thickBot="1" x14ac:dyDescent="0.25">
      <c r="A218" s="596" t="s">
        <v>159</v>
      </c>
      <c r="B218" s="597"/>
      <c r="C218" s="111" t="s">
        <v>160</v>
      </c>
      <c r="D218" s="598" t="s">
        <v>153</v>
      </c>
      <c r="E218" s="599"/>
      <c r="F218" s="86"/>
      <c r="G218" s="87"/>
      <c r="H218" s="87"/>
    </row>
    <row r="219" spans="1:8" ht="24.95" customHeight="1" x14ac:dyDescent="0.2">
      <c r="A219" s="307" t="s">
        <v>161</v>
      </c>
      <c r="B219" s="307"/>
      <c r="C219" s="307"/>
      <c r="D219" s="307"/>
      <c r="E219" s="307"/>
      <c r="F219" s="307"/>
      <c r="G219" s="307"/>
      <c r="H219" s="307"/>
    </row>
    <row r="220" spans="1:8" ht="24.95" customHeight="1" x14ac:dyDescent="0.2">
      <c r="A220" s="307" t="s">
        <v>162</v>
      </c>
      <c r="B220" s="307"/>
      <c r="C220" s="307"/>
      <c r="D220" s="307"/>
      <c r="E220" s="307"/>
      <c r="F220" s="307"/>
      <c r="G220" s="307"/>
      <c r="H220" s="307"/>
    </row>
    <row r="221" spans="1:8" ht="182.25" customHeight="1" x14ac:dyDescent="0.2">
      <c r="A221"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1" s="472"/>
      <c r="C221" s="472"/>
      <c r="D221" s="472"/>
      <c r="E221" s="472"/>
      <c r="F221" s="472"/>
      <c r="G221" s="472"/>
      <c r="H221" s="472"/>
    </row>
    <row r="222" spans="1:8" s="16" customFormat="1" ht="86.25" customHeight="1" x14ac:dyDescent="0.2">
      <c r="A222" s="325" t="s">
        <v>164</v>
      </c>
      <c r="B222" s="325"/>
      <c r="C222" s="325"/>
      <c r="D222" s="325"/>
      <c r="E222" s="325"/>
      <c r="F222" s="325"/>
      <c r="G222" s="325"/>
      <c r="H222" s="325"/>
    </row>
    <row r="223" spans="1:8" ht="24.95" customHeight="1" x14ac:dyDescent="0.2">
      <c r="A223" s="307" t="s">
        <v>165</v>
      </c>
      <c r="B223" s="307"/>
      <c r="C223" s="307"/>
      <c r="D223" s="307"/>
      <c r="E223" s="307"/>
      <c r="F223" s="307"/>
      <c r="G223" s="307"/>
      <c r="H223" s="307"/>
    </row>
    <row r="224" spans="1:8" s="97" customFormat="1" ht="114.75" customHeight="1" x14ac:dyDescent="0.2">
      <c r="A224" s="325" t="s">
        <v>166</v>
      </c>
      <c r="B224" s="325"/>
      <c r="C224" s="325"/>
      <c r="D224" s="325"/>
      <c r="E224" s="325"/>
      <c r="F224" s="325"/>
      <c r="G224" s="325"/>
      <c r="H224" s="325"/>
    </row>
  </sheetData>
  <sheetProtection selectLockedCells="1" selectUnlockedCells="1"/>
  <mergeCells count="375">
    <mergeCell ref="D4:H4"/>
    <mergeCell ref="A5:B5"/>
    <mergeCell ref="D5:H5"/>
    <mergeCell ref="A7:A10"/>
    <mergeCell ref="B7:B8"/>
    <mergeCell ref="C7:C8"/>
    <mergeCell ref="D7:D10"/>
    <mergeCell ref="E7:E10"/>
    <mergeCell ref="F7:F10"/>
    <mergeCell ref="G7:G1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C191:H191"/>
    <mergeCell ref="A201:C201"/>
    <mergeCell ref="A202:C202"/>
    <mergeCell ref="A203:C203"/>
    <mergeCell ref="A204:C204"/>
    <mergeCell ref="A205:C205"/>
    <mergeCell ref="A206:C206"/>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7:C207"/>
    <mergeCell ref="A209:D209"/>
    <mergeCell ref="A211:D211"/>
    <mergeCell ref="A212:E212"/>
    <mergeCell ref="A213:B213"/>
    <mergeCell ref="D213:E213"/>
    <mergeCell ref="A221:H221"/>
    <mergeCell ref="A222:H222"/>
    <mergeCell ref="A223:H223"/>
    <mergeCell ref="A224:E224"/>
    <mergeCell ref="F224:H224"/>
    <mergeCell ref="A217:B217"/>
    <mergeCell ref="D217:E217"/>
    <mergeCell ref="A218:B218"/>
    <mergeCell ref="D218:E218"/>
    <mergeCell ref="A219:H219"/>
    <mergeCell ref="A220:H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6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519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60">
        <f>F7*1.2</f>
        <v>6004.8</v>
      </c>
      <c r="E7" s="361">
        <f>F7*1.1</f>
        <v>5504.4000000000005</v>
      </c>
      <c r="F7" s="361">
        <v>5004</v>
      </c>
      <c r="G7" s="361">
        <f>F7*0.75</f>
        <v>3753</v>
      </c>
      <c r="H7" s="362">
        <f>F7*0.5</f>
        <v>2502</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436">
        <f>F12*1.2</f>
        <v>6602.4</v>
      </c>
      <c r="E12" s="361">
        <f>F12*1.1</f>
        <v>6052.2000000000007</v>
      </c>
      <c r="F12" s="361">
        <v>5502</v>
      </c>
      <c r="G12" s="361">
        <f>F12*0.75</f>
        <v>4126.5</v>
      </c>
      <c r="H12" s="362">
        <f>F12*0.5</f>
        <v>2751</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1272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"2ГИС.КОГАЛЫМ"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506">
        <v>150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60">
        <f>F27*1.2</f>
        <v>8409.6</v>
      </c>
      <c r="E27" s="361">
        <f>F27*1.1</f>
        <v>7708.8</v>
      </c>
      <c r="F27" s="361">
        <v>7008</v>
      </c>
      <c r="G27" s="361">
        <f>F27*0.75</f>
        <v>5256</v>
      </c>
      <c r="H27" s="362">
        <f>F27*0.5</f>
        <v>3504</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436">
        <f>F32*1.2</f>
        <v>9244.7999999999993</v>
      </c>
      <c r="E32" s="361">
        <f>F32*1.1</f>
        <v>8474.4000000000015</v>
      </c>
      <c r="F32" s="361">
        <v>7704</v>
      </c>
      <c r="G32" s="361">
        <f>F32*0.75</f>
        <v>5778</v>
      </c>
      <c r="H32" s="362">
        <f>F32*0.5</f>
        <v>3852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1800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"2ГИС.КОГАЛЫМ"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444">
        <v>216</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450"/>
      <c r="E46" s="451"/>
      <c r="F46" s="451"/>
      <c r="G46" s="451"/>
      <c r="H46" s="452"/>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515">
        <f>F48*1.2</f>
        <v>5400</v>
      </c>
      <c r="E48" s="515">
        <f>F48*1.1</f>
        <v>4950</v>
      </c>
      <c r="F48" s="515">
        <v>4500</v>
      </c>
      <c r="G48" s="515">
        <f>F48*0.75</f>
        <v>3375</v>
      </c>
      <c r="H48" s="515">
        <f>F48*0.5</f>
        <v>2250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458">
        <v>180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60">
        <f>F55*1.2</f>
        <v>7207.2</v>
      </c>
      <c r="E55" s="361">
        <f>F55*1.1</f>
        <v>6606.6</v>
      </c>
      <c r="F55" s="361">
        <v>6006</v>
      </c>
      <c r="G55" s="361">
        <f>F55*0.75</f>
        <v>4504.5</v>
      </c>
      <c r="H55" s="362">
        <f>F55*0.5</f>
        <v>3003</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436">
        <f>F61*1.2</f>
        <v>7927.2</v>
      </c>
      <c r="E61" s="361">
        <f>F61*1.1</f>
        <v>7266.6</v>
      </c>
      <c r="F61" s="361">
        <v>6606</v>
      </c>
      <c r="G61" s="361">
        <f>F61*0.75</f>
        <v>4954.5</v>
      </c>
      <c r="H61" s="362">
        <f>F61*0.5</f>
        <v>3303</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506">
        <v>150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21.75" thickBot="1" x14ac:dyDescent="0.25">
      <c r="A71" s="40"/>
      <c r="B71" s="59"/>
      <c r="C71" s="60"/>
      <c r="D71" s="414"/>
      <c r="E71" s="415"/>
      <c r="F71" s="415"/>
      <c r="G71" s="415"/>
      <c r="H71" s="416"/>
    </row>
    <row r="72" spans="1:8" ht="50.1" customHeight="1" thickBot="1" x14ac:dyDescent="0.25">
      <c r="A72" s="386" t="s">
        <v>38</v>
      </c>
      <c r="B72" s="387"/>
      <c r="C72" s="387"/>
      <c r="D72" s="398" t="str">
        <f>"от "&amp;MIN(D73:D92)&amp;" до "&amp;MAX(D73:D92)</f>
        <v>от 750 до 15000</v>
      </c>
      <c r="E72" s="399"/>
      <c r="F72" s="399"/>
      <c r="G72" s="399"/>
      <c r="H72" s="400"/>
    </row>
    <row r="73" spans="1:8" ht="37.5" customHeight="1" x14ac:dyDescent="0.2">
      <c r="A73" s="408" t="s">
        <v>39</v>
      </c>
      <c r="B73" s="409"/>
      <c r="C73" s="410"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411">
        <v>750</v>
      </c>
      <c r="E73" s="412"/>
      <c r="F73" s="412"/>
      <c r="G73" s="412"/>
      <c r="H73" s="413"/>
    </row>
    <row r="74" spans="1:8" ht="37.5" customHeight="1" x14ac:dyDescent="0.2">
      <c r="A74" s="396" t="s">
        <v>40</v>
      </c>
      <c r="B74" s="397"/>
      <c r="C74" s="410"/>
      <c r="D74" s="337">
        <v>1500</v>
      </c>
      <c r="E74" s="338"/>
      <c r="F74" s="338"/>
      <c r="G74" s="338"/>
      <c r="H74" s="339"/>
    </row>
    <row r="75" spans="1:8" ht="37.5" customHeight="1" x14ac:dyDescent="0.2">
      <c r="A75" s="396" t="s">
        <v>41</v>
      </c>
      <c r="B75" s="397"/>
      <c r="C75" s="410"/>
      <c r="D75" s="337">
        <v>2250</v>
      </c>
      <c r="E75" s="338"/>
      <c r="F75" s="338"/>
      <c r="G75" s="338"/>
      <c r="H75" s="339"/>
    </row>
    <row r="76" spans="1:8" ht="37.5" customHeight="1" x14ac:dyDescent="0.2">
      <c r="A76" s="396" t="s">
        <v>42</v>
      </c>
      <c r="B76" s="397"/>
      <c r="C76" s="410"/>
      <c r="D76" s="337">
        <v>3000</v>
      </c>
      <c r="E76" s="338"/>
      <c r="F76" s="338"/>
      <c r="G76" s="338"/>
      <c r="H76" s="339"/>
    </row>
    <row r="77" spans="1:8" ht="37.5" customHeight="1" x14ac:dyDescent="0.2">
      <c r="A77" s="396" t="s">
        <v>43</v>
      </c>
      <c r="B77" s="397"/>
      <c r="C77" s="410"/>
      <c r="D77" s="337">
        <v>3750</v>
      </c>
      <c r="E77" s="338"/>
      <c r="F77" s="338"/>
      <c r="G77" s="338"/>
      <c r="H77" s="339"/>
    </row>
    <row r="78" spans="1:8" ht="37.5" customHeight="1" x14ac:dyDescent="0.2">
      <c r="A78" s="396" t="s">
        <v>44</v>
      </c>
      <c r="B78" s="397"/>
      <c r="C78" s="410"/>
      <c r="D78" s="337">
        <v>4500</v>
      </c>
      <c r="E78" s="338"/>
      <c r="F78" s="338"/>
      <c r="G78" s="338"/>
      <c r="H78" s="339"/>
    </row>
    <row r="79" spans="1:8" ht="37.5" customHeight="1" x14ac:dyDescent="0.2">
      <c r="A79" s="396" t="s">
        <v>45</v>
      </c>
      <c r="B79" s="397"/>
      <c r="C79" s="410"/>
      <c r="D79" s="337">
        <v>5250</v>
      </c>
      <c r="E79" s="338"/>
      <c r="F79" s="338"/>
      <c r="G79" s="338"/>
      <c r="H79" s="339"/>
    </row>
    <row r="80" spans="1:8" ht="37.5" customHeight="1" x14ac:dyDescent="0.2">
      <c r="A80" s="396" t="s">
        <v>46</v>
      </c>
      <c r="B80" s="397"/>
      <c r="C80" s="410"/>
      <c r="D80" s="337">
        <v>6000</v>
      </c>
      <c r="E80" s="338"/>
      <c r="F80" s="338"/>
      <c r="G80" s="338"/>
      <c r="H80" s="339"/>
    </row>
    <row r="81" spans="1:8" ht="37.5" customHeight="1" x14ac:dyDescent="0.2">
      <c r="A81" s="396" t="s">
        <v>47</v>
      </c>
      <c r="B81" s="397"/>
      <c r="C81" s="410"/>
      <c r="D81" s="337">
        <v>6750</v>
      </c>
      <c r="E81" s="338"/>
      <c r="F81" s="338"/>
      <c r="G81" s="338"/>
      <c r="H81" s="339"/>
    </row>
    <row r="82" spans="1:8" ht="37.5" customHeight="1" x14ac:dyDescent="0.2">
      <c r="A82" s="396" t="s">
        <v>48</v>
      </c>
      <c r="B82" s="397"/>
      <c r="C82" s="410"/>
      <c r="D82" s="337">
        <v>7500</v>
      </c>
      <c r="E82" s="338"/>
      <c r="F82" s="338"/>
      <c r="G82" s="338"/>
      <c r="H82" s="339"/>
    </row>
    <row r="83" spans="1:8" ht="37.5" customHeight="1" x14ac:dyDescent="0.2">
      <c r="A83" s="396" t="s">
        <v>49</v>
      </c>
      <c r="B83" s="397"/>
      <c r="C83" s="410"/>
      <c r="D83" s="337">
        <v>8250</v>
      </c>
      <c r="E83" s="338"/>
      <c r="F83" s="338"/>
      <c r="G83" s="338"/>
      <c r="H83" s="339"/>
    </row>
    <row r="84" spans="1:8" ht="37.5" customHeight="1" x14ac:dyDescent="0.2">
      <c r="A84" s="396" t="s">
        <v>50</v>
      </c>
      <c r="B84" s="397"/>
      <c r="C84" s="410"/>
      <c r="D84" s="337">
        <v>9000</v>
      </c>
      <c r="E84" s="338"/>
      <c r="F84" s="338"/>
      <c r="G84" s="338"/>
      <c r="H84" s="339"/>
    </row>
    <row r="85" spans="1:8" ht="37.5" customHeight="1" x14ac:dyDescent="0.2">
      <c r="A85" s="396" t="s">
        <v>51</v>
      </c>
      <c r="B85" s="397"/>
      <c r="C85" s="410"/>
      <c r="D85" s="337">
        <v>9750</v>
      </c>
      <c r="E85" s="338"/>
      <c r="F85" s="338"/>
      <c r="G85" s="338"/>
      <c r="H85" s="339"/>
    </row>
    <row r="86" spans="1:8" ht="37.5" customHeight="1" x14ac:dyDescent="0.2">
      <c r="A86" s="396" t="s">
        <v>52</v>
      </c>
      <c r="B86" s="397"/>
      <c r="C86" s="410"/>
      <c r="D86" s="337">
        <v>10500</v>
      </c>
      <c r="E86" s="338"/>
      <c r="F86" s="338"/>
      <c r="G86" s="338"/>
      <c r="H86" s="339"/>
    </row>
    <row r="87" spans="1:8" ht="37.5" customHeight="1" x14ac:dyDescent="0.2">
      <c r="A87" s="396" t="s">
        <v>53</v>
      </c>
      <c r="B87" s="397"/>
      <c r="C87" s="410"/>
      <c r="D87" s="337">
        <v>11250</v>
      </c>
      <c r="E87" s="338"/>
      <c r="F87" s="338"/>
      <c r="G87" s="338"/>
      <c r="H87" s="339"/>
    </row>
    <row r="88" spans="1:8" ht="37.5" customHeight="1" x14ac:dyDescent="0.2">
      <c r="A88" s="396" t="s">
        <v>54</v>
      </c>
      <c r="B88" s="397"/>
      <c r="C88" s="410"/>
      <c r="D88" s="337">
        <v>12000</v>
      </c>
      <c r="E88" s="338"/>
      <c r="F88" s="338"/>
      <c r="G88" s="338"/>
      <c r="H88" s="339"/>
    </row>
    <row r="89" spans="1:8" ht="37.5" customHeight="1" x14ac:dyDescent="0.2">
      <c r="A89" s="396" t="s">
        <v>55</v>
      </c>
      <c r="B89" s="397"/>
      <c r="C89" s="410"/>
      <c r="D89" s="337">
        <v>12750</v>
      </c>
      <c r="E89" s="338"/>
      <c r="F89" s="338"/>
      <c r="G89" s="338"/>
      <c r="H89" s="339"/>
    </row>
    <row r="90" spans="1:8" ht="37.5" customHeight="1" x14ac:dyDescent="0.2">
      <c r="A90" s="396" t="s">
        <v>56</v>
      </c>
      <c r="B90" s="397"/>
      <c r="C90" s="410"/>
      <c r="D90" s="337">
        <v>13500</v>
      </c>
      <c r="E90" s="338"/>
      <c r="F90" s="338"/>
      <c r="G90" s="338"/>
      <c r="H90" s="339"/>
    </row>
    <row r="91" spans="1:8" ht="37.5" customHeight="1" x14ac:dyDescent="0.2">
      <c r="A91" s="396" t="s">
        <v>57</v>
      </c>
      <c r="B91" s="397"/>
      <c r="C91" s="410"/>
      <c r="D91" s="337">
        <v>14250</v>
      </c>
      <c r="E91" s="338"/>
      <c r="F91" s="338"/>
      <c r="G91" s="338"/>
      <c r="H91" s="339"/>
    </row>
    <row r="92" spans="1:8" ht="37.5" customHeight="1" thickBot="1" x14ac:dyDescent="0.25">
      <c r="A92" s="396" t="s">
        <v>58</v>
      </c>
      <c r="B92" s="397"/>
      <c r="C92" s="410"/>
      <c r="D92" s="337">
        <v>15000</v>
      </c>
      <c r="E92" s="338"/>
      <c r="F92" s="338"/>
      <c r="G92" s="338"/>
      <c r="H92" s="339"/>
    </row>
    <row r="93" spans="1:8" ht="50.1" customHeight="1" thickBot="1" x14ac:dyDescent="0.25">
      <c r="A93" s="386" t="s">
        <v>59</v>
      </c>
      <c r="B93" s="387"/>
      <c r="C93" s="387"/>
      <c r="D93" s="398" t="str">
        <f>"от "&amp;MIN(D94:D103)&amp;" до "&amp;MAX(D94:D103)</f>
        <v>от 216 до 1848</v>
      </c>
      <c r="E93" s="399"/>
      <c r="F93" s="399"/>
      <c r="G93" s="399"/>
      <c r="H93" s="400"/>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401">
        <v>600</v>
      </c>
      <c r="E94" s="401"/>
      <c r="F94" s="401"/>
      <c r="G94" s="401"/>
      <c r="H94" s="402"/>
    </row>
    <row r="95" spans="1:8" ht="37.5" customHeight="1" x14ac:dyDescent="0.2">
      <c r="A95" s="356"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368">
        <v>216</v>
      </c>
      <c r="E95" s="368"/>
      <c r="F95" s="368"/>
      <c r="G95" s="368"/>
      <c r="H95" s="369"/>
    </row>
    <row r="96" spans="1:8" ht="37.5" customHeight="1" x14ac:dyDescent="0.2">
      <c r="A96" s="356" t="s">
        <v>62</v>
      </c>
      <c r="B96" s="395"/>
      <c r="C96" s="404"/>
      <c r="D96" s="368">
        <v>1848</v>
      </c>
      <c r="E96" s="368"/>
      <c r="F96" s="368"/>
      <c r="G96" s="368"/>
      <c r="H96" s="369"/>
    </row>
    <row r="97" spans="1:8" ht="37.5" customHeight="1" x14ac:dyDescent="0.2">
      <c r="A97" s="356" t="s">
        <v>63</v>
      </c>
      <c r="B97" s="395"/>
      <c r="C97" s="404"/>
      <c r="D97" s="368">
        <v>852</v>
      </c>
      <c r="E97" s="368"/>
      <c r="F97" s="368"/>
      <c r="G97" s="368"/>
      <c r="H97" s="369"/>
    </row>
    <row r="98" spans="1:8" ht="37.5" customHeight="1" x14ac:dyDescent="0.2">
      <c r="A98" s="335" t="s">
        <v>64</v>
      </c>
      <c r="B98" s="336"/>
      <c r="C98" s="404"/>
      <c r="D98" s="368">
        <v>1212</v>
      </c>
      <c r="E98" s="368"/>
      <c r="F98" s="368"/>
      <c r="G98" s="368"/>
      <c r="H98" s="369"/>
    </row>
    <row r="99" spans="1:8" ht="37.5" customHeight="1" x14ac:dyDescent="0.2">
      <c r="A99" s="356" t="s">
        <v>65</v>
      </c>
      <c r="B99" s="395"/>
      <c r="C99" s="404"/>
      <c r="D99" s="368">
        <v>288</v>
      </c>
      <c r="E99" s="368"/>
      <c r="F99" s="368"/>
      <c r="G99" s="368"/>
      <c r="H99" s="369"/>
    </row>
    <row r="100" spans="1:8" ht="37.5" customHeight="1" x14ac:dyDescent="0.2">
      <c r="A100" s="356" t="s">
        <v>66</v>
      </c>
      <c r="B100" s="395"/>
      <c r="C100" s="404"/>
      <c r="D100" s="368">
        <v>288</v>
      </c>
      <c r="E100" s="368"/>
      <c r="F100" s="368"/>
      <c r="G100" s="368"/>
      <c r="H100" s="369"/>
    </row>
    <row r="101" spans="1:8" ht="37.5" customHeight="1" x14ac:dyDescent="0.2">
      <c r="A101" s="356" t="s">
        <v>67</v>
      </c>
      <c r="B101" s="395"/>
      <c r="C101" s="404"/>
      <c r="D101" s="368">
        <v>576</v>
      </c>
      <c r="E101" s="368"/>
      <c r="F101" s="368"/>
      <c r="G101" s="368"/>
      <c r="H101" s="369"/>
    </row>
    <row r="102" spans="1:8" ht="37.5" customHeight="1" x14ac:dyDescent="0.2">
      <c r="A102" s="356" t="s">
        <v>68</v>
      </c>
      <c r="B102" s="395"/>
      <c r="C102" s="404"/>
      <c r="D102" s="368">
        <v>864</v>
      </c>
      <c r="E102" s="368"/>
      <c r="F102" s="368"/>
      <c r="G102" s="368"/>
      <c r="H102" s="369"/>
    </row>
    <row r="103" spans="1:8" ht="37.5" customHeight="1" thickBot="1" x14ac:dyDescent="0.25">
      <c r="A103" s="406" t="s">
        <v>69</v>
      </c>
      <c r="B103" s="407"/>
      <c r="C103" s="405"/>
      <c r="D103" s="393">
        <v>1140</v>
      </c>
      <c r="E103" s="393"/>
      <c r="F103" s="393"/>
      <c r="G103" s="393"/>
      <c r="H103" s="394"/>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354">
        <v>30</v>
      </c>
      <c r="E104" s="354"/>
      <c r="F104" s="354"/>
      <c r="G104" s="354"/>
      <c r="H104" s="355"/>
    </row>
    <row r="105" spans="1:8" ht="50.1" customHeight="1" thickBot="1" x14ac:dyDescent="0.25">
      <c r="A105" s="341" t="s">
        <v>72</v>
      </c>
      <c r="B105" s="342"/>
      <c r="C105" s="21"/>
      <c r="D105" s="343" t="e">
        <f>"от "&amp;MIN(D107,D127:H128,#REF!,D129:H143)&amp;" до "&amp;MAX(D107,D127:H128,#REF!,D129:H143)</f>
        <v>#REF!</v>
      </c>
      <c r="E105" s="343"/>
      <c r="F105" s="343"/>
      <c r="G105" s="343"/>
      <c r="H105" s="344"/>
    </row>
    <row r="106" spans="1:8" ht="21.75" thickBot="1" x14ac:dyDescent="0.25">
      <c r="A106" s="497"/>
      <c r="B106" s="498"/>
      <c r="C106" s="60"/>
      <c r="D106" s="499"/>
      <c r="E106" s="499"/>
      <c r="F106" s="499"/>
      <c r="G106" s="499"/>
      <c r="H106" s="500"/>
    </row>
    <row r="107" spans="1:8" ht="63" customHeight="1" thickBot="1" x14ac:dyDescent="0.25">
      <c r="A107" s="374" t="s">
        <v>73</v>
      </c>
      <c r="B107" s="375"/>
      <c r="C10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379">
        <v>1320</v>
      </c>
      <c r="E107" s="379"/>
      <c r="F107" s="379"/>
      <c r="G107" s="379"/>
      <c r="H107" s="380"/>
    </row>
    <row r="108" spans="1:8" ht="63" customHeight="1" thickBot="1" x14ac:dyDescent="0.25">
      <c r="A108" s="381" t="s">
        <v>74</v>
      </c>
      <c r="B108" s="382"/>
      <c r="C108" s="377"/>
      <c r="D108" s="383" t="s">
        <v>75</v>
      </c>
      <c r="E108" s="384"/>
      <c r="F108" s="384"/>
      <c r="G108" s="384"/>
      <c r="H108" s="385"/>
    </row>
    <row r="109" spans="1:8" ht="63" customHeight="1" x14ac:dyDescent="0.2">
      <c r="A109" s="363" t="s">
        <v>76</v>
      </c>
      <c r="B109" s="364"/>
      <c r="C109" s="377"/>
      <c r="D109" s="368">
        <f>D107/4</f>
        <v>330</v>
      </c>
      <c r="E109" s="368"/>
      <c r="F109" s="368"/>
      <c r="G109" s="368"/>
      <c r="H109" s="369"/>
    </row>
    <row r="110" spans="1:8" ht="63" customHeight="1" x14ac:dyDescent="0.2">
      <c r="A110" s="363" t="s">
        <v>77</v>
      </c>
      <c r="B110" s="364"/>
      <c r="C110" s="377"/>
      <c r="D110" s="368">
        <f>D107/5</f>
        <v>264</v>
      </c>
      <c r="E110" s="368"/>
      <c r="F110" s="368"/>
      <c r="G110" s="368"/>
      <c r="H110" s="369"/>
    </row>
    <row r="111" spans="1:8" ht="63" customHeight="1" x14ac:dyDescent="0.2">
      <c r="A111" s="363" t="s">
        <v>78</v>
      </c>
      <c r="B111" s="364"/>
      <c r="C111" s="377"/>
      <c r="D111" s="368">
        <f>D107/6</f>
        <v>220</v>
      </c>
      <c r="E111" s="368"/>
      <c r="F111" s="368"/>
      <c r="G111" s="368"/>
      <c r="H111" s="369"/>
    </row>
    <row r="112" spans="1:8" ht="63" customHeight="1" x14ac:dyDescent="0.2">
      <c r="A112" s="363" t="s">
        <v>79</v>
      </c>
      <c r="B112" s="364"/>
      <c r="C112" s="377"/>
      <c r="D112" s="368">
        <f>D107/7</f>
        <v>188.57142857142858</v>
      </c>
      <c r="E112" s="368"/>
      <c r="F112" s="368"/>
      <c r="G112" s="368"/>
      <c r="H112" s="369"/>
    </row>
    <row r="113" spans="1:8" ht="63" customHeight="1" x14ac:dyDescent="0.2">
      <c r="A113" s="363" t="s">
        <v>80</v>
      </c>
      <c r="B113" s="364"/>
      <c r="C113" s="377"/>
      <c r="D113" s="368">
        <f>D107/8</f>
        <v>165</v>
      </c>
      <c r="E113" s="368"/>
      <c r="F113" s="368"/>
      <c r="G113" s="368"/>
      <c r="H113" s="369"/>
    </row>
    <row r="114" spans="1:8" ht="63" customHeight="1" x14ac:dyDescent="0.2">
      <c r="A114" s="363" t="s">
        <v>81</v>
      </c>
      <c r="B114" s="364"/>
      <c r="C114" s="377"/>
      <c r="D114" s="368">
        <f>D107/9</f>
        <v>146.66666666666666</v>
      </c>
      <c r="E114" s="368"/>
      <c r="F114" s="368"/>
      <c r="G114" s="368"/>
      <c r="H114" s="369"/>
    </row>
    <row r="115" spans="1:8" ht="63" customHeight="1" x14ac:dyDescent="0.2">
      <c r="A115" s="363" t="s">
        <v>82</v>
      </c>
      <c r="B115" s="364"/>
      <c r="C115" s="377"/>
      <c r="D115" s="368">
        <f>D107/10</f>
        <v>132</v>
      </c>
      <c r="E115" s="368"/>
      <c r="F115" s="368"/>
      <c r="G115" s="368"/>
      <c r="H115" s="369"/>
    </row>
    <row r="116" spans="1:8" ht="63" customHeight="1" thickBot="1" x14ac:dyDescent="0.25">
      <c r="A116" s="374" t="s">
        <v>83</v>
      </c>
      <c r="B116" s="375"/>
      <c r="C116" s="377"/>
      <c r="D116" s="379">
        <v>2328</v>
      </c>
      <c r="E116" s="379"/>
      <c r="F116" s="379"/>
      <c r="G116" s="379"/>
      <c r="H116" s="380"/>
    </row>
    <row r="117" spans="1:8" ht="63" customHeight="1" thickBot="1" x14ac:dyDescent="0.25">
      <c r="A117" s="381" t="s">
        <v>74</v>
      </c>
      <c r="B117" s="382"/>
      <c r="C117" s="377"/>
      <c r="D117" s="383" t="s">
        <v>75</v>
      </c>
      <c r="E117" s="384"/>
      <c r="F117" s="384"/>
      <c r="G117" s="384"/>
      <c r="H117" s="385"/>
    </row>
    <row r="118" spans="1:8" ht="63" customHeight="1" x14ac:dyDescent="0.2">
      <c r="A118" s="363" t="s">
        <v>76</v>
      </c>
      <c r="B118" s="364"/>
      <c r="C118" s="377"/>
      <c r="D118" s="368">
        <v>582</v>
      </c>
      <c r="E118" s="368"/>
      <c r="F118" s="368"/>
      <c r="G118" s="368"/>
      <c r="H118" s="369"/>
    </row>
    <row r="119" spans="1:8" ht="63" customHeight="1" x14ac:dyDescent="0.2">
      <c r="A119" s="363" t="s">
        <v>77</v>
      </c>
      <c r="B119" s="364"/>
      <c r="C119" s="377"/>
      <c r="D119" s="368">
        <v>465.59999999999997</v>
      </c>
      <c r="E119" s="368"/>
      <c r="F119" s="368"/>
      <c r="G119" s="368"/>
      <c r="H119" s="369"/>
    </row>
    <row r="120" spans="1:8" ht="63" customHeight="1" x14ac:dyDescent="0.2">
      <c r="A120" s="363" t="s">
        <v>78</v>
      </c>
      <c r="B120" s="364"/>
      <c r="C120" s="377"/>
      <c r="D120" s="368">
        <v>387.99999999999994</v>
      </c>
      <c r="E120" s="368"/>
      <c r="F120" s="368"/>
      <c r="G120" s="368"/>
      <c r="H120" s="369"/>
    </row>
    <row r="121" spans="1:8" ht="63" customHeight="1" x14ac:dyDescent="0.2">
      <c r="A121" s="363" t="s">
        <v>79</v>
      </c>
      <c r="B121" s="364"/>
      <c r="C121" s="377"/>
      <c r="D121" s="368">
        <v>332.57142857142861</v>
      </c>
      <c r="E121" s="368"/>
      <c r="F121" s="368"/>
      <c r="G121" s="368"/>
      <c r="H121" s="369"/>
    </row>
    <row r="122" spans="1:8" ht="63" customHeight="1" x14ac:dyDescent="0.2">
      <c r="A122" s="363" t="s">
        <v>80</v>
      </c>
      <c r="B122" s="364"/>
      <c r="C122" s="377"/>
      <c r="D122" s="368">
        <v>291</v>
      </c>
      <c r="E122" s="368"/>
      <c r="F122" s="368"/>
      <c r="G122" s="368"/>
      <c r="H122" s="369"/>
    </row>
    <row r="123" spans="1:8" ht="63" customHeight="1" x14ac:dyDescent="0.2">
      <c r="A123" s="363" t="s">
        <v>81</v>
      </c>
      <c r="B123" s="364"/>
      <c r="C123" s="377"/>
      <c r="D123" s="368">
        <v>258.66666666666663</v>
      </c>
      <c r="E123" s="368"/>
      <c r="F123" s="368"/>
      <c r="G123" s="368"/>
      <c r="H123" s="369"/>
    </row>
    <row r="124" spans="1:8" ht="63" customHeight="1" thickBot="1" x14ac:dyDescent="0.25">
      <c r="A124" s="363" t="s">
        <v>82</v>
      </c>
      <c r="B124" s="364"/>
      <c r="C124" s="378"/>
      <c r="D124" s="368">
        <v>232.79999999999998</v>
      </c>
      <c r="E124" s="368"/>
      <c r="F124" s="368"/>
      <c r="G124" s="368"/>
      <c r="H124" s="369"/>
    </row>
    <row r="125" spans="1:8" s="16" customFormat="1" ht="62.45" customHeight="1" thickBot="1" x14ac:dyDescent="0.25">
      <c r="A125" s="358" t="s">
        <v>84</v>
      </c>
      <c r="B125" s="359"/>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353">
        <v>10008</v>
      </c>
      <c r="E125" s="354"/>
      <c r="F125" s="354"/>
      <c r="G125" s="354"/>
      <c r="H125" s="355"/>
    </row>
    <row r="126" spans="1:8" ht="21.75" thickBot="1" x14ac:dyDescent="0.25">
      <c r="A126" s="497"/>
      <c r="B126" s="498"/>
      <c r="C126" s="56"/>
      <c r="D126" s="499"/>
      <c r="E126" s="499"/>
      <c r="F126" s="499"/>
      <c r="G126" s="499"/>
      <c r="H126" s="500"/>
    </row>
    <row r="127" spans="1:8" ht="50.1" customHeight="1" x14ac:dyDescent="0.2">
      <c r="A127" s="335" t="s">
        <v>85</v>
      </c>
      <c r="B127" s="336"/>
      <c r="C127" s="66" t="str">
        <f>"Интернет-площадка 2gis.ru на основе Cправочника организаций "&amp;$C$2&amp;""</f>
        <v>Интернет-площадка 2gis.ru на основе Cправочника организаций "2ГИС.КОГАЛЫМ"</v>
      </c>
      <c r="D127" s="360">
        <v>1350</v>
      </c>
      <c r="E127" s="361"/>
      <c r="F127" s="361"/>
      <c r="G127" s="361"/>
      <c r="H127" s="362"/>
    </row>
    <row r="128" spans="1:8" ht="50.1" customHeight="1" x14ac:dyDescent="0.2">
      <c r="A128" s="335" t="s">
        <v>86</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367">
        <v>996</v>
      </c>
      <c r="E128" s="351"/>
      <c r="F128" s="351"/>
      <c r="G128" s="351"/>
      <c r="H128" s="352"/>
    </row>
    <row r="129" spans="1:8" ht="50.1" customHeight="1" x14ac:dyDescent="0.2">
      <c r="A129" s="335" t="s">
        <v>87</v>
      </c>
      <c r="B129" s="336"/>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37">
        <v>852</v>
      </c>
      <c r="E129" s="338"/>
      <c r="F129" s="338"/>
      <c r="G129" s="338"/>
      <c r="H129" s="339"/>
    </row>
    <row r="130" spans="1:8" ht="50.1" customHeight="1" x14ac:dyDescent="0.2">
      <c r="A130" s="335" t="s">
        <v>88</v>
      </c>
      <c r="B130" s="336"/>
      <c r="C130" s="67" t="str">
        <f>"Интернет-площадка 2gis.ru на основе Cправочника организаций "&amp;$C$2&amp;""</f>
        <v>Интернет-площадка 2gis.ru на основе Cправочника организаций "2ГИС.КОГАЛЫМ"</v>
      </c>
      <c r="D130" s="337">
        <v>3150</v>
      </c>
      <c r="E130" s="338"/>
      <c r="F130" s="338"/>
      <c r="G130" s="338"/>
      <c r="H130" s="339"/>
    </row>
    <row r="131" spans="1:8" ht="50.1" customHeight="1" x14ac:dyDescent="0.2">
      <c r="A131" s="335" t="s">
        <v>89</v>
      </c>
      <c r="B131" s="336"/>
      <c r="C131" s="67" t="str">
        <f>"Интернет-площадка 2gis.ru на основе Cправочника организаций "&amp;$C$2&amp;""</f>
        <v>Интернет-площадка 2gis.ru на основе Cправочника организаций "2ГИС.КОГАЛЫМ"</v>
      </c>
      <c r="D131" s="337">
        <v>3780</v>
      </c>
      <c r="E131" s="338"/>
      <c r="F131" s="338"/>
      <c r="G131" s="338"/>
      <c r="H131" s="339"/>
    </row>
    <row r="132" spans="1:8" ht="50.1" customHeight="1" x14ac:dyDescent="0.2">
      <c r="A132" s="335" t="s">
        <v>90</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37">
        <v>852</v>
      </c>
      <c r="E132" s="338"/>
      <c r="F132" s="338"/>
      <c r="G132" s="338"/>
      <c r="H132" s="339"/>
    </row>
    <row r="133" spans="1:8" ht="50.1" customHeight="1" x14ac:dyDescent="0.2">
      <c r="A133" s="335" t="s">
        <v>91</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37">
        <v>852</v>
      </c>
      <c r="E133" s="338"/>
      <c r="F133" s="338"/>
      <c r="G133" s="338"/>
      <c r="H133" s="339"/>
    </row>
    <row r="134" spans="1:8" ht="50.1" customHeight="1" x14ac:dyDescent="0.2">
      <c r="A134" s="335" t="s">
        <v>92</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37">
        <v>852</v>
      </c>
      <c r="E134" s="338"/>
      <c r="F134" s="338"/>
      <c r="G134" s="338"/>
      <c r="H134" s="339"/>
    </row>
    <row r="135" spans="1:8" ht="50.1" customHeight="1" x14ac:dyDescent="0.2">
      <c r="A135" s="335" t="s">
        <v>93</v>
      </c>
      <c r="B135" s="336"/>
      <c r="C135" s="68" t="e">
        <f>#REF!</f>
        <v>#REF!</v>
      </c>
      <c r="D135" s="337">
        <v>2016</v>
      </c>
      <c r="E135" s="338"/>
      <c r="F135" s="338"/>
      <c r="G135" s="338"/>
      <c r="H135" s="339"/>
    </row>
    <row r="136" spans="1:8" ht="50.1" customHeight="1" x14ac:dyDescent="0.2">
      <c r="A136" s="335" t="s">
        <v>94</v>
      </c>
      <c r="B136" s="336"/>
      <c r="C136" s="67" t="s">
        <v>95</v>
      </c>
      <c r="D136" s="337">
        <v>612</v>
      </c>
      <c r="E136" s="338"/>
      <c r="F136" s="338"/>
      <c r="G136" s="338"/>
      <c r="H136" s="339"/>
    </row>
    <row r="137" spans="1:8" ht="75" customHeight="1" x14ac:dyDescent="0.2">
      <c r="A137" s="335" t="s">
        <v>96</v>
      </c>
      <c r="B137" s="336"/>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37">
        <v>1590</v>
      </c>
      <c r="E137" s="338"/>
      <c r="F137" s="338"/>
      <c r="G137" s="338"/>
      <c r="H137" s="339"/>
    </row>
    <row r="138" spans="1:8" ht="75" customHeight="1" x14ac:dyDescent="0.2">
      <c r="A138" s="335" t="s">
        <v>97</v>
      </c>
      <c r="B138" s="336"/>
      <c r="C138" s="67" t="str">
        <f t="shared" ref="C138: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37">
        <v>1272</v>
      </c>
      <c r="E138" s="338"/>
      <c r="F138" s="338"/>
      <c r="G138" s="338"/>
      <c r="H138" s="339"/>
    </row>
    <row r="139" spans="1:8" ht="75" customHeight="1" x14ac:dyDescent="0.2">
      <c r="A139" s="335" t="s">
        <v>98</v>
      </c>
      <c r="B139" s="336"/>
      <c r="C139"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37">
        <v>1050</v>
      </c>
      <c r="E139" s="338"/>
      <c r="F139" s="338"/>
      <c r="G139" s="338"/>
      <c r="H139" s="339"/>
    </row>
    <row r="140" spans="1:8" ht="75" customHeight="1" x14ac:dyDescent="0.2">
      <c r="A140" s="335" t="s">
        <v>99</v>
      </c>
      <c r="B140" s="336"/>
      <c r="C140"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37">
        <v>840</v>
      </c>
      <c r="E140" s="338"/>
      <c r="F140" s="338"/>
      <c r="G140" s="338"/>
      <c r="H140" s="339"/>
    </row>
    <row r="141" spans="1:8" ht="75" customHeight="1" x14ac:dyDescent="0.2">
      <c r="A141" s="335" t="s">
        <v>100</v>
      </c>
      <c r="B141" s="336" t="s">
        <v>100</v>
      </c>
      <c r="C141"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37">
        <v>4950</v>
      </c>
      <c r="E141" s="338"/>
      <c r="F141" s="338"/>
      <c r="G141" s="338"/>
      <c r="H141" s="339"/>
    </row>
    <row r="142" spans="1:8" ht="75" customHeight="1" x14ac:dyDescent="0.2">
      <c r="A142" s="335" t="s">
        <v>101</v>
      </c>
      <c r="B142" s="336" t="s">
        <v>101</v>
      </c>
      <c r="C142"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37">
        <v>1500</v>
      </c>
      <c r="E142" s="338"/>
      <c r="F142" s="338"/>
      <c r="G142" s="338"/>
      <c r="H142" s="339"/>
    </row>
    <row r="143" spans="1:8" ht="50.1" customHeight="1" thickBot="1" x14ac:dyDescent="0.25">
      <c r="A143" s="335" t="s">
        <v>102</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37">
        <v>720</v>
      </c>
      <c r="E143" s="338"/>
      <c r="F143" s="338"/>
      <c r="G143" s="338"/>
      <c r="H143" s="339"/>
    </row>
    <row r="144" spans="1:8" s="16" customFormat="1" ht="102" customHeight="1" thickBot="1" x14ac:dyDescent="0.25">
      <c r="A144" s="335" t="s">
        <v>16</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37">
        <v>600</v>
      </c>
      <c r="E144" s="338"/>
      <c r="F144" s="338"/>
      <c r="G144" s="338"/>
      <c r="H144" s="339"/>
    </row>
    <row r="145" spans="1:8" s="16" customFormat="1" ht="102" customHeight="1" thickBot="1" x14ac:dyDescent="0.25">
      <c r="A145" s="335" t="s">
        <v>103</v>
      </c>
      <c r="B145" s="336"/>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5" s="337">
        <v>50010</v>
      </c>
      <c r="E145" s="338"/>
      <c r="F145" s="338"/>
      <c r="G145" s="338"/>
      <c r="H145" s="339"/>
    </row>
    <row r="146" spans="1:8" s="16" customFormat="1" ht="126" customHeight="1" x14ac:dyDescent="0.2">
      <c r="A146" s="335" t="s">
        <v>104</v>
      </c>
      <c r="B146" s="336"/>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6" s="337">
        <v>2040</v>
      </c>
      <c r="E146" s="338"/>
      <c r="F146" s="338"/>
      <c r="G146" s="338"/>
      <c r="H146" s="339"/>
    </row>
    <row r="147" spans="1:8" s="16" customFormat="1" ht="96" customHeight="1" x14ac:dyDescent="0.2">
      <c r="A147" s="356" t="s">
        <v>105</v>
      </c>
      <c r="B147" s="357"/>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37">
        <v>1005</v>
      </c>
      <c r="E147" s="338"/>
      <c r="F147" s="338"/>
      <c r="G147" s="338"/>
      <c r="H147" s="339"/>
    </row>
    <row r="148" spans="1:8" s="16" customFormat="1" ht="96" customHeight="1" x14ac:dyDescent="0.2">
      <c r="A148" s="356" t="s">
        <v>106</v>
      </c>
      <c r="B148" s="357"/>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8" s="337">
        <v>2004</v>
      </c>
      <c r="E148" s="338"/>
      <c r="F148" s="338"/>
      <c r="G148" s="338"/>
      <c r="H148" s="339"/>
    </row>
    <row r="149" spans="1:8" ht="50.1" customHeight="1" x14ac:dyDescent="0.2">
      <c r="A149" s="335" t="s">
        <v>107</v>
      </c>
      <c r="B149" s="336"/>
      <c r="C149" s="67" t="str">
        <f>"Интернет-площадка 2gis.ru на основе Cправочника организаций "&amp;$C$2&amp;""</f>
        <v>Интернет-площадка 2gis.ru на основе Cправочника организаций "2ГИС.КОГАЛЫМ"</v>
      </c>
      <c r="D149" s="337">
        <v>1920</v>
      </c>
      <c r="E149" s="338"/>
      <c r="F149" s="338"/>
      <c r="G149" s="338"/>
      <c r="H149" s="339"/>
    </row>
    <row r="150" spans="1:8" ht="50.1" customHeight="1" x14ac:dyDescent="0.2">
      <c r="A150" s="335" t="s">
        <v>108</v>
      </c>
      <c r="B150" s="336"/>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37">
        <v>1440</v>
      </c>
      <c r="E150" s="338"/>
      <c r="F150" s="338"/>
      <c r="G150" s="338"/>
      <c r="H150" s="339"/>
    </row>
    <row r="151" spans="1:8" ht="50.1" customHeight="1" x14ac:dyDescent="0.2">
      <c r="A151" s="335" t="s">
        <v>109</v>
      </c>
      <c r="B151" s="336"/>
      <c r="C151" s="67" t="str">
        <f t="shared" si="2"/>
        <v>Электронный справочник на основе Справочника организаций "2ГИС.КОГАЛЫМ" (версия для ПК)</v>
      </c>
      <c r="D151" s="337">
        <v>1200</v>
      </c>
      <c r="E151" s="338"/>
      <c r="F151" s="338"/>
      <c r="G151" s="338"/>
      <c r="H151" s="339"/>
    </row>
    <row r="152" spans="1:8" ht="50.1" customHeight="1" x14ac:dyDescent="0.2">
      <c r="A152" s="335" t="s">
        <v>110</v>
      </c>
      <c r="B152" s="336"/>
      <c r="C152" s="67" t="str">
        <f>"Интернет-площадка 2gis.ru на основе Cправочника организаций "&amp;$C$2&amp;""</f>
        <v>Интернет-площадка 2gis.ru на основе Cправочника организаций "2ГИС.КОГАЛЫМ"</v>
      </c>
      <c r="D152" s="337">
        <v>4440</v>
      </c>
      <c r="E152" s="338"/>
      <c r="F152" s="338"/>
      <c r="G152" s="338"/>
      <c r="H152" s="339"/>
    </row>
    <row r="153" spans="1:8" ht="50.1" customHeight="1" x14ac:dyDescent="0.2">
      <c r="A153" s="335" t="s">
        <v>111</v>
      </c>
      <c r="B153" s="336"/>
      <c r="C153" s="67" t="str">
        <f>"Интернет-площадка 2gis.ru на основе Cправочника организаций "&amp;$C$2&amp;""</f>
        <v>Интернет-площадка 2gis.ru на основе Cправочника организаций "2ГИС.КОГАЛЫМ"</v>
      </c>
      <c r="D153" s="337">
        <v>5328</v>
      </c>
      <c r="E153" s="338"/>
      <c r="F153" s="338"/>
      <c r="G153" s="338"/>
      <c r="H153" s="339"/>
    </row>
    <row r="154" spans="1:8" ht="50.1" customHeight="1" x14ac:dyDescent="0.2">
      <c r="A154" s="335" t="s">
        <v>112</v>
      </c>
      <c r="B154" s="336"/>
      <c r="C154" s="67" t="str">
        <f t="shared" si="2"/>
        <v>Электронный справочник на основе Справочника организаций "2ГИС.КОГАЛЫМ" (версия для ПК)</v>
      </c>
      <c r="D154" s="337">
        <v>1200</v>
      </c>
      <c r="E154" s="338"/>
      <c r="F154" s="338"/>
      <c r="G154" s="338"/>
      <c r="H154" s="339"/>
    </row>
    <row r="155" spans="1:8" ht="50.1" customHeight="1" x14ac:dyDescent="0.2">
      <c r="A155" s="335" t="s">
        <v>113</v>
      </c>
      <c r="B155" s="336"/>
      <c r="C155" s="67" t="str">
        <f t="shared" si="2"/>
        <v>Электронный справочник на основе Справочника организаций "2ГИС.КОГАЛЫМ" (версия для ПК)</v>
      </c>
      <c r="D155" s="337">
        <v>1200</v>
      </c>
      <c r="E155" s="338"/>
      <c r="F155" s="338"/>
      <c r="G155" s="338"/>
      <c r="H155" s="339"/>
    </row>
    <row r="156" spans="1:8" ht="50.1" customHeight="1" x14ac:dyDescent="0.2">
      <c r="A156" s="335" t="s">
        <v>114</v>
      </c>
      <c r="B156" s="336"/>
      <c r="C156" s="67" t="str">
        <f t="shared" si="2"/>
        <v>Электронный справочник на основе Справочника организаций "2ГИС.КОГАЛЫМ" (версия для ПК)</v>
      </c>
      <c r="D156" s="337">
        <v>1200</v>
      </c>
      <c r="E156" s="338"/>
      <c r="F156" s="338"/>
      <c r="G156" s="338"/>
      <c r="H156" s="339"/>
    </row>
    <row r="157" spans="1:8" ht="50.1" customHeight="1" x14ac:dyDescent="0.2">
      <c r="A157" s="335" t="s">
        <v>115</v>
      </c>
      <c r="B157" s="336"/>
      <c r="C157" s="67" t="s">
        <v>95</v>
      </c>
      <c r="D157" s="337">
        <v>960</v>
      </c>
      <c r="E157" s="338"/>
      <c r="F157" s="338"/>
      <c r="G157" s="338"/>
      <c r="H157" s="339"/>
    </row>
    <row r="158" spans="1:8" ht="75" customHeight="1" x14ac:dyDescent="0.2">
      <c r="A158" s="335" t="s">
        <v>116</v>
      </c>
      <c r="B158" s="336"/>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37">
        <v>6960</v>
      </c>
      <c r="E158" s="338"/>
      <c r="F158" s="338"/>
      <c r="G158" s="338"/>
      <c r="H158" s="339"/>
    </row>
    <row r="159" spans="1:8" ht="50.1" customHeight="1" thickBot="1" x14ac:dyDescent="0.25">
      <c r="A159" s="335" t="s">
        <v>117</v>
      </c>
      <c r="B159" s="336"/>
      <c r="C159" s="67" t="str">
        <f t="shared" si="2"/>
        <v>Электронный справочник на основе Справочника организаций "2ГИС.КОГАЛЫМ" (версия для ПК)</v>
      </c>
      <c r="D159" s="353">
        <v>1080</v>
      </c>
      <c r="E159" s="354"/>
      <c r="F159" s="354"/>
      <c r="G159" s="354"/>
      <c r="H159" s="355"/>
    </row>
    <row r="160" spans="1:8" s="23" customFormat="1" ht="50.1" customHeight="1" thickBot="1" x14ac:dyDescent="0.25">
      <c r="A160" s="341" t="s">
        <v>118</v>
      </c>
      <c r="B160" s="342"/>
      <c r="C160" s="21"/>
      <c r="D160" s="343"/>
      <c r="E160" s="343"/>
      <c r="F160" s="343"/>
      <c r="G160" s="343"/>
      <c r="H160" s="344"/>
    </row>
    <row r="161" spans="1:8" s="16" customFormat="1" ht="50.1" customHeight="1" x14ac:dyDescent="0.2">
      <c r="A161" s="335" t="s">
        <v>119</v>
      </c>
      <c r="B161" s="336"/>
      <c r="C16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37">
        <v>2004</v>
      </c>
      <c r="E161" s="338"/>
      <c r="F161" s="338"/>
      <c r="G161" s="338"/>
      <c r="H161" s="339"/>
    </row>
    <row r="162" spans="1:8" s="16" customFormat="1" ht="50.1" customHeight="1" x14ac:dyDescent="0.2">
      <c r="A162" s="335" t="s">
        <v>120</v>
      </c>
      <c r="B162" s="336"/>
      <c r="C162" s="346"/>
      <c r="D162" s="337">
        <v>2004</v>
      </c>
      <c r="E162" s="338"/>
      <c r="F162" s="338"/>
      <c r="G162" s="338"/>
      <c r="H162" s="339"/>
    </row>
    <row r="163" spans="1:8" s="16" customFormat="1" ht="50.1" customHeight="1" x14ac:dyDescent="0.2">
      <c r="A163" s="348" t="s">
        <v>121</v>
      </c>
      <c r="B163" s="349"/>
      <c r="C163" s="346"/>
      <c r="D163" s="496">
        <v>1500</v>
      </c>
      <c r="E163" s="368"/>
      <c r="F163" s="368"/>
      <c r="G163" s="368"/>
      <c r="H163" s="368"/>
    </row>
    <row r="164" spans="1:8" s="16" customFormat="1" ht="50.1" customHeight="1" x14ac:dyDescent="0.2">
      <c r="A164" s="348" t="s">
        <v>122</v>
      </c>
      <c r="B164" s="349"/>
      <c r="C164" s="346"/>
      <c r="D164" s="496">
        <v>150</v>
      </c>
      <c r="E164" s="368"/>
      <c r="F164" s="368"/>
      <c r="G164" s="368"/>
      <c r="H164" s="368"/>
    </row>
    <row r="165" spans="1:8" s="16" customFormat="1" ht="50.1" customHeight="1" thickBot="1" x14ac:dyDescent="0.25">
      <c r="A165" s="348" t="s">
        <v>123</v>
      </c>
      <c r="B165" s="349"/>
      <c r="C165" s="347"/>
      <c r="D165" s="450">
        <v>510</v>
      </c>
      <c r="E165" s="451"/>
      <c r="F165" s="451"/>
      <c r="G165" s="451"/>
      <c r="H165" s="451"/>
    </row>
    <row r="166" spans="1:8" s="16" customFormat="1" ht="50.1" customHeight="1" thickBot="1" x14ac:dyDescent="0.25">
      <c r="A166" s="341" t="s">
        <v>124</v>
      </c>
      <c r="B166" s="342"/>
      <c r="C166" s="21"/>
      <c r="D166" s="343"/>
      <c r="E166" s="343"/>
      <c r="F166" s="343"/>
      <c r="G166" s="343"/>
      <c r="H166" s="344"/>
    </row>
    <row r="167" spans="1:8" ht="50.1" customHeight="1" x14ac:dyDescent="0.2">
      <c r="A167" s="335" t="s">
        <v>125</v>
      </c>
      <c r="B167" s="336"/>
      <c r="C167" s="67" t="str">
        <f>"Интернет-площадка 2gis.ru на основе Cправочника организаций "&amp;$C$2&amp;""</f>
        <v>Интернет-площадка 2gis.ru на основе Cправочника организаций "2ГИС.КОГАЛЫМ"</v>
      </c>
      <c r="D167" s="337">
        <v>1050</v>
      </c>
      <c r="E167" s="338"/>
      <c r="F167" s="338"/>
      <c r="G167" s="338"/>
      <c r="H167" s="339"/>
    </row>
    <row r="168" spans="1:8" ht="50.1" customHeight="1" x14ac:dyDescent="0.2">
      <c r="A168" s="335" t="s">
        <v>126</v>
      </c>
      <c r="B168" s="336"/>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8" s="337">
        <v>1272</v>
      </c>
      <c r="E168" s="338"/>
      <c r="F168" s="338"/>
      <c r="G168" s="338"/>
      <c r="H168" s="339"/>
    </row>
    <row r="169" spans="1:8" ht="50.1" customHeight="1" x14ac:dyDescent="0.2">
      <c r="A169" s="335" t="s">
        <v>195</v>
      </c>
      <c r="B169" s="336"/>
      <c r="C169" s="67" t="str">
        <f>"Интернет-площадка 2gis.ru на основе Cправочника организаций "&amp;$C$2&amp;""</f>
        <v>Интернет-площадка 2gis.ru на основе Cправочника организаций "2ГИС.КОГАЛЫМ"</v>
      </c>
      <c r="D169" s="337">
        <v>1560</v>
      </c>
      <c r="E169" s="338"/>
      <c r="F169" s="338"/>
      <c r="G169" s="338"/>
      <c r="H169" s="339"/>
    </row>
    <row r="170" spans="1:8" ht="50.1" customHeight="1" x14ac:dyDescent="0.2">
      <c r="A170" s="335" t="s">
        <v>128</v>
      </c>
      <c r="B170" s="336"/>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0" s="337">
        <v>1800</v>
      </c>
      <c r="E170" s="338"/>
      <c r="F170" s="338"/>
      <c r="G170" s="338"/>
      <c r="H170" s="339"/>
    </row>
    <row r="171" spans="1:8" ht="50.1" customHeight="1" thickBot="1" x14ac:dyDescent="0.25">
      <c r="A171" s="335" t="s">
        <v>129</v>
      </c>
      <c r="B171" s="336"/>
      <c r="C171" s="149" t="str">
        <f>C167</f>
        <v>Интернет-площадка 2gis.ru на основе Cправочника организаций "2ГИС.КОГАЛЫМ"</v>
      </c>
      <c r="D171" s="687">
        <v>2784</v>
      </c>
      <c r="E171" s="368"/>
      <c r="F171" s="368"/>
      <c r="G171" s="368"/>
      <c r="H171" s="340"/>
    </row>
    <row r="172" spans="1:8" ht="50.1" customHeight="1" thickBot="1" x14ac:dyDescent="0.25">
      <c r="A172" s="341" t="s">
        <v>196</v>
      </c>
      <c r="B172" s="342"/>
      <c r="C172" s="21"/>
      <c r="D172" s="605"/>
      <c r="E172" s="605"/>
      <c r="F172" s="605"/>
      <c r="G172" s="605"/>
      <c r="H172" s="606"/>
    </row>
    <row r="173" spans="1:8" s="20" customFormat="1" ht="30" customHeight="1" thickBot="1" x14ac:dyDescent="0.25">
      <c r="A173" s="485"/>
      <c r="B173" s="486"/>
      <c r="C173" s="602"/>
      <c r="D173" s="486"/>
      <c r="E173" s="486"/>
      <c r="F173" s="486"/>
      <c r="G173" s="486"/>
      <c r="H173" s="487"/>
    </row>
    <row r="174" spans="1:8" s="16" customFormat="1" ht="185.25" customHeight="1" x14ac:dyDescent="0.2">
      <c r="A174" s="335" t="s">
        <v>197</v>
      </c>
      <c r="B174" s="336"/>
      <c r="C17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4" s="360">
        <v>5220</v>
      </c>
      <c r="E174" s="361"/>
      <c r="F174" s="361"/>
      <c r="G174" s="361"/>
      <c r="H174" s="362"/>
    </row>
    <row r="175" spans="1:8" s="16" customFormat="1" ht="83.25" customHeight="1" thickBot="1" x14ac:dyDescent="0.25">
      <c r="A175" s="335" t="s">
        <v>198</v>
      </c>
      <c r="B175" s="336"/>
      <c r="C175" s="346"/>
      <c r="D175" s="337">
        <v>5220</v>
      </c>
      <c r="E175" s="338"/>
      <c r="F175" s="338"/>
      <c r="G175" s="338"/>
      <c r="H175" s="339"/>
    </row>
    <row r="176" spans="1:8" ht="21.75" thickBot="1" x14ac:dyDescent="0.25">
      <c r="A176" s="497"/>
      <c r="B176" s="498"/>
      <c r="C176" s="60"/>
      <c r="D176" s="499"/>
      <c r="E176" s="499"/>
      <c r="F176" s="499"/>
      <c r="G176" s="499"/>
      <c r="H176" s="500"/>
    </row>
    <row r="178" spans="1:8" ht="21" x14ac:dyDescent="0.2">
      <c r="A178" s="75"/>
      <c r="B178" s="76" t="s">
        <v>130</v>
      </c>
      <c r="C178" s="333" t="s">
        <v>520</v>
      </c>
      <c r="D178" s="333"/>
      <c r="E178" s="77"/>
      <c r="F178" s="77"/>
      <c r="G178" s="77"/>
      <c r="H178" s="77"/>
    </row>
    <row r="179" spans="1:8" ht="21" x14ac:dyDescent="0.2">
      <c r="A179" s="75"/>
      <c r="B179" s="77"/>
      <c r="C179" s="327" t="s">
        <v>521</v>
      </c>
      <c r="D179" s="327"/>
      <c r="E179" s="77"/>
      <c r="F179" s="77"/>
      <c r="G179" s="77"/>
      <c r="H179" s="77"/>
    </row>
    <row r="180" spans="1:8" ht="21" x14ac:dyDescent="0.2">
      <c r="A180" s="75"/>
      <c r="B180" s="77"/>
      <c r="C180" s="327" t="s">
        <v>522</v>
      </c>
      <c r="D180" s="327"/>
      <c r="E180" s="77"/>
      <c r="F180" s="77"/>
      <c r="G180" s="77"/>
      <c r="H180" s="77"/>
    </row>
    <row r="181" spans="1:8" ht="21" x14ac:dyDescent="0.2">
      <c r="C181" s="327"/>
      <c r="D181" s="327"/>
      <c r="E181" s="77"/>
      <c r="F181" s="77"/>
      <c r="G181" s="77"/>
      <c r="H181" s="72"/>
    </row>
    <row r="182" spans="1:8" ht="26.25" customHeight="1" x14ac:dyDescent="0.2">
      <c r="A182" s="324" t="str">
        <f>Абакан_юр!A171</f>
        <v>По соглашению сторон в качестве валюты платежа могут выступать украинские гривны, в этом случае курс следующий: 1 руб. = 0,5104 гривен</v>
      </c>
      <c r="B182" s="324"/>
      <c r="C182" s="324"/>
      <c r="D182" s="79"/>
      <c r="E182" s="79"/>
      <c r="F182" s="80"/>
      <c r="G182" s="328"/>
      <c r="H182" s="328"/>
    </row>
    <row r="183" spans="1:8" ht="26.25" customHeight="1" x14ac:dyDescent="0.2">
      <c r="A183" s="324" t="str">
        <f>Абакан_юр!A172</f>
        <v>По соглашению сторон в качестве валюты платежа могут выступать дирхамы ОАЭ, в этом случае курс следующий: 1 руб. = 0,0434 дирхам</v>
      </c>
      <c r="B183" s="324"/>
      <c r="C183" s="324"/>
      <c r="D183" s="79"/>
      <c r="E183" s="79"/>
      <c r="F183" s="80"/>
      <c r="G183" s="82"/>
      <c r="H183" s="82"/>
    </row>
    <row r="184" spans="1:8" ht="26.25" customHeight="1" x14ac:dyDescent="0.2">
      <c r="A184" s="324" t="str">
        <f>Абакан_юр!A173</f>
        <v>По соглашению сторон в качестве валюты платежа могут выступать доллары США, в этом случае курс следующий: 1 руб. = 0,0126 доллара</v>
      </c>
      <c r="B184" s="324"/>
      <c r="C184" s="324"/>
      <c r="D184" s="79"/>
      <c r="E184" s="79"/>
      <c r="F184" s="80"/>
      <c r="G184" s="82"/>
      <c r="H184" s="82"/>
    </row>
    <row r="185" spans="1:8" ht="26.25" customHeight="1" x14ac:dyDescent="0.2">
      <c r="A185" s="324" t="str">
        <f>Абакан_юр!A174</f>
        <v>По соглашению сторон в качестве валюты платежа могут выступать евро, в этом случае курс следующий: 1 руб. = 0,0117 евро</v>
      </c>
      <c r="B185" s="324"/>
      <c r="C185" s="324"/>
      <c r="D185" s="79"/>
      <c r="E185" s="80"/>
      <c r="F185" s="80"/>
      <c r="G185" s="82"/>
      <c r="H185" s="82"/>
    </row>
    <row r="186" spans="1:8" ht="26.25" customHeight="1" x14ac:dyDescent="0.2">
      <c r="A186" s="324" t="str">
        <f>Абакан_юр!A175</f>
        <v>По соглашению сторон в качестве валюты платежа могут выступать чешские кроны, в этом случае курс следующий: 1 руб. = 0,2914 крона</v>
      </c>
      <c r="B186" s="324"/>
      <c r="C186" s="324"/>
      <c r="D186" s="79"/>
      <c r="E186" s="80"/>
      <c r="F186" s="80"/>
      <c r="G186" s="82"/>
      <c r="H186" s="82"/>
    </row>
    <row r="187" spans="1:8" ht="26.25" customHeight="1" x14ac:dyDescent="0.2">
      <c r="A187" s="324" t="str">
        <f>Абакан_юр!A176</f>
        <v>По соглашению сторон в качестве валюты платежа могут выступать киргизские сомы, в этом случае курс следующий: 1 руб. = 1,0988 сом</v>
      </c>
      <c r="B187" s="324"/>
      <c r="C187" s="324"/>
      <c r="D187" s="79"/>
      <c r="E187" s="79"/>
      <c r="F187" s="80"/>
      <c r="G187" s="82"/>
      <c r="H187" s="82"/>
    </row>
    <row r="188" spans="1:8" ht="26.25" customHeight="1" x14ac:dyDescent="0.2">
      <c r="A1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8" s="324"/>
      <c r="C188" s="324"/>
      <c r="D188" s="79"/>
      <c r="E188" s="79"/>
      <c r="F188" s="80"/>
      <c r="G188" s="82"/>
      <c r="H188" s="82"/>
    </row>
    <row r="189" spans="1:8" ht="26.25" x14ac:dyDescent="0.2">
      <c r="A189" s="83"/>
      <c r="B189" s="83"/>
      <c r="C189" s="84"/>
      <c r="D189" s="85"/>
      <c r="E189" s="85"/>
      <c r="F189" s="86"/>
      <c r="G189" s="87"/>
      <c r="H189" s="87"/>
    </row>
    <row r="190" spans="1:8" ht="21" x14ac:dyDescent="0.2">
      <c r="A190" s="325" t="s">
        <v>141</v>
      </c>
      <c r="B190" s="325"/>
      <c r="C190" s="325"/>
      <c r="D190" s="325"/>
      <c r="E190" s="325"/>
      <c r="F190" s="325"/>
      <c r="G190" s="325"/>
      <c r="H190" s="325"/>
    </row>
    <row r="191" spans="1:8" ht="21" x14ac:dyDescent="0.2">
      <c r="A191" s="325" t="s">
        <v>142</v>
      </c>
      <c r="B191" s="325"/>
      <c r="C191" s="325"/>
      <c r="D191" s="325"/>
      <c r="E191" s="325"/>
      <c r="F191" s="325"/>
      <c r="G191" s="325"/>
      <c r="H191" s="325"/>
    </row>
    <row r="192" spans="1:8" ht="26.25" x14ac:dyDescent="0.2">
      <c r="A192" s="83"/>
      <c r="B192" s="83"/>
      <c r="C192" s="84"/>
      <c r="D192" s="85"/>
      <c r="E192" s="85"/>
      <c r="F192" s="86"/>
      <c r="G192" s="87"/>
      <c r="H192" s="87"/>
    </row>
    <row r="193" spans="1:8" ht="50.1" customHeight="1" thickBot="1" x14ac:dyDescent="0.25">
      <c r="A193" s="326" t="s">
        <v>143</v>
      </c>
      <c r="B193" s="326"/>
      <c r="C193" s="326"/>
      <c r="D193" s="326"/>
      <c r="E193" s="326"/>
      <c r="F193" s="89"/>
      <c r="G193" s="81"/>
      <c r="H193" s="90"/>
    </row>
    <row r="194" spans="1:8" ht="50.1" customHeight="1" thickBot="1" x14ac:dyDescent="0.25">
      <c r="A194" s="312" t="s">
        <v>144</v>
      </c>
      <c r="B194" s="313"/>
      <c r="C194" s="313"/>
      <c r="D194" s="313"/>
      <c r="E194" s="314"/>
      <c r="F194" s="91"/>
      <c r="H194" s="92"/>
    </row>
    <row r="195" spans="1:8" ht="84" customHeight="1" thickBot="1" x14ac:dyDescent="0.25">
      <c r="A195" s="517" t="s">
        <v>145</v>
      </c>
      <c r="B195" s="518"/>
      <c r="C195" s="93" t="s">
        <v>146</v>
      </c>
      <c r="D195" s="600" t="s">
        <v>147</v>
      </c>
      <c r="E195" s="601"/>
      <c r="F195" s="94"/>
      <c r="G195" s="94"/>
      <c r="H195" s="94"/>
    </row>
    <row r="196" spans="1:8" ht="112.5" customHeight="1" x14ac:dyDescent="0.2">
      <c r="A196" s="318" t="s">
        <v>148</v>
      </c>
      <c r="B196" s="319"/>
      <c r="C196" s="95" t="s">
        <v>149</v>
      </c>
      <c r="D196" s="320" t="s">
        <v>150</v>
      </c>
      <c r="E196" s="321"/>
      <c r="F196" s="94"/>
      <c r="G196" s="94"/>
      <c r="H196" s="94"/>
    </row>
    <row r="197" spans="1:8" ht="100.5" customHeight="1" x14ac:dyDescent="0.2">
      <c r="A197" s="322" t="s">
        <v>151</v>
      </c>
      <c r="B197" s="323"/>
      <c r="C197" s="96" t="s">
        <v>152</v>
      </c>
      <c r="D197" s="310" t="s">
        <v>153</v>
      </c>
      <c r="E197" s="311"/>
      <c r="F197" s="94"/>
      <c r="G197" s="94"/>
      <c r="H197" s="94"/>
    </row>
    <row r="198" spans="1:8" ht="133.5" customHeight="1" thickBot="1" x14ac:dyDescent="0.25">
      <c r="A198" s="474" t="s">
        <v>154</v>
      </c>
      <c r="B198" s="475"/>
      <c r="C198" s="111" t="s">
        <v>155</v>
      </c>
      <c r="D198" s="476" t="s">
        <v>153</v>
      </c>
      <c r="E198" s="477"/>
      <c r="F198" s="94"/>
      <c r="G198" s="94"/>
      <c r="H198" s="94"/>
    </row>
    <row r="199" spans="1:8" s="72" customFormat="1" ht="102.75" customHeight="1" thickBot="1" x14ac:dyDescent="0.25">
      <c r="A199" s="474" t="s">
        <v>157</v>
      </c>
      <c r="B199" s="475"/>
      <c r="C199" s="230" t="s">
        <v>158</v>
      </c>
      <c r="D199" s="475" t="s">
        <v>153</v>
      </c>
      <c r="E199" s="686"/>
      <c r="F199" s="91"/>
      <c r="G199" s="91"/>
      <c r="H199" s="91"/>
    </row>
    <row r="200" spans="1:8" s="88" customFormat="1" ht="222.75" customHeight="1" thickBot="1" x14ac:dyDescent="0.25">
      <c r="A200" s="596" t="s">
        <v>159</v>
      </c>
      <c r="B200" s="597"/>
      <c r="C200" s="111" t="s">
        <v>160</v>
      </c>
      <c r="D200" s="598" t="s">
        <v>153</v>
      </c>
      <c r="E200" s="599"/>
      <c r="F200" s="86"/>
      <c r="G200" s="87"/>
      <c r="H200" s="87"/>
    </row>
    <row r="201" spans="1:8" ht="27" customHeight="1" x14ac:dyDescent="0.2">
      <c r="A201" s="307" t="s">
        <v>161</v>
      </c>
      <c r="B201" s="307"/>
      <c r="C201" s="307"/>
      <c r="D201" s="307"/>
      <c r="E201" s="307"/>
      <c r="F201" s="307"/>
      <c r="G201" s="307"/>
      <c r="H201" s="307"/>
    </row>
    <row r="202" spans="1:8" ht="27" customHeight="1" x14ac:dyDescent="0.2">
      <c r="A202" s="307" t="s">
        <v>162</v>
      </c>
      <c r="B202" s="307"/>
      <c r="C202" s="307"/>
      <c r="D202" s="307"/>
      <c r="E202" s="307"/>
      <c r="F202" s="307"/>
      <c r="G202" s="307"/>
      <c r="H202" s="307"/>
    </row>
    <row r="203" spans="1:8" ht="194.25" customHeight="1" x14ac:dyDescent="0.2">
      <c r="A203"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5"/>
      <c r="C203" s="325"/>
      <c r="D203" s="325"/>
      <c r="E203" s="325"/>
      <c r="F203" s="325"/>
      <c r="G203" s="325"/>
      <c r="H203" s="325"/>
    </row>
    <row r="204" spans="1:8" ht="83.25" customHeight="1" x14ac:dyDescent="0.2">
      <c r="A204" s="325" t="s">
        <v>164</v>
      </c>
      <c r="B204" s="325"/>
      <c r="C204" s="325"/>
      <c r="D204" s="325"/>
      <c r="E204" s="325"/>
      <c r="F204" s="325"/>
      <c r="G204" s="325"/>
      <c r="H204" s="325"/>
    </row>
    <row r="205" spans="1:8" ht="23.25" x14ac:dyDescent="0.2">
      <c r="A205" s="307" t="s">
        <v>165</v>
      </c>
      <c r="B205" s="307"/>
      <c r="C205" s="307"/>
      <c r="D205" s="307"/>
      <c r="E205" s="307"/>
      <c r="F205" s="307"/>
      <c r="G205" s="307"/>
      <c r="H205" s="307"/>
    </row>
    <row r="206" spans="1:8" s="97" customFormat="1" ht="114.75" customHeight="1" x14ac:dyDescent="0.2">
      <c r="A206" s="325" t="s">
        <v>166</v>
      </c>
      <c r="B206" s="325"/>
      <c r="C206" s="325"/>
      <c r="D206" s="325"/>
      <c r="E206" s="325"/>
      <c r="F206" s="325"/>
      <c r="G206" s="325"/>
      <c r="H206" s="325"/>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D71:H71"/>
    <mergeCell ref="A72:C72"/>
    <mergeCell ref="D72:H72"/>
    <mergeCell ref="A73:B73"/>
    <mergeCell ref="C73:C92"/>
    <mergeCell ref="D73:H73"/>
    <mergeCell ref="A74:B74"/>
    <mergeCell ref="D74:H74"/>
    <mergeCell ref="A75:B75"/>
    <mergeCell ref="A79:B79"/>
    <mergeCell ref="D79:H79"/>
    <mergeCell ref="A80:B80"/>
    <mergeCell ref="D80:H80"/>
    <mergeCell ref="A81:B81"/>
    <mergeCell ref="D81:H81"/>
    <mergeCell ref="D75:H75"/>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60">
        <f>F7*1.2</f>
        <v>5832</v>
      </c>
      <c r="E7" s="361">
        <f>F7*1.1</f>
        <v>5346</v>
      </c>
      <c r="F7" s="361">
        <v>4860</v>
      </c>
      <c r="G7" s="361">
        <f>F7*0.75</f>
        <v>3645</v>
      </c>
      <c r="H7" s="362">
        <f>F7*0.5</f>
        <v>2430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436">
        <f>F12*1.2</f>
        <v>6854.4</v>
      </c>
      <c r="E12" s="361">
        <f>F12*1.1</f>
        <v>6283.2000000000007</v>
      </c>
      <c r="F12" s="361">
        <v>5712</v>
      </c>
      <c r="G12" s="361">
        <f>F12*0.75</f>
        <v>4284</v>
      </c>
      <c r="H12" s="362">
        <f>F12*0.5</f>
        <v>2856</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1008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"2ГИС.КОМСОМОЛЬСК-НА-АМУРЕ"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506">
        <v>240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60">
        <f>F27*1.2</f>
        <v>8164.7999999999993</v>
      </c>
      <c r="E27" s="361">
        <f>F27*1.1</f>
        <v>7484.4000000000005</v>
      </c>
      <c r="F27" s="361">
        <v>6804</v>
      </c>
      <c r="G27" s="361">
        <f>F27*0.75</f>
        <v>5103</v>
      </c>
      <c r="H27" s="362">
        <f>F27*0.5</f>
        <v>3402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436">
        <f>F32*1.2</f>
        <v>9604.7999999999993</v>
      </c>
      <c r="E32" s="361">
        <f>F32*1.1</f>
        <v>8804.4000000000015</v>
      </c>
      <c r="F32" s="361">
        <v>8004</v>
      </c>
      <c r="G32" s="361">
        <f>F32*0.75</f>
        <v>6003</v>
      </c>
      <c r="H32" s="362">
        <f>F32*0.5</f>
        <v>4002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1440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"2ГИС.КОМСОМОЛЬСК-НА-АМУРЕ"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424">
        <v>336</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428"/>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60">
        <f>F48*1.2</f>
        <v>6998.4</v>
      </c>
      <c r="E48" s="361">
        <f>F48*1.1</f>
        <v>6415.2000000000007</v>
      </c>
      <c r="F48" s="361">
        <v>5832</v>
      </c>
      <c r="G48" s="361">
        <f>F48*0.75</f>
        <v>4374</v>
      </c>
      <c r="H48" s="362">
        <f>F48*0.5</f>
        <v>2916</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436">
        <f>F54*1.2</f>
        <v>8229.6</v>
      </c>
      <c r="E54" s="361">
        <f>F54*1.1</f>
        <v>7543.8</v>
      </c>
      <c r="F54" s="361">
        <v>6858</v>
      </c>
      <c r="G54" s="361">
        <f>F54*0.75</f>
        <v>5143.5</v>
      </c>
      <c r="H54" s="362">
        <f>F54*0.5</f>
        <v>3429</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506">
        <v>240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1224 до 24480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411">
        <v>1224</v>
      </c>
      <c r="E65" s="412"/>
      <c r="F65" s="412"/>
      <c r="G65" s="412"/>
      <c r="H65" s="413"/>
    </row>
    <row r="66" spans="1:8" ht="37.5" customHeight="1" outlineLevel="1" x14ac:dyDescent="0.2">
      <c r="A66" s="396" t="s">
        <v>40</v>
      </c>
      <c r="B66" s="397"/>
      <c r="C66" s="410"/>
      <c r="D66" s="337">
        <v>2448</v>
      </c>
      <c r="E66" s="338"/>
      <c r="F66" s="338"/>
      <c r="G66" s="338"/>
      <c r="H66" s="339"/>
    </row>
    <row r="67" spans="1:8" ht="37.5" customHeight="1" outlineLevel="1" x14ac:dyDescent="0.2">
      <c r="A67" s="396" t="s">
        <v>41</v>
      </c>
      <c r="B67" s="397"/>
      <c r="C67" s="410"/>
      <c r="D67" s="337">
        <v>3672</v>
      </c>
      <c r="E67" s="338"/>
      <c r="F67" s="338"/>
      <c r="G67" s="338"/>
      <c r="H67" s="339"/>
    </row>
    <row r="68" spans="1:8" ht="37.5" customHeight="1" outlineLevel="1" x14ac:dyDescent="0.2">
      <c r="A68" s="396" t="s">
        <v>42</v>
      </c>
      <c r="B68" s="397"/>
      <c r="C68" s="410"/>
      <c r="D68" s="337">
        <v>4896</v>
      </c>
      <c r="E68" s="338"/>
      <c r="F68" s="338"/>
      <c r="G68" s="338"/>
      <c r="H68" s="339"/>
    </row>
    <row r="69" spans="1:8" ht="37.5" customHeight="1" outlineLevel="1" x14ac:dyDescent="0.2">
      <c r="A69" s="396" t="s">
        <v>43</v>
      </c>
      <c r="B69" s="397"/>
      <c r="C69" s="410"/>
      <c r="D69" s="337">
        <v>6120</v>
      </c>
      <c r="E69" s="338"/>
      <c r="F69" s="338"/>
      <c r="G69" s="338"/>
      <c r="H69" s="339"/>
    </row>
    <row r="70" spans="1:8" ht="37.5" customHeight="1" outlineLevel="1" x14ac:dyDescent="0.2">
      <c r="A70" s="396" t="s">
        <v>44</v>
      </c>
      <c r="B70" s="397"/>
      <c r="C70" s="410"/>
      <c r="D70" s="337">
        <v>7344</v>
      </c>
      <c r="E70" s="338"/>
      <c r="F70" s="338"/>
      <c r="G70" s="338"/>
      <c r="H70" s="339"/>
    </row>
    <row r="71" spans="1:8" ht="37.5" customHeight="1" outlineLevel="1" x14ac:dyDescent="0.2">
      <c r="A71" s="396" t="s">
        <v>45</v>
      </c>
      <c r="B71" s="397"/>
      <c r="C71" s="410"/>
      <c r="D71" s="337">
        <v>8568</v>
      </c>
      <c r="E71" s="338"/>
      <c r="F71" s="338"/>
      <c r="G71" s="338"/>
      <c r="H71" s="339"/>
    </row>
    <row r="72" spans="1:8" ht="37.5" customHeight="1" outlineLevel="1" x14ac:dyDescent="0.2">
      <c r="A72" s="396" t="s">
        <v>46</v>
      </c>
      <c r="B72" s="397"/>
      <c r="C72" s="410"/>
      <c r="D72" s="337">
        <v>9792</v>
      </c>
      <c r="E72" s="338"/>
      <c r="F72" s="338"/>
      <c r="G72" s="338"/>
      <c r="H72" s="339"/>
    </row>
    <row r="73" spans="1:8" ht="37.5" customHeight="1" outlineLevel="1" x14ac:dyDescent="0.2">
      <c r="A73" s="396" t="s">
        <v>47</v>
      </c>
      <c r="B73" s="397"/>
      <c r="C73" s="410"/>
      <c r="D73" s="337">
        <v>11016</v>
      </c>
      <c r="E73" s="338"/>
      <c r="F73" s="338"/>
      <c r="G73" s="338"/>
      <c r="H73" s="339"/>
    </row>
    <row r="74" spans="1:8" ht="37.5" customHeight="1" outlineLevel="1" x14ac:dyDescent="0.2">
      <c r="A74" s="396" t="s">
        <v>48</v>
      </c>
      <c r="B74" s="397"/>
      <c r="C74" s="410"/>
      <c r="D74" s="337">
        <v>12240</v>
      </c>
      <c r="E74" s="338"/>
      <c r="F74" s="338"/>
      <c r="G74" s="338"/>
      <c r="H74" s="339"/>
    </row>
    <row r="75" spans="1:8" ht="37.5" customHeight="1" outlineLevel="1" x14ac:dyDescent="0.2">
      <c r="A75" s="396" t="s">
        <v>49</v>
      </c>
      <c r="B75" s="397"/>
      <c r="C75" s="410"/>
      <c r="D75" s="337">
        <v>13464</v>
      </c>
      <c r="E75" s="338"/>
      <c r="F75" s="338"/>
      <c r="G75" s="338"/>
      <c r="H75" s="339"/>
    </row>
    <row r="76" spans="1:8" ht="37.5" customHeight="1" outlineLevel="1" x14ac:dyDescent="0.2">
      <c r="A76" s="396" t="s">
        <v>50</v>
      </c>
      <c r="B76" s="397"/>
      <c r="C76" s="410"/>
      <c r="D76" s="337">
        <v>14688</v>
      </c>
      <c r="E76" s="338"/>
      <c r="F76" s="338"/>
      <c r="G76" s="338"/>
      <c r="H76" s="339"/>
    </row>
    <row r="77" spans="1:8" ht="37.5" customHeight="1" outlineLevel="1" x14ac:dyDescent="0.2">
      <c r="A77" s="396" t="s">
        <v>51</v>
      </c>
      <c r="B77" s="397"/>
      <c r="C77" s="410"/>
      <c r="D77" s="337">
        <v>15912</v>
      </c>
      <c r="E77" s="338"/>
      <c r="F77" s="338"/>
      <c r="G77" s="338"/>
      <c r="H77" s="339"/>
    </row>
    <row r="78" spans="1:8" ht="37.5" customHeight="1" outlineLevel="1" x14ac:dyDescent="0.2">
      <c r="A78" s="396" t="s">
        <v>52</v>
      </c>
      <c r="B78" s="397"/>
      <c r="C78" s="410"/>
      <c r="D78" s="337">
        <v>17136</v>
      </c>
      <c r="E78" s="338"/>
      <c r="F78" s="338"/>
      <c r="G78" s="338"/>
      <c r="H78" s="339"/>
    </row>
    <row r="79" spans="1:8" ht="37.5" customHeight="1" outlineLevel="1" x14ac:dyDescent="0.2">
      <c r="A79" s="396" t="s">
        <v>53</v>
      </c>
      <c r="B79" s="397"/>
      <c r="C79" s="410"/>
      <c r="D79" s="337">
        <v>18360</v>
      </c>
      <c r="E79" s="338"/>
      <c r="F79" s="338"/>
      <c r="G79" s="338"/>
      <c r="H79" s="339"/>
    </row>
    <row r="80" spans="1:8" ht="37.5" customHeight="1" outlineLevel="1" x14ac:dyDescent="0.2">
      <c r="A80" s="396" t="s">
        <v>54</v>
      </c>
      <c r="B80" s="397"/>
      <c r="C80" s="410"/>
      <c r="D80" s="337">
        <v>19584</v>
      </c>
      <c r="E80" s="338"/>
      <c r="F80" s="338"/>
      <c r="G80" s="338"/>
      <c r="H80" s="339"/>
    </row>
    <row r="81" spans="1:8" ht="37.5" customHeight="1" outlineLevel="1" x14ac:dyDescent="0.2">
      <c r="A81" s="396" t="s">
        <v>55</v>
      </c>
      <c r="B81" s="397"/>
      <c r="C81" s="410"/>
      <c r="D81" s="337">
        <v>20808</v>
      </c>
      <c r="E81" s="338"/>
      <c r="F81" s="338"/>
      <c r="G81" s="338"/>
      <c r="H81" s="339"/>
    </row>
    <row r="82" spans="1:8" ht="37.5" customHeight="1" outlineLevel="1" x14ac:dyDescent="0.2">
      <c r="A82" s="396" t="s">
        <v>56</v>
      </c>
      <c r="B82" s="397"/>
      <c r="C82" s="410"/>
      <c r="D82" s="337">
        <v>22032</v>
      </c>
      <c r="E82" s="338"/>
      <c r="F82" s="338"/>
      <c r="G82" s="338"/>
      <c r="H82" s="339"/>
    </row>
    <row r="83" spans="1:8" ht="37.5" customHeight="1" outlineLevel="1" x14ac:dyDescent="0.2">
      <c r="A83" s="396" t="s">
        <v>57</v>
      </c>
      <c r="B83" s="397"/>
      <c r="C83" s="410"/>
      <c r="D83" s="337">
        <v>23256</v>
      </c>
      <c r="E83" s="338"/>
      <c r="F83" s="338"/>
      <c r="G83" s="338"/>
      <c r="H83" s="339"/>
    </row>
    <row r="84" spans="1:8" ht="37.5" customHeight="1" outlineLevel="1" thickBot="1" x14ac:dyDescent="0.25">
      <c r="A84" s="396" t="s">
        <v>58</v>
      </c>
      <c r="B84" s="397"/>
      <c r="C84" s="410"/>
      <c r="D84" s="337">
        <v>24480</v>
      </c>
      <c r="E84" s="338"/>
      <c r="F84" s="338"/>
      <c r="G84" s="338"/>
      <c r="H84" s="339"/>
    </row>
    <row r="85" spans="1:8" ht="50.1" customHeight="1" thickBot="1" x14ac:dyDescent="0.25">
      <c r="A85" s="386" t="s">
        <v>59</v>
      </c>
      <c r="B85" s="387"/>
      <c r="C85" s="387"/>
      <c r="D85" s="398" t="str">
        <f>"от "&amp;MIN(D86:D95)&amp;" до "&amp;MAX(D86:D95)</f>
        <v>от 240 до 5604</v>
      </c>
      <c r="E85" s="399"/>
      <c r="F85" s="399"/>
      <c r="G85" s="399"/>
      <c r="H85" s="400"/>
    </row>
    <row r="86" spans="1:8" ht="151.5" x14ac:dyDescent="0.2">
      <c r="A86" s="176" t="s">
        <v>338</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401">
        <v>708</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368">
        <v>354</v>
      </c>
      <c r="E87" s="368"/>
      <c r="F87" s="368"/>
      <c r="G87" s="368"/>
      <c r="H87" s="369"/>
    </row>
    <row r="88" spans="1:8" ht="37.5" customHeight="1" x14ac:dyDescent="0.2">
      <c r="A88" s="356" t="s">
        <v>62</v>
      </c>
      <c r="B88" s="395"/>
      <c r="C88" s="404"/>
      <c r="D88" s="368">
        <v>5604</v>
      </c>
      <c r="E88" s="368"/>
      <c r="F88" s="368"/>
      <c r="G88" s="368"/>
      <c r="H88" s="369"/>
    </row>
    <row r="89" spans="1:8" ht="37.5" customHeight="1" x14ac:dyDescent="0.2">
      <c r="A89" s="356" t="s">
        <v>63</v>
      </c>
      <c r="B89" s="395"/>
      <c r="C89" s="404"/>
      <c r="D89" s="368">
        <v>1122</v>
      </c>
      <c r="E89" s="368"/>
      <c r="F89" s="368"/>
      <c r="G89" s="368"/>
      <c r="H89" s="369"/>
    </row>
    <row r="90" spans="1:8" ht="37.5" customHeight="1" x14ac:dyDescent="0.2">
      <c r="A90" s="335" t="s">
        <v>64</v>
      </c>
      <c r="B90" s="336"/>
      <c r="C90" s="404"/>
      <c r="D90" s="368">
        <v>3360</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3954</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370"/>
      <c r="B98" s="371"/>
      <c r="C98" s="60"/>
      <c r="D98" s="372"/>
      <c r="E98" s="372"/>
      <c r="F98" s="372"/>
      <c r="G98" s="372"/>
      <c r="H98" s="373"/>
    </row>
    <row r="99" spans="1:8" ht="75.7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379">
        <v>3684</v>
      </c>
      <c r="E99" s="379"/>
      <c r="F99" s="379"/>
      <c r="G99" s="379"/>
      <c r="H99" s="380"/>
    </row>
    <row r="100" spans="1:8" ht="75.75" customHeight="1" thickBot="1" x14ac:dyDescent="0.25">
      <c r="A100" s="381" t="s">
        <v>74</v>
      </c>
      <c r="B100" s="382"/>
      <c r="C100" s="377"/>
      <c r="D100" s="383" t="s">
        <v>75</v>
      </c>
      <c r="E100" s="384"/>
      <c r="F100" s="384"/>
      <c r="G100" s="384"/>
      <c r="H100" s="385"/>
    </row>
    <row r="101" spans="1:8" ht="75.75" customHeight="1" x14ac:dyDescent="0.2">
      <c r="A101" s="363" t="s">
        <v>76</v>
      </c>
      <c r="B101" s="364"/>
      <c r="C101" s="377"/>
      <c r="D101" s="368">
        <f>D99/4</f>
        <v>921</v>
      </c>
      <c r="E101" s="368"/>
      <c r="F101" s="368"/>
      <c r="G101" s="368"/>
      <c r="H101" s="369"/>
    </row>
    <row r="102" spans="1:8" ht="75.75" customHeight="1" x14ac:dyDescent="0.2">
      <c r="A102" s="363" t="s">
        <v>77</v>
      </c>
      <c r="B102" s="364"/>
      <c r="C102" s="377"/>
      <c r="D102" s="368">
        <f>D99/5</f>
        <v>736.8</v>
      </c>
      <c r="E102" s="368"/>
      <c r="F102" s="368"/>
      <c r="G102" s="368"/>
      <c r="H102" s="369"/>
    </row>
    <row r="103" spans="1:8" ht="75.75" customHeight="1" x14ac:dyDescent="0.2">
      <c r="A103" s="363" t="s">
        <v>78</v>
      </c>
      <c r="B103" s="364"/>
      <c r="C103" s="377"/>
      <c r="D103" s="368">
        <f>D99/6</f>
        <v>614</v>
      </c>
      <c r="E103" s="368"/>
      <c r="F103" s="368"/>
      <c r="G103" s="368"/>
      <c r="H103" s="369"/>
    </row>
    <row r="104" spans="1:8" ht="75.75" customHeight="1" x14ac:dyDescent="0.2">
      <c r="A104" s="363" t="s">
        <v>79</v>
      </c>
      <c r="B104" s="364"/>
      <c r="C104" s="377"/>
      <c r="D104" s="368">
        <f>D99/7</f>
        <v>526.28571428571433</v>
      </c>
      <c r="E104" s="368"/>
      <c r="F104" s="368"/>
      <c r="G104" s="368"/>
      <c r="H104" s="369"/>
    </row>
    <row r="105" spans="1:8" ht="75.75" customHeight="1" x14ac:dyDescent="0.2">
      <c r="A105" s="363" t="s">
        <v>80</v>
      </c>
      <c r="B105" s="364"/>
      <c r="C105" s="377"/>
      <c r="D105" s="368">
        <f>D99/8</f>
        <v>460.5</v>
      </c>
      <c r="E105" s="368"/>
      <c r="F105" s="368"/>
      <c r="G105" s="368"/>
      <c r="H105" s="369"/>
    </row>
    <row r="106" spans="1:8" ht="75.75" customHeight="1" x14ac:dyDescent="0.2">
      <c r="A106" s="363" t="s">
        <v>81</v>
      </c>
      <c r="B106" s="364"/>
      <c r="C106" s="377"/>
      <c r="D106" s="368">
        <f>D99/9</f>
        <v>409.33333333333331</v>
      </c>
      <c r="E106" s="368"/>
      <c r="F106" s="368"/>
      <c r="G106" s="368"/>
      <c r="H106" s="369"/>
    </row>
    <row r="107" spans="1:8" ht="75.75" customHeight="1" x14ac:dyDescent="0.2">
      <c r="A107" s="363" t="s">
        <v>82</v>
      </c>
      <c r="B107" s="364"/>
      <c r="C107" s="377"/>
      <c r="D107" s="368">
        <f>D99/10</f>
        <v>368.4</v>
      </c>
      <c r="E107" s="368"/>
      <c r="F107" s="368"/>
      <c r="G107" s="368"/>
      <c r="H107" s="369"/>
    </row>
    <row r="108" spans="1:8" ht="75.75" customHeight="1" thickBot="1" x14ac:dyDescent="0.25">
      <c r="A108" s="374" t="s">
        <v>83</v>
      </c>
      <c r="B108" s="375"/>
      <c r="C108" s="377"/>
      <c r="D108" s="379">
        <v>5520</v>
      </c>
      <c r="E108" s="379"/>
      <c r="F108" s="379"/>
      <c r="G108" s="379"/>
      <c r="H108" s="380"/>
    </row>
    <row r="109" spans="1:8" ht="75.75" customHeight="1" thickBot="1" x14ac:dyDescent="0.25">
      <c r="A109" s="381" t="s">
        <v>74</v>
      </c>
      <c r="B109" s="382"/>
      <c r="C109" s="377"/>
      <c r="D109" s="383" t="s">
        <v>75</v>
      </c>
      <c r="E109" s="384"/>
      <c r="F109" s="384"/>
      <c r="G109" s="384"/>
      <c r="H109" s="385"/>
    </row>
    <row r="110" spans="1:8" ht="75.75" customHeight="1" x14ac:dyDescent="0.2">
      <c r="A110" s="363" t="s">
        <v>76</v>
      </c>
      <c r="B110" s="364"/>
      <c r="C110" s="377"/>
      <c r="D110" s="368">
        <v>1380</v>
      </c>
      <c r="E110" s="368"/>
      <c r="F110" s="368"/>
      <c r="G110" s="368"/>
      <c r="H110" s="369"/>
    </row>
    <row r="111" spans="1:8" ht="75.75" customHeight="1" x14ac:dyDescent="0.2">
      <c r="A111" s="363" t="s">
        <v>77</v>
      </c>
      <c r="B111" s="364"/>
      <c r="C111" s="377"/>
      <c r="D111" s="368">
        <v>1104</v>
      </c>
      <c r="E111" s="368"/>
      <c r="F111" s="368"/>
      <c r="G111" s="368"/>
      <c r="H111" s="369"/>
    </row>
    <row r="112" spans="1:8" ht="75.75" customHeight="1" x14ac:dyDescent="0.2">
      <c r="A112" s="363" t="s">
        <v>78</v>
      </c>
      <c r="B112" s="364"/>
      <c r="C112" s="377"/>
      <c r="D112" s="368">
        <v>919.99999999999989</v>
      </c>
      <c r="E112" s="368"/>
      <c r="F112" s="368"/>
      <c r="G112" s="368"/>
      <c r="H112" s="369"/>
    </row>
    <row r="113" spans="1:8" ht="75.75" customHeight="1" x14ac:dyDescent="0.2">
      <c r="A113" s="363" t="s">
        <v>79</v>
      </c>
      <c r="B113" s="364"/>
      <c r="C113" s="377"/>
      <c r="D113" s="368">
        <v>788.57142857142856</v>
      </c>
      <c r="E113" s="368"/>
      <c r="F113" s="368"/>
      <c r="G113" s="368"/>
      <c r="H113" s="369"/>
    </row>
    <row r="114" spans="1:8" ht="75.75" customHeight="1" x14ac:dyDescent="0.2">
      <c r="A114" s="363" t="s">
        <v>80</v>
      </c>
      <c r="B114" s="364"/>
      <c r="C114" s="377"/>
      <c r="D114" s="368">
        <v>690</v>
      </c>
      <c r="E114" s="368"/>
      <c r="F114" s="368"/>
      <c r="G114" s="368"/>
      <c r="H114" s="369"/>
    </row>
    <row r="115" spans="1:8" ht="75.75" customHeight="1" x14ac:dyDescent="0.2">
      <c r="A115" s="363" t="s">
        <v>81</v>
      </c>
      <c r="B115" s="364"/>
      <c r="C115" s="377"/>
      <c r="D115" s="368">
        <v>613.33333333333326</v>
      </c>
      <c r="E115" s="368"/>
      <c r="F115" s="368"/>
      <c r="G115" s="368"/>
      <c r="H115" s="369"/>
    </row>
    <row r="116" spans="1:8" ht="75.75" customHeight="1" thickBot="1" x14ac:dyDescent="0.25">
      <c r="A116" s="363" t="s">
        <v>82</v>
      </c>
      <c r="B116" s="364"/>
      <c r="C116" s="378"/>
      <c r="D116" s="368">
        <v>552</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353">
        <v>10008</v>
      </c>
      <c r="E117" s="354"/>
      <c r="F117" s="354"/>
      <c r="G117" s="354"/>
      <c r="H117" s="355"/>
    </row>
    <row r="118" spans="1:8" ht="21.75" thickBot="1" x14ac:dyDescent="0.25">
      <c r="A118" s="329"/>
      <c r="B118" s="330"/>
      <c r="C118" s="56"/>
      <c r="D118" s="331"/>
      <c r="E118" s="331"/>
      <c r="F118" s="331"/>
      <c r="G118" s="331"/>
      <c r="H118" s="332"/>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60">
        <v>1770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367">
        <v>3780</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37">
        <v>9912</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37">
        <v>3660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37">
        <v>4392</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37">
        <v>5250</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37">
        <v>7020</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37">
        <v>11916</v>
      </c>
      <c r="E126" s="338"/>
      <c r="F126" s="338"/>
      <c r="G126" s="338"/>
      <c r="H126" s="339"/>
    </row>
    <row r="127" spans="1:8" ht="50.1" customHeight="1" x14ac:dyDescent="0.2">
      <c r="A127" s="335" t="s">
        <v>93</v>
      </c>
      <c r="B127" s="336"/>
      <c r="C127" s="68" t="str">
        <f>C120</f>
        <v>Электронный справочник на основе Справочника организаций "2ГИС.КОМСОМОЛЬСК-НА-АМУРЕ" (версия для ПК)</v>
      </c>
      <c r="D127" s="337">
        <v>4815</v>
      </c>
      <c r="E127" s="338"/>
      <c r="F127" s="338"/>
      <c r="G127" s="338"/>
      <c r="H127" s="339"/>
    </row>
    <row r="128" spans="1:8" ht="50.1" customHeight="1" x14ac:dyDescent="0.2">
      <c r="A128" s="335" t="s">
        <v>94</v>
      </c>
      <c r="B128" s="336"/>
      <c r="C128" s="67" t="s">
        <v>95</v>
      </c>
      <c r="D128" s="337">
        <v>504</v>
      </c>
      <c r="E128" s="338"/>
      <c r="F128" s="338"/>
      <c r="G128" s="338"/>
      <c r="H128" s="339"/>
    </row>
    <row r="129" spans="1:8" ht="77.2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37">
        <v>2478</v>
      </c>
      <c r="E129" s="338"/>
      <c r="F129" s="338"/>
      <c r="G129" s="338"/>
      <c r="H129" s="339"/>
    </row>
    <row r="130" spans="1:8" ht="77.25" customHeight="1" x14ac:dyDescent="0.2">
      <c r="A130" s="335" t="s">
        <v>97</v>
      </c>
      <c r="B130" s="336"/>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37">
        <v>1980</v>
      </c>
      <c r="E130" s="338"/>
      <c r="F130" s="338"/>
      <c r="G130" s="338"/>
      <c r="H130" s="339"/>
    </row>
    <row r="131" spans="1:8" ht="77.25" customHeight="1" x14ac:dyDescent="0.2">
      <c r="A131" s="335" t="s">
        <v>98</v>
      </c>
      <c r="B131" s="336"/>
      <c r="C131"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37">
        <v>2010</v>
      </c>
      <c r="E131" s="338"/>
      <c r="F131" s="338"/>
      <c r="G131" s="338"/>
      <c r="H131" s="339"/>
    </row>
    <row r="132" spans="1:8" ht="77.25" customHeight="1" x14ac:dyDescent="0.2">
      <c r="A132" s="335" t="s">
        <v>99</v>
      </c>
      <c r="B132" s="336"/>
      <c r="C132"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37">
        <v>990</v>
      </c>
      <c r="E132" s="338"/>
      <c r="F132" s="338"/>
      <c r="G132" s="338"/>
      <c r="H132" s="339"/>
    </row>
    <row r="133" spans="1:8" ht="77.2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37">
        <v>11916</v>
      </c>
      <c r="E133" s="338"/>
      <c r="F133" s="338"/>
      <c r="G133" s="338"/>
      <c r="H133" s="339"/>
    </row>
    <row r="134" spans="1:8" ht="77.2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37">
        <v>3000</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37">
        <v>5250</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37">
        <v>708</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8" s="337">
        <v>4515</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37">
        <v>3000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0" s="337">
        <v>7104</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37">
        <v>2520</v>
      </c>
      <c r="E141" s="338"/>
      <c r="F141" s="338"/>
      <c r="G141" s="338"/>
      <c r="H141" s="339"/>
    </row>
    <row r="142" spans="1:8" ht="50.1" customHeight="1" x14ac:dyDescent="0.2">
      <c r="A142" s="335" t="s">
        <v>108</v>
      </c>
      <c r="B142" s="336"/>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37">
        <v>5400</v>
      </c>
      <c r="E142" s="338"/>
      <c r="F142" s="338"/>
      <c r="G142" s="338"/>
      <c r="H142" s="339"/>
    </row>
    <row r="143" spans="1:8" ht="50.1" customHeight="1" x14ac:dyDescent="0.2">
      <c r="A143" s="335" t="s">
        <v>109</v>
      </c>
      <c r="B143" s="336"/>
      <c r="C143" s="67" t="str">
        <f t="shared" si="1"/>
        <v>Электронный справочник на основе Справочника организаций "2ГИС.КОМСОМОЛЬСК-НА-АМУРЕ" (версия для ПК)</v>
      </c>
      <c r="D143" s="337">
        <v>13920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37">
        <v>5160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37">
        <v>6192</v>
      </c>
      <c r="E145" s="338"/>
      <c r="F145" s="338"/>
      <c r="G145" s="338"/>
      <c r="H145" s="339"/>
    </row>
    <row r="146" spans="1:8" ht="50.1" customHeight="1" x14ac:dyDescent="0.2">
      <c r="A146" s="335" t="s">
        <v>112</v>
      </c>
      <c r="B146" s="336"/>
      <c r="C146" s="67" t="str">
        <f t="shared" si="1"/>
        <v>Электронный справочник на основе Справочника организаций "2ГИС.КОМСОМОЛЬСК-НА-АМУРЕ" (версия для ПК)</v>
      </c>
      <c r="D146" s="337">
        <v>7440</v>
      </c>
      <c r="E146" s="338"/>
      <c r="F146" s="338"/>
      <c r="G146" s="338"/>
      <c r="H146" s="339"/>
    </row>
    <row r="147" spans="1:8" ht="50.1" customHeight="1" x14ac:dyDescent="0.2">
      <c r="A147" s="335" t="s">
        <v>113</v>
      </c>
      <c r="B147" s="336"/>
      <c r="C147" s="67" t="str">
        <f t="shared" si="1"/>
        <v>Электронный справочник на основе Справочника организаций "2ГИС.КОМСОМОЛЬСК-НА-АМУРЕ" (версия для ПК)</v>
      </c>
      <c r="D147" s="337">
        <v>9840</v>
      </c>
      <c r="E147" s="338"/>
      <c r="F147" s="338"/>
      <c r="G147" s="338"/>
      <c r="H147" s="339"/>
    </row>
    <row r="148" spans="1:8" ht="50.1" customHeight="1" x14ac:dyDescent="0.2">
      <c r="A148" s="335" t="s">
        <v>114</v>
      </c>
      <c r="B148" s="336"/>
      <c r="C148" s="67" t="str">
        <f t="shared" si="1"/>
        <v>Электронный справочник на основе Справочника организаций "2ГИС.КОМСОМОЛЬСК-НА-АМУРЕ" (версия для ПК)</v>
      </c>
      <c r="D148" s="337">
        <v>16800</v>
      </c>
      <c r="E148" s="338"/>
      <c r="F148" s="338"/>
      <c r="G148" s="338"/>
      <c r="H148" s="339"/>
    </row>
    <row r="149" spans="1:8" ht="50.1" customHeight="1" x14ac:dyDescent="0.2">
      <c r="A149" s="335" t="s">
        <v>115</v>
      </c>
      <c r="B149" s="336"/>
      <c r="C149" s="67" t="s">
        <v>95</v>
      </c>
      <c r="D149" s="337">
        <v>720</v>
      </c>
      <c r="E149" s="338"/>
      <c r="F149" s="338"/>
      <c r="G149" s="338"/>
      <c r="H149" s="339"/>
    </row>
    <row r="150" spans="1:8" ht="77.2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37">
        <v>16800</v>
      </c>
      <c r="E150" s="338"/>
      <c r="F150" s="338"/>
      <c r="G150" s="338"/>
      <c r="H150" s="339"/>
    </row>
    <row r="151" spans="1:8" ht="50.1" customHeight="1" thickBot="1" x14ac:dyDescent="0.25">
      <c r="A151" s="335" t="s">
        <v>117</v>
      </c>
      <c r="B151" s="336"/>
      <c r="C151" s="67" t="str">
        <f t="shared" si="1"/>
        <v>Электронный справочник на основе Справочника организаций "2ГИС.КОМСОМОЛЬСК-НА-АМУРЕ" (версия для ПК)</v>
      </c>
      <c r="D151" s="353">
        <v>7440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37">
        <v>4008</v>
      </c>
      <c r="E153" s="338"/>
      <c r="F153" s="338"/>
      <c r="G153" s="338"/>
      <c r="H153" s="339"/>
    </row>
    <row r="154" spans="1:8" s="16" customFormat="1" ht="50.1" customHeight="1" x14ac:dyDescent="0.2">
      <c r="A154" s="335" t="s">
        <v>120</v>
      </c>
      <c r="B154" s="336"/>
      <c r="C154" s="346"/>
      <c r="D154" s="337">
        <v>2004</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59" s="337">
        <v>3450</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0" s="337">
        <v>3780</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61" s="337">
        <v>4920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2" s="337">
        <v>5400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"2ГИС.КОМСОМОЛЬСК-НА-АМУРЕ"</v>
      </c>
      <c r="D163" s="337">
        <v>5184</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6" s="360">
        <v>8250</v>
      </c>
      <c r="E166" s="361"/>
      <c r="F166" s="361"/>
      <c r="G166" s="361"/>
      <c r="H166" s="362"/>
    </row>
    <row r="167" spans="1:8" s="16" customFormat="1" ht="83.25" customHeight="1" thickBot="1" x14ac:dyDescent="0.25">
      <c r="A167" s="335" t="s">
        <v>198</v>
      </c>
      <c r="B167" s="336"/>
      <c r="C167" s="346"/>
      <c r="D167" s="337">
        <v>8250</v>
      </c>
      <c r="E167" s="338"/>
      <c r="F167" s="338"/>
      <c r="G167" s="338"/>
      <c r="H167" s="339"/>
    </row>
    <row r="168" spans="1:8" ht="21.75" thickBot="1" x14ac:dyDescent="0.25">
      <c r="A168" s="497"/>
      <c r="B168" s="498"/>
      <c r="C168" s="56"/>
      <c r="D168" s="499"/>
      <c r="E168" s="499"/>
      <c r="F168" s="499"/>
      <c r="G168" s="499"/>
      <c r="H168" s="500"/>
    </row>
    <row r="170" spans="1:8" ht="21" x14ac:dyDescent="0.2">
      <c r="A170" s="75"/>
      <c r="B170" s="76" t="s">
        <v>130</v>
      </c>
      <c r="C170" s="333" t="s">
        <v>524</v>
      </c>
      <c r="D170" s="333"/>
      <c r="E170" s="77"/>
      <c r="F170" s="77"/>
      <c r="G170" s="77"/>
      <c r="H170" s="77"/>
    </row>
    <row r="171" spans="1:8" ht="21" x14ac:dyDescent="0.2">
      <c r="A171" s="75"/>
      <c r="B171" s="77"/>
      <c r="C171" s="327" t="s">
        <v>525</v>
      </c>
      <c r="D171" s="327"/>
      <c r="E171" s="77"/>
      <c r="F171" s="77"/>
      <c r="G171" s="77"/>
      <c r="H171" s="77"/>
    </row>
    <row r="172" spans="1:8" ht="21" x14ac:dyDescent="0.2">
      <c r="A172" s="75"/>
      <c r="B172" s="77"/>
      <c r="C172" s="327" t="s">
        <v>526</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88.5" customHeight="1" thickBot="1" x14ac:dyDescent="0.25">
      <c r="A187" s="517" t="s">
        <v>145</v>
      </c>
      <c r="B187" s="518"/>
      <c r="C187" s="93" t="s">
        <v>146</v>
      </c>
      <c r="D187" s="600" t="s">
        <v>147</v>
      </c>
      <c r="E187" s="601"/>
      <c r="F187" s="94"/>
      <c r="G187" s="94"/>
      <c r="H187" s="94"/>
    </row>
    <row r="188" spans="1:8" ht="111.75" customHeight="1" x14ac:dyDescent="0.2">
      <c r="A188" s="318" t="s">
        <v>148</v>
      </c>
      <c r="B188" s="319"/>
      <c r="C188" s="95" t="s">
        <v>149</v>
      </c>
      <c r="D188" s="320" t="s">
        <v>150</v>
      </c>
      <c r="E188" s="321"/>
      <c r="F188" s="94"/>
      <c r="G188" s="94"/>
      <c r="H188" s="94"/>
    </row>
    <row r="189" spans="1:8" ht="88.5" customHeight="1" x14ac:dyDescent="0.2">
      <c r="A189" s="322" t="s">
        <v>151</v>
      </c>
      <c r="B189" s="323"/>
      <c r="C189" s="96" t="s">
        <v>152</v>
      </c>
      <c r="D189" s="310" t="s">
        <v>153</v>
      </c>
      <c r="E189" s="311"/>
      <c r="F189" s="94"/>
      <c r="G189" s="94"/>
      <c r="H189" s="94"/>
    </row>
    <row r="190" spans="1:8" ht="141" customHeight="1" thickBot="1" x14ac:dyDescent="0.25">
      <c r="A190" s="474" t="s">
        <v>154</v>
      </c>
      <c r="B190" s="475"/>
      <c r="C190" s="111" t="s">
        <v>155</v>
      </c>
      <c r="D190" s="476" t="s">
        <v>153</v>
      </c>
      <c r="E190" s="477"/>
      <c r="F190" s="94"/>
      <c r="G190" s="94"/>
      <c r="H190" s="94"/>
    </row>
    <row r="191" spans="1:8" s="72" customFormat="1" ht="125.25" customHeight="1" x14ac:dyDescent="0.2">
      <c r="A191" s="322" t="s">
        <v>157</v>
      </c>
      <c r="B191" s="323"/>
      <c r="C191" s="110" t="s">
        <v>158</v>
      </c>
      <c r="D191" s="323" t="s">
        <v>153</v>
      </c>
      <c r="E191" s="473"/>
      <c r="F191" s="91"/>
      <c r="G191" s="91"/>
      <c r="H191" s="91"/>
    </row>
    <row r="192" spans="1:8" s="88" customFormat="1" ht="222.75" customHeight="1" thickBot="1" x14ac:dyDescent="0.25">
      <c r="A192" s="596" t="s">
        <v>159</v>
      </c>
      <c r="B192" s="597"/>
      <c r="C192" s="111" t="s">
        <v>160</v>
      </c>
      <c r="D192" s="598" t="s">
        <v>153</v>
      </c>
      <c r="E192" s="599"/>
      <c r="F192" s="86"/>
      <c r="G192" s="87"/>
      <c r="H192" s="87"/>
    </row>
    <row r="193" spans="1:8" ht="24.95" customHeight="1" x14ac:dyDescent="0.2">
      <c r="A193" s="307" t="s">
        <v>161</v>
      </c>
      <c r="B193" s="307"/>
      <c r="C193" s="307"/>
      <c r="D193" s="307"/>
      <c r="E193" s="307"/>
      <c r="F193" s="307"/>
      <c r="G193" s="307"/>
      <c r="H193" s="307"/>
    </row>
    <row r="194" spans="1:8" ht="24.95" customHeight="1" x14ac:dyDescent="0.2">
      <c r="A194" s="307" t="s">
        <v>162</v>
      </c>
      <c r="B194" s="307"/>
      <c r="C194" s="307"/>
      <c r="D194" s="307"/>
      <c r="E194" s="307"/>
      <c r="F194" s="307"/>
      <c r="G194" s="307"/>
      <c r="H194" s="307"/>
    </row>
    <row r="195" spans="1:8" ht="192" customHeight="1" x14ac:dyDescent="0.2">
      <c r="A19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5"/>
      <c r="C195" s="325"/>
      <c r="D195" s="325"/>
      <c r="E195" s="325"/>
      <c r="F195" s="325"/>
      <c r="G195" s="325"/>
      <c r="H195" s="325"/>
    </row>
    <row r="196" spans="1:8" ht="70.5" customHeight="1" x14ac:dyDescent="0.2">
      <c r="A196" s="325" t="s">
        <v>164</v>
      </c>
      <c r="B196" s="325"/>
      <c r="C196" s="325"/>
      <c r="D196" s="325"/>
      <c r="E196" s="325"/>
      <c r="F196" s="325"/>
      <c r="G196" s="325"/>
      <c r="H196" s="325"/>
    </row>
    <row r="197" spans="1:8" ht="23.25" x14ac:dyDescent="0.2">
      <c r="A197" s="307" t="s">
        <v>165</v>
      </c>
      <c r="B197" s="307"/>
      <c r="C197" s="307"/>
      <c r="D197" s="307"/>
      <c r="E197" s="307"/>
      <c r="F197" s="307"/>
      <c r="G197" s="307"/>
      <c r="H197" s="307"/>
    </row>
    <row r="199" spans="1:8" s="97" customFormat="1" ht="114.75" customHeight="1" x14ac:dyDescent="0.2">
      <c r="A199" s="325" t="s">
        <v>166</v>
      </c>
      <c r="B199" s="325"/>
      <c r="C199" s="325"/>
      <c r="D199" s="325"/>
      <c r="E199" s="325"/>
      <c r="F199" s="325"/>
      <c r="G199" s="325"/>
      <c r="H199" s="325"/>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3"/>
  <sheetViews>
    <sheetView view="pageBreakPreview" zoomScale="40" zoomScaleNormal="60" zoomScaleSheetLayoutView="40" workbookViewId="0">
      <pane ySplit="4" topLeftCell="A15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33"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60">
        <f>F7*1.2</f>
        <v>7380</v>
      </c>
      <c r="E7" s="361">
        <f>F7*1.1</f>
        <v>6765.0000000000009</v>
      </c>
      <c r="F7" s="361">
        <v>6150</v>
      </c>
      <c r="G7" s="361">
        <f>F7*0.75</f>
        <v>4612.5</v>
      </c>
      <c r="H7" s="362">
        <f>F7*0.5</f>
        <v>3075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436">
        <f>F12*1.2</f>
        <v>8344.7999999999993</v>
      </c>
      <c r="E12" s="361">
        <f>F12*1.1</f>
        <v>7649.4000000000005</v>
      </c>
      <c r="F12" s="361">
        <v>6954</v>
      </c>
      <c r="G12" s="361">
        <f>F12*0.75</f>
        <v>5215.5</v>
      </c>
      <c r="H12" s="362">
        <f>F12*0.5</f>
        <v>3477</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1008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"2ГИС.КОСТРОМА"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506">
        <v>138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60">
        <f>F27*1.2</f>
        <v>10339.199999999999</v>
      </c>
      <c r="E27" s="361">
        <f>F27*1.1</f>
        <v>9477.6</v>
      </c>
      <c r="F27" s="361">
        <v>8616</v>
      </c>
      <c r="G27" s="361">
        <f>F27*0.75</f>
        <v>6462</v>
      </c>
      <c r="H27" s="362">
        <f>F27*0.5</f>
        <v>4308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436">
        <f>F32*1.2</f>
        <v>11692.8</v>
      </c>
      <c r="E32" s="361">
        <f>F32*1.1</f>
        <v>10718.400000000001</v>
      </c>
      <c r="F32" s="361">
        <v>9744</v>
      </c>
      <c r="G32" s="361">
        <f>F32*0.75</f>
        <v>7308</v>
      </c>
      <c r="H32" s="362">
        <f>F32*0.5</f>
        <v>4872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1440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"2ГИС.КОСТРОМА"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444">
        <v>204</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60">
        <f>F48*1.2</f>
        <v>8856</v>
      </c>
      <c r="E48" s="361">
        <f>F48*1.1</f>
        <v>8118.0000000000009</v>
      </c>
      <c r="F48" s="361">
        <v>7380</v>
      </c>
      <c r="G48" s="361">
        <f>F48*0.75</f>
        <v>5535</v>
      </c>
      <c r="H48" s="362">
        <f>F48*0.5</f>
        <v>3690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436">
        <f>F54*1.2</f>
        <v>10015.199999999999</v>
      </c>
      <c r="E54" s="361">
        <f>F54*1.1</f>
        <v>9180.6</v>
      </c>
      <c r="F54" s="361">
        <v>8346</v>
      </c>
      <c r="G54" s="361">
        <f>F54*0.75</f>
        <v>6259.5</v>
      </c>
      <c r="H54" s="362">
        <f>F54*0.5</f>
        <v>4173</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506">
        <v>138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660 до 13200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411">
        <v>660</v>
      </c>
      <c r="E65" s="412"/>
      <c r="F65" s="412"/>
      <c r="G65" s="412"/>
      <c r="H65" s="413"/>
    </row>
    <row r="66" spans="1:8" ht="37.5" customHeight="1" outlineLevel="1" x14ac:dyDescent="0.2">
      <c r="A66" s="396" t="s">
        <v>40</v>
      </c>
      <c r="B66" s="397"/>
      <c r="C66" s="410"/>
      <c r="D66" s="337">
        <v>1320</v>
      </c>
      <c r="E66" s="338"/>
      <c r="F66" s="338"/>
      <c r="G66" s="338"/>
      <c r="H66" s="339"/>
    </row>
    <row r="67" spans="1:8" ht="37.5" customHeight="1" outlineLevel="1" x14ac:dyDescent="0.2">
      <c r="A67" s="396" t="s">
        <v>41</v>
      </c>
      <c r="B67" s="397"/>
      <c r="C67" s="410"/>
      <c r="D67" s="337">
        <v>1980</v>
      </c>
      <c r="E67" s="338"/>
      <c r="F67" s="338"/>
      <c r="G67" s="338"/>
      <c r="H67" s="339"/>
    </row>
    <row r="68" spans="1:8" ht="37.5" customHeight="1" outlineLevel="1" x14ac:dyDescent="0.2">
      <c r="A68" s="396" t="s">
        <v>42</v>
      </c>
      <c r="B68" s="397"/>
      <c r="C68" s="410"/>
      <c r="D68" s="337">
        <v>2640</v>
      </c>
      <c r="E68" s="338"/>
      <c r="F68" s="338"/>
      <c r="G68" s="338"/>
      <c r="H68" s="339"/>
    </row>
    <row r="69" spans="1:8" ht="37.5" customHeight="1" outlineLevel="1" x14ac:dyDescent="0.2">
      <c r="A69" s="396" t="s">
        <v>43</v>
      </c>
      <c r="B69" s="397"/>
      <c r="C69" s="410"/>
      <c r="D69" s="337">
        <v>3300</v>
      </c>
      <c r="E69" s="338"/>
      <c r="F69" s="338"/>
      <c r="G69" s="338"/>
      <c r="H69" s="339"/>
    </row>
    <row r="70" spans="1:8" ht="37.5" customHeight="1" outlineLevel="1" x14ac:dyDescent="0.2">
      <c r="A70" s="396" t="s">
        <v>44</v>
      </c>
      <c r="B70" s="397"/>
      <c r="C70" s="410"/>
      <c r="D70" s="337">
        <v>3960</v>
      </c>
      <c r="E70" s="338"/>
      <c r="F70" s="338"/>
      <c r="G70" s="338"/>
      <c r="H70" s="339"/>
    </row>
    <row r="71" spans="1:8" ht="37.5" customHeight="1" outlineLevel="1" x14ac:dyDescent="0.2">
      <c r="A71" s="396" t="s">
        <v>45</v>
      </c>
      <c r="B71" s="397"/>
      <c r="C71" s="410"/>
      <c r="D71" s="337">
        <v>4620</v>
      </c>
      <c r="E71" s="338"/>
      <c r="F71" s="338"/>
      <c r="G71" s="338"/>
      <c r="H71" s="339"/>
    </row>
    <row r="72" spans="1:8" ht="37.5" customHeight="1" outlineLevel="1" x14ac:dyDescent="0.2">
      <c r="A72" s="396" t="s">
        <v>46</v>
      </c>
      <c r="B72" s="397"/>
      <c r="C72" s="410"/>
      <c r="D72" s="337">
        <v>5280</v>
      </c>
      <c r="E72" s="338"/>
      <c r="F72" s="338"/>
      <c r="G72" s="338"/>
      <c r="H72" s="339"/>
    </row>
    <row r="73" spans="1:8" ht="37.5" customHeight="1" outlineLevel="1" x14ac:dyDescent="0.2">
      <c r="A73" s="396" t="s">
        <v>47</v>
      </c>
      <c r="B73" s="397"/>
      <c r="C73" s="410"/>
      <c r="D73" s="337">
        <v>5940</v>
      </c>
      <c r="E73" s="338"/>
      <c r="F73" s="338"/>
      <c r="G73" s="338"/>
      <c r="H73" s="339"/>
    </row>
    <row r="74" spans="1:8" ht="37.5" customHeight="1" outlineLevel="1" x14ac:dyDescent="0.2">
      <c r="A74" s="396" t="s">
        <v>48</v>
      </c>
      <c r="B74" s="397"/>
      <c r="C74" s="410"/>
      <c r="D74" s="337">
        <v>6600</v>
      </c>
      <c r="E74" s="338"/>
      <c r="F74" s="338"/>
      <c r="G74" s="338"/>
      <c r="H74" s="339"/>
    </row>
    <row r="75" spans="1:8" ht="37.5" customHeight="1" outlineLevel="1" x14ac:dyDescent="0.2">
      <c r="A75" s="396" t="s">
        <v>49</v>
      </c>
      <c r="B75" s="397"/>
      <c r="C75" s="410"/>
      <c r="D75" s="337">
        <v>7260</v>
      </c>
      <c r="E75" s="338"/>
      <c r="F75" s="338"/>
      <c r="G75" s="338"/>
      <c r="H75" s="339"/>
    </row>
    <row r="76" spans="1:8" ht="37.5" customHeight="1" outlineLevel="1" x14ac:dyDescent="0.2">
      <c r="A76" s="396" t="s">
        <v>50</v>
      </c>
      <c r="B76" s="397"/>
      <c r="C76" s="410"/>
      <c r="D76" s="337">
        <v>7920</v>
      </c>
      <c r="E76" s="338"/>
      <c r="F76" s="338"/>
      <c r="G76" s="338"/>
      <c r="H76" s="339"/>
    </row>
    <row r="77" spans="1:8" ht="37.5" customHeight="1" outlineLevel="1" x14ac:dyDescent="0.2">
      <c r="A77" s="396" t="s">
        <v>51</v>
      </c>
      <c r="B77" s="397"/>
      <c r="C77" s="410"/>
      <c r="D77" s="337">
        <v>8580</v>
      </c>
      <c r="E77" s="338"/>
      <c r="F77" s="338"/>
      <c r="G77" s="338"/>
      <c r="H77" s="339"/>
    </row>
    <row r="78" spans="1:8" ht="37.5" customHeight="1" outlineLevel="1" x14ac:dyDescent="0.2">
      <c r="A78" s="396" t="s">
        <v>52</v>
      </c>
      <c r="B78" s="397"/>
      <c r="C78" s="410"/>
      <c r="D78" s="337">
        <v>9240</v>
      </c>
      <c r="E78" s="338"/>
      <c r="F78" s="338"/>
      <c r="G78" s="338"/>
      <c r="H78" s="339"/>
    </row>
    <row r="79" spans="1:8" ht="37.5" customHeight="1" outlineLevel="1" x14ac:dyDescent="0.2">
      <c r="A79" s="396" t="s">
        <v>53</v>
      </c>
      <c r="B79" s="397"/>
      <c r="C79" s="410"/>
      <c r="D79" s="337">
        <v>9900</v>
      </c>
      <c r="E79" s="338"/>
      <c r="F79" s="338"/>
      <c r="G79" s="338"/>
      <c r="H79" s="339"/>
    </row>
    <row r="80" spans="1:8" ht="37.5" customHeight="1" outlineLevel="1" x14ac:dyDescent="0.2">
      <c r="A80" s="396" t="s">
        <v>54</v>
      </c>
      <c r="B80" s="397"/>
      <c r="C80" s="410"/>
      <c r="D80" s="337">
        <v>10560</v>
      </c>
      <c r="E80" s="338"/>
      <c r="F80" s="338"/>
      <c r="G80" s="338"/>
      <c r="H80" s="339"/>
    </row>
    <row r="81" spans="1:8" ht="37.5" customHeight="1" outlineLevel="1" x14ac:dyDescent="0.2">
      <c r="A81" s="396" t="s">
        <v>55</v>
      </c>
      <c r="B81" s="397"/>
      <c r="C81" s="410"/>
      <c r="D81" s="337">
        <v>11220</v>
      </c>
      <c r="E81" s="338"/>
      <c r="F81" s="338"/>
      <c r="G81" s="338"/>
      <c r="H81" s="339"/>
    </row>
    <row r="82" spans="1:8" ht="37.5" customHeight="1" outlineLevel="1" x14ac:dyDescent="0.2">
      <c r="A82" s="396" t="s">
        <v>56</v>
      </c>
      <c r="B82" s="397"/>
      <c r="C82" s="410"/>
      <c r="D82" s="337">
        <v>11880</v>
      </c>
      <c r="E82" s="338"/>
      <c r="F82" s="338"/>
      <c r="G82" s="338"/>
      <c r="H82" s="339"/>
    </row>
    <row r="83" spans="1:8" ht="37.5" customHeight="1" outlineLevel="1" x14ac:dyDescent="0.2">
      <c r="A83" s="396" t="s">
        <v>57</v>
      </c>
      <c r="B83" s="397"/>
      <c r="C83" s="410"/>
      <c r="D83" s="337">
        <v>12540</v>
      </c>
      <c r="E83" s="338"/>
      <c r="F83" s="338"/>
      <c r="G83" s="338"/>
      <c r="H83" s="339"/>
    </row>
    <row r="84" spans="1:8" ht="37.5" customHeight="1" outlineLevel="1" thickBot="1" x14ac:dyDescent="0.25">
      <c r="A84" s="396" t="s">
        <v>58</v>
      </c>
      <c r="B84" s="397"/>
      <c r="C84" s="410"/>
      <c r="D84" s="337">
        <v>13200</v>
      </c>
      <c r="E84" s="338"/>
      <c r="F84" s="338"/>
      <c r="G84" s="338"/>
      <c r="H84" s="339"/>
    </row>
    <row r="85" spans="1:8" ht="50.1" customHeight="1" thickBot="1" x14ac:dyDescent="0.25">
      <c r="A85" s="386" t="s">
        <v>59</v>
      </c>
      <c r="B85" s="387"/>
      <c r="C85" s="387"/>
      <c r="D85" s="398" t="str">
        <f>"от "&amp;MIN(D86:D95)&amp;" до "&amp;MAX(D86:D95)</f>
        <v>от 192 до 5604</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401">
        <v>810</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368">
        <v>192</v>
      </c>
      <c r="E87" s="368"/>
      <c r="F87" s="368"/>
      <c r="G87" s="368"/>
      <c r="H87" s="369"/>
    </row>
    <row r="88" spans="1:8" ht="37.5" customHeight="1" x14ac:dyDescent="0.2">
      <c r="A88" s="356" t="s">
        <v>62</v>
      </c>
      <c r="B88" s="395"/>
      <c r="C88" s="404"/>
      <c r="D88" s="368">
        <v>5604</v>
      </c>
      <c r="E88" s="368"/>
      <c r="F88" s="368"/>
      <c r="G88" s="368"/>
      <c r="H88" s="369"/>
    </row>
    <row r="89" spans="1:8" ht="37.5" customHeight="1" x14ac:dyDescent="0.2">
      <c r="A89" s="356" t="s">
        <v>63</v>
      </c>
      <c r="B89" s="395"/>
      <c r="C89" s="404"/>
      <c r="D89" s="368">
        <v>1122</v>
      </c>
      <c r="E89" s="368"/>
      <c r="F89" s="368"/>
      <c r="G89" s="368"/>
      <c r="H89" s="369"/>
    </row>
    <row r="90" spans="1:8" ht="37.5" customHeight="1" x14ac:dyDescent="0.2">
      <c r="A90" s="335" t="s">
        <v>64</v>
      </c>
      <c r="B90" s="336"/>
      <c r="C90" s="404"/>
      <c r="D90" s="368">
        <v>3360</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3954</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497"/>
      <c r="B98" s="498"/>
      <c r="C98" s="60"/>
      <c r="D98" s="499"/>
      <c r="E98" s="499"/>
      <c r="F98" s="499"/>
      <c r="G98" s="499"/>
      <c r="H98" s="500"/>
    </row>
    <row r="99" spans="1:8" ht="60"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379">
        <v>5040</v>
      </c>
      <c r="E99" s="379"/>
      <c r="F99" s="379"/>
      <c r="G99" s="379"/>
      <c r="H99" s="380"/>
    </row>
    <row r="100" spans="1:8" ht="60" customHeight="1" thickBot="1" x14ac:dyDescent="0.25">
      <c r="A100" s="381" t="s">
        <v>74</v>
      </c>
      <c r="B100" s="382"/>
      <c r="C100" s="377"/>
      <c r="D100" s="383" t="s">
        <v>75</v>
      </c>
      <c r="E100" s="384"/>
      <c r="F100" s="384"/>
      <c r="G100" s="384"/>
      <c r="H100" s="385"/>
    </row>
    <row r="101" spans="1:8" ht="60" customHeight="1" x14ac:dyDescent="0.2">
      <c r="A101" s="363" t="s">
        <v>76</v>
      </c>
      <c r="B101" s="364"/>
      <c r="C101" s="377"/>
      <c r="D101" s="368">
        <f>D99/4</f>
        <v>1260</v>
      </c>
      <c r="E101" s="368"/>
      <c r="F101" s="368"/>
      <c r="G101" s="368"/>
      <c r="H101" s="369"/>
    </row>
    <row r="102" spans="1:8" ht="60" customHeight="1" x14ac:dyDescent="0.2">
      <c r="A102" s="363" t="s">
        <v>77</v>
      </c>
      <c r="B102" s="364"/>
      <c r="C102" s="377"/>
      <c r="D102" s="368">
        <f>D99/5</f>
        <v>1008</v>
      </c>
      <c r="E102" s="368"/>
      <c r="F102" s="368"/>
      <c r="G102" s="368"/>
      <c r="H102" s="369"/>
    </row>
    <row r="103" spans="1:8" ht="60" customHeight="1" x14ac:dyDescent="0.2">
      <c r="A103" s="363" t="s">
        <v>78</v>
      </c>
      <c r="B103" s="364"/>
      <c r="C103" s="377"/>
      <c r="D103" s="368">
        <f>D99/6</f>
        <v>840</v>
      </c>
      <c r="E103" s="368"/>
      <c r="F103" s="368"/>
      <c r="G103" s="368"/>
      <c r="H103" s="369"/>
    </row>
    <row r="104" spans="1:8" ht="60" customHeight="1" x14ac:dyDescent="0.2">
      <c r="A104" s="363" t="s">
        <v>79</v>
      </c>
      <c r="B104" s="364"/>
      <c r="C104" s="377"/>
      <c r="D104" s="368">
        <f>D99/7</f>
        <v>720</v>
      </c>
      <c r="E104" s="368"/>
      <c r="F104" s="368"/>
      <c r="G104" s="368"/>
      <c r="H104" s="369"/>
    </row>
    <row r="105" spans="1:8" ht="60" customHeight="1" x14ac:dyDescent="0.2">
      <c r="A105" s="363" t="s">
        <v>80</v>
      </c>
      <c r="B105" s="364"/>
      <c r="C105" s="377"/>
      <c r="D105" s="368">
        <f>D99/8</f>
        <v>630</v>
      </c>
      <c r="E105" s="368"/>
      <c r="F105" s="368"/>
      <c r="G105" s="368"/>
      <c r="H105" s="369"/>
    </row>
    <row r="106" spans="1:8" ht="60" customHeight="1" x14ac:dyDescent="0.2">
      <c r="A106" s="363" t="s">
        <v>81</v>
      </c>
      <c r="B106" s="364"/>
      <c r="C106" s="377"/>
      <c r="D106" s="368">
        <f>D99/9</f>
        <v>560</v>
      </c>
      <c r="E106" s="368"/>
      <c r="F106" s="368"/>
      <c r="G106" s="368"/>
      <c r="H106" s="369"/>
    </row>
    <row r="107" spans="1:8" ht="60" customHeight="1" x14ac:dyDescent="0.2">
      <c r="A107" s="363" t="s">
        <v>82</v>
      </c>
      <c r="B107" s="364"/>
      <c r="C107" s="377"/>
      <c r="D107" s="368">
        <f>D99/10</f>
        <v>504</v>
      </c>
      <c r="E107" s="368"/>
      <c r="F107" s="368"/>
      <c r="G107" s="368"/>
      <c r="H107" s="369"/>
    </row>
    <row r="108" spans="1:8" ht="60" customHeight="1" thickBot="1" x14ac:dyDescent="0.25">
      <c r="A108" s="374" t="s">
        <v>83</v>
      </c>
      <c r="B108" s="375"/>
      <c r="C108" s="377"/>
      <c r="D108" s="379">
        <v>7560</v>
      </c>
      <c r="E108" s="379"/>
      <c r="F108" s="379"/>
      <c r="G108" s="379"/>
      <c r="H108" s="380"/>
    </row>
    <row r="109" spans="1:8" ht="60" customHeight="1" thickBot="1" x14ac:dyDescent="0.25">
      <c r="A109" s="381" t="s">
        <v>74</v>
      </c>
      <c r="B109" s="382"/>
      <c r="C109" s="377"/>
      <c r="D109" s="383" t="s">
        <v>75</v>
      </c>
      <c r="E109" s="384"/>
      <c r="F109" s="384"/>
      <c r="G109" s="384"/>
      <c r="H109" s="385"/>
    </row>
    <row r="110" spans="1:8" ht="60" customHeight="1" x14ac:dyDescent="0.2">
      <c r="A110" s="363" t="s">
        <v>76</v>
      </c>
      <c r="B110" s="364"/>
      <c r="C110" s="377"/>
      <c r="D110" s="368">
        <v>1890</v>
      </c>
      <c r="E110" s="368"/>
      <c r="F110" s="368"/>
      <c r="G110" s="368"/>
      <c r="H110" s="369"/>
    </row>
    <row r="111" spans="1:8" ht="60" customHeight="1" x14ac:dyDescent="0.2">
      <c r="A111" s="363" t="s">
        <v>77</v>
      </c>
      <c r="B111" s="364"/>
      <c r="C111" s="377"/>
      <c r="D111" s="368">
        <v>1512</v>
      </c>
      <c r="E111" s="368"/>
      <c r="F111" s="368"/>
      <c r="G111" s="368"/>
      <c r="H111" s="369"/>
    </row>
    <row r="112" spans="1:8" ht="60" customHeight="1" x14ac:dyDescent="0.2">
      <c r="A112" s="363" t="s">
        <v>78</v>
      </c>
      <c r="B112" s="364"/>
      <c r="C112" s="377"/>
      <c r="D112" s="368">
        <v>1260</v>
      </c>
      <c r="E112" s="368"/>
      <c r="F112" s="368"/>
      <c r="G112" s="368"/>
      <c r="H112" s="369"/>
    </row>
    <row r="113" spans="1:8" ht="60" customHeight="1" x14ac:dyDescent="0.2">
      <c r="A113" s="363" t="s">
        <v>79</v>
      </c>
      <c r="B113" s="364"/>
      <c r="C113" s="377"/>
      <c r="D113" s="368">
        <v>1080</v>
      </c>
      <c r="E113" s="368"/>
      <c r="F113" s="368"/>
      <c r="G113" s="368"/>
      <c r="H113" s="369"/>
    </row>
    <row r="114" spans="1:8" ht="60" customHeight="1" x14ac:dyDescent="0.2">
      <c r="A114" s="363" t="s">
        <v>80</v>
      </c>
      <c r="B114" s="364"/>
      <c r="C114" s="377"/>
      <c r="D114" s="368">
        <v>945</v>
      </c>
      <c r="E114" s="368"/>
      <c r="F114" s="368"/>
      <c r="G114" s="368"/>
      <c r="H114" s="369"/>
    </row>
    <row r="115" spans="1:8" ht="60" customHeight="1" x14ac:dyDescent="0.2">
      <c r="A115" s="363" t="s">
        <v>81</v>
      </c>
      <c r="B115" s="364"/>
      <c r="C115" s="377"/>
      <c r="D115" s="368">
        <v>840</v>
      </c>
      <c r="E115" s="368"/>
      <c r="F115" s="368"/>
      <c r="G115" s="368"/>
      <c r="H115" s="369"/>
    </row>
    <row r="116" spans="1:8" ht="60" customHeight="1" thickBot="1" x14ac:dyDescent="0.25">
      <c r="A116" s="363" t="s">
        <v>82</v>
      </c>
      <c r="B116" s="364"/>
      <c r="C116" s="378"/>
      <c r="D116" s="368">
        <v>756</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353">
        <v>5400</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"2ГИС.КОСТРОМА"</v>
      </c>
      <c r="D119" s="360">
        <v>4350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367">
        <v>3012</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37">
        <v>2478</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"2ГИС.КОСТРОМА"</v>
      </c>
      <c r="D122" s="337">
        <v>7374</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"2ГИС.КОСТРОМА"</v>
      </c>
      <c r="D123" s="337">
        <v>8848.7999999999993</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37">
        <v>2604</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37">
        <v>2478</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37">
        <v>3480</v>
      </c>
      <c r="E126" s="338"/>
      <c r="F126" s="338"/>
      <c r="G126" s="338"/>
      <c r="H126" s="339"/>
    </row>
    <row r="127" spans="1:8" ht="50.1" customHeight="1" x14ac:dyDescent="0.2">
      <c r="A127" s="335" t="s">
        <v>93</v>
      </c>
      <c r="B127" s="336"/>
      <c r="C127" s="68" t="str">
        <f>C120</f>
        <v>Электронный справочник на основе Справочника организаций "2ГИС.КОСТРОМА" (версия для ПК)</v>
      </c>
      <c r="D127" s="337">
        <v>3408</v>
      </c>
      <c r="E127" s="338"/>
      <c r="F127" s="338"/>
      <c r="G127" s="338"/>
      <c r="H127" s="339"/>
    </row>
    <row r="128" spans="1:8" ht="50.1" customHeight="1" x14ac:dyDescent="0.2">
      <c r="A128" s="335" t="s">
        <v>94</v>
      </c>
      <c r="B128" s="336"/>
      <c r="C128" s="67" t="s">
        <v>95</v>
      </c>
      <c r="D128" s="337">
        <v>534</v>
      </c>
      <c r="E128" s="338"/>
      <c r="F128" s="338"/>
      <c r="G128" s="338"/>
      <c r="H128" s="339"/>
    </row>
    <row r="129" spans="1:8" ht="66"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37">
        <v>1860</v>
      </c>
      <c r="E129" s="338"/>
      <c r="F129" s="338"/>
      <c r="G129" s="338"/>
      <c r="H129" s="339"/>
    </row>
    <row r="130" spans="1:8" ht="66"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37">
        <v>1488</v>
      </c>
      <c r="E130" s="338"/>
      <c r="F130" s="338"/>
      <c r="G130" s="338"/>
      <c r="H130" s="339"/>
    </row>
    <row r="131" spans="1:8" ht="66" customHeight="1" x14ac:dyDescent="0.2">
      <c r="A131" s="335" t="s">
        <v>98</v>
      </c>
      <c r="B131" s="336"/>
      <c r="C131"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37">
        <v>1242</v>
      </c>
      <c r="E131" s="338"/>
      <c r="F131" s="338"/>
      <c r="G131" s="338"/>
      <c r="H131" s="339"/>
    </row>
    <row r="132" spans="1:8" ht="66" customHeight="1" x14ac:dyDescent="0.2">
      <c r="A132" s="335" t="s">
        <v>99</v>
      </c>
      <c r="B132" s="336"/>
      <c r="C132"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37">
        <v>744</v>
      </c>
      <c r="E132" s="338"/>
      <c r="F132" s="338"/>
      <c r="G132" s="338"/>
      <c r="H132" s="339"/>
    </row>
    <row r="133" spans="1:8" ht="66"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37">
        <v>6822</v>
      </c>
      <c r="E133" s="338"/>
      <c r="F133" s="338"/>
      <c r="G133" s="338"/>
      <c r="H133" s="339"/>
    </row>
    <row r="134" spans="1:8" ht="66"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37">
        <v>2166</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37">
        <v>1476</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37">
        <v>810</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8" s="337">
        <v>3990</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37">
        <v>3150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0" s="337">
        <v>3240</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"2ГИС.КОСТРОМА"</v>
      </c>
      <c r="D141" s="337">
        <v>6120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37">
        <v>4320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"2ГИС.КОСТРОМА" (версия для ПК)</v>
      </c>
      <c r="D143" s="337">
        <v>3480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"2ГИС.КОСТРОМА"</v>
      </c>
      <c r="D144" s="337">
        <v>10440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"2ГИС.КОСТРОМА"</v>
      </c>
      <c r="D145" s="337">
        <v>12528</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"2ГИС.КОСТРОМА" (версия для ПК)</v>
      </c>
      <c r="D146" s="337">
        <v>3720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"2ГИС.КОСТРОМА" (версия для ПК)</v>
      </c>
      <c r="D147" s="337">
        <v>3480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"2ГИС.КОСТРОМА" (версия для ПК)</v>
      </c>
      <c r="D148" s="337">
        <v>4920</v>
      </c>
      <c r="E148" s="338"/>
      <c r="F148" s="338"/>
      <c r="G148" s="338"/>
      <c r="H148" s="339"/>
    </row>
    <row r="149" spans="1:8" ht="50.1" customHeight="1" x14ac:dyDescent="0.2">
      <c r="A149" s="335" t="s">
        <v>115</v>
      </c>
      <c r="B149" s="336"/>
      <c r="C149" s="67" t="s">
        <v>95</v>
      </c>
      <c r="D149" s="337">
        <v>840</v>
      </c>
      <c r="E149" s="338"/>
      <c r="F149" s="338"/>
      <c r="G149" s="338"/>
      <c r="H149" s="339"/>
    </row>
    <row r="150" spans="1:8" ht="66"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37">
        <v>9600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"2ГИС.КОСТРОМА" (версия для ПК)</v>
      </c>
      <c r="D151" s="353">
        <v>2160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37">
        <v>1620</v>
      </c>
      <c r="E153" s="338"/>
      <c r="F153" s="338"/>
      <c r="G153" s="338"/>
      <c r="H153" s="339"/>
    </row>
    <row r="154" spans="1:8" s="16" customFormat="1" ht="50.1" customHeight="1" x14ac:dyDescent="0.2">
      <c r="A154" s="335" t="s">
        <v>120</v>
      </c>
      <c r="B154" s="336"/>
      <c r="C154" s="346"/>
      <c r="D154" s="337">
        <v>1620</v>
      </c>
      <c r="E154" s="338"/>
      <c r="F154" s="338"/>
      <c r="G154" s="338"/>
      <c r="H154" s="339"/>
    </row>
    <row r="155" spans="1:8" s="16" customFormat="1" ht="50.1" customHeight="1" x14ac:dyDescent="0.2">
      <c r="A155" s="348" t="s">
        <v>121</v>
      </c>
      <c r="B155" s="349"/>
      <c r="C155" s="346"/>
      <c r="D155" s="496">
        <v>3000</v>
      </c>
      <c r="E155" s="368"/>
      <c r="F155" s="368"/>
      <c r="G155" s="368"/>
      <c r="H155" s="368"/>
    </row>
    <row r="156" spans="1:8" s="16" customFormat="1" ht="50.1" customHeight="1" x14ac:dyDescent="0.2">
      <c r="A156" s="348" t="s">
        <v>122</v>
      </c>
      <c r="B156" s="349"/>
      <c r="C156" s="346"/>
      <c r="D156" s="496">
        <v>300</v>
      </c>
      <c r="E156" s="368"/>
      <c r="F156" s="368"/>
      <c r="G156" s="368"/>
      <c r="H156" s="368"/>
    </row>
    <row r="157" spans="1:8" s="16" customFormat="1" ht="50.1" customHeight="1" thickBot="1" x14ac:dyDescent="0.25">
      <c r="A157" s="348" t="s">
        <v>123</v>
      </c>
      <c r="B157" s="349"/>
      <c r="C157" s="347"/>
      <c r="D157" s="450">
        <v>1050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"2ГИС.КОСТРОМА"</v>
      </c>
      <c r="D159" s="337">
        <v>2358</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0" s="337">
        <v>3012</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"2ГИС.КОСТРОМА"</v>
      </c>
      <c r="D161" s="337">
        <v>3360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2" s="337">
        <v>4320</v>
      </c>
      <c r="E162" s="338"/>
      <c r="F162" s="338"/>
      <c r="G162" s="338"/>
      <c r="H162" s="339"/>
    </row>
    <row r="163" spans="1:8" s="16" customFormat="1" ht="126" customHeight="1" thickBot="1" x14ac:dyDescent="0.25">
      <c r="A163" s="335" t="s">
        <v>129</v>
      </c>
      <c r="B163" s="336"/>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3" s="337">
        <v>3846</v>
      </c>
      <c r="E163" s="338"/>
      <c r="F163" s="338"/>
      <c r="G163" s="338"/>
      <c r="H163" s="339"/>
    </row>
    <row r="164" spans="1:8" ht="50.1" customHeight="1" thickBot="1" x14ac:dyDescent="0.25">
      <c r="A164" s="497"/>
      <c r="B164" s="498"/>
      <c r="C164" s="56"/>
      <c r="D164" s="499"/>
      <c r="E164" s="499"/>
      <c r="F164" s="499"/>
      <c r="G164" s="499"/>
      <c r="H164" s="500"/>
    </row>
    <row r="165" spans="1:8" s="20" customFormat="1" ht="26.25" x14ac:dyDescent="0.2">
      <c r="A165" s="71"/>
      <c r="B165" s="72"/>
      <c r="C165" s="73"/>
      <c r="D165" s="72"/>
      <c r="E165" s="72"/>
      <c r="F165" s="72"/>
      <c r="G165" s="72"/>
      <c r="H165" s="74"/>
    </row>
    <row r="166" spans="1:8" s="16" customFormat="1" ht="21" x14ac:dyDescent="0.2">
      <c r="A166" s="75"/>
      <c r="B166" s="76" t="s">
        <v>130</v>
      </c>
      <c r="C166" s="333" t="s">
        <v>214</v>
      </c>
      <c r="D166" s="333"/>
      <c r="E166" s="77"/>
      <c r="F166" s="77"/>
      <c r="G166" s="77"/>
      <c r="H166" s="77"/>
    </row>
    <row r="167" spans="1:8" s="16" customFormat="1" ht="21" x14ac:dyDescent="0.2">
      <c r="A167" s="75"/>
      <c r="B167" s="77"/>
      <c r="C167" s="327" t="s">
        <v>215</v>
      </c>
      <c r="D167" s="327"/>
      <c r="E167" s="77"/>
      <c r="F167" s="77"/>
      <c r="G167" s="77"/>
      <c r="H167" s="77"/>
    </row>
    <row r="168" spans="1:8" s="16" customFormat="1" ht="21" x14ac:dyDescent="0.2">
      <c r="A168" s="75"/>
      <c r="B168" s="77"/>
      <c r="C168" s="333" t="s">
        <v>216</v>
      </c>
      <c r="D168" s="327"/>
      <c r="E168" s="77"/>
      <c r="F168" s="77"/>
      <c r="G168" s="77"/>
      <c r="H168" s="77"/>
    </row>
    <row r="169" spans="1:8" s="16" customFormat="1" ht="21" x14ac:dyDescent="0.2">
      <c r="A169" s="71"/>
      <c r="B169" s="72"/>
      <c r="C169" s="327"/>
      <c r="D169" s="327"/>
      <c r="E169" s="77"/>
      <c r="F169" s="77"/>
      <c r="G169" s="77"/>
      <c r="H169" s="72"/>
    </row>
    <row r="170" spans="1:8" s="16" customFormat="1" ht="26.25" x14ac:dyDescent="0.2">
      <c r="A170" s="324" t="str">
        <f>Абакан_юр!A171</f>
        <v>По соглашению сторон в качестве валюты платежа могут выступать украинские гривны, в этом случае курс следующий: 1 руб. = 0,5104 гривен</v>
      </c>
      <c r="B170" s="324"/>
      <c r="C170" s="324"/>
      <c r="D170" s="79"/>
      <c r="E170" s="79"/>
      <c r="F170" s="80"/>
      <c r="G170" s="328"/>
      <c r="H170" s="328"/>
    </row>
    <row r="171" spans="1:8" ht="26.25" x14ac:dyDescent="0.2">
      <c r="A171" s="324" t="str">
        <f>Абакан_юр!A172</f>
        <v>По соглашению сторон в качестве валюты платежа могут выступать дирхамы ОАЭ, в этом случае курс следующий: 1 руб. = 0,0434 дирхам</v>
      </c>
      <c r="B171" s="324"/>
      <c r="C171" s="324"/>
      <c r="D171" s="79"/>
      <c r="E171" s="79"/>
      <c r="F171" s="80"/>
      <c r="G171" s="82"/>
      <c r="H171" s="82"/>
    </row>
    <row r="172" spans="1:8" ht="26.25" x14ac:dyDescent="0.2">
      <c r="A172" s="324" t="str">
        <f>Абакан_юр!A173</f>
        <v>По соглашению сторон в качестве валюты платежа могут выступать доллары США, в этом случае курс следующий: 1 руб. = 0,0126 доллара</v>
      </c>
      <c r="B172" s="324"/>
      <c r="C172" s="324"/>
      <c r="D172" s="79"/>
      <c r="E172" s="79"/>
      <c r="F172" s="80"/>
      <c r="G172" s="82"/>
      <c r="H172" s="82"/>
    </row>
    <row r="173" spans="1:8" ht="26.25" x14ac:dyDescent="0.2">
      <c r="A173" s="324" t="str">
        <f>Абакан_юр!A174</f>
        <v>По соглашению сторон в качестве валюты платежа могут выступать евро, в этом случае курс следующий: 1 руб. = 0,0117 евро</v>
      </c>
      <c r="B173" s="324"/>
      <c r="C173" s="324"/>
      <c r="D173" s="79"/>
      <c r="E173" s="80"/>
      <c r="F173" s="80"/>
      <c r="G173" s="82"/>
      <c r="H173" s="82"/>
    </row>
    <row r="174" spans="1:8" ht="26.25" x14ac:dyDescent="0.2">
      <c r="A174" s="324" t="str">
        <f>Абакан_юр!A175</f>
        <v>По соглашению сторон в качестве валюты платежа могут выступать чешские кроны, в этом случае курс следующий: 1 руб. = 0,2914 крона</v>
      </c>
      <c r="B174" s="324"/>
      <c r="C174" s="324"/>
      <c r="D174" s="79"/>
      <c r="E174" s="80"/>
      <c r="F174" s="80"/>
      <c r="G174" s="82"/>
      <c r="H174" s="82"/>
    </row>
    <row r="175" spans="1:8" ht="26.25" x14ac:dyDescent="0.2">
      <c r="A175" s="324" t="str">
        <f>Абакан_юр!A176</f>
        <v>По соглашению сторон в качестве валюты платежа могут выступать киргизские сомы, в этом случае курс следующий: 1 руб. = 1,0988 сом</v>
      </c>
      <c r="B175" s="324"/>
      <c r="C175" s="324"/>
      <c r="D175" s="79"/>
      <c r="E175" s="79"/>
      <c r="F175" s="80"/>
      <c r="G175" s="82"/>
      <c r="H175" s="82"/>
    </row>
    <row r="176" spans="1:8" ht="26.25" x14ac:dyDescent="0.2">
      <c r="A176"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6" s="324"/>
      <c r="C176" s="324"/>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5" t="s">
        <v>141</v>
      </c>
      <c r="B178" s="325"/>
      <c r="C178" s="325"/>
      <c r="D178" s="325"/>
      <c r="E178" s="325"/>
      <c r="F178" s="325"/>
      <c r="G178" s="325"/>
      <c r="H178" s="325"/>
    </row>
    <row r="179" spans="1:8" ht="26.25" customHeight="1" x14ac:dyDescent="0.2">
      <c r="A179" s="325" t="s">
        <v>142</v>
      </c>
      <c r="B179" s="325"/>
      <c r="C179" s="325"/>
      <c r="D179" s="325"/>
      <c r="E179" s="325"/>
      <c r="F179" s="325"/>
      <c r="G179" s="325"/>
      <c r="H179" s="325"/>
    </row>
    <row r="180" spans="1:8" ht="26.25" customHeight="1" x14ac:dyDescent="0.2">
      <c r="A180" s="83"/>
      <c r="B180" s="83"/>
      <c r="C180" s="84"/>
      <c r="D180" s="85"/>
      <c r="E180" s="85"/>
      <c r="F180" s="86"/>
      <c r="G180" s="87"/>
      <c r="H180" s="87"/>
    </row>
    <row r="181" spans="1:8" ht="26.25" customHeight="1" thickBot="1" x14ac:dyDescent="0.25">
      <c r="A181" s="326" t="s">
        <v>143</v>
      </c>
      <c r="B181" s="326"/>
      <c r="C181" s="326"/>
      <c r="D181" s="326"/>
      <c r="E181" s="326"/>
      <c r="F181" s="89"/>
      <c r="G181" s="81"/>
      <c r="H181" s="90"/>
    </row>
    <row r="182" spans="1:8" ht="26.25" customHeight="1" thickBot="1" x14ac:dyDescent="0.25">
      <c r="A182" s="312" t="s">
        <v>144</v>
      </c>
      <c r="B182" s="313"/>
      <c r="C182" s="313"/>
      <c r="D182" s="313"/>
      <c r="E182" s="314"/>
      <c r="F182" s="91"/>
      <c r="H182" s="92"/>
    </row>
    <row r="183" spans="1:8" ht="26.25" customHeight="1" thickBot="1" x14ac:dyDescent="0.25">
      <c r="A183" s="517" t="s">
        <v>145</v>
      </c>
      <c r="B183" s="518"/>
      <c r="C183" s="93" t="s">
        <v>146</v>
      </c>
      <c r="D183" s="600" t="s">
        <v>147</v>
      </c>
      <c r="E183" s="601"/>
      <c r="F183" s="94"/>
      <c r="G183" s="94"/>
      <c r="H183" s="94"/>
    </row>
    <row r="184" spans="1:8" ht="84" x14ac:dyDescent="0.2">
      <c r="A184" s="318" t="s">
        <v>148</v>
      </c>
      <c r="B184" s="319"/>
      <c r="C184" s="95" t="s">
        <v>149</v>
      </c>
      <c r="D184" s="320" t="s">
        <v>150</v>
      </c>
      <c r="E184" s="321"/>
      <c r="F184" s="94"/>
      <c r="G184" s="94"/>
      <c r="H184" s="94"/>
    </row>
    <row r="185" spans="1:8" ht="21" x14ac:dyDescent="0.2">
      <c r="A185" s="322" t="s">
        <v>151</v>
      </c>
      <c r="B185" s="323"/>
      <c r="C185" s="96" t="s">
        <v>152</v>
      </c>
      <c r="D185" s="310" t="s">
        <v>153</v>
      </c>
      <c r="E185" s="311"/>
      <c r="F185" s="94"/>
      <c r="G185" s="94"/>
      <c r="H185" s="94"/>
    </row>
    <row r="186" spans="1:8" ht="63.75" thickBot="1" x14ac:dyDescent="0.25">
      <c r="A186" s="474" t="s">
        <v>154</v>
      </c>
      <c r="B186" s="475"/>
      <c r="C186" s="111" t="s">
        <v>155</v>
      </c>
      <c r="D186" s="476" t="s">
        <v>153</v>
      </c>
      <c r="E186" s="477"/>
      <c r="F186" s="94"/>
      <c r="G186" s="94"/>
      <c r="H186" s="94"/>
    </row>
    <row r="187" spans="1:8" ht="42" x14ac:dyDescent="0.2">
      <c r="A187" s="322" t="s">
        <v>157</v>
      </c>
      <c r="B187" s="323"/>
      <c r="C187" s="110" t="s">
        <v>158</v>
      </c>
      <c r="D187" s="323" t="s">
        <v>153</v>
      </c>
      <c r="E187" s="473"/>
      <c r="F187" s="91"/>
      <c r="G187" s="91"/>
      <c r="H187" s="91"/>
    </row>
    <row r="188" spans="1:8" ht="50.1" customHeight="1" thickBot="1" x14ac:dyDescent="0.25">
      <c r="A188" s="596" t="s">
        <v>159</v>
      </c>
      <c r="B188" s="597"/>
      <c r="C188" s="111" t="s">
        <v>160</v>
      </c>
      <c r="D188" s="598" t="s">
        <v>153</v>
      </c>
      <c r="E188" s="599"/>
      <c r="F188" s="86"/>
      <c r="G188" s="87"/>
      <c r="H188" s="87"/>
    </row>
    <row r="189" spans="1:8" ht="50.1" customHeight="1" x14ac:dyDescent="0.2">
      <c r="A189" s="307" t="s">
        <v>161</v>
      </c>
      <c r="B189" s="307"/>
      <c r="C189" s="307"/>
      <c r="D189" s="307"/>
      <c r="E189" s="307"/>
      <c r="F189" s="307"/>
      <c r="G189" s="307"/>
      <c r="H189" s="307"/>
    </row>
    <row r="190" spans="1:8" ht="91.5" customHeight="1" x14ac:dyDescent="0.2">
      <c r="A190" s="307" t="s">
        <v>162</v>
      </c>
      <c r="B190" s="307"/>
      <c r="C190" s="307"/>
      <c r="D190" s="307"/>
      <c r="E190" s="307"/>
      <c r="F190" s="307"/>
      <c r="G190" s="307"/>
      <c r="H190" s="307"/>
    </row>
    <row r="191" spans="1:8" ht="171.75" customHeight="1" x14ac:dyDescent="0.2">
      <c r="A191"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5"/>
      <c r="C191" s="325"/>
      <c r="D191" s="325"/>
      <c r="E191" s="325"/>
      <c r="F191" s="325"/>
      <c r="G191" s="325"/>
      <c r="H191" s="325"/>
    </row>
    <row r="192" spans="1:8" ht="89.25" customHeight="1" x14ac:dyDescent="0.2">
      <c r="A192" s="325" t="s">
        <v>164</v>
      </c>
      <c r="B192" s="325"/>
      <c r="C192" s="325"/>
      <c r="D192" s="325"/>
      <c r="E192" s="325"/>
      <c r="F192" s="325"/>
      <c r="G192" s="325"/>
      <c r="H192" s="325"/>
    </row>
    <row r="193" spans="1:8" ht="66.75" customHeight="1" x14ac:dyDescent="0.2">
      <c r="A193" s="307" t="s">
        <v>165</v>
      </c>
      <c r="B193" s="307"/>
      <c r="C193" s="307"/>
      <c r="D193" s="307"/>
      <c r="E193" s="307"/>
      <c r="F193" s="307"/>
      <c r="G193" s="307"/>
      <c r="H193" s="307"/>
    </row>
    <row r="194" spans="1:8" s="72" customFormat="1" ht="15.75" customHeight="1" x14ac:dyDescent="0.2">
      <c r="A194" s="71"/>
      <c r="C194" s="73"/>
      <c r="H194" s="74"/>
    </row>
    <row r="195" spans="1:8" s="88" customFormat="1" ht="7.5" customHeight="1" x14ac:dyDescent="0.2">
      <c r="A195" s="71"/>
      <c r="B195" s="72"/>
      <c r="C195" s="73"/>
      <c r="D195" s="72"/>
      <c r="E195" s="72"/>
      <c r="F195" s="72"/>
      <c r="G195" s="72"/>
      <c r="H195" s="74"/>
    </row>
    <row r="196" spans="1:8" ht="109.5" customHeight="1" x14ac:dyDescent="0.2">
      <c r="A196" s="325" t="s">
        <v>166</v>
      </c>
      <c r="B196" s="325"/>
      <c r="C196" s="325"/>
      <c r="D196" s="325"/>
      <c r="E196" s="325"/>
      <c r="F196" s="325"/>
      <c r="G196" s="325"/>
      <c r="H196" s="325"/>
    </row>
    <row r="197" spans="1:8" ht="24.95" customHeight="1" x14ac:dyDescent="0.2"/>
    <row r="198" spans="1:8" ht="183" customHeight="1" x14ac:dyDescent="0.2"/>
    <row r="199" spans="1:8" ht="76.5" customHeight="1" x14ac:dyDescent="0.2"/>
    <row r="203" spans="1:8" s="97" customFormat="1" ht="114.75" customHeight="1" x14ac:dyDescent="0.2">
      <c r="A203" s="71"/>
      <c r="B203" s="72"/>
      <c r="C203" s="73"/>
      <c r="D203" s="72"/>
      <c r="E203" s="72"/>
      <c r="F203" s="72"/>
      <c r="G203" s="72"/>
      <c r="H203" s="74"/>
    </row>
  </sheetData>
  <sheetProtection selectLockedCells="1" selectUnlockedCells="1"/>
  <mergeCells count="31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91:H191"/>
    <mergeCell ref="A192:H192"/>
    <mergeCell ref="A193:H193"/>
    <mergeCell ref="A196:E196"/>
    <mergeCell ref="F196:H196"/>
    <mergeCell ref="A187:B187"/>
    <mergeCell ref="D187:E187"/>
    <mergeCell ref="A188:B188"/>
    <mergeCell ref="D188:E188"/>
    <mergeCell ref="A189:H189"/>
    <mergeCell ref="A190:H19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7"/>
  <sheetViews>
    <sheetView view="pageBreakPreview" zoomScale="40" zoomScaleNormal="60" zoomScaleSheetLayoutView="40" workbookViewId="0">
      <pane ySplit="4" topLeftCell="A19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60">
        <f>F7*1.2</f>
        <v>6120</v>
      </c>
      <c r="E7" s="361">
        <f>F7*1.1</f>
        <v>5610</v>
      </c>
      <c r="F7" s="361">
        <v>5100</v>
      </c>
      <c r="G7" s="361">
        <f>F7*0.75</f>
        <v>3825</v>
      </c>
      <c r="H7" s="362">
        <f>F7*0.5</f>
        <v>2550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436">
        <f>F12*1.2</f>
        <v>10656</v>
      </c>
      <c r="E12" s="361">
        <f>F12*1.1</f>
        <v>9768</v>
      </c>
      <c r="F12" s="361">
        <v>8880</v>
      </c>
      <c r="G12" s="361">
        <f>F12*0.75</f>
        <v>6660</v>
      </c>
      <c r="H12" s="362">
        <f>F12*0.5</f>
        <v>4440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1260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"2ГИС.КРАСНОДАР"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506">
        <v>360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60">
        <f>F27*1.2</f>
        <v>11016</v>
      </c>
      <c r="E27" s="361">
        <f>F27*1.1</f>
        <v>10098</v>
      </c>
      <c r="F27" s="361">
        <v>9180</v>
      </c>
      <c r="G27" s="361">
        <f>F27*0.75</f>
        <v>6885</v>
      </c>
      <c r="H27" s="362">
        <f>F27*0.5</f>
        <v>4590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436">
        <f>F32*1.2</f>
        <v>19180.8</v>
      </c>
      <c r="E32" s="361">
        <f>F32*1.1</f>
        <v>17582.400000000001</v>
      </c>
      <c r="F32" s="361">
        <v>15984</v>
      </c>
      <c r="G32" s="361">
        <f>F32*0.75</f>
        <v>11988</v>
      </c>
      <c r="H32" s="362">
        <f>F32*0.5</f>
        <v>7992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2280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"2ГИС.КРАСНОДАР"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424">
        <v>648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515">
        <f>F48*1.2</f>
        <v>360</v>
      </c>
      <c r="E48" s="515">
        <f>F48*1.1</f>
        <v>330</v>
      </c>
      <c r="F48" s="515">
        <v>300</v>
      </c>
      <c r="G48" s="515">
        <f>F48*0.75</f>
        <v>225</v>
      </c>
      <c r="H48" s="515">
        <f>F48*0.5</f>
        <v>150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458">
        <v>600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60">
        <f>F55*1.2</f>
        <v>7344</v>
      </c>
      <c r="E55" s="361">
        <f>F55*1.1</f>
        <v>6732.0000000000009</v>
      </c>
      <c r="F55" s="361">
        <v>6120</v>
      </c>
      <c r="G55" s="361">
        <f>F55*0.75</f>
        <v>4590</v>
      </c>
      <c r="H55" s="362">
        <f>F55*0.5</f>
        <v>3060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436">
        <f>F61*1.2</f>
        <v>12787.199999999999</v>
      </c>
      <c r="E61" s="361">
        <f>F61*1.1</f>
        <v>11721.6</v>
      </c>
      <c r="F61" s="361">
        <v>10656</v>
      </c>
      <c r="G61" s="361">
        <f>F61*0.75</f>
        <v>7992</v>
      </c>
      <c r="H61" s="362">
        <f>F61*0.5</f>
        <v>5328</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506">
        <v>360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"&amp;MIN(D72:D121)&amp;" до "&amp;MAX(D72:D121)</f>
        <v>от 1200 до 60000</v>
      </c>
      <c r="E71" s="399"/>
      <c r="F71" s="399"/>
      <c r="G71" s="399"/>
      <c r="H71" s="400"/>
    </row>
    <row r="72" spans="1:8" s="16" customFormat="1" ht="37.5" customHeight="1" outlineLevel="1" x14ac:dyDescent="0.2">
      <c r="A72" s="408" t="s">
        <v>39</v>
      </c>
      <c r="B72" s="409"/>
      <c r="C72" s="505"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411">
        <v>1200</v>
      </c>
      <c r="E72" s="412"/>
      <c r="F72" s="412"/>
      <c r="G72" s="412"/>
      <c r="H72" s="413"/>
    </row>
    <row r="73" spans="1:8" s="16" customFormat="1" ht="37.5" customHeight="1" outlineLevel="1" x14ac:dyDescent="0.2">
      <c r="A73" s="396" t="s">
        <v>40</v>
      </c>
      <c r="B73" s="397"/>
      <c r="C73" s="410"/>
      <c r="D73" s="337">
        <v>2400</v>
      </c>
      <c r="E73" s="338"/>
      <c r="F73" s="338"/>
      <c r="G73" s="338"/>
      <c r="H73" s="339"/>
    </row>
    <row r="74" spans="1:8" s="16" customFormat="1" ht="37.5" customHeight="1" outlineLevel="1" x14ac:dyDescent="0.2">
      <c r="A74" s="396" t="s">
        <v>41</v>
      </c>
      <c r="B74" s="397"/>
      <c r="C74" s="410"/>
      <c r="D74" s="337">
        <v>3600</v>
      </c>
      <c r="E74" s="338"/>
      <c r="F74" s="338"/>
      <c r="G74" s="338"/>
      <c r="H74" s="339"/>
    </row>
    <row r="75" spans="1:8" s="16" customFormat="1" ht="37.5" customHeight="1" outlineLevel="1" x14ac:dyDescent="0.2">
      <c r="A75" s="396" t="s">
        <v>42</v>
      </c>
      <c r="B75" s="397"/>
      <c r="C75" s="410"/>
      <c r="D75" s="337">
        <v>4800</v>
      </c>
      <c r="E75" s="338"/>
      <c r="F75" s="338"/>
      <c r="G75" s="338"/>
      <c r="H75" s="339"/>
    </row>
    <row r="76" spans="1:8" s="16" customFormat="1" ht="37.5" customHeight="1" outlineLevel="1" x14ac:dyDescent="0.2">
      <c r="A76" s="396" t="s">
        <v>43</v>
      </c>
      <c r="B76" s="397"/>
      <c r="C76" s="410"/>
      <c r="D76" s="337">
        <v>6000</v>
      </c>
      <c r="E76" s="338"/>
      <c r="F76" s="338"/>
      <c r="G76" s="338"/>
      <c r="H76" s="339"/>
    </row>
    <row r="77" spans="1:8" s="16" customFormat="1" ht="37.5" customHeight="1" outlineLevel="1" x14ac:dyDescent="0.2">
      <c r="A77" s="396" t="s">
        <v>44</v>
      </c>
      <c r="B77" s="397"/>
      <c r="C77" s="410"/>
      <c r="D77" s="337">
        <v>7200</v>
      </c>
      <c r="E77" s="338"/>
      <c r="F77" s="338"/>
      <c r="G77" s="338"/>
      <c r="H77" s="339"/>
    </row>
    <row r="78" spans="1:8" s="16" customFormat="1" ht="37.5" customHeight="1" outlineLevel="1" x14ac:dyDescent="0.2">
      <c r="A78" s="396" t="s">
        <v>45</v>
      </c>
      <c r="B78" s="397"/>
      <c r="C78" s="410"/>
      <c r="D78" s="337">
        <v>8400</v>
      </c>
      <c r="E78" s="338"/>
      <c r="F78" s="338"/>
      <c r="G78" s="338"/>
      <c r="H78" s="339"/>
    </row>
    <row r="79" spans="1:8" s="16" customFormat="1" ht="37.5" customHeight="1" outlineLevel="1" x14ac:dyDescent="0.2">
      <c r="A79" s="396" t="s">
        <v>46</v>
      </c>
      <c r="B79" s="397"/>
      <c r="C79" s="410"/>
      <c r="D79" s="337">
        <v>9600</v>
      </c>
      <c r="E79" s="338"/>
      <c r="F79" s="338"/>
      <c r="G79" s="338"/>
      <c r="H79" s="339"/>
    </row>
    <row r="80" spans="1:8" s="16" customFormat="1" ht="37.5" customHeight="1" outlineLevel="1" x14ac:dyDescent="0.2">
      <c r="A80" s="396" t="s">
        <v>47</v>
      </c>
      <c r="B80" s="397"/>
      <c r="C80" s="410"/>
      <c r="D80" s="337">
        <v>10800</v>
      </c>
      <c r="E80" s="338"/>
      <c r="F80" s="338"/>
      <c r="G80" s="338"/>
      <c r="H80" s="339"/>
    </row>
    <row r="81" spans="1:8" s="16" customFormat="1" ht="37.5" customHeight="1" outlineLevel="1" x14ac:dyDescent="0.2">
      <c r="A81" s="396" t="s">
        <v>48</v>
      </c>
      <c r="B81" s="397"/>
      <c r="C81" s="410"/>
      <c r="D81" s="337">
        <v>12000</v>
      </c>
      <c r="E81" s="338"/>
      <c r="F81" s="338"/>
      <c r="G81" s="338"/>
      <c r="H81" s="339"/>
    </row>
    <row r="82" spans="1:8" s="16" customFormat="1" ht="37.5" customHeight="1" outlineLevel="1" x14ac:dyDescent="0.2">
      <c r="A82" s="396" t="s">
        <v>49</v>
      </c>
      <c r="B82" s="397"/>
      <c r="C82" s="410"/>
      <c r="D82" s="337">
        <v>13200</v>
      </c>
      <c r="E82" s="338"/>
      <c r="F82" s="338"/>
      <c r="G82" s="338"/>
      <c r="H82" s="339"/>
    </row>
    <row r="83" spans="1:8" s="16" customFormat="1" ht="37.5" customHeight="1" outlineLevel="1" x14ac:dyDescent="0.2">
      <c r="A83" s="396" t="s">
        <v>50</v>
      </c>
      <c r="B83" s="397"/>
      <c r="C83" s="410"/>
      <c r="D83" s="337">
        <v>14400</v>
      </c>
      <c r="E83" s="338"/>
      <c r="F83" s="338"/>
      <c r="G83" s="338"/>
      <c r="H83" s="339"/>
    </row>
    <row r="84" spans="1:8" s="16" customFormat="1" ht="37.5" customHeight="1" outlineLevel="1" x14ac:dyDescent="0.2">
      <c r="A84" s="396" t="s">
        <v>51</v>
      </c>
      <c r="B84" s="397"/>
      <c r="C84" s="410"/>
      <c r="D84" s="337">
        <v>15600</v>
      </c>
      <c r="E84" s="338"/>
      <c r="F84" s="338"/>
      <c r="G84" s="338"/>
      <c r="H84" s="339"/>
    </row>
    <row r="85" spans="1:8" s="16" customFormat="1" ht="37.5" customHeight="1" outlineLevel="1" x14ac:dyDescent="0.2">
      <c r="A85" s="396" t="s">
        <v>52</v>
      </c>
      <c r="B85" s="397"/>
      <c r="C85" s="410"/>
      <c r="D85" s="337">
        <v>16800</v>
      </c>
      <c r="E85" s="338"/>
      <c r="F85" s="338"/>
      <c r="G85" s="338"/>
      <c r="H85" s="339"/>
    </row>
    <row r="86" spans="1:8" s="16" customFormat="1" ht="37.5" customHeight="1" outlineLevel="1" x14ac:dyDescent="0.2">
      <c r="A86" s="396" t="s">
        <v>53</v>
      </c>
      <c r="B86" s="397"/>
      <c r="C86" s="410"/>
      <c r="D86" s="337">
        <v>18000</v>
      </c>
      <c r="E86" s="338"/>
      <c r="F86" s="338"/>
      <c r="G86" s="338"/>
      <c r="H86" s="339"/>
    </row>
    <row r="87" spans="1:8" s="16" customFormat="1" ht="37.5" customHeight="1" outlineLevel="1" x14ac:dyDescent="0.2">
      <c r="A87" s="396" t="s">
        <v>54</v>
      </c>
      <c r="B87" s="397"/>
      <c r="C87" s="410"/>
      <c r="D87" s="337">
        <v>19200</v>
      </c>
      <c r="E87" s="338"/>
      <c r="F87" s="338"/>
      <c r="G87" s="338"/>
      <c r="H87" s="339"/>
    </row>
    <row r="88" spans="1:8" s="16" customFormat="1" ht="37.5" customHeight="1" outlineLevel="1" x14ac:dyDescent="0.2">
      <c r="A88" s="396" t="s">
        <v>55</v>
      </c>
      <c r="B88" s="397"/>
      <c r="C88" s="410"/>
      <c r="D88" s="337">
        <v>20400</v>
      </c>
      <c r="E88" s="338"/>
      <c r="F88" s="338"/>
      <c r="G88" s="338"/>
      <c r="H88" s="339"/>
    </row>
    <row r="89" spans="1:8" s="16" customFormat="1" ht="37.5" customHeight="1" outlineLevel="1" x14ac:dyDescent="0.2">
      <c r="A89" s="396" t="s">
        <v>56</v>
      </c>
      <c r="B89" s="397"/>
      <c r="C89" s="410"/>
      <c r="D89" s="337">
        <v>21600</v>
      </c>
      <c r="E89" s="338"/>
      <c r="F89" s="338"/>
      <c r="G89" s="338"/>
      <c r="H89" s="339"/>
    </row>
    <row r="90" spans="1:8" s="16" customFormat="1" ht="37.5" customHeight="1" outlineLevel="1" x14ac:dyDescent="0.2">
      <c r="A90" s="396" t="s">
        <v>57</v>
      </c>
      <c r="B90" s="397"/>
      <c r="C90" s="410"/>
      <c r="D90" s="337">
        <v>22800</v>
      </c>
      <c r="E90" s="338"/>
      <c r="F90" s="338"/>
      <c r="G90" s="338"/>
      <c r="H90" s="339"/>
    </row>
    <row r="91" spans="1:8" s="16" customFormat="1" ht="37.5" customHeight="1" outlineLevel="1" x14ac:dyDescent="0.2">
      <c r="A91" s="396" t="s">
        <v>58</v>
      </c>
      <c r="B91" s="397"/>
      <c r="C91" s="410"/>
      <c r="D91" s="337">
        <v>24000</v>
      </c>
      <c r="E91" s="338"/>
      <c r="F91" s="338"/>
      <c r="G91" s="338"/>
      <c r="H91" s="339"/>
    </row>
    <row r="92" spans="1:8" s="16" customFormat="1" ht="37.5" customHeight="1" outlineLevel="1" x14ac:dyDescent="0.2">
      <c r="A92" s="396" t="s">
        <v>178</v>
      </c>
      <c r="B92" s="397"/>
      <c r="C92" s="410"/>
      <c r="D92" s="337">
        <v>25200</v>
      </c>
      <c r="E92" s="338"/>
      <c r="F92" s="338"/>
      <c r="G92" s="338"/>
      <c r="H92" s="339"/>
    </row>
    <row r="93" spans="1:8" s="16" customFormat="1" ht="37.5" customHeight="1" outlineLevel="1" x14ac:dyDescent="0.2">
      <c r="A93" s="396" t="s">
        <v>179</v>
      </c>
      <c r="B93" s="397"/>
      <c r="C93" s="410"/>
      <c r="D93" s="337">
        <v>26400</v>
      </c>
      <c r="E93" s="338"/>
      <c r="F93" s="338"/>
      <c r="G93" s="338"/>
      <c r="H93" s="339"/>
    </row>
    <row r="94" spans="1:8" s="16" customFormat="1" ht="37.5" customHeight="1" outlineLevel="1" x14ac:dyDescent="0.2">
      <c r="A94" s="396" t="s">
        <v>180</v>
      </c>
      <c r="B94" s="397"/>
      <c r="C94" s="410"/>
      <c r="D94" s="337">
        <v>27600</v>
      </c>
      <c r="E94" s="338"/>
      <c r="F94" s="338"/>
      <c r="G94" s="338"/>
      <c r="H94" s="339"/>
    </row>
    <row r="95" spans="1:8" s="16" customFormat="1" ht="37.5" customHeight="1" outlineLevel="1" x14ac:dyDescent="0.2">
      <c r="A95" s="396" t="s">
        <v>181</v>
      </c>
      <c r="B95" s="397"/>
      <c r="C95" s="410"/>
      <c r="D95" s="337">
        <v>28800</v>
      </c>
      <c r="E95" s="338"/>
      <c r="F95" s="338"/>
      <c r="G95" s="338"/>
      <c r="H95" s="339"/>
    </row>
    <row r="96" spans="1:8" s="16" customFormat="1" ht="37.5" customHeight="1" outlineLevel="1" x14ac:dyDescent="0.2">
      <c r="A96" s="396" t="s">
        <v>182</v>
      </c>
      <c r="B96" s="397"/>
      <c r="C96" s="410"/>
      <c r="D96" s="337">
        <v>30000</v>
      </c>
      <c r="E96" s="338"/>
      <c r="F96" s="338"/>
      <c r="G96" s="338"/>
      <c r="H96" s="339"/>
    </row>
    <row r="97" spans="1:8" s="16" customFormat="1" ht="37.5" customHeight="1" outlineLevel="1" x14ac:dyDescent="0.2">
      <c r="A97" s="396" t="s">
        <v>183</v>
      </c>
      <c r="B97" s="397"/>
      <c r="C97" s="410"/>
      <c r="D97" s="337">
        <v>31200</v>
      </c>
      <c r="E97" s="338"/>
      <c r="F97" s="338"/>
      <c r="G97" s="338"/>
      <c r="H97" s="339"/>
    </row>
    <row r="98" spans="1:8" s="16" customFormat="1" ht="37.5" customHeight="1" outlineLevel="1" x14ac:dyDescent="0.2">
      <c r="A98" s="396" t="s">
        <v>184</v>
      </c>
      <c r="B98" s="397"/>
      <c r="C98" s="410"/>
      <c r="D98" s="337">
        <v>32400</v>
      </c>
      <c r="E98" s="338"/>
      <c r="F98" s="338"/>
      <c r="G98" s="338"/>
      <c r="H98" s="339"/>
    </row>
    <row r="99" spans="1:8" s="16" customFormat="1" ht="37.5" customHeight="1" outlineLevel="1" x14ac:dyDescent="0.2">
      <c r="A99" s="396" t="s">
        <v>185</v>
      </c>
      <c r="B99" s="397"/>
      <c r="C99" s="410"/>
      <c r="D99" s="337">
        <v>33600</v>
      </c>
      <c r="E99" s="338"/>
      <c r="F99" s="338"/>
      <c r="G99" s="338"/>
      <c r="H99" s="339"/>
    </row>
    <row r="100" spans="1:8" s="16" customFormat="1" ht="37.5" customHeight="1" outlineLevel="1" x14ac:dyDescent="0.2">
      <c r="A100" s="396" t="s">
        <v>186</v>
      </c>
      <c r="B100" s="397"/>
      <c r="C100" s="410"/>
      <c r="D100" s="337">
        <v>34800</v>
      </c>
      <c r="E100" s="338"/>
      <c r="F100" s="338"/>
      <c r="G100" s="338"/>
      <c r="H100" s="339"/>
    </row>
    <row r="101" spans="1:8" s="16" customFormat="1" ht="37.5" customHeight="1" outlineLevel="1" x14ac:dyDescent="0.2">
      <c r="A101" s="396" t="s">
        <v>187</v>
      </c>
      <c r="B101" s="397"/>
      <c r="C101" s="410"/>
      <c r="D101" s="337">
        <v>36000</v>
      </c>
      <c r="E101" s="338"/>
      <c r="F101" s="338"/>
      <c r="G101" s="338"/>
      <c r="H101" s="339"/>
    </row>
    <row r="102" spans="1:8" s="16" customFormat="1" ht="37.5" customHeight="1" outlineLevel="1" x14ac:dyDescent="0.2">
      <c r="A102" s="396" t="s">
        <v>188</v>
      </c>
      <c r="B102" s="397"/>
      <c r="C102" s="410"/>
      <c r="D102" s="337">
        <v>37200</v>
      </c>
      <c r="E102" s="338"/>
      <c r="F102" s="338"/>
      <c r="G102" s="338"/>
      <c r="H102" s="339"/>
    </row>
    <row r="103" spans="1:8" s="16" customFormat="1" ht="37.5" customHeight="1" outlineLevel="1" x14ac:dyDescent="0.2">
      <c r="A103" s="396" t="s">
        <v>189</v>
      </c>
      <c r="B103" s="397"/>
      <c r="C103" s="410"/>
      <c r="D103" s="337">
        <v>38400</v>
      </c>
      <c r="E103" s="338"/>
      <c r="F103" s="338"/>
      <c r="G103" s="338"/>
      <c r="H103" s="339"/>
    </row>
    <row r="104" spans="1:8" s="16" customFormat="1" ht="37.5" customHeight="1" outlineLevel="1" x14ac:dyDescent="0.2">
      <c r="A104" s="396" t="s">
        <v>190</v>
      </c>
      <c r="B104" s="397"/>
      <c r="C104" s="410"/>
      <c r="D104" s="337">
        <v>39600</v>
      </c>
      <c r="E104" s="338"/>
      <c r="F104" s="338"/>
      <c r="G104" s="338"/>
      <c r="H104" s="339"/>
    </row>
    <row r="105" spans="1:8" s="16" customFormat="1" ht="37.5" customHeight="1" outlineLevel="1" x14ac:dyDescent="0.2">
      <c r="A105" s="396" t="s">
        <v>191</v>
      </c>
      <c r="B105" s="397"/>
      <c r="C105" s="410"/>
      <c r="D105" s="337">
        <v>40800</v>
      </c>
      <c r="E105" s="338"/>
      <c r="F105" s="338"/>
      <c r="G105" s="338"/>
      <c r="H105" s="339"/>
    </row>
    <row r="106" spans="1:8" s="16" customFormat="1" ht="37.5" customHeight="1" outlineLevel="1" x14ac:dyDescent="0.2">
      <c r="A106" s="396" t="s">
        <v>192</v>
      </c>
      <c r="B106" s="397"/>
      <c r="C106" s="410"/>
      <c r="D106" s="337">
        <v>42000</v>
      </c>
      <c r="E106" s="338"/>
      <c r="F106" s="338"/>
      <c r="G106" s="338"/>
      <c r="H106" s="339"/>
    </row>
    <row r="107" spans="1:8" s="16" customFormat="1" ht="37.5" customHeight="1" outlineLevel="1" x14ac:dyDescent="0.2">
      <c r="A107" s="396" t="s">
        <v>229</v>
      </c>
      <c r="B107" s="397"/>
      <c r="C107" s="410"/>
      <c r="D107" s="337">
        <v>43200</v>
      </c>
      <c r="E107" s="338"/>
      <c r="F107" s="338"/>
      <c r="G107" s="338"/>
      <c r="H107" s="339"/>
    </row>
    <row r="108" spans="1:8" s="16" customFormat="1" ht="37.5" customHeight="1" outlineLevel="1" x14ac:dyDescent="0.2">
      <c r="A108" s="396" t="s">
        <v>230</v>
      </c>
      <c r="B108" s="397"/>
      <c r="C108" s="410"/>
      <c r="D108" s="337">
        <v>44400</v>
      </c>
      <c r="E108" s="338"/>
      <c r="F108" s="338"/>
      <c r="G108" s="338"/>
      <c r="H108" s="339"/>
    </row>
    <row r="109" spans="1:8" s="16" customFormat="1" ht="37.5" customHeight="1" outlineLevel="1" x14ac:dyDescent="0.2">
      <c r="A109" s="396" t="s">
        <v>231</v>
      </c>
      <c r="B109" s="397"/>
      <c r="C109" s="410"/>
      <c r="D109" s="337">
        <v>45600</v>
      </c>
      <c r="E109" s="338"/>
      <c r="F109" s="338"/>
      <c r="G109" s="338"/>
      <c r="H109" s="339"/>
    </row>
    <row r="110" spans="1:8" s="16" customFormat="1" ht="37.5" customHeight="1" outlineLevel="1" x14ac:dyDescent="0.2">
      <c r="A110" s="396" t="s">
        <v>232</v>
      </c>
      <c r="B110" s="397"/>
      <c r="C110" s="410"/>
      <c r="D110" s="337">
        <v>46800</v>
      </c>
      <c r="E110" s="338"/>
      <c r="F110" s="338"/>
      <c r="G110" s="338"/>
      <c r="H110" s="339"/>
    </row>
    <row r="111" spans="1:8" s="16" customFormat="1" ht="37.5" customHeight="1" outlineLevel="1" x14ac:dyDescent="0.2">
      <c r="A111" s="396" t="s">
        <v>233</v>
      </c>
      <c r="B111" s="397"/>
      <c r="C111" s="410"/>
      <c r="D111" s="337">
        <v>48000</v>
      </c>
      <c r="E111" s="338"/>
      <c r="F111" s="338"/>
      <c r="G111" s="338"/>
      <c r="H111" s="339"/>
    </row>
    <row r="112" spans="1:8" s="16" customFormat="1" ht="37.5" customHeight="1" outlineLevel="1" x14ac:dyDescent="0.2">
      <c r="A112" s="396" t="s">
        <v>355</v>
      </c>
      <c r="B112" s="397"/>
      <c r="C112" s="410"/>
      <c r="D112" s="337">
        <v>49200</v>
      </c>
      <c r="E112" s="338"/>
      <c r="F112" s="338"/>
      <c r="G112" s="338"/>
      <c r="H112" s="339"/>
    </row>
    <row r="113" spans="1:8" s="16" customFormat="1" ht="37.5" customHeight="1" outlineLevel="1" x14ac:dyDescent="0.2">
      <c r="A113" s="396" t="s">
        <v>356</v>
      </c>
      <c r="B113" s="397"/>
      <c r="C113" s="410"/>
      <c r="D113" s="337">
        <v>50400</v>
      </c>
      <c r="E113" s="338"/>
      <c r="F113" s="338"/>
      <c r="G113" s="338"/>
      <c r="H113" s="339"/>
    </row>
    <row r="114" spans="1:8" s="16" customFormat="1" ht="37.5" customHeight="1" outlineLevel="1" x14ac:dyDescent="0.2">
      <c r="A114" s="396" t="s">
        <v>357</v>
      </c>
      <c r="B114" s="397"/>
      <c r="C114" s="410"/>
      <c r="D114" s="337">
        <v>51600</v>
      </c>
      <c r="E114" s="338"/>
      <c r="F114" s="338"/>
      <c r="G114" s="338"/>
      <c r="H114" s="339"/>
    </row>
    <row r="115" spans="1:8" s="16" customFormat="1" ht="37.5" customHeight="1" outlineLevel="1" x14ac:dyDescent="0.2">
      <c r="A115" s="396" t="s">
        <v>358</v>
      </c>
      <c r="B115" s="397"/>
      <c r="C115" s="410"/>
      <c r="D115" s="337">
        <v>52800</v>
      </c>
      <c r="E115" s="338"/>
      <c r="F115" s="338"/>
      <c r="G115" s="338"/>
      <c r="H115" s="339"/>
    </row>
    <row r="116" spans="1:8" s="16" customFormat="1" ht="37.5" customHeight="1" outlineLevel="1" x14ac:dyDescent="0.2">
      <c r="A116" s="396" t="s">
        <v>359</v>
      </c>
      <c r="B116" s="397"/>
      <c r="C116" s="410"/>
      <c r="D116" s="337">
        <v>54000</v>
      </c>
      <c r="E116" s="338"/>
      <c r="F116" s="338"/>
      <c r="G116" s="338"/>
      <c r="H116" s="339"/>
    </row>
    <row r="117" spans="1:8" s="16" customFormat="1" ht="37.5" customHeight="1" outlineLevel="1" x14ac:dyDescent="0.2">
      <c r="A117" s="396" t="s">
        <v>360</v>
      </c>
      <c r="B117" s="397"/>
      <c r="C117" s="410"/>
      <c r="D117" s="337">
        <v>55200</v>
      </c>
      <c r="E117" s="338"/>
      <c r="F117" s="338"/>
      <c r="G117" s="338"/>
      <c r="H117" s="339"/>
    </row>
    <row r="118" spans="1:8" s="16" customFormat="1" ht="37.5" customHeight="1" outlineLevel="1" x14ac:dyDescent="0.2">
      <c r="A118" s="396" t="s">
        <v>361</v>
      </c>
      <c r="B118" s="397"/>
      <c r="C118" s="410"/>
      <c r="D118" s="337">
        <v>56400</v>
      </c>
      <c r="E118" s="338"/>
      <c r="F118" s="338"/>
      <c r="G118" s="338"/>
      <c r="H118" s="339"/>
    </row>
    <row r="119" spans="1:8" s="16" customFormat="1" ht="37.5" customHeight="1" outlineLevel="1" x14ac:dyDescent="0.2">
      <c r="A119" s="396" t="s">
        <v>362</v>
      </c>
      <c r="B119" s="397"/>
      <c r="C119" s="410"/>
      <c r="D119" s="337">
        <v>57600</v>
      </c>
      <c r="E119" s="338"/>
      <c r="F119" s="338"/>
      <c r="G119" s="338"/>
      <c r="H119" s="339"/>
    </row>
    <row r="120" spans="1:8" s="16" customFormat="1" ht="37.5" customHeight="1" outlineLevel="1" x14ac:dyDescent="0.2">
      <c r="A120" s="396" t="s">
        <v>363</v>
      </c>
      <c r="B120" s="397"/>
      <c r="C120" s="410"/>
      <c r="D120" s="337">
        <v>58800</v>
      </c>
      <c r="E120" s="338"/>
      <c r="F120" s="338"/>
      <c r="G120" s="338"/>
      <c r="H120" s="339"/>
    </row>
    <row r="121" spans="1:8" s="16" customFormat="1" ht="37.5" customHeight="1" outlineLevel="1" thickBot="1" x14ac:dyDescent="0.25">
      <c r="A121" s="396" t="s">
        <v>364</v>
      </c>
      <c r="B121" s="397"/>
      <c r="C121" s="410"/>
      <c r="D121" s="337">
        <v>60000</v>
      </c>
      <c r="E121" s="338"/>
      <c r="F121" s="338"/>
      <c r="G121" s="338"/>
      <c r="H121" s="339"/>
    </row>
    <row r="122" spans="1:8" s="16" customFormat="1" ht="50.1" customHeight="1" thickBot="1" x14ac:dyDescent="0.25">
      <c r="A122" s="386" t="s">
        <v>59</v>
      </c>
      <c r="B122" s="387"/>
      <c r="C122" s="387"/>
      <c r="D122" s="398" t="str">
        <f>"от "&amp;MIN(D123:D132)&amp;" до "&amp;MAX(D123:D132)</f>
        <v>от 90 до 7920</v>
      </c>
      <c r="E122" s="399"/>
      <c r="F122" s="399"/>
      <c r="G122" s="399"/>
      <c r="H122" s="400"/>
    </row>
    <row r="123" spans="1:8" s="16" customFormat="1" ht="149.25" customHeight="1" x14ac:dyDescent="0.2">
      <c r="A123" s="62" t="s">
        <v>60</v>
      </c>
      <c r="B123" s="63" t="s">
        <v>13</v>
      </c>
      <c r="C123" s="107"/>
      <c r="D123" s="411">
        <v>780</v>
      </c>
      <c r="E123" s="412"/>
      <c r="F123" s="412"/>
      <c r="G123" s="412"/>
      <c r="H123" s="413"/>
    </row>
    <row r="124" spans="1:8" s="16" customFormat="1" ht="37.5" customHeight="1" x14ac:dyDescent="0.2">
      <c r="A124" s="335" t="s">
        <v>61</v>
      </c>
      <c r="B124" s="503"/>
      <c r="C124" s="40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37">
        <v>180</v>
      </c>
      <c r="E124" s="338"/>
      <c r="F124" s="338"/>
      <c r="G124" s="338"/>
      <c r="H124" s="339"/>
    </row>
    <row r="125" spans="1:8" s="16" customFormat="1" ht="37.5" customHeight="1" x14ac:dyDescent="0.2">
      <c r="A125" s="335" t="s">
        <v>62</v>
      </c>
      <c r="B125" s="503"/>
      <c r="C125" s="404"/>
      <c r="D125" s="337">
        <v>7920</v>
      </c>
      <c r="E125" s="338"/>
      <c r="F125" s="338"/>
      <c r="G125" s="338"/>
      <c r="H125" s="339"/>
    </row>
    <row r="126" spans="1:8" s="16" customFormat="1" ht="37.5" customHeight="1" thickBot="1" x14ac:dyDescent="0.25">
      <c r="A126" s="335" t="s">
        <v>63</v>
      </c>
      <c r="B126" s="503"/>
      <c r="C126" s="404"/>
      <c r="D126" s="337">
        <v>1560</v>
      </c>
      <c r="E126" s="338"/>
      <c r="F126" s="338"/>
      <c r="G126" s="338"/>
      <c r="H126" s="339"/>
    </row>
    <row r="127" spans="1:8" ht="62.25" customHeight="1" thickBot="1" x14ac:dyDescent="0.25">
      <c r="A127" s="693" t="s">
        <v>64</v>
      </c>
      <c r="B127" s="694"/>
      <c r="C127" s="404"/>
      <c r="D127" s="695"/>
      <c r="E127" s="696"/>
      <c r="F127" s="696"/>
      <c r="G127" s="696"/>
      <c r="H127" s="697"/>
    </row>
    <row r="128" spans="1:8" ht="62.45" customHeight="1" thickBot="1" x14ac:dyDescent="0.25">
      <c r="A128" s="688" t="s">
        <v>529</v>
      </c>
      <c r="B128" s="689"/>
      <c r="C128" s="404"/>
      <c r="D128" s="690">
        <v>90</v>
      </c>
      <c r="E128" s="691"/>
      <c r="F128" s="691"/>
      <c r="G128" s="691"/>
      <c r="H128" s="692"/>
    </row>
    <row r="129" spans="1:8" s="16" customFormat="1" ht="37.5" customHeight="1" x14ac:dyDescent="0.2">
      <c r="A129" s="335" t="s">
        <v>66</v>
      </c>
      <c r="B129" s="503"/>
      <c r="C129" s="404"/>
      <c r="D129" s="337">
        <v>300</v>
      </c>
      <c r="E129" s="338"/>
      <c r="F129" s="338"/>
      <c r="G129" s="338"/>
      <c r="H129" s="339"/>
    </row>
    <row r="130" spans="1:8" s="16" customFormat="1" ht="37.5" customHeight="1" x14ac:dyDescent="0.2">
      <c r="A130" s="335" t="s">
        <v>67</v>
      </c>
      <c r="B130" s="503"/>
      <c r="C130" s="404"/>
      <c r="D130" s="337">
        <v>600</v>
      </c>
      <c r="E130" s="338"/>
      <c r="F130" s="338"/>
      <c r="G130" s="338"/>
      <c r="H130" s="339"/>
    </row>
    <row r="131" spans="1:8" s="16" customFormat="1" ht="37.5" customHeight="1" x14ac:dyDescent="0.2">
      <c r="A131" s="335" t="s">
        <v>68</v>
      </c>
      <c r="B131" s="503"/>
      <c r="C131" s="404"/>
      <c r="D131" s="337">
        <v>900</v>
      </c>
      <c r="E131" s="338"/>
      <c r="F131" s="338"/>
      <c r="G131" s="338"/>
      <c r="H131" s="339"/>
    </row>
    <row r="132" spans="1:8" s="16" customFormat="1" ht="37.5" customHeight="1" thickBot="1" x14ac:dyDescent="0.25">
      <c r="A132" s="348" t="s">
        <v>69</v>
      </c>
      <c r="B132" s="504"/>
      <c r="C132" s="405"/>
      <c r="D132" s="367">
        <v>4440</v>
      </c>
      <c r="E132" s="351"/>
      <c r="F132" s="351"/>
      <c r="G132" s="351"/>
      <c r="H132" s="352"/>
    </row>
    <row r="133" spans="1:8" s="16" customFormat="1" ht="117.75" customHeight="1" thickBot="1" x14ac:dyDescent="0.25">
      <c r="A133" s="501" t="s">
        <v>71</v>
      </c>
      <c r="B133" s="502"/>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354">
        <v>180</v>
      </c>
      <c r="E133" s="354"/>
      <c r="F133" s="354"/>
      <c r="G133" s="354"/>
      <c r="H133" s="355"/>
    </row>
    <row r="134" spans="1:8" s="23" customFormat="1" ht="50.1" customHeight="1" thickBot="1" x14ac:dyDescent="0.25">
      <c r="A134" s="341" t="s">
        <v>72</v>
      </c>
      <c r="B134" s="342"/>
      <c r="C134" s="21"/>
      <c r="D134" s="343" t="e">
        <f>"от "&amp;MIN(D136,D156:H157,#REF!,D158:H172)&amp;" до "&amp;MAX(D136,D156:H157,#REF!,D158:H172)</f>
        <v>#REF!</v>
      </c>
      <c r="E134" s="343"/>
      <c r="F134" s="343"/>
      <c r="G134" s="343"/>
      <c r="H134" s="344"/>
    </row>
    <row r="135" spans="1:8" s="16" customFormat="1" ht="24.95" customHeight="1" thickBot="1" x14ac:dyDescent="0.25">
      <c r="A135" s="497"/>
      <c r="B135" s="498"/>
      <c r="C135" s="60"/>
      <c r="D135" s="499"/>
      <c r="E135" s="499"/>
      <c r="F135" s="499"/>
      <c r="G135" s="499"/>
      <c r="H135" s="500"/>
    </row>
    <row r="136" spans="1:8" s="16" customFormat="1" ht="74.25" customHeight="1" thickBot="1" x14ac:dyDescent="0.25">
      <c r="A136" s="374" t="s">
        <v>73</v>
      </c>
      <c r="B136" s="375"/>
      <c r="C13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379">
        <v>7920</v>
      </c>
      <c r="E136" s="379"/>
      <c r="F136" s="379"/>
      <c r="G136" s="379"/>
      <c r="H136" s="380"/>
    </row>
    <row r="137" spans="1:8" s="16" customFormat="1" ht="74.25" customHeight="1" thickBot="1" x14ac:dyDescent="0.25">
      <c r="A137" s="381" t="s">
        <v>74</v>
      </c>
      <c r="B137" s="382"/>
      <c r="C137" s="377"/>
      <c r="D137" s="383" t="s">
        <v>75</v>
      </c>
      <c r="E137" s="384"/>
      <c r="F137" s="384"/>
      <c r="G137" s="384"/>
      <c r="H137" s="385"/>
    </row>
    <row r="138" spans="1:8" s="16" customFormat="1" ht="74.25" customHeight="1" x14ac:dyDescent="0.2">
      <c r="A138" s="363" t="s">
        <v>76</v>
      </c>
      <c r="B138" s="364"/>
      <c r="C138" s="377"/>
      <c r="D138" s="368">
        <f>D136/4</f>
        <v>1980</v>
      </c>
      <c r="E138" s="368"/>
      <c r="F138" s="368"/>
      <c r="G138" s="368"/>
      <c r="H138" s="369"/>
    </row>
    <row r="139" spans="1:8" s="16" customFormat="1" ht="74.25" customHeight="1" x14ac:dyDescent="0.2">
      <c r="A139" s="363" t="s">
        <v>77</v>
      </c>
      <c r="B139" s="364"/>
      <c r="C139" s="377"/>
      <c r="D139" s="368">
        <f>D136/5</f>
        <v>1584</v>
      </c>
      <c r="E139" s="368"/>
      <c r="F139" s="368"/>
      <c r="G139" s="368"/>
      <c r="H139" s="369"/>
    </row>
    <row r="140" spans="1:8" s="16" customFormat="1" ht="74.25" customHeight="1" x14ac:dyDescent="0.2">
      <c r="A140" s="363" t="s">
        <v>78</v>
      </c>
      <c r="B140" s="364"/>
      <c r="C140" s="377"/>
      <c r="D140" s="368">
        <f>D136/6</f>
        <v>1320</v>
      </c>
      <c r="E140" s="368"/>
      <c r="F140" s="368"/>
      <c r="G140" s="368"/>
      <c r="H140" s="369"/>
    </row>
    <row r="141" spans="1:8" s="16" customFormat="1" ht="74.25" customHeight="1" x14ac:dyDescent="0.2">
      <c r="A141" s="363" t="s">
        <v>79</v>
      </c>
      <c r="B141" s="364"/>
      <c r="C141" s="377"/>
      <c r="D141" s="368">
        <f>D136/7</f>
        <v>1131.4285714285713</v>
      </c>
      <c r="E141" s="368"/>
      <c r="F141" s="368"/>
      <c r="G141" s="368"/>
      <c r="H141" s="369"/>
    </row>
    <row r="142" spans="1:8" s="16" customFormat="1" ht="74.25" customHeight="1" x14ac:dyDescent="0.2">
      <c r="A142" s="363" t="s">
        <v>80</v>
      </c>
      <c r="B142" s="364"/>
      <c r="C142" s="377"/>
      <c r="D142" s="368">
        <f>D136/8</f>
        <v>990</v>
      </c>
      <c r="E142" s="368"/>
      <c r="F142" s="368"/>
      <c r="G142" s="368"/>
      <c r="H142" s="369"/>
    </row>
    <row r="143" spans="1:8" s="16" customFormat="1" ht="74.25" customHeight="1" x14ac:dyDescent="0.2">
      <c r="A143" s="363" t="s">
        <v>81</v>
      </c>
      <c r="B143" s="364"/>
      <c r="C143" s="377"/>
      <c r="D143" s="368">
        <f>D136/9</f>
        <v>880</v>
      </c>
      <c r="E143" s="368"/>
      <c r="F143" s="368"/>
      <c r="G143" s="368"/>
      <c r="H143" s="369"/>
    </row>
    <row r="144" spans="1:8" s="16" customFormat="1" ht="74.25" customHeight="1" x14ac:dyDescent="0.2">
      <c r="A144" s="363" t="s">
        <v>82</v>
      </c>
      <c r="B144" s="364"/>
      <c r="C144" s="377"/>
      <c r="D144" s="368">
        <f>D136/10</f>
        <v>792</v>
      </c>
      <c r="E144" s="368"/>
      <c r="F144" s="368"/>
      <c r="G144" s="368"/>
      <c r="H144" s="369"/>
    </row>
    <row r="145" spans="1:8" s="16" customFormat="1" ht="74.25" customHeight="1" thickBot="1" x14ac:dyDescent="0.25">
      <c r="A145" s="374" t="s">
        <v>83</v>
      </c>
      <c r="B145" s="375"/>
      <c r="C145" s="377"/>
      <c r="D145" s="379">
        <v>11880</v>
      </c>
      <c r="E145" s="379"/>
      <c r="F145" s="379"/>
      <c r="G145" s="379"/>
      <c r="H145" s="380"/>
    </row>
    <row r="146" spans="1:8" s="16" customFormat="1" ht="74.25" customHeight="1" thickBot="1" x14ac:dyDescent="0.25">
      <c r="A146" s="381" t="s">
        <v>74</v>
      </c>
      <c r="B146" s="382"/>
      <c r="C146" s="377"/>
      <c r="D146" s="383" t="s">
        <v>75</v>
      </c>
      <c r="E146" s="384"/>
      <c r="F146" s="384"/>
      <c r="G146" s="384"/>
      <c r="H146" s="385"/>
    </row>
    <row r="147" spans="1:8" s="16" customFormat="1" ht="74.25" customHeight="1" x14ac:dyDescent="0.2">
      <c r="A147" s="363" t="s">
        <v>76</v>
      </c>
      <c r="B147" s="364"/>
      <c r="C147" s="377"/>
      <c r="D147" s="368">
        <v>2970</v>
      </c>
      <c r="E147" s="368"/>
      <c r="F147" s="368"/>
      <c r="G147" s="368"/>
      <c r="H147" s="369"/>
    </row>
    <row r="148" spans="1:8" s="16" customFormat="1" ht="74.25" customHeight="1" x14ac:dyDescent="0.2">
      <c r="A148" s="363" t="s">
        <v>77</v>
      </c>
      <c r="B148" s="364"/>
      <c r="C148" s="377"/>
      <c r="D148" s="368">
        <v>2376</v>
      </c>
      <c r="E148" s="368"/>
      <c r="F148" s="368"/>
      <c r="G148" s="368"/>
      <c r="H148" s="369"/>
    </row>
    <row r="149" spans="1:8" s="16" customFormat="1" ht="74.25" customHeight="1" x14ac:dyDescent="0.2">
      <c r="A149" s="363" t="s">
        <v>78</v>
      </c>
      <c r="B149" s="364"/>
      <c r="C149" s="377"/>
      <c r="D149" s="368">
        <v>1980</v>
      </c>
      <c r="E149" s="368"/>
      <c r="F149" s="368"/>
      <c r="G149" s="368"/>
      <c r="H149" s="369"/>
    </row>
    <row r="150" spans="1:8" s="16" customFormat="1" ht="74.25" customHeight="1" x14ac:dyDescent="0.2">
      <c r="A150" s="363" t="s">
        <v>79</v>
      </c>
      <c r="B150" s="364"/>
      <c r="C150" s="377"/>
      <c r="D150" s="368">
        <v>1697.1428571428571</v>
      </c>
      <c r="E150" s="368"/>
      <c r="F150" s="368"/>
      <c r="G150" s="368"/>
      <c r="H150" s="369"/>
    </row>
    <row r="151" spans="1:8" s="16" customFormat="1" ht="74.25" customHeight="1" x14ac:dyDescent="0.2">
      <c r="A151" s="363" t="s">
        <v>80</v>
      </c>
      <c r="B151" s="364"/>
      <c r="C151" s="377"/>
      <c r="D151" s="368">
        <v>1485</v>
      </c>
      <c r="E151" s="368"/>
      <c r="F151" s="368"/>
      <c r="G151" s="368"/>
      <c r="H151" s="369"/>
    </row>
    <row r="152" spans="1:8" s="16" customFormat="1" ht="74.25" customHeight="1" x14ac:dyDescent="0.2">
      <c r="A152" s="363" t="s">
        <v>81</v>
      </c>
      <c r="B152" s="364"/>
      <c r="C152" s="377"/>
      <c r="D152" s="368">
        <v>1320</v>
      </c>
      <c r="E152" s="368"/>
      <c r="F152" s="368"/>
      <c r="G152" s="368"/>
      <c r="H152" s="369"/>
    </row>
    <row r="153" spans="1:8" s="16" customFormat="1" ht="74.25" customHeight="1" thickBot="1" x14ac:dyDescent="0.25">
      <c r="A153" s="363" t="s">
        <v>82</v>
      </c>
      <c r="B153" s="364"/>
      <c r="C153" s="378"/>
      <c r="D153" s="368">
        <v>1188</v>
      </c>
      <c r="E153" s="368"/>
      <c r="F153" s="368"/>
      <c r="G153" s="368"/>
      <c r="H153" s="369"/>
    </row>
    <row r="154" spans="1:8" s="16" customFormat="1" ht="62.45" customHeight="1" thickBot="1" x14ac:dyDescent="0.25">
      <c r="A154" s="358" t="s">
        <v>84</v>
      </c>
      <c r="B154" s="359"/>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353">
        <v>10008</v>
      </c>
      <c r="E154" s="354"/>
      <c r="F154" s="354"/>
      <c r="G154" s="354"/>
      <c r="H154" s="355"/>
    </row>
    <row r="155" spans="1:8" s="16" customFormat="1" ht="24.95" customHeight="1" thickBot="1" x14ac:dyDescent="0.25">
      <c r="A155" s="497"/>
      <c r="B155" s="498"/>
      <c r="C155" s="56"/>
      <c r="D155" s="499"/>
      <c r="E155" s="499"/>
      <c r="F155" s="499"/>
      <c r="G155" s="499"/>
      <c r="H155" s="500"/>
    </row>
    <row r="156" spans="1:8" s="16" customFormat="1" ht="50.1" customHeight="1" x14ac:dyDescent="0.2">
      <c r="A156" s="335" t="s">
        <v>85</v>
      </c>
      <c r="B156" s="336"/>
      <c r="C156" s="105" t="str">
        <f>"Интернет-площадка 2gis.ru на основе Cправочника организаций "&amp;$C$2&amp;""</f>
        <v>Интернет-площадка 2gis.ru на основе Cправочника организаций "2ГИС.КРАСНОДАР"</v>
      </c>
      <c r="D156" s="340">
        <v>7920</v>
      </c>
      <c r="E156" s="338"/>
      <c r="F156" s="338"/>
      <c r="G156" s="338"/>
      <c r="H156" s="339"/>
    </row>
    <row r="157" spans="1:8" s="16" customFormat="1" ht="50.1" customHeight="1" x14ac:dyDescent="0.2">
      <c r="A157" s="335" t="s">
        <v>86</v>
      </c>
      <c r="B157" s="336"/>
      <c r="C15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340">
        <v>11880</v>
      </c>
      <c r="E157" s="338"/>
      <c r="F157" s="338"/>
      <c r="G157" s="338"/>
      <c r="H157" s="339"/>
    </row>
    <row r="158" spans="1:8" s="16" customFormat="1" ht="50.1" customHeight="1" x14ac:dyDescent="0.2">
      <c r="A158" s="335" t="s">
        <v>87</v>
      </c>
      <c r="B158" s="336"/>
      <c r="C15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340">
        <v>15840</v>
      </c>
      <c r="E158" s="338"/>
      <c r="F158" s="338"/>
      <c r="G158" s="338"/>
      <c r="H158" s="339"/>
    </row>
    <row r="159" spans="1:8" s="16" customFormat="1" ht="50.1" customHeight="1" x14ac:dyDescent="0.2">
      <c r="A159" s="335" t="s">
        <v>88</v>
      </c>
      <c r="B159" s="336"/>
      <c r="C159" s="68" t="str">
        <f>"Интернет-площадка 2gis.ru на основе Cправочника организаций "&amp;$C$2&amp;""</f>
        <v>Интернет-площадка 2gis.ru на основе Cправочника организаций "2ГИС.КРАСНОДАР"</v>
      </c>
      <c r="D159" s="340">
        <v>7920</v>
      </c>
      <c r="E159" s="338"/>
      <c r="F159" s="338"/>
      <c r="G159" s="338"/>
      <c r="H159" s="339"/>
    </row>
    <row r="160" spans="1:8" s="16" customFormat="1" ht="50.1" customHeight="1" x14ac:dyDescent="0.2">
      <c r="A160" s="335" t="s">
        <v>89</v>
      </c>
      <c r="B160" s="336"/>
      <c r="C160" s="68" t="str">
        <f>"Интернет-площадка 2gis.ru на основе Cправочника организаций "&amp;$C$2&amp;""</f>
        <v>Интернет-площадка 2gis.ru на основе Cправочника организаций "2ГИС.КРАСНОДАР"</v>
      </c>
      <c r="D160" s="340">
        <v>9504</v>
      </c>
      <c r="E160" s="338"/>
      <c r="F160" s="338"/>
      <c r="G160" s="338"/>
      <c r="H160" s="339"/>
    </row>
    <row r="161" spans="1:8" s="16" customFormat="1" ht="50.1" customHeight="1" x14ac:dyDescent="0.2">
      <c r="A161" s="335" t="s">
        <v>90</v>
      </c>
      <c r="B161" s="336"/>
      <c r="C161"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340">
        <v>3570</v>
      </c>
      <c r="E161" s="338"/>
      <c r="F161" s="338"/>
      <c r="G161" s="338"/>
      <c r="H161" s="339"/>
    </row>
    <row r="162" spans="1:8" s="16" customFormat="1" ht="50.1" customHeight="1" x14ac:dyDescent="0.2">
      <c r="A162" s="335" t="s">
        <v>91</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340">
        <v>5550</v>
      </c>
      <c r="E162" s="338"/>
      <c r="F162" s="338"/>
      <c r="G162" s="338"/>
      <c r="H162" s="339"/>
    </row>
    <row r="163" spans="1:8" s="16" customFormat="1" ht="50.1" customHeight="1" x14ac:dyDescent="0.2">
      <c r="A163" s="335" t="s">
        <v>92</v>
      </c>
      <c r="B163" s="336"/>
      <c r="C16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340">
        <v>7950</v>
      </c>
      <c r="E163" s="338"/>
      <c r="F163" s="338"/>
      <c r="G163" s="338"/>
      <c r="H163" s="339"/>
    </row>
    <row r="164" spans="1:8" s="16" customFormat="1" ht="50.1" customHeight="1" x14ac:dyDescent="0.2">
      <c r="A164" s="335" t="s">
        <v>93</v>
      </c>
      <c r="B164" s="336"/>
      <c r="C164" s="68" t="e">
        <f>#REF!</f>
        <v>#REF!</v>
      </c>
      <c r="D164" s="340">
        <v>17280</v>
      </c>
      <c r="E164" s="338"/>
      <c r="F164" s="338"/>
      <c r="G164" s="338"/>
      <c r="H164" s="339"/>
    </row>
    <row r="165" spans="1:8" s="16" customFormat="1" ht="50.1" customHeight="1" x14ac:dyDescent="0.2">
      <c r="A165" s="335" t="s">
        <v>94</v>
      </c>
      <c r="B165" s="336"/>
      <c r="C165" s="68" t="s">
        <v>95</v>
      </c>
      <c r="D165" s="340">
        <v>540</v>
      </c>
      <c r="E165" s="338"/>
      <c r="F165" s="338"/>
      <c r="G165" s="338"/>
      <c r="H165" s="339"/>
    </row>
    <row r="166" spans="1:8" s="16" customFormat="1" ht="70.5" customHeight="1" x14ac:dyDescent="0.2">
      <c r="A166" s="335" t="s">
        <v>96</v>
      </c>
      <c r="B166" s="336"/>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340">
        <v>5280</v>
      </c>
      <c r="E166" s="338"/>
      <c r="F166" s="338"/>
      <c r="G166" s="338"/>
      <c r="H166" s="339"/>
    </row>
    <row r="167" spans="1:8" s="16" customFormat="1" ht="70.5" customHeight="1" x14ac:dyDescent="0.2">
      <c r="A167" s="335" t="s">
        <v>97</v>
      </c>
      <c r="B167" s="336"/>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340">
        <v>4224</v>
      </c>
      <c r="E167" s="338"/>
      <c r="F167" s="338"/>
      <c r="G167" s="338"/>
      <c r="H167" s="339"/>
    </row>
    <row r="168" spans="1:8" s="16" customFormat="1" ht="70.5" customHeight="1" x14ac:dyDescent="0.2">
      <c r="A168" s="335" t="s">
        <v>98</v>
      </c>
      <c r="B168" s="336"/>
      <c r="C168"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340">
        <v>4440</v>
      </c>
      <c r="E168" s="338"/>
      <c r="F168" s="338"/>
      <c r="G168" s="338"/>
      <c r="H168" s="339"/>
    </row>
    <row r="169" spans="1:8" s="16" customFormat="1" ht="70.5" customHeight="1" x14ac:dyDescent="0.2">
      <c r="A169" s="335" t="s">
        <v>99</v>
      </c>
      <c r="B169" s="336"/>
      <c r="C169"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340">
        <v>2112</v>
      </c>
      <c r="E169" s="338"/>
      <c r="F169" s="338"/>
      <c r="G169" s="338"/>
      <c r="H169" s="339"/>
    </row>
    <row r="170" spans="1:8" s="16" customFormat="1" ht="70.5" customHeight="1" x14ac:dyDescent="0.2">
      <c r="A170" s="335" t="s">
        <v>100</v>
      </c>
      <c r="B170" s="336" t="s">
        <v>100</v>
      </c>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340">
        <v>25800</v>
      </c>
      <c r="E170" s="338"/>
      <c r="F170" s="338"/>
      <c r="G170" s="338"/>
      <c r="H170" s="339"/>
    </row>
    <row r="171" spans="1:8" s="16" customFormat="1" ht="70.5" customHeight="1" x14ac:dyDescent="0.2">
      <c r="A171" s="335" t="s">
        <v>101</v>
      </c>
      <c r="B171" s="336" t="s">
        <v>101</v>
      </c>
      <c r="C17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340">
        <v>10008</v>
      </c>
      <c r="E171" s="338"/>
      <c r="F171" s="338"/>
      <c r="G171" s="338"/>
      <c r="H171" s="339"/>
    </row>
    <row r="172" spans="1:8" s="16" customFormat="1" ht="50.1" customHeight="1" thickBot="1" x14ac:dyDescent="0.25">
      <c r="A172" s="335" t="s">
        <v>102</v>
      </c>
      <c r="B172" s="336"/>
      <c r="C17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340">
        <v>8760</v>
      </c>
      <c r="E172" s="338"/>
      <c r="F172" s="338"/>
      <c r="G172" s="338"/>
      <c r="H172" s="339"/>
    </row>
    <row r="173" spans="1:8" s="16" customFormat="1" ht="102" customHeight="1" thickBot="1" x14ac:dyDescent="0.25">
      <c r="A173" s="335" t="s">
        <v>16</v>
      </c>
      <c r="B173" s="336"/>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340">
        <v>510</v>
      </c>
      <c r="E173" s="338"/>
      <c r="F173" s="338"/>
      <c r="G173" s="338"/>
      <c r="H173" s="339"/>
    </row>
    <row r="174" spans="1:8" s="16" customFormat="1" ht="102" customHeight="1" thickBot="1" x14ac:dyDescent="0.25">
      <c r="A174" s="335" t="s">
        <v>103</v>
      </c>
      <c r="B174" s="336"/>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4" s="340">
        <v>100002</v>
      </c>
      <c r="E174" s="338"/>
      <c r="F174" s="338"/>
      <c r="G174" s="338"/>
      <c r="H174" s="339"/>
    </row>
    <row r="175" spans="1:8" s="16" customFormat="1" ht="126" customHeight="1" x14ac:dyDescent="0.2">
      <c r="A175" s="335" t="s">
        <v>104</v>
      </c>
      <c r="B175" s="336"/>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5" s="340">
        <v>12000</v>
      </c>
      <c r="E175" s="338"/>
      <c r="F175" s="338"/>
      <c r="G175" s="338"/>
      <c r="H175" s="339"/>
    </row>
    <row r="176" spans="1:8" s="16" customFormat="1" ht="96" customHeight="1" x14ac:dyDescent="0.2">
      <c r="A176" s="356" t="s">
        <v>105</v>
      </c>
      <c r="B176" s="357"/>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340">
        <v>10005</v>
      </c>
      <c r="E176" s="338"/>
      <c r="F176" s="338"/>
      <c r="G176" s="338"/>
      <c r="H176" s="339"/>
    </row>
    <row r="177" spans="1:8" s="16" customFormat="1" ht="96" customHeight="1" x14ac:dyDescent="0.2">
      <c r="A177" s="356" t="s">
        <v>106</v>
      </c>
      <c r="B177" s="357"/>
      <c r="C17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7" s="340">
        <v>11004</v>
      </c>
      <c r="E177" s="338"/>
      <c r="F177" s="338"/>
      <c r="G177" s="338"/>
      <c r="H177" s="339"/>
    </row>
    <row r="178" spans="1:8" s="16" customFormat="1" ht="50.1" customHeight="1" x14ac:dyDescent="0.2">
      <c r="A178" s="335" t="s">
        <v>107</v>
      </c>
      <c r="B178" s="336"/>
      <c r="C178" s="68" t="str">
        <f>"Интернет-площадка 2gis.ru на основе Cправочника организаций "&amp;$C$2&amp;""</f>
        <v>Интернет-площадка 2gis.ru на основе Cправочника организаций "2ГИС.КРАСНОДАР"</v>
      </c>
      <c r="D178" s="340">
        <v>14280</v>
      </c>
      <c r="E178" s="338"/>
      <c r="F178" s="338"/>
      <c r="G178" s="338"/>
      <c r="H178" s="339"/>
    </row>
    <row r="179" spans="1:8" s="16" customFormat="1" ht="50.1" customHeight="1" x14ac:dyDescent="0.2">
      <c r="A179" s="335" t="s">
        <v>108</v>
      </c>
      <c r="B179" s="336"/>
      <c r="C17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340">
        <v>21480</v>
      </c>
      <c r="E179" s="338"/>
      <c r="F179" s="338"/>
      <c r="G179" s="338"/>
      <c r="H179" s="339"/>
    </row>
    <row r="180" spans="1:8" s="16" customFormat="1" ht="50.1" customHeight="1" x14ac:dyDescent="0.2">
      <c r="A180" s="335" t="s">
        <v>109</v>
      </c>
      <c r="B180" s="336"/>
      <c r="C180"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340">
        <v>28560</v>
      </c>
      <c r="E180" s="338"/>
      <c r="F180" s="338"/>
      <c r="G180" s="338"/>
      <c r="H180" s="339"/>
    </row>
    <row r="181" spans="1:8" s="16" customFormat="1" ht="50.1" customHeight="1" x14ac:dyDescent="0.2">
      <c r="A181" s="335" t="s">
        <v>110</v>
      </c>
      <c r="B181" s="336"/>
      <c r="C181" s="68" t="str">
        <f>"Интернет-площадка 2gis.ru на основе Cправочника организаций "&amp;$C$2&amp;""</f>
        <v>Интернет-площадка 2gis.ru на основе Cправочника организаций "2ГИС.КРАСНОДАР"</v>
      </c>
      <c r="D181" s="340">
        <v>14280</v>
      </c>
      <c r="E181" s="338"/>
      <c r="F181" s="338"/>
      <c r="G181" s="338"/>
      <c r="H181" s="339"/>
    </row>
    <row r="182" spans="1:8" s="16" customFormat="1" ht="50.1" customHeight="1" x14ac:dyDescent="0.2">
      <c r="A182" s="335" t="s">
        <v>111</v>
      </c>
      <c r="B182" s="336"/>
      <c r="C182" s="68" t="str">
        <f>"Интернет-площадка 2gis.ru на основе Cправочника организаций "&amp;$C$2&amp;""</f>
        <v>Интернет-площадка 2gis.ru на основе Cправочника организаций "2ГИС.КРАСНОДАР"</v>
      </c>
      <c r="D182" s="340">
        <v>17136</v>
      </c>
      <c r="E182" s="338"/>
      <c r="F182" s="338"/>
      <c r="G182" s="338"/>
      <c r="H182" s="339"/>
    </row>
    <row r="183" spans="1:8" s="16" customFormat="1" ht="50.1" customHeight="1" x14ac:dyDescent="0.2">
      <c r="A183" s="335" t="s">
        <v>112</v>
      </c>
      <c r="B183" s="336"/>
      <c r="C18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340">
        <v>6480</v>
      </c>
      <c r="E183" s="338"/>
      <c r="F183" s="338"/>
      <c r="G183" s="338"/>
      <c r="H183" s="339"/>
    </row>
    <row r="184" spans="1:8" s="16" customFormat="1" ht="50.1" customHeight="1" x14ac:dyDescent="0.2">
      <c r="A184" s="335" t="s">
        <v>113</v>
      </c>
      <c r="B184" s="336"/>
      <c r="C184"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340">
        <v>10080</v>
      </c>
      <c r="E184" s="338"/>
      <c r="F184" s="338"/>
      <c r="G184" s="338"/>
      <c r="H184" s="339"/>
    </row>
    <row r="185" spans="1:8" s="16" customFormat="1" ht="50.1" customHeight="1" x14ac:dyDescent="0.2">
      <c r="A185" s="335" t="s">
        <v>114</v>
      </c>
      <c r="B185" s="336"/>
      <c r="C185"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340">
        <v>14400</v>
      </c>
      <c r="E185" s="338"/>
      <c r="F185" s="338"/>
      <c r="G185" s="338"/>
      <c r="H185" s="339"/>
    </row>
    <row r="186" spans="1:8" s="16" customFormat="1" ht="50.1" customHeight="1" x14ac:dyDescent="0.2">
      <c r="A186" s="335" t="s">
        <v>115</v>
      </c>
      <c r="B186" s="336"/>
      <c r="C186" s="68" t="s">
        <v>95</v>
      </c>
      <c r="D186" s="340">
        <v>1080</v>
      </c>
      <c r="E186" s="338"/>
      <c r="F186" s="338"/>
      <c r="G186" s="338"/>
      <c r="H186" s="339"/>
    </row>
    <row r="187" spans="1:8" s="16" customFormat="1" ht="75" customHeight="1" x14ac:dyDescent="0.2">
      <c r="A187" s="335" t="s">
        <v>116</v>
      </c>
      <c r="B187" s="336"/>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340">
        <v>46440</v>
      </c>
      <c r="E187" s="338"/>
      <c r="F187" s="338"/>
      <c r="G187" s="338"/>
      <c r="H187" s="339"/>
    </row>
    <row r="188" spans="1:8" s="16" customFormat="1" ht="50.1" customHeight="1" thickBot="1" x14ac:dyDescent="0.25">
      <c r="A188" s="335" t="s">
        <v>117</v>
      </c>
      <c r="B188" s="336"/>
      <c r="C18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340">
        <v>15840</v>
      </c>
      <c r="E188" s="338"/>
      <c r="F188" s="338"/>
      <c r="G188" s="338"/>
      <c r="H188" s="339"/>
    </row>
    <row r="189" spans="1:8" s="23" customFormat="1" ht="50.1" customHeight="1" thickBot="1" x14ac:dyDescent="0.25">
      <c r="A189" s="341" t="s">
        <v>118</v>
      </c>
      <c r="B189" s="342"/>
      <c r="C189" s="21"/>
      <c r="D189" s="343"/>
      <c r="E189" s="343"/>
      <c r="F189" s="343"/>
      <c r="G189" s="343"/>
      <c r="H189" s="344"/>
    </row>
    <row r="190" spans="1:8" s="16" customFormat="1" ht="50.1" customHeight="1" x14ac:dyDescent="0.2">
      <c r="A190" s="335" t="s">
        <v>119</v>
      </c>
      <c r="B190" s="336"/>
      <c r="C19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37">
        <v>10008</v>
      </c>
      <c r="E190" s="338"/>
      <c r="F190" s="338"/>
      <c r="G190" s="338"/>
      <c r="H190" s="339"/>
    </row>
    <row r="191" spans="1:8" s="16" customFormat="1" ht="50.1" customHeight="1" x14ac:dyDescent="0.2">
      <c r="A191" s="335" t="s">
        <v>120</v>
      </c>
      <c r="B191" s="336"/>
      <c r="C191" s="346"/>
      <c r="D191" s="337">
        <v>10008</v>
      </c>
      <c r="E191" s="338"/>
      <c r="F191" s="338"/>
      <c r="G191" s="338"/>
      <c r="H191" s="339"/>
    </row>
    <row r="192" spans="1:8" s="16" customFormat="1" ht="50.1" customHeight="1" x14ac:dyDescent="0.2">
      <c r="A192" s="348" t="s">
        <v>121</v>
      </c>
      <c r="B192" s="349"/>
      <c r="C192" s="346"/>
      <c r="D192" s="496">
        <v>3000</v>
      </c>
      <c r="E192" s="368"/>
      <c r="F192" s="368"/>
      <c r="G192" s="368"/>
      <c r="H192" s="368"/>
    </row>
    <row r="193" spans="1:8" s="16" customFormat="1" ht="50.1" customHeight="1" x14ac:dyDescent="0.2">
      <c r="A193" s="348" t="s">
        <v>122</v>
      </c>
      <c r="B193" s="349"/>
      <c r="C193" s="346"/>
      <c r="D193" s="496">
        <v>300</v>
      </c>
      <c r="E193" s="368"/>
      <c r="F193" s="368"/>
      <c r="G193" s="368"/>
      <c r="H193" s="368"/>
    </row>
    <row r="194" spans="1:8" s="16" customFormat="1" ht="50.1" customHeight="1" thickBot="1" x14ac:dyDescent="0.25">
      <c r="A194" s="348" t="s">
        <v>123</v>
      </c>
      <c r="B194" s="349"/>
      <c r="C194" s="347"/>
      <c r="D194" s="450">
        <v>1050</v>
      </c>
      <c r="E194" s="451"/>
      <c r="F194" s="451"/>
      <c r="G194" s="451"/>
      <c r="H194" s="451"/>
    </row>
    <row r="195" spans="1:8" s="16" customFormat="1" ht="50.1" customHeight="1" thickBot="1" x14ac:dyDescent="0.25">
      <c r="A195" s="341" t="s">
        <v>124</v>
      </c>
      <c r="B195" s="342"/>
      <c r="C195" s="21"/>
      <c r="D195" s="343"/>
      <c r="E195" s="343"/>
      <c r="F195" s="343"/>
      <c r="G195" s="343"/>
      <c r="H195" s="344"/>
    </row>
    <row r="196" spans="1:8" s="16" customFormat="1" ht="50.1" customHeight="1" x14ac:dyDescent="0.2">
      <c r="A196" s="335" t="s">
        <v>125</v>
      </c>
      <c r="B196" s="336"/>
      <c r="C196" s="68" t="str">
        <f>"Интернет-площадка 2gis.ru на основе Cправочника организаций "&amp;$C$2&amp;""</f>
        <v>Интернет-площадка 2gis.ru на основе Cправочника организаций "2ГИС.КРАСНОДАР"</v>
      </c>
      <c r="D196" s="337">
        <v>2550</v>
      </c>
      <c r="E196" s="338"/>
      <c r="F196" s="338"/>
      <c r="G196" s="338"/>
      <c r="H196" s="339"/>
    </row>
    <row r="197" spans="1:8" s="16" customFormat="1" ht="50.1" customHeight="1" x14ac:dyDescent="0.2">
      <c r="A197" s="335" t="s">
        <v>126</v>
      </c>
      <c r="B197" s="336"/>
      <c r="C19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7" s="340">
        <v>2550</v>
      </c>
      <c r="E197" s="338"/>
      <c r="F197" s="338"/>
      <c r="G197" s="338"/>
      <c r="H197" s="339"/>
    </row>
    <row r="198" spans="1:8" s="16" customFormat="1" ht="50.1" customHeight="1" x14ac:dyDescent="0.2">
      <c r="A198" s="335" t="s">
        <v>195</v>
      </c>
      <c r="B198" s="336"/>
      <c r="C198" s="68" t="str">
        <f>"Интернет-площадка 2gis.ru на основе Cправочника организаций "&amp;$C$2&amp;""</f>
        <v>Интернет-площадка 2gis.ru на основе Cправочника организаций "2ГИС.КРАСНОДАР"</v>
      </c>
      <c r="D198" s="337">
        <v>4680</v>
      </c>
      <c r="E198" s="338"/>
      <c r="F198" s="338"/>
      <c r="G198" s="338"/>
      <c r="H198" s="339"/>
    </row>
    <row r="199" spans="1:8" s="16" customFormat="1" ht="50.1" customHeight="1" x14ac:dyDescent="0.2">
      <c r="A199" s="335" t="s">
        <v>128</v>
      </c>
      <c r="B199" s="336"/>
      <c r="C19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9" s="337">
        <v>4680</v>
      </c>
      <c r="E199" s="338"/>
      <c r="F199" s="338"/>
      <c r="G199" s="338"/>
      <c r="H199" s="339"/>
    </row>
    <row r="200" spans="1:8" s="16" customFormat="1" ht="126" customHeight="1" thickBot="1" x14ac:dyDescent="0.25">
      <c r="A200" s="335" t="s">
        <v>129</v>
      </c>
      <c r="B200" s="336"/>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0" s="340">
        <v>7500</v>
      </c>
      <c r="E200" s="338"/>
      <c r="F200" s="338"/>
      <c r="G200" s="338"/>
      <c r="H200" s="339"/>
    </row>
    <row r="201" spans="1:8" ht="50.1" customHeight="1" thickBot="1" x14ac:dyDescent="0.25">
      <c r="A201" s="341" t="s">
        <v>196</v>
      </c>
      <c r="B201" s="342"/>
      <c r="C201" s="21"/>
      <c r="D201" s="343"/>
      <c r="E201" s="343"/>
      <c r="F201" s="343"/>
      <c r="G201" s="343"/>
      <c r="H201" s="344"/>
    </row>
    <row r="202" spans="1:8" s="20" customFormat="1" ht="30" customHeight="1" thickBot="1" x14ac:dyDescent="0.25">
      <c r="A202" s="486"/>
      <c r="B202" s="486"/>
      <c r="C202" s="602"/>
      <c r="D202" s="486"/>
      <c r="E202" s="486"/>
      <c r="F202" s="486"/>
      <c r="G202" s="486"/>
      <c r="H202" s="487"/>
    </row>
    <row r="203" spans="1:8" s="16" customFormat="1" ht="83.25" customHeight="1" x14ac:dyDescent="0.2">
      <c r="A203" s="335" t="s">
        <v>197</v>
      </c>
      <c r="B203" s="336"/>
      <c r="C20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337">
        <v>13500</v>
      </c>
      <c r="E203" s="338"/>
      <c r="F203" s="338"/>
      <c r="G203" s="338"/>
      <c r="H203" s="339"/>
    </row>
    <row r="204" spans="1:8" s="16" customFormat="1" ht="83.25" customHeight="1" thickBot="1" x14ac:dyDescent="0.25">
      <c r="A204" s="335" t="s">
        <v>198</v>
      </c>
      <c r="B204" s="336"/>
      <c r="C204" s="346"/>
      <c r="D204" s="337">
        <v>13500</v>
      </c>
      <c r="E204" s="338"/>
      <c r="F204" s="338"/>
      <c r="G204" s="338"/>
      <c r="H204" s="339"/>
    </row>
    <row r="205" spans="1:8" s="23" customFormat="1" ht="50.1" customHeight="1" thickBot="1" x14ac:dyDescent="0.25">
      <c r="A205" s="497"/>
      <c r="B205" s="498"/>
      <c r="C205" s="56"/>
      <c r="D205" s="499"/>
      <c r="E205" s="499"/>
      <c r="F205" s="499"/>
      <c r="G205" s="499"/>
      <c r="H205" s="500"/>
    </row>
    <row r="206" spans="1:8" s="20" customFormat="1" ht="26.25" x14ac:dyDescent="0.2">
      <c r="A206" s="71"/>
      <c r="B206" s="72"/>
      <c r="C206" s="73"/>
      <c r="D206" s="72"/>
      <c r="E206" s="72"/>
      <c r="F206" s="72"/>
      <c r="G206" s="72"/>
      <c r="H206" s="74"/>
    </row>
    <row r="207" spans="1:8" s="16" customFormat="1" ht="21" x14ac:dyDescent="0.2">
      <c r="A207" s="75"/>
      <c r="B207" s="76" t="s">
        <v>130</v>
      </c>
      <c r="C207" s="333" t="s">
        <v>199</v>
      </c>
      <c r="D207" s="333"/>
      <c r="E207" s="77"/>
      <c r="F207" s="77"/>
      <c r="G207" s="77"/>
      <c r="H207" s="77"/>
    </row>
    <row r="208" spans="1:8" s="16" customFormat="1" ht="21" x14ac:dyDescent="0.2">
      <c r="A208" s="75"/>
      <c r="B208" s="77"/>
      <c r="C208" s="327" t="s">
        <v>200</v>
      </c>
      <c r="D208" s="327"/>
      <c r="E208" s="77"/>
      <c r="F208" s="77"/>
      <c r="G208" s="77"/>
      <c r="H208" s="77"/>
    </row>
    <row r="209" spans="1:8" s="16" customFormat="1" ht="21" x14ac:dyDescent="0.2">
      <c r="A209" s="75"/>
      <c r="B209" s="77"/>
      <c r="C209" s="327" t="s">
        <v>201</v>
      </c>
      <c r="D209" s="327"/>
      <c r="E209" s="77"/>
      <c r="F209" s="77"/>
      <c r="G209" s="77"/>
      <c r="H209" s="77"/>
    </row>
    <row r="210" spans="1:8" s="16" customFormat="1" ht="21" x14ac:dyDescent="0.2">
      <c r="A210" s="75"/>
      <c r="B210" s="77"/>
      <c r="C210" s="108"/>
      <c r="D210" s="108"/>
      <c r="E210" s="77"/>
      <c r="F210" s="77"/>
      <c r="G210" s="77"/>
      <c r="H210" s="77"/>
    </row>
    <row r="211" spans="1:8" s="16" customFormat="1" ht="21" x14ac:dyDescent="0.2">
      <c r="A211" s="334" t="s">
        <v>530</v>
      </c>
      <c r="B211" s="334"/>
      <c r="C211" s="334"/>
      <c r="D211" s="334"/>
      <c r="E211" s="334"/>
      <c r="F211" s="334"/>
      <c r="G211" s="334"/>
      <c r="H211" s="334"/>
    </row>
    <row r="212" spans="1:8" s="16" customFormat="1" ht="26.25" x14ac:dyDescent="0.2">
      <c r="A212" s="324" t="str">
        <f>Абакан_юр!A171</f>
        <v>По соглашению сторон в качестве валюты платежа могут выступать украинские гривны, в этом случае курс следующий: 1 руб. = 0,5104 гривен</v>
      </c>
      <c r="B212" s="324"/>
      <c r="C212" s="324"/>
      <c r="D212" s="79"/>
      <c r="E212" s="79"/>
      <c r="F212" s="80"/>
      <c r="G212" s="328"/>
      <c r="H212" s="328"/>
    </row>
    <row r="213" spans="1:8" ht="12.6" customHeight="1" x14ac:dyDescent="0.2">
      <c r="A213" s="324" t="str">
        <f>Абакан_юр!A172</f>
        <v>По соглашению сторон в качестве валюты платежа могут выступать дирхамы ОАЭ, в этом случае курс следующий: 1 руб. = 0,0434 дирхам</v>
      </c>
      <c r="B213" s="324"/>
      <c r="C213" s="324"/>
      <c r="D213" s="79"/>
      <c r="E213" s="79"/>
      <c r="F213" s="80"/>
      <c r="G213" s="82"/>
      <c r="H213" s="82"/>
    </row>
    <row r="214" spans="1:8" s="77" customFormat="1" ht="24.95" customHeight="1" x14ac:dyDescent="0.2">
      <c r="A214" s="324" t="str">
        <f>Абакан_юр!A173</f>
        <v>По соглашению сторон в качестве валюты платежа могут выступать доллары США, в этом случае курс следующий: 1 руб. = 0,0126 доллара</v>
      </c>
      <c r="B214" s="324"/>
      <c r="C214" s="324"/>
      <c r="D214" s="79"/>
      <c r="E214" s="79"/>
      <c r="F214" s="80"/>
      <c r="G214" s="82"/>
      <c r="H214" s="82"/>
    </row>
    <row r="215" spans="1:8" s="77" customFormat="1" ht="24.95" customHeight="1" x14ac:dyDescent="0.2">
      <c r="A215" s="324" t="str">
        <f>Абакан_юр!A174</f>
        <v>По соглашению сторон в качестве валюты платежа могут выступать евро, в этом случае курс следующий: 1 руб. = 0,0117 евро</v>
      </c>
      <c r="B215" s="324"/>
      <c r="C215" s="324"/>
      <c r="D215" s="79"/>
      <c r="E215" s="80"/>
      <c r="F215" s="80"/>
      <c r="G215" s="82"/>
      <c r="H215" s="82"/>
    </row>
    <row r="216" spans="1:8" s="77" customFormat="1" ht="24.95" customHeight="1" x14ac:dyDescent="0.2">
      <c r="A216" s="324" t="str">
        <f>Абакан_юр!A175</f>
        <v>По соглашению сторон в качестве валюты платежа могут выступать чешские кроны, в этом случае курс следующий: 1 руб. = 0,2914 крона</v>
      </c>
      <c r="B216" s="324"/>
      <c r="C216" s="324"/>
      <c r="D216" s="79"/>
      <c r="E216" s="80"/>
      <c r="F216" s="80"/>
      <c r="G216" s="82"/>
      <c r="H216" s="82"/>
    </row>
    <row r="217" spans="1:8" s="77" customFormat="1" ht="24.95" customHeight="1" x14ac:dyDescent="0.2">
      <c r="A217" s="324" t="str">
        <f>Абакан_юр!A176</f>
        <v>По соглашению сторон в качестве валюты платежа могут выступать киргизские сомы, в этом случае курс следующий: 1 руб. = 1,0988 сом</v>
      </c>
      <c r="B217" s="324"/>
      <c r="C217" s="324"/>
      <c r="D217" s="79"/>
      <c r="E217" s="79"/>
      <c r="F217" s="80"/>
      <c r="G217" s="82"/>
      <c r="H217" s="82"/>
    </row>
    <row r="218" spans="1:8" s="78" customFormat="1" ht="94.5" customHeight="1" x14ac:dyDescent="0.2">
      <c r="A218" s="324" t="str">
        <f>Абакан_юр!A177</f>
        <v>По соглашению сторон в качестве валюты платежа могут выступать казахстанские тенге, в этом случае курс следующий: 1 руб. = 5,7644 тенге</v>
      </c>
      <c r="B218" s="324"/>
      <c r="C218" s="324"/>
      <c r="D218" s="79"/>
      <c r="E218" s="79"/>
      <c r="F218" s="80"/>
      <c r="G218" s="82"/>
      <c r="H218" s="82"/>
    </row>
    <row r="219" spans="1:8" s="81" customFormat="1" ht="24.95" customHeight="1" x14ac:dyDescent="0.2">
      <c r="A219" s="83"/>
      <c r="B219" s="83"/>
      <c r="C219" s="84"/>
      <c r="D219" s="85"/>
      <c r="E219" s="85"/>
      <c r="F219" s="86"/>
      <c r="G219" s="87"/>
      <c r="H219" s="87"/>
    </row>
    <row r="220" spans="1:8" s="81" customFormat="1" ht="24.95" customHeight="1" x14ac:dyDescent="0.2">
      <c r="A220" s="325" t="s">
        <v>141</v>
      </c>
      <c r="B220" s="325"/>
      <c r="C220" s="325"/>
      <c r="D220" s="325"/>
      <c r="E220" s="325"/>
      <c r="F220" s="325"/>
      <c r="G220" s="325"/>
      <c r="H220" s="325"/>
    </row>
    <row r="221" spans="1:8" s="81" customFormat="1" ht="24.95" customHeight="1" x14ac:dyDescent="0.2">
      <c r="A221" s="325" t="s">
        <v>142</v>
      </c>
      <c r="B221" s="325"/>
      <c r="C221" s="325"/>
      <c r="D221" s="325"/>
      <c r="E221" s="325"/>
      <c r="F221" s="325"/>
      <c r="G221" s="325"/>
      <c r="H221" s="325"/>
    </row>
    <row r="222" spans="1:8" s="81" customFormat="1" ht="24.95" customHeight="1" x14ac:dyDescent="0.2">
      <c r="A222" s="83"/>
      <c r="B222" s="83"/>
      <c r="C222" s="84"/>
      <c r="D222" s="85"/>
      <c r="E222" s="85"/>
      <c r="F222" s="86"/>
      <c r="G222" s="87"/>
      <c r="H222" s="87"/>
    </row>
    <row r="223" spans="1:8" s="81" customFormat="1" ht="24.95" customHeight="1" thickBot="1" x14ac:dyDescent="0.25">
      <c r="A223" s="326" t="s">
        <v>143</v>
      </c>
      <c r="B223" s="326"/>
      <c r="C223" s="326"/>
      <c r="D223" s="326"/>
      <c r="E223" s="326"/>
      <c r="F223" s="89"/>
      <c r="H223" s="90"/>
    </row>
    <row r="224" spans="1:8" s="81" customFormat="1" ht="24.95" customHeight="1" thickBot="1" x14ac:dyDescent="0.25">
      <c r="A224" s="312" t="s">
        <v>144</v>
      </c>
      <c r="B224" s="313"/>
      <c r="C224" s="313"/>
      <c r="D224" s="313"/>
      <c r="E224" s="314"/>
      <c r="F224" s="91"/>
      <c r="G224" s="72"/>
      <c r="H224" s="92"/>
    </row>
    <row r="225" spans="1:8" s="81" customFormat="1" ht="24.95" customHeight="1" thickBot="1" x14ac:dyDescent="0.25">
      <c r="A225" s="517" t="s">
        <v>145</v>
      </c>
      <c r="B225" s="518"/>
      <c r="C225" s="93" t="s">
        <v>146</v>
      </c>
      <c r="D225" s="600" t="s">
        <v>147</v>
      </c>
      <c r="E225" s="601"/>
      <c r="F225" s="94"/>
      <c r="G225" s="94"/>
      <c r="H225" s="94"/>
    </row>
    <row r="226" spans="1:8" s="88" customFormat="1" ht="12" customHeight="1" x14ac:dyDescent="0.2">
      <c r="A226" s="318" t="s">
        <v>203</v>
      </c>
      <c r="B226" s="319"/>
      <c r="C226" s="320" t="s">
        <v>204</v>
      </c>
      <c r="D226" s="619">
        <v>2190</v>
      </c>
      <c r="E226" s="321"/>
      <c r="F226" s="94"/>
      <c r="G226" s="94"/>
      <c r="H226" s="94"/>
    </row>
    <row r="227" spans="1:8" ht="24.95" customHeight="1" x14ac:dyDescent="0.2">
      <c r="A227" s="322" t="s">
        <v>205</v>
      </c>
      <c r="B227" s="323"/>
      <c r="C227" s="310"/>
      <c r="D227" s="620">
        <v>1590</v>
      </c>
      <c r="E227" s="311"/>
      <c r="F227" s="94"/>
      <c r="G227" s="94"/>
      <c r="H227" s="94"/>
    </row>
    <row r="228" spans="1:8" ht="24.95" customHeight="1" x14ac:dyDescent="0.2">
      <c r="A228" s="322" t="s">
        <v>206</v>
      </c>
      <c r="B228" s="323"/>
      <c r="C228" s="310"/>
      <c r="D228" s="620">
        <v>1440</v>
      </c>
      <c r="E228" s="311"/>
      <c r="F228" s="94"/>
      <c r="G228" s="94"/>
      <c r="H228" s="94"/>
    </row>
    <row r="229" spans="1:8" s="88" customFormat="1" ht="12" customHeight="1" thickBot="1" x14ac:dyDescent="0.25">
      <c r="A229" s="322" t="s">
        <v>207</v>
      </c>
      <c r="B229" s="323"/>
      <c r="C229" s="310"/>
      <c r="D229" s="620">
        <v>1290</v>
      </c>
      <c r="E229" s="311"/>
      <c r="F229" s="94"/>
      <c r="G229" s="94"/>
      <c r="H229" s="94"/>
    </row>
    <row r="230" spans="1:8" s="90" customFormat="1" ht="50.1" customHeight="1" x14ac:dyDescent="0.2">
      <c r="A230" s="318" t="s">
        <v>148</v>
      </c>
      <c r="B230" s="319"/>
      <c r="C230" s="95" t="s">
        <v>149</v>
      </c>
      <c r="D230" s="320" t="s">
        <v>150</v>
      </c>
      <c r="E230" s="321"/>
      <c r="F230" s="94"/>
      <c r="G230" s="94"/>
      <c r="H230" s="94"/>
    </row>
    <row r="231" spans="1:8" s="92" customFormat="1" ht="50.1" customHeight="1" x14ac:dyDescent="0.2">
      <c r="A231" s="322" t="s">
        <v>151</v>
      </c>
      <c r="B231" s="323"/>
      <c r="C231" s="96" t="s">
        <v>152</v>
      </c>
      <c r="D231" s="310" t="s">
        <v>153</v>
      </c>
      <c r="E231" s="311"/>
      <c r="F231" s="94"/>
      <c r="G231" s="94"/>
      <c r="H231" s="94"/>
    </row>
    <row r="232" spans="1:8" ht="100.5" customHeight="1" thickBot="1" x14ac:dyDescent="0.25">
      <c r="A232" s="474" t="s">
        <v>154</v>
      </c>
      <c r="B232" s="475"/>
      <c r="C232" s="111" t="s">
        <v>155</v>
      </c>
      <c r="D232" s="476" t="s">
        <v>153</v>
      </c>
      <c r="E232" s="477"/>
      <c r="F232" s="94"/>
      <c r="G232" s="94"/>
      <c r="H232" s="94"/>
    </row>
    <row r="233" spans="1:8" ht="50.1" customHeight="1" x14ac:dyDescent="0.2">
      <c r="A233" s="322" t="s">
        <v>157</v>
      </c>
      <c r="B233" s="323"/>
      <c r="C233" s="110" t="s">
        <v>158</v>
      </c>
      <c r="D233" s="323" t="s">
        <v>153</v>
      </c>
      <c r="E233" s="473"/>
      <c r="F233" s="91"/>
      <c r="G233" s="91"/>
      <c r="H233" s="91"/>
    </row>
    <row r="234" spans="1:8" ht="50.1" customHeight="1" thickBot="1" x14ac:dyDescent="0.25">
      <c r="A234" s="596" t="s">
        <v>159</v>
      </c>
      <c r="B234" s="597"/>
      <c r="C234" s="111" t="s">
        <v>160</v>
      </c>
      <c r="D234" s="598" t="s">
        <v>153</v>
      </c>
      <c r="E234" s="599"/>
      <c r="F234" s="86"/>
      <c r="G234" s="87"/>
      <c r="H234" s="87"/>
    </row>
    <row r="235" spans="1:8" ht="50.1" customHeight="1" x14ac:dyDescent="0.2">
      <c r="A235" s="307" t="s">
        <v>161</v>
      </c>
      <c r="B235" s="307"/>
      <c r="C235" s="307"/>
      <c r="D235" s="307"/>
      <c r="E235" s="307"/>
      <c r="F235" s="307"/>
      <c r="G235" s="307"/>
      <c r="H235" s="307"/>
    </row>
    <row r="236" spans="1:8" ht="50.1" customHeight="1" x14ac:dyDescent="0.2">
      <c r="A236" s="307" t="s">
        <v>162</v>
      </c>
      <c r="B236" s="307"/>
      <c r="C236" s="307"/>
      <c r="D236" s="307"/>
      <c r="E236" s="307"/>
      <c r="F236" s="307"/>
      <c r="G236" s="307"/>
      <c r="H236" s="307"/>
    </row>
    <row r="237" spans="1:8" ht="175.5" customHeight="1" x14ac:dyDescent="0.2">
      <c r="A23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472"/>
      <c r="C237" s="472"/>
      <c r="D237" s="472"/>
      <c r="E237" s="472"/>
      <c r="F237" s="472"/>
      <c r="G237" s="472"/>
      <c r="H237" s="472"/>
    </row>
    <row r="238" spans="1:8" ht="75" customHeight="1" x14ac:dyDescent="0.2">
      <c r="A238" s="325" t="s">
        <v>164</v>
      </c>
      <c r="B238" s="325"/>
      <c r="C238" s="325"/>
      <c r="D238" s="325"/>
      <c r="E238" s="325"/>
      <c r="F238" s="325"/>
      <c r="G238" s="325"/>
      <c r="H238" s="325"/>
    </row>
    <row r="239" spans="1:8" ht="174.75" customHeight="1" x14ac:dyDescent="0.2">
      <c r="A239" s="307" t="s">
        <v>165</v>
      </c>
      <c r="B239" s="307"/>
      <c r="C239" s="307"/>
      <c r="D239" s="307"/>
      <c r="E239" s="307"/>
      <c r="F239" s="307"/>
      <c r="G239" s="307"/>
      <c r="H239" s="307"/>
    </row>
    <row r="240" spans="1:8" s="72" customFormat="1" ht="125.25" customHeight="1" x14ac:dyDescent="0.2">
      <c r="A240" s="325" t="s">
        <v>166</v>
      </c>
      <c r="B240" s="325"/>
      <c r="C240" s="325"/>
      <c r="D240" s="325"/>
      <c r="E240" s="325"/>
      <c r="F240" s="325"/>
      <c r="G240" s="325"/>
      <c r="H240" s="325"/>
    </row>
    <row r="241" spans="1:8" s="88" customFormat="1" ht="222.75" customHeight="1" x14ac:dyDescent="0.2">
      <c r="A241" s="71"/>
      <c r="B241" s="72"/>
      <c r="C241" s="73"/>
      <c r="D241" s="72"/>
      <c r="E241" s="72"/>
      <c r="F241" s="72"/>
      <c r="G241" s="72"/>
      <c r="H241" s="74"/>
    </row>
    <row r="242" spans="1:8" ht="24.95" customHeight="1" x14ac:dyDescent="0.2"/>
    <row r="243" spans="1:8" ht="24.95" customHeight="1" x14ac:dyDescent="0.2"/>
    <row r="244" spans="1:8" ht="180.75" customHeight="1" x14ac:dyDescent="0.2"/>
    <row r="245" spans="1:8" s="16" customFormat="1" ht="67.5" customHeight="1" x14ac:dyDescent="0.2">
      <c r="A245" s="71"/>
      <c r="B245" s="72"/>
      <c r="C245" s="73"/>
      <c r="D245" s="72"/>
      <c r="E245" s="72"/>
      <c r="F245" s="72"/>
      <c r="G245" s="72"/>
      <c r="H245" s="74"/>
    </row>
    <row r="246" spans="1:8" ht="24.95" customHeight="1" x14ac:dyDescent="0.2"/>
    <row r="247" spans="1:8" s="97" customFormat="1" ht="114.75" customHeight="1" x14ac:dyDescent="0.2">
      <c r="A247" s="71"/>
      <c r="B247" s="72"/>
      <c r="C247" s="73"/>
      <c r="D247" s="72"/>
      <c r="E247" s="72"/>
      <c r="F247" s="72"/>
      <c r="G247" s="72"/>
      <c r="H247"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A211:H211"/>
    <mergeCell ref="A201:B201"/>
    <mergeCell ref="D201:H201"/>
    <mergeCell ref="A202:C202"/>
    <mergeCell ref="D202:H202"/>
    <mergeCell ref="A203:B203"/>
    <mergeCell ref="C203:C204"/>
    <mergeCell ref="D203:H203"/>
    <mergeCell ref="A204:B204"/>
    <mergeCell ref="D204:H204"/>
    <mergeCell ref="A217:C217"/>
    <mergeCell ref="A218:C218"/>
    <mergeCell ref="A220:H220"/>
    <mergeCell ref="A221:H221"/>
    <mergeCell ref="A223:E223"/>
    <mergeCell ref="A224:E224"/>
    <mergeCell ref="A212:C212"/>
    <mergeCell ref="G212:H212"/>
    <mergeCell ref="A213:C213"/>
    <mergeCell ref="A214:C214"/>
    <mergeCell ref="A215:C215"/>
    <mergeCell ref="A216:C21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37:H237"/>
    <mergeCell ref="A238:H238"/>
    <mergeCell ref="A239:H239"/>
    <mergeCell ref="A240:E240"/>
    <mergeCell ref="F240:H240"/>
    <mergeCell ref="A233:B233"/>
    <mergeCell ref="D233:E233"/>
    <mergeCell ref="A234:B234"/>
    <mergeCell ref="D234:E234"/>
    <mergeCell ref="A235:H235"/>
    <mergeCell ref="A236:H23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6"/>
  <sheetViews>
    <sheetView zoomScale="40" zoomScaleNormal="40" zoomScaleSheetLayoutView="40" workbookViewId="0">
      <pane ySplit="3" topLeftCell="A350"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531</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60">
        <f>F8*1.2</f>
        <v>11570.4</v>
      </c>
      <c r="E8" s="361">
        <f>F8*1.1</f>
        <v>10606.2</v>
      </c>
      <c r="F8" s="361">
        <v>9642</v>
      </c>
      <c r="G8" s="361">
        <f>F8*0.75</f>
        <v>7231.5</v>
      </c>
      <c r="H8" s="362">
        <f>F8*0.5</f>
        <v>4821</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436">
        <f>F13*1.2</f>
        <v>13294.8</v>
      </c>
      <c r="E13" s="361">
        <f>F13*1.1</f>
        <v>12186.900000000001</v>
      </c>
      <c r="F13" s="361">
        <v>11079</v>
      </c>
      <c r="G13" s="361">
        <f>F13*0.75</f>
        <v>8309.25</v>
      </c>
      <c r="H13" s="362">
        <f>F13*0.5</f>
        <v>5539.5</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2280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"2ГИС.КРАСНОЯРСК"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506">
        <v>219</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60">
        <f>F28*1.2</f>
        <v>16200</v>
      </c>
      <c r="E28" s="361">
        <f>F28*1.1</f>
        <v>14850.000000000002</v>
      </c>
      <c r="F28" s="361">
        <v>13500</v>
      </c>
      <c r="G28" s="361">
        <f>F28*0.75</f>
        <v>10125</v>
      </c>
      <c r="H28" s="362">
        <f>F28*0.5</f>
        <v>6750</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436">
        <f>F33*1.2</f>
        <v>18619.2</v>
      </c>
      <c r="E33" s="361">
        <f>F33*1.1</f>
        <v>17067.600000000002</v>
      </c>
      <c r="F33" s="361">
        <v>15516</v>
      </c>
      <c r="G33" s="361">
        <f>F33*0.75</f>
        <v>11637</v>
      </c>
      <c r="H33" s="362">
        <f>F33*0.5</f>
        <v>7758</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3240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"2ГИС.КРАСНОЯРСК"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424">
        <v>312</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60">
        <f>F49*1.2</f>
        <v>13888.8</v>
      </c>
      <c r="E49" s="361">
        <f>F49*1.1</f>
        <v>12731.400000000001</v>
      </c>
      <c r="F49" s="361">
        <v>11574</v>
      </c>
      <c r="G49" s="361">
        <f>F49*0.75</f>
        <v>8680.5</v>
      </c>
      <c r="H49" s="362">
        <f>F49*0.5</f>
        <v>5787</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436">
        <f>F55*1.2</f>
        <v>15955.199999999999</v>
      </c>
      <c r="E55" s="361">
        <f>F55*1.1</f>
        <v>14625.6</v>
      </c>
      <c r="F55" s="361">
        <v>13296</v>
      </c>
      <c r="G55" s="361">
        <f>F55*0.75</f>
        <v>9972</v>
      </c>
      <c r="H55" s="362">
        <f>F55*0.5</f>
        <v>6648</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506">
        <v>219</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38</v>
      </c>
      <c r="B65" s="387"/>
      <c r="C65" s="387"/>
      <c r="D65" s="398" t="str">
        <f>"от "&amp;MIN(D66:D110)&amp;" до "&amp;MAX(D66:D110)</f>
        <v>от 2076 до 93420</v>
      </c>
      <c r="E65" s="399"/>
      <c r="F65" s="399"/>
      <c r="G65" s="399"/>
      <c r="H65" s="400"/>
    </row>
    <row r="66" spans="1:8" s="16" customFormat="1" ht="37.5" customHeight="1" outlineLevel="1" x14ac:dyDescent="0.2">
      <c r="A66" s="408" t="s">
        <v>39</v>
      </c>
      <c r="B66" s="409"/>
      <c r="C66" s="652"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411">
        <v>2076</v>
      </c>
      <c r="E66" s="412"/>
      <c r="F66" s="412"/>
      <c r="G66" s="412"/>
      <c r="H66" s="413"/>
    </row>
    <row r="67" spans="1:8" s="16" customFormat="1" ht="37.5" customHeight="1" outlineLevel="1" x14ac:dyDescent="0.2">
      <c r="A67" s="396" t="s">
        <v>40</v>
      </c>
      <c r="B67" s="397"/>
      <c r="C67" s="653"/>
      <c r="D67" s="337">
        <v>4152</v>
      </c>
      <c r="E67" s="338"/>
      <c r="F67" s="338"/>
      <c r="G67" s="338"/>
      <c r="H67" s="339"/>
    </row>
    <row r="68" spans="1:8" s="16" customFormat="1" ht="37.5" customHeight="1" outlineLevel="1" x14ac:dyDescent="0.2">
      <c r="A68" s="396" t="s">
        <v>41</v>
      </c>
      <c r="B68" s="397"/>
      <c r="C68" s="653"/>
      <c r="D68" s="337">
        <v>6228</v>
      </c>
      <c r="E68" s="338"/>
      <c r="F68" s="338"/>
      <c r="G68" s="338"/>
      <c r="H68" s="339"/>
    </row>
    <row r="69" spans="1:8" s="16" customFormat="1" ht="37.5" customHeight="1" outlineLevel="1" x14ac:dyDescent="0.2">
      <c r="A69" s="396" t="s">
        <v>42</v>
      </c>
      <c r="B69" s="397"/>
      <c r="C69" s="653"/>
      <c r="D69" s="337">
        <v>8304</v>
      </c>
      <c r="E69" s="338"/>
      <c r="F69" s="338"/>
      <c r="G69" s="338"/>
      <c r="H69" s="339"/>
    </row>
    <row r="70" spans="1:8" s="16" customFormat="1" ht="37.5" customHeight="1" outlineLevel="1" x14ac:dyDescent="0.2">
      <c r="A70" s="396" t="s">
        <v>43</v>
      </c>
      <c r="B70" s="397"/>
      <c r="C70" s="653"/>
      <c r="D70" s="337">
        <v>10380</v>
      </c>
      <c r="E70" s="338"/>
      <c r="F70" s="338"/>
      <c r="G70" s="338"/>
      <c r="H70" s="339"/>
    </row>
    <row r="71" spans="1:8" s="16" customFormat="1" ht="37.5" customHeight="1" outlineLevel="1" x14ac:dyDescent="0.2">
      <c r="A71" s="396" t="s">
        <v>44</v>
      </c>
      <c r="B71" s="397"/>
      <c r="C71" s="653"/>
      <c r="D71" s="337">
        <v>12456</v>
      </c>
      <c r="E71" s="338"/>
      <c r="F71" s="338"/>
      <c r="G71" s="338"/>
      <c r="H71" s="339"/>
    </row>
    <row r="72" spans="1:8" s="16" customFormat="1" ht="37.5" customHeight="1" outlineLevel="1" x14ac:dyDescent="0.2">
      <c r="A72" s="396" t="s">
        <v>45</v>
      </c>
      <c r="B72" s="397"/>
      <c r="C72" s="653"/>
      <c r="D72" s="337">
        <v>14532</v>
      </c>
      <c r="E72" s="338"/>
      <c r="F72" s="338"/>
      <c r="G72" s="338"/>
      <c r="H72" s="339"/>
    </row>
    <row r="73" spans="1:8" s="16" customFormat="1" ht="37.5" customHeight="1" outlineLevel="1" x14ac:dyDescent="0.2">
      <c r="A73" s="396" t="s">
        <v>46</v>
      </c>
      <c r="B73" s="397"/>
      <c r="C73" s="653"/>
      <c r="D73" s="337">
        <v>16608</v>
      </c>
      <c r="E73" s="338"/>
      <c r="F73" s="338"/>
      <c r="G73" s="338"/>
      <c r="H73" s="339"/>
    </row>
    <row r="74" spans="1:8" s="16" customFormat="1" ht="37.5" customHeight="1" outlineLevel="1" x14ac:dyDescent="0.2">
      <c r="A74" s="396" t="s">
        <v>47</v>
      </c>
      <c r="B74" s="397"/>
      <c r="C74" s="653"/>
      <c r="D74" s="337">
        <v>18684</v>
      </c>
      <c r="E74" s="338"/>
      <c r="F74" s="338"/>
      <c r="G74" s="338"/>
      <c r="H74" s="339"/>
    </row>
    <row r="75" spans="1:8" s="16" customFormat="1" ht="37.5" customHeight="1" outlineLevel="1" x14ac:dyDescent="0.2">
      <c r="A75" s="396" t="s">
        <v>48</v>
      </c>
      <c r="B75" s="397"/>
      <c r="C75" s="653"/>
      <c r="D75" s="337">
        <v>20760</v>
      </c>
      <c r="E75" s="338"/>
      <c r="F75" s="338"/>
      <c r="G75" s="338"/>
      <c r="H75" s="339"/>
    </row>
    <row r="76" spans="1:8" s="16" customFormat="1" ht="37.5" customHeight="1" outlineLevel="1" x14ac:dyDescent="0.2">
      <c r="A76" s="396" t="s">
        <v>49</v>
      </c>
      <c r="B76" s="397"/>
      <c r="C76" s="653"/>
      <c r="D76" s="337">
        <v>22836</v>
      </c>
      <c r="E76" s="338"/>
      <c r="F76" s="338"/>
      <c r="G76" s="338"/>
      <c r="H76" s="339"/>
    </row>
    <row r="77" spans="1:8" s="16" customFormat="1" ht="37.5" customHeight="1" outlineLevel="1" x14ac:dyDescent="0.2">
      <c r="A77" s="396" t="s">
        <v>50</v>
      </c>
      <c r="B77" s="397"/>
      <c r="C77" s="653"/>
      <c r="D77" s="337">
        <v>24912</v>
      </c>
      <c r="E77" s="338"/>
      <c r="F77" s="338"/>
      <c r="G77" s="338"/>
      <c r="H77" s="339"/>
    </row>
    <row r="78" spans="1:8" s="16" customFormat="1" ht="37.5" customHeight="1" outlineLevel="1" x14ac:dyDescent="0.2">
      <c r="A78" s="396" t="s">
        <v>51</v>
      </c>
      <c r="B78" s="397"/>
      <c r="C78" s="653"/>
      <c r="D78" s="337">
        <v>26988</v>
      </c>
      <c r="E78" s="338"/>
      <c r="F78" s="338"/>
      <c r="G78" s="338"/>
      <c r="H78" s="339"/>
    </row>
    <row r="79" spans="1:8" s="16" customFormat="1" ht="37.5" customHeight="1" outlineLevel="1" x14ac:dyDescent="0.2">
      <c r="A79" s="396" t="s">
        <v>52</v>
      </c>
      <c r="B79" s="397"/>
      <c r="C79" s="653"/>
      <c r="D79" s="337">
        <v>29064</v>
      </c>
      <c r="E79" s="338"/>
      <c r="F79" s="338"/>
      <c r="G79" s="338"/>
      <c r="H79" s="339"/>
    </row>
    <row r="80" spans="1:8" s="16" customFormat="1" ht="37.5" customHeight="1" outlineLevel="1" x14ac:dyDescent="0.2">
      <c r="A80" s="396" t="s">
        <v>53</v>
      </c>
      <c r="B80" s="397"/>
      <c r="C80" s="653"/>
      <c r="D80" s="337">
        <v>31140</v>
      </c>
      <c r="E80" s="338"/>
      <c r="F80" s="338"/>
      <c r="G80" s="338"/>
      <c r="H80" s="339"/>
    </row>
    <row r="81" spans="1:8" s="16" customFormat="1" ht="37.5" customHeight="1" outlineLevel="1" x14ac:dyDescent="0.2">
      <c r="A81" s="396" t="s">
        <v>54</v>
      </c>
      <c r="B81" s="397"/>
      <c r="C81" s="653"/>
      <c r="D81" s="337">
        <v>33216</v>
      </c>
      <c r="E81" s="338"/>
      <c r="F81" s="338"/>
      <c r="G81" s="338"/>
      <c r="H81" s="339"/>
    </row>
    <row r="82" spans="1:8" s="16" customFormat="1" ht="37.5" customHeight="1" outlineLevel="1" x14ac:dyDescent="0.2">
      <c r="A82" s="396" t="s">
        <v>55</v>
      </c>
      <c r="B82" s="397"/>
      <c r="C82" s="653"/>
      <c r="D82" s="337">
        <v>35292</v>
      </c>
      <c r="E82" s="338"/>
      <c r="F82" s="338"/>
      <c r="G82" s="338"/>
      <c r="H82" s="339"/>
    </row>
    <row r="83" spans="1:8" s="16" customFormat="1" ht="37.5" customHeight="1" outlineLevel="1" x14ac:dyDescent="0.2">
      <c r="A83" s="396" t="s">
        <v>56</v>
      </c>
      <c r="B83" s="397"/>
      <c r="C83" s="653"/>
      <c r="D83" s="337">
        <v>37368</v>
      </c>
      <c r="E83" s="338"/>
      <c r="F83" s="338"/>
      <c r="G83" s="338"/>
      <c r="H83" s="339"/>
    </row>
    <row r="84" spans="1:8" s="16" customFormat="1" ht="37.5" customHeight="1" outlineLevel="1" x14ac:dyDescent="0.2">
      <c r="A84" s="396" t="s">
        <v>57</v>
      </c>
      <c r="B84" s="397"/>
      <c r="C84" s="653"/>
      <c r="D84" s="337">
        <v>39444</v>
      </c>
      <c r="E84" s="338"/>
      <c r="F84" s="338"/>
      <c r="G84" s="338"/>
      <c r="H84" s="339"/>
    </row>
    <row r="85" spans="1:8" s="16" customFormat="1" ht="37.5" customHeight="1" outlineLevel="1" x14ac:dyDescent="0.2">
      <c r="A85" s="396" t="s">
        <v>58</v>
      </c>
      <c r="B85" s="397"/>
      <c r="C85" s="653"/>
      <c r="D85" s="337">
        <v>41520</v>
      </c>
      <c r="E85" s="338"/>
      <c r="F85" s="338"/>
      <c r="G85" s="338"/>
      <c r="H85" s="339"/>
    </row>
    <row r="86" spans="1:8" s="16" customFormat="1" ht="37.5" customHeight="1" outlineLevel="1" x14ac:dyDescent="0.2">
      <c r="A86" s="396" t="s">
        <v>178</v>
      </c>
      <c r="B86" s="397"/>
      <c r="C86" s="653"/>
      <c r="D86" s="337">
        <v>43596</v>
      </c>
      <c r="E86" s="338"/>
      <c r="F86" s="338"/>
      <c r="G86" s="338"/>
      <c r="H86" s="339"/>
    </row>
    <row r="87" spans="1:8" s="16" customFormat="1" ht="37.5" customHeight="1" outlineLevel="1" x14ac:dyDescent="0.2">
      <c r="A87" s="396" t="s">
        <v>179</v>
      </c>
      <c r="B87" s="397"/>
      <c r="C87" s="653"/>
      <c r="D87" s="337">
        <v>45672</v>
      </c>
      <c r="E87" s="338"/>
      <c r="F87" s="338"/>
      <c r="G87" s="338"/>
      <c r="H87" s="339"/>
    </row>
    <row r="88" spans="1:8" s="16" customFormat="1" ht="37.5" customHeight="1" outlineLevel="1" x14ac:dyDescent="0.2">
      <c r="A88" s="396" t="s">
        <v>180</v>
      </c>
      <c r="B88" s="397"/>
      <c r="C88" s="653"/>
      <c r="D88" s="337">
        <v>47748</v>
      </c>
      <c r="E88" s="338"/>
      <c r="F88" s="338"/>
      <c r="G88" s="338"/>
      <c r="H88" s="339"/>
    </row>
    <row r="89" spans="1:8" s="16" customFormat="1" ht="37.5" customHeight="1" outlineLevel="1" x14ac:dyDescent="0.2">
      <c r="A89" s="396" t="s">
        <v>181</v>
      </c>
      <c r="B89" s="397"/>
      <c r="C89" s="653"/>
      <c r="D89" s="337">
        <v>49824</v>
      </c>
      <c r="E89" s="338"/>
      <c r="F89" s="338"/>
      <c r="G89" s="338"/>
      <c r="H89" s="339"/>
    </row>
    <row r="90" spans="1:8" s="16" customFormat="1" ht="37.5" customHeight="1" outlineLevel="1" x14ac:dyDescent="0.2">
      <c r="A90" s="396" t="s">
        <v>182</v>
      </c>
      <c r="B90" s="397"/>
      <c r="C90" s="653"/>
      <c r="D90" s="337">
        <v>51900</v>
      </c>
      <c r="E90" s="338"/>
      <c r="F90" s="338"/>
      <c r="G90" s="338"/>
      <c r="H90" s="339"/>
    </row>
    <row r="91" spans="1:8" s="16" customFormat="1" ht="37.5" customHeight="1" outlineLevel="1" x14ac:dyDescent="0.2">
      <c r="A91" s="396" t="s">
        <v>183</v>
      </c>
      <c r="B91" s="397"/>
      <c r="C91" s="653"/>
      <c r="D91" s="337">
        <v>53976</v>
      </c>
      <c r="E91" s="338"/>
      <c r="F91" s="338"/>
      <c r="G91" s="338"/>
      <c r="H91" s="339"/>
    </row>
    <row r="92" spans="1:8" s="16" customFormat="1" ht="37.5" customHeight="1" outlineLevel="1" x14ac:dyDescent="0.2">
      <c r="A92" s="396" t="s">
        <v>184</v>
      </c>
      <c r="B92" s="397"/>
      <c r="C92" s="653"/>
      <c r="D92" s="337">
        <v>56052</v>
      </c>
      <c r="E92" s="338"/>
      <c r="F92" s="338"/>
      <c r="G92" s="338"/>
      <c r="H92" s="339"/>
    </row>
    <row r="93" spans="1:8" s="16" customFormat="1" ht="37.5" customHeight="1" outlineLevel="1" x14ac:dyDescent="0.2">
      <c r="A93" s="396" t="s">
        <v>185</v>
      </c>
      <c r="B93" s="397"/>
      <c r="C93" s="653"/>
      <c r="D93" s="337">
        <v>58128</v>
      </c>
      <c r="E93" s="338"/>
      <c r="F93" s="338"/>
      <c r="G93" s="338"/>
      <c r="H93" s="339"/>
    </row>
    <row r="94" spans="1:8" s="16" customFormat="1" ht="37.5" customHeight="1" outlineLevel="1" x14ac:dyDescent="0.2">
      <c r="A94" s="396" t="s">
        <v>186</v>
      </c>
      <c r="B94" s="397"/>
      <c r="C94" s="653"/>
      <c r="D94" s="337">
        <v>60204</v>
      </c>
      <c r="E94" s="338"/>
      <c r="F94" s="338"/>
      <c r="G94" s="338"/>
      <c r="H94" s="339"/>
    </row>
    <row r="95" spans="1:8" s="16" customFormat="1" ht="37.5" customHeight="1" outlineLevel="1" x14ac:dyDescent="0.2">
      <c r="A95" s="396" t="s">
        <v>187</v>
      </c>
      <c r="B95" s="397"/>
      <c r="C95" s="653"/>
      <c r="D95" s="337">
        <v>62280</v>
      </c>
      <c r="E95" s="338"/>
      <c r="F95" s="338"/>
      <c r="G95" s="338"/>
      <c r="H95" s="339"/>
    </row>
    <row r="96" spans="1:8" s="16" customFormat="1" ht="37.5" customHeight="1" outlineLevel="1" x14ac:dyDescent="0.2">
      <c r="A96" s="396" t="s">
        <v>188</v>
      </c>
      <c r="B96" s="397"/>
      <c r="C96" s="653"/>
      <c r="D96" s="337">
        <v>64356</v>
      </c>
      <c r="E96" s="338"/>
      <c r="F96" s="338"/>
      <c r="G96" s="338"/>
      <c r="H96" s="339"/>
    </row>
    <row r="97" spans="1:8" s="16" customFormat="1" ht="37.5" customHeight="1" outlineLevel="1" x14ac:dyDescent="0.2">
      <c r="A97" s="396" t="s">
        <v>189</v>
      </c>
      <c r="B97" s="397"/>
      <c r="C97" s="653"/>
      <c r="D97" s="337">
        <v>66432</v>
      </c>
      <c r="E97" s="338"/>
      <c r="F97" s="338"/>
      <c r="G97" s="338"/>
      <c r="H97" s="339"/>
    </row>
    <row r="98" spans="1:8" s="16" customFormat="1" ht="37.5" customHeight="1" outlineLevel="1" x14ac:dyDescent="0.2">
      <c r="A98" s="396" t="s">
        <v>190</v>
      </c>
      <c r="B98" s="397"/>
      <c r="C98" s="653"/>
      <c r="D98" s="337">
        <v>68508</v>
      </c>
      <c r="E98" s="338"/>
      <c r="F98" s="338"/>
      <c r="G98" s="338"/>
      <c r="H98" s="339"/>
    </row>
    <row r="99" spans="1:8" s="16" customFormat="1" ht="37.5" customHeight="1" outlineLevel="1" x14ac:dyDescent="0.2">
      <c r="A99" s="396" t="s">
        <v>191</v>
      </c>
      <c r="B99" s="397"/>
      <c r="C99" s="653"/>
      <c r="D99" s="337">
        <v>70584</v>
      </c>
      <c r="E99" s="338"/>
      <c r="F99" s="338"/>
      <c r="G99" s="338"/>
      <c r="H99" s="339"/>
    </row>
    <row r="100" spans="1:8" s="16" customFormat="1" ht="37.5" customHeight="1" outlineLevel="1" x14ac:dyDescent="0.2">
      <c r="A100" s="396" t="s">
        <v>192</v>
      </c>
      <c r="B100" s="397"/>
      <c r="C100" s="653"/>
      <c r="D100" s="337">
        <v>72660</v>
      </c>
      <c r="E100" s="338"/>
      <c r="F100" s="338"/>
      <c r="G100" s="338"/>
      <c r="H100" s="339"/>
    </row>
    <row r="101" spans="1:8" s="16" customFormat="1" ht="37.5" customHeight="1" outlineLevel="1" x14ac:dyDescent="0.2">
      <c r="A101" s="396" t="s">
        <v>229</v>
      </c>
      <c r="B101" s="397"/>
      <c r="C101" s="653"/>
      <c r="D101" s="337">
        <v>74736</v>
      </c>
      <c r="E101" s="338"/>
      <c r="F101" s="338"/>
      <c r="G101" s="338"/>
      <c r="H101" s="339"/>
    </row>
    <row r="102" spans="1:8" s="16" customFormat="1" ht="37.5" customHeight="1" outlineLevel="1" x14ac:dyDescent="0.2">
      <c r="A102" s="396" t="s">
        <v>230</v>
      </c>
      <c r="B102" s="397"/>
      <c r="C102" s="653"/>
      <c r="D102" s="337">
        <v>76812</v>
      </c>
      <c r="E102" s="338"/>
      <c r="F102" s="338"/>
      <c r="G102" s="338"/>
      <c r="H102" s="339"/>
    </row>
    <row r="103" spans="1:8" s="16" customFormat="1" ht="37.5" customHeight="1" outlineLevel="1" x14ac:dyDescent="0.2">
      <c r="A103" s="396" t="s">
        <v>231</v>
      </c>
      <c r="B103" s="397"/>
      <c r="C103" s="653"/>
      <c r="D103" s="337">
        <v>78888</v>
      </c>
      <c r="E103" s="338"/>
      <c r="F103" s="338"/>
      <c r="G103" s="338"/>
      <c r="H103" s="339"/>
    </row>
    <row r="104" spans="1:8" s="16" customFormat="1" ht="37.5" customHeight="1" outlineLevel="1" x14ac:dyDescent="0.2">
      <c r="A104" s="396" t="s">
        <v>232</v>
      </c>
      <c r="B104" s="397"/>
      <c r="C104" s="653"/>
      <c r="D104" s="337">
        <v>80964</v>
      </c>
      <c r="E104" s="338"/>
      <c r="F104" s="338"/>
      <c r="G104" s="338"/>
      <c r="H104" s="339"/>
    </row>
    <row r="105" spans="1:8" s="16" customFormat="1" ht="37.5" customHeight="1" outlineLevel="1" x14ac:dyDescent="0.2">
      <c r="A105" s="396" t="s">
        <v>233</v>
      </c>
      <c r="B105" s="397"/>
      <c r="C105" s="653"/>
      <c r="D105" s="337">
        <v>83040</v>
      </c>
      <c r="E105" s="338"/>
      <c r="F105" s="338"/>
      <c r="G105" s="338"/>
      <c r="H105" s="339"/>
    </row>
    <row r="106" spans="1:8" s="16" customFormat="1" ht="37.5" customHeight="1" outlineLevel="1" x14ac:dyDescent="0.2">
      <c r="A106" s="396" t="s">
        <v>355</v>
      </c>
      <c r="B106" s="397"/>
      <c r="C106" s="653"/>
      <c r="D106" s="337">
        <v>85116</v>
      </c>
      <c r="E106" s="338"/>
      <c r="F106" s="338"/>
      <c r="G106" s="338"/>
      <c r="H106" s="339"/>
    </row>
    <row r="107" spans="1:8" s="16" customFormat="1" ht="37.5" customHeight="1" outlineLevel="1" x14ac:dyDescent="0.2">
      <c r="A107" s="396" t="s">
        <v>356</v>
      </c>
      <c r="B107" s="397"/>
      <c r="C107" s="653"/>
      <c r="D107" s="337">
        <v>87192</v>
      </c>
      <c r="E107" s="338"/>
      <c r="F107" s="338"/>
      <c r="G107" s="338"/>
      <c r="H107" s="339"/>
    </row>
    <row r="108" spans="1:8" s="16" customFormat="1" ht="37.5" customHeight="1" outlineLevel="1" x14ac:dyDescent="0.2">
      <c r="A108" s="396" t="s">
        <v>357</v>
      </c>
      <c r="B108" s="397"/>
      <c r="C108" s="653"/>
      <c r="D108" s="337">
        <v>89268</v>
      </c>
      <c r="E108" s="338"/>
      <c r="F108" s="338"/>
      <c r="G108" s="338"/>
      <c r="H108" s="339"/>
    </row>
    <row r="109" spans="1:8" s="16" customFormat="1" ht="37.5" customHeight="1" outlineLevel="1" x14ac:dyDescent="0.2">
      <c r="A109" s="396" t="s">
        <v>358</v>
      </c>
      <c r="B109" s="397"/>
      <c r="C109" s="653"/>
      <c r="D109" s="337">
        <v>91344</v>
      </c>
      <c r="E109" s="338"/>
      <c r="F109" s="338"/>
      <c r="G109" s="338"/>
      <c r="H109" s="339"/>
    </row>
    <row r="110" spans="1:8" s="16" customFormat="1" ht="37.5" customHeight="1" outlineLevel="1" x14ac:dyDescent="0.2">
      <c r="A110" s="396" t="s">
        <v>359</v>
      </c>
      <c r="B110" s="397"/>
      <c r="C110" s="653"/>
      <c r="D110" s="337">
        <v>93420</v>
      </c>
      <c r="E110" s="338"/>
      <c r="F110" s="338"/>
      <c r="G110" s="338"/>
      <c r="H110" s="339"/>
    </row>
    <row r="111" spans="1:8" s="16" customFormat="1" ht="37.5" customHeight="1" outlineLevel="1" x14ac:dyDescent="0.2">
      <c r="A111" s="396" t="s">
        <v>360</v>
      </c>
      <c r="B111" s="397"/>
      <c r="C111" s="653"/>
      <c r="D111" s="337">
        <v>95496</v>
      </c>
      <c r="E111" s="338"/>
      <c r="F111" s="338"/>
      <c r="G111" s="338"/>
      <c r="H111" s="339"/>
    </row>
    <row r="112" spans="1:8" s="16" customFormat="1" ht="37.5" customHeight="1" outlineLevel="1" x14ac:dyDescent="0.2">
      <c r="A112" s="396" t="s">
        <v>361</v>
      </c>
      <c r="B112" s="397"/>
      <c r="C112" s="653"/>
      <c r="D112" s="337">
        <v>97572</v>
      </c>
      <c r="E112" s="338"/>
      <c r="F112" s="338"/>
      <c r="G112" s="338"/>
      <c r="H112" s="339"/>
    </row>
    <row r="113" spans="1:8" s="16" customFormat="1" ht="37.5" customHeight="1" outlineLevel="1" x14ac:dyDescent="0.2">
      <c r="A113" s="396" t="s">
        <v>362</v>
      </c>
      <c r="B113" s="397"/>
      <c r="C113" s="653"/>
      <c r="D113" s="337">
        <v>99648</v>
      </c>
      <c r="E113" s="338"/>
      <c r="F113" s="338"/>
      <c r="G113" s="338"/>
      <c r="H113" s="339"/>
    </row>
    <row r="114" spans="1:8" s="16" customFormat="1" ht="37.5" customHeight="1" outlineLevel="1" x14ac:dyDescent="0.2">
      <c r="A114" s="396" t="s">
        <v>363</v>
      </c>
      <c r="B114" s="397"/>
      <c r="C114" s="653"/>
      <c r="D114" s="337">
        <v>101724</v>
      </c>
      <c r="E114" s="338"/>
      <c r="F114" s="338"/>
      <c r="G114" s="338"/>
      <c r="H114" s="339"/>
    </row>
    <row r="115" spans="1:8" s="16" customFormat="1" ht="37.5" customHeight="1" outlineLevel="1" x14ac:dyDescent="0.2">
      <c r="A115" s="396" t="s">
        <v>364</v>
      </c>
      <c r="B115" s="397"/>
      <c r="C115" s="653"/>
      <c r="D115" s="337">
        <v>103800</v>
      </c>
      <c r="E115" s="338"/>
      <c r="F115" s="338"/>
      <c r="G115" s="338"/>
      <c r="H115" s="339"/>
    </row>
    <row r="116" spans="1:8" s="16" customFormat="1" ht="37.5" customHeight="1" outlineLevel="1" x14ac:dyDescent="0.2">
      <c r="A116" s="396" t="s">
        <v>365</v>
      </c>
      <c r="B116" s="397"/>
      <c r="C116" s="653"/>
      <c r="D116" s="337">
        <v>105876</v>
      </c>
      <c r="E116" s="338"/>
      <c r="F116" s="338"/>
      <c r="G116" s="338"/>
      <c r="H116" s="339"/>
    </row>
    <row r="117" spans="1:8" s="16" customFormat="1" ht="37.5" customHeight="1" outlineLevel="1" x14ac:dyDescent="0.2">
      <c r="A117" s="396" t="s">
        <v>366</v>
      </c>
      <c r="B117" s="397"/>
      <c r="C117" s="653"/>
      <c r="D117" s="337">
        <v>107952</v>
      </c>
      <c r="E117" s="338"/>
      <c r="F117" s="338"/>
      <c r="G117" s="338"/>
      <c r="H117" s="339"/>
    </row>
    <row r="118" spans="1:8" s="16" customFormat="1" ht="37.5" customHeight="1" outlineLevel="1" x14ac:dyDescent="0.2">
      <c r="A118" s="396" t="s">
        <v>367</v>
      </c>
      <c r="B118" s="397"/>
      <c r="C118" s="653"/>
      <c r="D118" s="337">
        <v>110028</v>
      </c>
      <c r="E118" s="338"/>
      <c r="F118" s="338"/>
      <c r="G118" s="338"/>
      <c r="H118" s="339"/>
    </row>
    <row r="119" spans="1:8" s="16" customFormat="1" ht="37.5" customHeight="1" outlineLevel="1" x14ac:dyDescent="0.2">
      <c r="A119" s="396" t="s">
        <v>368</v>
      </c>
      <c r="B119" s="397"/>
      <c r="C119" s="653"/>
      <c r="D119" s="337">
        <v>112104</v>
      </c>
      <c r="E119" s="338"/>
      <c r="F119" s="338"/>
      <c r="G119" s="338"/>
      <c r="H119" s="339"/>
    </row>
    <row r="120" spans="1:8" s="16" customFormat="1" ht="37.5" customHeight="1" outlineLevel="1" x14ac:dyDescent="0.2">
      <c r="A120" s="396" t="s">
        <v>369</v>
      </c>
      <c r="B120" s="397"/>
      <c r="C120" s="653"/>
      <c r="D120" s="337">
        <v>114180</v>
      </c>
      <c r="E120" s="338"/>
      <c r="F120" s="338"/>
      <c r="G120" s="338"/>
      <c r="H120" s="339"/>
    </row>
    <row r="121" spans="1:8" s="16" customFormat="1" ht="37.5" customHeight="1" outlineLevel="1" x14ac:dyDescent="0.2">
      <c r="A121" s="396" t="s">
        <v>370</v>
      </c>
      <c r="B121" s="397"/>
      <c r="C121" s="653"/>
      <c r="D121" s="337">
        <v>116256</v>
      </c>
      <c r="E121" s="338"/>
      <c r="F121" s="338"/>
      <c r="G121" s="338"/>
      <c r="H121" s="339"/>
    </row>
    <row r="122" spans="1:8" s="16" customFormat="1" ht="37.5" customHeight="1" outlineLevel="1" x14ac:dyDescent="0.2">
      <c r="A122" s="396" t="s">
        <v>371</v>
      </c>
      <c r="B122" s="397"/>
      <c r="C122" s="653"/>
      <c r="D122" s="337">
        <v>118332</v>
      </c>
      <c r="E122" s="338"/>
      <c r="F122" s="338"/>
      <c r="G122" s="338"/>
      <c r="H122" s="339"/>
    </row>
    <row r="123" spans="1:8" s="16" customFormat="1" ht="37.5" customHeight="1" outlineLevel="1" x14ac:dyDescent="0.2">
      <c r="A123" s="396" t="s">
        <v>372</v>
      </c>
      <c r="B123" s="397"/>
      <c r="C123" s="653"/>
      <c r="D123" s="337">
        <v>120408</v>
      </c>
      <c r="E123" s="338"/>
      <c r="F123" s="338"/>
      <c r="G123" s="338"/>
      <c r="H123" s="339"/>
    </row>
    <row r="124" spans="1:8" s="16" customFormat="1" ht="37.5" customHeight="1" outlineLevel="1" x14ac:dyDescent="0.2">
      <c r="A124" s="396" t="s">
        <v>373</v>
      </c>
      <c r="B124" s="397"/>
      <c r="C124" s="653"/>
      <c r="D124" s="337">
        <v>122484</v>
      </c>
      <c r="E124" s="338"/>
      <c r="F124" s="338"/>
      <c r="G124" s="338"/>
      <c r="H124" s="339"/>
    </row>
    <row r="125" spans="1:8" s="16" customFormat="1" ht="37.5" customHeight="1" outlineLevel="1" x14ac:dyDescent="0.2">
      <c r="A125" s="396" t="s">
        <v>374</v>
      </c>
      <c r="B125" s="397"/>
      <c r="C125" s="653"/>
      <c r="D125" s="337">
        <v>124560</v>
      </c>
      <c r="E125" s="338"/>
      <c r="F125" s="338"/>
      <c r="G125" s="338"/>
      <c r="H125" s="339"/>
    </row>
    <row r="126" spans="1:8" s="16" customFormat="1" ht="37.5" customHeight="1" outlineLevel="1" x14ac:dyDescent="0.2">
      <c r="A126" s="396" t="s">
        <v>375</v>
      </c>
      <c r="B126" s="397"/>
      <c r="C126" s="653"/>
      <c r="D126" s="337">
        <v>126636</v>
      </c>
      <c r="E126" s="338"/>
      <c r="F126" s="338"/>
      <c r="G126" s="338"/>
      <c r="H126" s="339"/>
    </row>
    <row r="127" spans="1:8" s="16" customFormat="1" ht="37.5" customHeight="1" outlineLevel="1" x14ac:dyDescent="0.2">
      <c r="A127" s="396" t="s">
        <v>376</v>
      </c>
      <c r="B127" s="397"/>
      <c r="C127" s="653"/>
      <c r="D127" s="337">
        <v>128712</v>
      </c>
      <c r="E127" s="338"/>
      <c r="F127" s="338"/>
      <c r="G127" s="338"/>
      <c r="H127" s="339"/>
    </row>
    <row r="128" spans="1:8" s="16" customFormat="1" ht="37.5" customHeight="1" outlineLevel="1" x14ac:dyDescent="0.2">
      <c r="A128" s="396" t="s">
        <v>377</v>
      </c>
      <c r="B128" s="397"/>
      <c r="C128" s="653"/>
      <c r="D128" s="337">
        <v>130788</v>
      </c>
      <c r="E128" s="338"/>
      <c r="F128" s="338"/>
      <c r="G128" s="338"/>
      <c r="H128" s="339"/>
    </row>
    <row r="129" spans="1:8" s="16" customFormat="1" ht="37.5" customHeight="1" outlineLevel="1" x14ac:dyDescent="0.2">
      <c r="A129" s="396" t="s">
        <v>378</v>
      </c>
      <c r="B129" s="397"/>
      <c r="C129" s="653"/>
      <c r="D129" s="337">
        <v>132864</v>
      </c>
      <c r="E129" s="338"/>
      <c r="F129" s="338"/>
      <c r="G129" s="338"/>
      <c r="H129" s="339"/>
    </row>
    <row r="130" spans="1:8" s="16" customFormat="1" ht="37.5" customHeight="1" outlineLevel="1" x14ac:dyDescent="0.2">
      <c r="A130" s="396" t="s">
        <v>379</v>
      </c>
      <c r="B130" s="397"/>
      <c r="C130" s="653"/>
      <c r="D130" s="337">
        <v>134940</v>
      </c>
      <c r="E130" s="338"/>
      <c r="F130" s="338"/>
      <c r="G130" s="338"/>
      <c r="H130" s="339"/>
    </row>
    <row r="131" spans="1:8" s="16" customFormat="1" ht="37.5" customHeight="1" outlineLevel="1" x14ac:dyDescent="0.2">
      <c r="A131" s="396" t="s">
        <v>380</v>
      </c>
      <c r="B131" s="397"/>
      <c r="C131" s="653"/>
      <c r="D131" s="337">
        <v>137016</v>
      </c>
      <c r="E131" s="338"/>
      <c r="F131" s="338"/>
      <c r="G131" s="338"/>
      <c r="H131" s="339"/>
    </row>
    <row r="132" spans="1:8" s="16" customFormat="1" ht="37.5" customHeight="1" outlineLevel="1" x14ac:dyDescent="0.2">
      <c r="A132" s="396" t="s">
        <v>381</v>
      </c>
      <c r="B132" s="397"/>
      <c r="C132" s="653"/>
      <c r="D132" s="337">
        <v>139092</v>
      </c>
      <c r="E132" s="338"/>
      <c r="F132" s="338"/>
      <c r="G132" s="338"/>
      <c r="H132" s="339"/>
    </row>
    <row r="133" spans="1:8" s="16" customFormat="1" ht="37.5" customHeight="1" outlineLevel="1" x14ac:dyDescent="0.2">
      <c r="A133" s="396" t="s">
        <v>382</v>
      </c>
      <c r="B133" s="397"/>
      <c r="C133" s="653"/>
      <c r="D133" s="337">
        <v>141168</v>
      </c>
      <c r="E133" s="338"/>
      <c r="F133" s="338"/>
      <c r="G133" s="338"/>
      <c r="H133" s="339"/>
    </row>
    <row r="134" spans="1:8" s="16" customFormat="1" ht="37.5" customHeight="1" outlineLevel="1" x14ac:dyDescent="0.2">
      <c r="A134" s="396" t="s">
        <v>383</v>
      </c>
      <c r="B134" s="397"/>
      <c r="C134" s="653"/>
      <c r="D134" s="337">
        <v>143244</v>
      </c>
      <c r="E134" s="338"/>
      <c r="F134" s="338"/>
      <c r="G134" s="338"/>
      <c r="H134" s="339"/>
    </row>
    <row r="135" spans="1:8" s="16" customFormat="1" ht="37.5" customHeight="1" outlineLevel="1" x14ac:dyDescent="0.2">
      <c r="A135" s="396" t="s">
        <v>384</v>
      </c>
      <c r="B135" s="397"/>
      <c r="C135" s="653"/>
      <c r="D135" s="337">
        <v>145320</v>
      </c>
      <c r="E135" s="338"/>
      <c r="F135" s="338"/>
      <c r="G135" s="338"/>
      <c r="H135" s="339"/>
    </row>
    <row r="136" spans="1:8" s="16" customFormat="1" ht="37.5" customHeight="1" outlineLevel="1" x14ac:dyDescent="0.2">
      <c r="A136" s="396" t="s">
        <v>385</v>
      </c>
      <c r="B136" s="397"/>
      <c r="C136" s="653"/>
      <c r="D136" s="337">
        <v>147396</v>
      </c>
      <c r="E136" s="338"/>
      <c r="F136" s="338"/>
      <c r="G136" s="338"/>
      <c r="H136" s="339"/>
    </row>
    <row r="137" spans="1:8" s="16" customFormat="1" ht="37.5" customHeight="1" outlineLevel="1" x14ac:dyDescent="0.2">
      <c r="A137" s="396" t="s">
        <v>386</v>
      </c>
      <c r="B137" s="397"/>
      <c r="C137" s="653"/>
      <c r="D137" s="337">
        <v>149472</v>
      </c>
      <c r="E137" s="338"/>
      <c r="F137" s="338"/>
      <c r="G137" s="338"/>
      <c r="H137" s="339"/>
    </row>
    <row r="138" spans="1:8" s="16" customFormat="1" ht="37.5" customHeight="1" outlineLevel="1" x14ac:dyDescent="0.2">
      <c r="A138" s="396" t="s">
        <v>387</v>
      </c>
      <c r="B138" s="397"/>
      <c r="C138" s="653"/>
      <c r="D138" s="337">
        <v>151548</v>
      </c>
      <c r="E138" s="338"/>
      <c r="F138" s="338"/>
      <c r="G138" s="338"/>
      <c r="H138" s="339"/>
    </row>
    <row r="139" spans="1:8" s="16" customFormat="1" ht="37.5" customHeight="1" outlineLevel="1" x14ac:dyDescent="0.2">
      <c r="A139" s="396" t="s">
        <v>388</v>
      </c>
      <c r="B139" s="397"/>
      <c r="C139" s="653"/>
      <c r="D139" s="337">
        <v>153624</v>
      </c>
      <c r="E139" s="338"/>
      <c r="F139" s="338"/>
      <c r="G139" s="338"/>
      <c r="H139" s="339"/>
    </row>
    <row r="140" spans="1:8" s="16" customFormat="1" ht="37.5" customHeight="1" outlineLevel="1" x14ac:dyDescent="0.2">
      <c r="A140" s="396" t="s">
        <v>389</v>
      </c>
      <c r="B140" s="397"/>
      <c r="C140" s="653"/>
      <c r="D140" s="337">
        <v>155700</v>
      </c>
      <c r="E140" s="338"/>
      <c r="F140" s="338"/>
      <c r="G140" s="338"/>
      <c r="H140" s="339"/>
    </row>
    <row r="141" spans="1:8" s="16" customFormat="1" ht="37.5" customHeight="1" outlineLevel="1" x14ac:dyDescent="0.2">
      <c r="A141" s="396" t="s">
        <v>390</v>
      </c>
      <c r="B141" s="397"/>
      <c r="C141" s="653"/>
      <c r="D141" s="337">
        <v>157776</v>
      </c>
      <c r="E141" s="338"/>
      <c r="F141" s="338"/>
      <c r="G141" s="338"/>
      <c r="H141" s="339"/>
    </row>
    <row r="142" spans="1:8" s="16" customFormat="1" ht="37.5" customHeight="1" outlineLevel="1" x14ac:dyDescent="0.2">
      <c r="A142" s="396" t="s">
        <v>391</v>
      </c>
      <c r="B142" s="397"/>
      <c r="C142" s="653"/>
      <c r="D142" s="337">
        <v>159852</v>
      </c>
      <c r="E142" s="338"/>
      <c r="F142" s="338"/>
      <c r="G142" s="338"/>
      <c r="H142" s="339"/>
    </row>
    <row r="143" spans="1:8" s="16" customFormat="1" ht="37.5" customHeight="1" outlineLevel="1" x14ac:dyDescent="0.2">
      <c r="A143" s="396" t="s">
        <v>392</v>
      </c>
      <c r="B143" s="397"/>
      <c r="C143" s="653"/>
      <c r="D143" s="337">
        <v>161928</v>
      </c>
      <c r="E143" s="338"/>
      <c r="F143" s="338"/>
      <c r="G143" s="338"/>
      <c r="H143" s="339"/>
    </row>
    <row r="144" spans="1:8" s="16" customFormat="1" ht="37.5" customHeight="1" outlineLevel="1" x14ac:dyDescent="0.2">
      <c r="A144" s="396" t="s">
        <v>393</v>
      </c>
      <c r="B144" s="397"/>
      <c r="C144" s="653"/>
      <c r="D144" s="337">
        <v>164004</v>
      </c>
      <c r="E144" s="338"/>
      <c r="F144" s="338"/>
      <c r="G144" s="338"/>
      <c r="H144" s="339"/>
    </row>
    <row r="145" spans="1:8" s="16" customFormat="1" ht="37.5" customHeight="1" outlineLevel="1" x14ac:dyDescent="0.2">
      <c r="A145" s="396" t="s">
        <v>394</v>
      </c>
      <c r="B145" s="397"/>
      <c r="C145" s="653"/>
      <c r="D145" s="337">
        <v>166080</v>
      </c>
      <c r="E145" s="338"/>
      <c r="F145" s="338"/>
      <c r="G145" s="338"/>
      <c r="H145" s="339"/>
    </row>
    <row r="146" spans="1:8" s="16" customFormat="1" ht="37.5" customHeight="1" outlineLevel="1" x14ac:dyDescent="0.2">
      <c r="A146" s="396" t="s">
        <v>395</v>
      </c>
      <c r="B146" s="397"/>
      <c r="C146" s="653"/>
      <c r="D146" s="337">
        <v>168156</v>
      </c>
      <c r="E146" s="338"/>
      <c r="F146" s="338"/>
      <c r="G146" s="338"/>
      <c r="H146" s="339"/>
    </row>
    <row r="147" spans="1:8" s="16" customFormat="1" ht="37.5" customHeight="1" outlineLevel="1" x14ac:dyDescent="0.2">
      <c r="A147" s="396" t="s">
        <v>396</v>
      </c>
      <c r="B147" s="397"/>
      <c r="C147" s="653"/>
      <c r="D147" s="337">
        <v>170232</v>
      </c>
      <c r="E147" s="338"/>
      <c r="F147" s="338"/>
      <c r="G147" s="338"/>
      <c r="H147" s="339"/>
    </row>
    <row r="148" spans="1:8" s="16" customFormat="1" ht="37.5" customHeight="1" outlineLevel="1" x14ac:dyDescent="0.2">
      <c r="A148" s="396" t="s">
        <v>397</v>
      </c>
      <c r="B148" s="397"/>
      <c r="C148" s="653"/>
      <c r="D148" s="337">
        <v>172308</v>
      </c>
      <c r="E148" s="338"/>
      <c r="F148" s="338"/>
      <c r="G148" s="338"/>
      <c r="H148" s="339"/>
    </row>
    <row r="149" spans="1:8" s="16" customFormat="1" ht="37.5" customHeight="1" outlineLevel="1" x14ac:dyDescent="0.2">
      <c r="A149" s="396" t="s">
        <v>398</v>
      </c>
      <c r="B149" s="397"/>
      <c r="C149" s="653"/>
      <c r="D149" s="337">
        <v>174384</v>
      </c>
      <c r="E149" s="338"/>
      <c r="F149" s="338"/>
      <c r="G149" s="338"/>
      <c r="H149" s="339"/>
    </row>
    <row r="150" spans="1:8" s="16" customFormat="1" ht="37.5" customHeight="1" outlineLevel="1" x14ac:dyDescent="0.2">
      <c r="A150" s="396" t="s">
        <v>399</v>
      </c>
      <c r="B150" s="397"/>
      <c r="C150" s="653"/>
      <c r="D150" s="337">
        <v>176460</v>
      </c>
      <c r="E150" s="338"/>
      <c r="F150" s="338"/>
      <c r="G150" s="338"/>
      <c r="H150" s="339"/>
    </row>
    <row r="151" spans="1:8" s="16" customFormat="1" ht="37.5" customHeight="1" outlineLevel="1" x14ac:dyDescent="0.2">
      <c r="A151" s="396" t="s">
        <v>400</v>
      </c>
      <c r="B151" s="397"/>
      <c r="C151" s="653"/>
      <c r="D151" s="337">
        <v>178536</v>
      </c>
      <c r="E151" s="338"/>
      <c r="F151" s="338"/>
      <c r="G151" s="338"/>
      <c r="H151" s="339"/>
    </row>
    <row r="152" spans="1:8" s="16" customFormat="1" ht="37.5" customHeight="1" outlineLevel="1" x14ac:dyDescent="0.2">
      <c r="A152" s="396" t="s">
        <v>401</v>
      </c>
      <c r="B152" s="397"/>
      <c r="C152" s="653"/>
      <c r="D152" s="337">
        <v>180612</v>
      </c>
      <c r="E152" s="338"/>
      <c r="F152" s="338"/>
      <c r="G152" s="338"/>
      <c r="H152" s="339"/>
    </row>
    <row r="153" spans="1:8" s="16" customFormat="1" ht="37.5" customHeight="1" outlineLevel="1" x14ac:dyDescent="0.2">
      <c r="A153" s="396" t="s">
        <v>402</v>
      </c>
      <c r="B153" s="397"/>
      <c r="C153" s="653"/>
      <c r="D153" s="337">
        <v>182688</v>
      </c>
      <c r="E153" s="338"/>
      <c r="F153" s="338"/>
      <c r="G153" s="338"/>
      <c r="H153" s="339"/>
    </row>
    <row r="154" spans="1:8" s="16" customFormat="1" ht="37.5" customHeight="1" outlineLevel="1" x14ac:dyDescent="0.2">
      <c r="A154" s="396" t="s">
        <v>403</v>
      </c>
      <c r="B154" s="397"/>
      <c r="C154" s="653"/>
      <c r="D154" s="337">
        <v>184764</v>
      </c>
      <c r="E154" s="338"/>
      <c r="F154" s="338"/>
      <c r="G154" s="338"/>
      <c r="H154" s="339"/>
    </row>
    <row r="155" spans="1:8" s="16" customFormat="1" ht="37.5" customHeight="1" outlineLevel="1" x14ac:dyDescent="0.2">
      <c r="A155" s="396" t="s">
        <v>404</v>
      </c>
      <c r="B155" s="397"/>
      <c r="C155" s="653"/>
      <c r="D155" s="337">
        <v>186840</v>
      </c>
      <c r="E155" s="338"/>
      <c r="F155" s="338"/>
      <c r="G155" s="338"/>
      <c r="H155" s="339"/>
    </row>
    <row r="156" spans="1:8" s="16" customFormat="1" ht="37.5" customHeight="1" outlineLevel="1" x14ac:dyDescent="0.2">
      <c r="A156" s="396" t="s">
        <v>405</v>
      </c>
      <c r="B156" s="397"/>
      <c r="C156" s="653"/>
      <c r="D156" s="337">
        <v>188916</v>
      </c>
      <c r="E156" s="338"/>
      <c r="F156" s="338"/>
      <c r="G156" s="338"/>
      <c r="H156" s="339"/>
    </row>
    <row r="157" spans="1:8" s="16" customFormat="1" ht="37.5" customHeight="1" outlineLevel="1" x14ac:dyDescent="0.2">
      <c r="A157" s="396" t="s">
        <v>406</v>
      </c>
      <c r="B157" s="397"/>
      <c r="C157" s="653"/>
      <c r="D157" s="337">
        <v>190992</v>
      </c>
      <c r="E157" s="338"/>
      <c r="F157" s="338"/>
      <c r="G157" s="338"/>
      <c r="H157" s="339"/>
    </row>
    <row r="158" spans="1:8" s="16" customFormat="1" ht="37.5" customHeight="1" outlineLevel="1" x14ac:dyDescent="0.2">
      <c r="A158" s="396" t="s">
        <v>407</v>
      </c>
      <c r="B158" s="397"/>
      <c r="C158" s="653"/>
      <c r="D158" s="337">
        <v>193068</v>
      </c>
      <c r="E158" s="338"/>
      <c r="F158" s="338"/>
      <c r="G158" s="338"/>
      <c r="H158" s="339"/>
    </row>
    <row r="159" spans="1:8" s="16" customFormat="1" ht="37.5" customHeight="1" outlineLevel="1" x14ac:dyDescent="0.2">
      <c r="A159" s="396" t="s">
        <v>408</v>
      </c>
      <c r="B159" s="397"/>
      <c r="C159" s="653"/>
      <c r="D159" s="337">
        <v>195144</v>
      </c>
      <c r="E159" s="338"/>
      <c r="F159" s="338"/>
      <c r="G159" s="338"/>
      <c r="H159" s="339"/>
    </row>
    <row r="160" spans="1:8" s="16" customFormat="1" ht="37.5" customHeight="1" outlineLevel="1" x14ac:dyDescent="0.2">
      <c r="A160" s="396" t="s">
        <v>409</v>
      </c>
      <c r="B160" s="397"/>
      <c r="C160" s="653"/>
      <c r="D160" s="337">
        <v>197220</v>
      </c>
      <c r="E160" s="338"/>
      <c r="F160" s="338"/>
      <c r="G160" s="338"/>
      <c r="H160" s="339"/>
    </row>
    <row r="161" spans="1:8" s="16" customFormat="1" ht="37.5" customHeight="1" outlineLevel="1" x14ac:dyDescent="0.2">
      <c r="A161" s="396" t="s">
        <v>410</v>
      </c>
      <c r="B161" s="397"/>
      <c r="C161" s="653"/>
      <c r="D161" s="337">
        <v>199296</v>
      </c>
      <c r="E161" s="338"/>
      <c r="F161" s="338"/>
      <c r="G161" s="338"/>
      <c r="H161" s="339"/>
    </row>
    <row r="162" spans="1:8" s="16" customFormat="1" ht="37.5" customHeight="1" outlineLevel="1" x14ac:dyDescent="0.2">
      <c r="A162" s="396" t="s">
        <v>411</v>
      </c>
      <c r="B162" s="397"/>
      <c r="C162" s="653"/>
      <c r="D162" s="337">
        <v>201372</v>
      </c>
      <c r="E162" s="338"/>
      <c r="F162" s="338"/>
      <c r="G162" s="338"/>
      <c r="H162" s="339"/>
    </row>
    <row r="163" spans="1:8" s="16" customFormat="1" ht="37.5" customHeight="1" outlineLevel="1" x14ac:dyDescent="0.2">
      <c r="A163" s="396" t="s">
        <v>412</v>
      </c>
      <c r="B163" s="397"/>
      <c r="C163" s="653"/>
      <c r="D163" s="337">
        <v>203448</v>
      </c>
      <c r="E163" s="338"/>
      <c r="F163" s="338"/>
      <c r="G163" s="338"/>
      <c r="H163" s="339"/>
    </row>
    <row r="164" spans="1:8" s="16" customFormat="1" ht="37.5" customHeight="1" outlineLevel="1" x14ac:dyDescent="0.2">
      <c r="A164" s="396" t="s">
        <v>413</v>
      </c>
      <c r="B164" s="397"/>
      <c r="C164" s="653"/>
      <c r="D164" s="337">
        <v>205524</v>
      </c>
      <c r="E164" s="338"/>
      <c r="F164" s="338"/>
      <c r="G164" s="338"/>
      <c r="H164" s="339"/>
    </row>
    <row r="165" spans="1:8" s="16" customFormat="1" ht="37.5" customHeight="1" outlineLevel="1" thickBot="1" x14ac:dyDescent="0.25">
      <c r="A165" s="396" t="s">
        <v>414</v>
      </c>
      <c r="B165" s="397"/>
      <c r="C165" s="654"/>
      <c r="D165" s="337">
        <v>207600</v>
      </c>
      <c r="E165" s="338"/>
      <c r="F165" s="338"/>
      <c r="G165" s="338"/>
      <c r="H165" s="339"/>
    </row>
    <row r="166" spans="1:8" s="16" customFormat="1" ht="24.95" customHeight="1" thickBot="1" x14ac:dyDescent="0.25">
      <c r="A166" s="40"/>
      <c r="B166" s="152"/>
      <c r="C166" s="60"/>
      <c r="D166" s="570" t="s">
        <v>234</v>
      </c>
      <c r="E166" s="570"/>
      <c r="F166" s="570"/>
      <c r="G166" s="570"/>
      <c r="H166" s="593"/>
    </row>
    <row r="167" spans="1:8" s="16" customFormat="1" ht="24.95" customHeight="1" thickBot="1" x14ac:dyDescent="0.25">
      <c r="A167" s="153"/>
      <c r="B167" s="55"/>
      <c r="C167" s="56"/>
      <c r="D167" s="154" t="s">
        <v>168</v>
      </c>
      <c r="E167" s="155" t="s">
        <v>169</v>
      </c>
      <c r="F167" s="156" t="s">
        <v>170</v>
      </c>
      <c r="G167" s="155" t="s">
        <v>171</v>
      </c>
      <c r="H167" s="157" t="s">
        <v>172</v>
      </c>
    </row>
    <row r="168" spans="1:8" s="16" customFormat="1" ht="48" customHeight="1" x14ac:dyDescent="0.2">
      <c r="A168" s="440" t="s">
        <v>235</v>
      </c>
      <c r="B168" s="434" t="s">
        <v>27</v>
      </c>
      <c r="C16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8" s="360">
        <f>F168*1.2</f>
        <v>11570.4</v>
      </c>
      <c r="E168" s="361">
        <f>F168*1.1</f>
        <v>10606.2</v>
      </c>
      <c r="F168" s="361">
        <v>9642</v>
      </c>
      <c r="G168" s="361">
        <f>F168*0.75</f>
        <v>7231.5</v>
      </c>
      <c r="H168" s="362">
        <f>F168*0.5</f>
        <v>4821</v>
      </c>
    </row>
    <row r="169" spans="1:8" s="16" customFormat="1" ht="132" customHeight="1" x14ac:dyDescent="0.2">
      <c r="A169" s="441"/>
      <c r="B169" s="435"/>
      <c r="C169" s="435"/>
      <c r="D169" s="337"/>
      <c r="E169" s="338"/>
      <c r="F169" s="338"/>
      <c r="G169" s="338"/>
      <c r="H169" s="339"/>
    </row>
    <row r="170" spans="1:8" s="16" customFormat="1" ht="97.5" customHeight="1" x14ac:dyDescent="0.2">
      <c r="A170" s="441"/>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0" s="337"/>
      <c r="E170" s="338"/>
      <c r="F170" s="338"/>
      <c r="G170" s="338"/>
      <c r="H170" s="339"/>
    </row>
    <row r="171" spans="1:8" s="16" customFormat="1" ht="166.5" customHeight="1" thickBot="1" x14ac:dyDescent="0.25">
      <c r="A171" s="443"/>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1" s="353"/>
      <c r="E171" s="354"/>
      <c r="F171" s="354"/>
      <c r="G171" s="354"/>
      <c r="H171" s="355"/>
    </row>
    <row r="172" spans="1:8" s="16" customFormat="1" ht="24.95" customHeight="1" thickBot="1" x14ac:dyDescent="0.25">
      <c r="A172" s="28"/>
      <c r="B172" s="29"/>
      <c r="C172" s="30"/>
      <c r="D172" s="570" t="s">
        <v>234</v>
      </c>
      <c r="E172" s="570"/>
      <c r="F172" s="570"/>
      <c r="G172" s="570"/>
      <c r="H172" s="593"/>
    </row>
    <row r="173" spans="1:8" s="16" customFormat="1" ht="48" customHeight="1" x14ac:dyDescent="0.2">
      <c r="A173" s="430" t="s">
        <v>236</v>
      </c>
      <c r="B173" s="434" t="s">
        <v>27</v>
      </c>
      <c r="C17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3" s="436">
        <f>F173*1.2</f>
        <v>13294.8</v>
      </c>
      <c r="E173" s="361">
        <f>F173*1.1</f>
        <v>12186.900000000001</v>
      </c>
      <c r="F173" s="361">
        <v>11079</v>
      </c>
      <c r="G173" s="361">
        <f>F173*0.75</f>
        <v>8309.25</v>
      </c>
      <c r="H173" s="362">
        <f>F173*0.5</f>
        <v>5539.5</v>
      </c>
    </row>
    <row r="174" spans="1:8" s="16" customFormat="1" ht="132" customHeight="1" x14ac:dyDescent="0.2">
      <c r="A174" s="431"/>
      <c r="B174" s="435"/>
      <c r="C174" s="435"/>
      <c r="D174" s="340"/>
      <c r="E174" s="338"/>
      <c r="F174" s="338"/>
      <c r="G174" s="338"/>
      <c r="H174" s="339"/>
    </row>
    <row r="175" spans="1:8" s="16" customFormat="1" ht="97.5" customHeight="1" x14ac:dyDescent="0.2">
      <c r="A175" s="431"/>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5" s="340"/>
      <c r="E175" s="338"/>
      <c r="F175" s="338"/>
      <c r="G175" s="338"/>
      <c r="H175" s="339"/>
    </row>
    <row r="176" spans="1:8" s="16" customFormat="1" ht="166.5" customHeight="1" x14ac:dyDescent="0.2">
      <c r="A176" s="431"/>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6" s="340"/>
      <c r="E176" s="338"/>
      <c r="F176" s="338"/>
      <c r="G176" s="338"/>
      <c r="H176" s="339"/>
    </row>
    <row r="177" spans="1:8" s="16" customFormat="1" ht="92.25" customHeight="1" thickBot="1" x14ac:dyDescent="0.25">
      <c r="A177" s="468"/>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7" s="461"/>
      <c r="E177" s="354"/>
      <c r="F177" s="354"/>
      <c r="G177" s="354"/>
      <c r="H177" s="355"/>
    </row>
    <row r="178" spans="1:8" s="16" customFormat="1" ht="24.95" customHeight="1" thickBot="1" x14ac:dyDescent="0.25">
      <c r="A178" s="40"/>
      <c r="B178" s="41"/>
      <c r="C178" s="42"/>
      <c r="D178" s="498"/>
      <c r="E178" s="498"/>
      <c r="F178" s="498"/>
      <c r="G178" s="498"/>
      <c r="H178" s="624"/>
    </row>
    <row r="179" spans="1:8" s="16" customFormat="1" ht="50.1" customHeight="1" x14ac:dyDescent="0.2">
      <c r="A179" s="417" t="s">
        <v>237</v>
      </c>
      <c r="B179" s="454" t="s">
        <v>23</v>
      </c>
      <c r="C17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9" s="506">
        <v>219</v>
      </c>
      <c r="E179" s="507"/>
      <c r="F179" s="507"/>
      <c r="G179" s="507"/>
      <c r="H179" s="508"/>
    </row>
    <row r="180" spans="1:8" s="16" customFormat="1" ht="94.5" customHeight="1" x14ac:dyDescent="0.2">
      <c r="A180" s="418"/>
      <c r="B180" s="455"/>
      <c r="C180" s="457"/>
      <c r="D180" s="459"/>
      <c r="E180" s="426"/>
      <c r="F180" s="426"/>
      <c r="G180" s="426"/>
      <c r="H180" s="509"/>
    </row>
    <row r="181" spans="1:8" s="16" customFormat="1" ht="163.5" customHeight="1" thickBot="1" x14ac:dyDescent="0.25">
      <c r="A181" s="419"/>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81" s="510"/>
      <c r="E181" s="511"/>
      <c r="F181" s="511"/>
      <c r="G181" s="511"/>
      <c r="H181" s="512"/>
    </row>
    <row r="182" spans="1:8" s="16" customFormat="1" ht="24.95" customHeight="1" thickBot="1" x14ac:dyDescent="0.25">
      <c r="A182" s="40"/>
      <c r="B182" s="59"/>
      <c r="C182" s="60"/>
      <c r="D182" s="570" t="s">
        <v>234</v>
      </c>
      <c r="E182" s="570"/>
      <c r="F182" s="570"/>
      <c r="G182" s="570"/>
      <c r="H182" s="593"/>
    </row>
    <row r="183" spans="1:8" s="16" customFormat="1" ht="50.1" customHeight="1" thickBot="1" x14ac:dyDescent="0.25">
      <c r="A183" s="386" t="s">
        <v>38</v>
      </c>
      <c r="B183" s="387"/>
      <c r="C183" s="387"/>
      <c r="D183" s="621" t="str">
        <f>"от "&amp;MIN(D184:D202)&amp;" до "&amp;MAX(D184:D202)</f>
        <v>от 2076 до 39444</v>
      </c>
      <c r="E183" s="622"/>
      <c r="F183" s="622"/>
      <c r="G183" s="622"/>
      <c r="H183" s="623"/>
    </row>
    <row r="184" spans="1:8" s="16" customFormat="1" ht="37.5" customHeight="1" outlineLevel="1" x14ac:dyDescent="0.2">
      <c r="A184" s="408" t="s">
        <v>238</v>
      </c>
      <c r="B184" s="577"/>
      <c r="C184" s="43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84" s="580">
        <v>2076</v>
      </c>
      <c r="E184" s="412"/>
      <c r="F184" s="412"/>
      <c r="G184" s="412"/>
      <c r="H184" s="413"/>
    </row>
    <row r="185" spans="1:8" s="16" customFormat="1" ht="37.5" customHeight="1" outlineLevel="1" x14ac:dyDescent="0.2">
      <c r="A185" s="667" t="s">
        <v>239</v>
      </c>
      <c r="B185" s="672"/>
      <c r="C185" s="578"/>
      <c r="D185" s="580">
        <v>4152</v>
      </c>
      <c r="E185" s="412"/>
      <c r="F185" s="412"/>
      <c r="G185" s="412"/>
      <c r="H185" s="413"/>
    </row>
    <row r="186" spans="1:8" s="16" customFormat="1" ht="37.5" customHeight="1" outlineLevel="1" x14ac:dyDescent="0.2">
      <c r="A186" s="667" t="s">
        <v>240</v>
      </c>
      <c r="B186" s="672"/>
      <c r="C186" s="578"/>
      <c r="D186" s="580">
        <v>6228</v>
      </c>
      <c r="E186" s="412"/>
      <c r="F186" s="412"/>
      <c r="G186" s="412"/>
      <c r="H186" s="413"/>
    </row>
    <row r="187" spans="1:8" s="16" customFormat="1" ht="37.5" customHeight="1" outlineLevel="1" x14ac:dyDescent="0.2">
      <c r="A187" s="667" t="s">
        <v>241</v>
      </c>
      <c r="B187" s="672"/>
      <c r="C187" s="578"/>
      <c r="D187" s="580">
        <v>8304</v>
      </c>
      <c r="E187" s="412"/>
      <c r="F187" s="412"/>
      <c r="G187" s="412"/>
      <c r="H187" s="413"/>
    </row>
    <row r="188" spans="1:8" s="16" customFormat="1" ht="37.5" customHeight="1" outlineLevel="1" x14ac:dyDescent="0.2">
      <c r="A188" s="667" t="s">
        <v>242</v>
      </c>
      <c r="B188" s="672"/>
      <c r="C188" s="578"/>
      <c r="D188" s="580">
        <v>10380</v>
      </c>
      <c r="E188" s="412"/>
      <c r="F188" s="412"/>
      <c r="G188" s="412"/>
      <c r="H188" s="413"/>
    </row>
    <row r="189" spans="1:8" s="16" customFormat="1" ht="37.5" customHeight="1" outlineLevel="1" x14ac:dyDescent="0.2">
      <c r="A189" s="667" t="s">
        <v>243</v>
      </c>
      <c r="B189" s="672"/>
      <c r="C189" s="578"/>
      <c r="D189" s="580">
        <v>12456</v>
      </c>
      <c r="E189" s="412"/>
      <c r="F189" s="412"/>
      <c r="G189" s="412"/>
      <c r="H189" s="413"/>
    </row>
    <row r="190" spans="1:8" s="16" customFormat="1" ht="37.5" customHeight="1" outlineLevel="1" x14ac:dyDescent="0.2">
      <c r="A190" s="667" t="s">
        <v>244</v>
      </c>
      <c r="B190" s="672"/>
      <c r="C190" s="578"/>
      <c r="D190" s="580">
        <v>14532</v>
      </c>
      <c r="E190" s="412"/>
      <c r="F190" s="412"/>
      <c r="G190" s="412"/>
      <c r="H190" s="413"/>
    </row>
    <row r="191" spans="1:8" s="16" customFormat="1" ht="37.5" customHeight="1" outlineLevel="1" x14ac:dyDescent="0.2">
      <c r="A191" s="667" t="s">
        <v>245</v>
      </c>
      <c r="B191" s="672"/>
      <c r="C191" s="578"/>
      <c r="D191" s="580">
        <v>16608</v>
      </c>
      <c r="E191" s="412"/>
      <c r="F191" s="412"/>
      <c r="G191" s="412"/>
      <c r="H191" s="413"/>
    </row>
    <row r="192" spans="1:8" s="16" customFormat="1" ht="37.5" customHeight="1" outlineLevel="1" x14ac:dyDescent="0.2">
      <c r="A192" s="667" t="s">
        <v>246</v>
      </c>
      <c r="B192" s="672"/>
      <c r="C192" s="578"/>
      <c r="D192" s="580">
        <v>18684</v>
      </c>
      <c r="E192" s="412"/>
      <c r="F192" s="412"/>
      <c r="G192" s="412"/>
      <c r="H192" s="413"/>
    </row>
    <row r="193" spans="1:8" s="16" customFormat="1" ht="37.5" customHeight="1" outlineLevel="1" x14ac:dyDescent="0.2">
      <c r="A193" s="667" t="s">
        <v>247</v>
      </c>
      <c r="B193" s="672"/>
      <c r="C193" s="578"/>
      <c r="D193" s="580">
        <v>20760</v>
      </c>
      <c r="E193" s="412"/>
      <c r="F193" s="412"/>
      <c r="G193" s="412"/>
      <c r="H193" s="413"/>
    </row>
    <row r="194" spans="1:8" s="16" customFormat="1" ht="37.5" customHeight="1" outlineLevel="1" x14ac:dyDescent="0.2">
      <c r="A194" s="667" t="s">
        <v>248</v>
      </c>
      <c r="B194" s="672"/>
      <c r="C194" s="578"/>
      <c r="D194" s="580">
        <v>22836</v>
      </c>
      <c r="E194" s="412"/>
      <c r="F194" s="412"/>
      <c r="G194" s="412"/>
      <c r="H194" s="413"/>
    </row>
    <row r="195" spans="1:8" s="16" customFormat="1" ht="37.5" customHeight="1" outlineLevel="1" x14ac:dyDescent="0.2">
      <c r="A195" s="667" t="s">
        <v>249</v>
      </c>
      <c r="B195" s="672"/>
      <c r="C195" s="578"/>
      <c r="D195" s="580">
        <v>24912</v>
      </c>
      <c r="E195" s="412"/>
      <c r="F195" s="412"/>
      <c r="G195" s="412"/>
      <c r="H195" s="413"/>
    </row>
    <row r="196" spans="1:8" s="16" customFormat="1" ht="37.5" customHeight="1" outlineLevel="1" x14ac:dyDescent="0.2">
      <c r="A196" s="667" t="s">
        <v>250</v>
      </c>
      <c r="B196" s="672"/>
      <c r="C196" s="578"/>
      <c r="D196" s="580">
        <v>26988</v>
      </c>
      <c r="E196" s="412"/>
      <c r="F196" s="412"/>
      <c r="G196" s="412"/>
      <c r="H196" s="413"/>
    </row>
    <row r="197" spans="1:8" s="16" customFormat="1" ht="37.5" customHeight="1" outlineLevel="1" x14ac:dyDescent="0.2">
      <c r="A197" s="667" t="s">
        <v>251</v>
      </c>
      <c r="B197" s="672"/>
      <c r="C197" s="578"/>
      <c r="D197" s="580">
        <v>29064</v>
      </c>
      <c r="E197" s="412"/>
      <c r="F197" s="412"/>
      <c r="G197" s="412"/>
      <c r="H197" s="413"/>
    </row>
    <row r="198" spans="1:8" s="16" customFormat="1" ht="37.5" customHeight="1" outlineLevel="1" x14ac:dyDescent="0.2">
      <c r="A198" s="667" t="s">
        <v>252</v>
      </c>
      <c r="B198" s="672"/>
      <c r="C198" s="578"/>
      <c r="D198" s="580">
        <v>31140</v>
      </c>
      <c r="E198" s="412"/>
      <c r="F198" s="412"/>
      <c r="G198" s="412"/>
      <c r="H198" s="413"/>
    </row>
    <row r="199" spans="1:8" s="16" customFormat="1" ht="37.5" customHeight="1" outlineLevel="1" x14ac:dyDescent="0.2">
      <c r="A199" s="667" t="s">
        <v>253</v>
      </c>
      <c r="B199" s="672"/>
      <c r="C199" s="578"/>
      <c r="D199" s="580">
        <v>33216</v>
      </c>
      <c r="E199" s="412"/>
      <c r="F199" s="412"/>
      <c r="G199" s="412"/>
      <c r="H199" s="413"/>
    </row>
    <row r="200" spans="1:8" s="16" customFormat="1" ht="37.5" customHeight="1" outlineLevel="1" x14ac:dyDescent="0.2">
      <c r="A200" s="667" t="s">
        <v>254</v>
      </c>
      <c r="B200" s="672"/>
      <c r="C200" s="578"/>
      <c r="D200" s="580">
        <v>35292</v>
      </c>
      <c r="E200" s="412"/>
      <c r="F200" s="412"/>
      <c r="G200" s="412"/>
      <c r="H200" s="413"/>
    </row>
    <row r="201" spans="1:8" s="16" customFormat="1" ht="37.5" customHeight="1" outlineLevel="1" x14ac:dyDescent="0.2">
      <c r="A201" s="667" t="s">
        <v>255</v>
      </c>
      <c r="B201" s="672"/>
      <c r="C201" s="578"/>
      <c r="D201" s="580">
        <v>37368</v>
      </c>
      <c r="E201" s="412"/>
      <c r="F201" s="412"/>
      <c r="G201" s="412"/>
      <c r="H201" s="413"/>
    </row>
    <row r="202" spans="1:8" s="16" customFormat="1" ht="37.5" customHeight="1" outlineLevel="1" x14ac:dyDescent="0.2">
      <c r="A202" s="667" t="s">
        <v>256</v>
      </c>
      <c r="B202" s="672"/>
      <c r="C202" s="578"/>
      <c r="D202" s="580">
        <v>39444</v>
      </c>
      <c r="E202" s="412"/>
      <c r="F202" s="412"/>
      <c r="G202" s="412"/>
      <c r="H202" s="413"/>
    </row>
    <row r="203" spans="1:8" s="16" customFormat="1" ht="37.5" customHeight="1" outlineLevel="1" x14ac:dyDescent="0.2">
      <c r="A203" s="396" t="s">
        <v>257</v>
      </c>
      <c r="B203" s="565"/>
      <c r="C203" s="578"/>
      <c r="D203" s="580">
        <v>41520</v>
      </c>
      <c r="E203" s="412"/>
      <c r="F203" s="412"/>
      <c r="G203" s="412"/>
      <c r="H203" s="413"/>
    </row>
    <row r="204" spans="1:8" s="16" customFormat="1" ht="37.5" customHeight="1" outlineLevel="1" x14ac:dyDescent="0.2">
      <c r="A204" s="396" t="s">
        <v>258</v>
      </c>
      <c r="B204" s="565"/>
      <c r="C204" s="578"/>
      <c r="D204" s="580">
        <v>43596</v>
      </c>
      <c r="E204" s="412"/>
      <c r="F204" s="412"/>
      <c r="G204" s="412"/>
      <c r="H204" s="413"/>
    </row>
    <row r="205" spans="1:8" s="16" customFormat="1" ht="37.5" customHeight="1" outlineLevel="1" x14ac:dyDescent="0.2">
      <c r="A205" s="396" t="s">
        <v>259</v>
      </c>
      <c r="B205" s="565"/>
      <c r="C205" s="578"/>
      <c r="D205" s="580">
        <v>45672</v>
      </c>
      <c r="E205" s="412"/>
      <c r="F205" s="412"/>
      <c r="G205" s="412"/>
      <c r="H205" s="413"/>
    </row>
    <row r="206" spans="1:8" s="16" customFormat="1" ht="37.5" customHeight="1" outlineLevel="1" x14ac:dyDescent="0.2">
      <c r="A206" s="396" t="s">
        <v>260</v>
      </c>
      <c r="B206" s="565"/>
      <c r="C206" s="578"/>
      <c r="D206" s="580">
        <v>47748</v>
      </c>
      <c r="E206" s="412"/>
      <c r="F206" s="412"/>
      <c r="G206" s="412"/>
      <c r="H206" s="413"/>
    </row>
    <row r="207" spans="1:8" s="16" customFormat="1" ht="37.5" customHeight="1" outlineLevel="1" x14ac:dyDescent="0.2">
      <c r="A207" s="396" t="s">
        <v>261</v>
      </c>
      <c r="B207" s="565"/>
      <c r="C207" s="578"/>
      <c r="D207" s="580">
        <v>49824</v>
      </c>
      <c r="E207" s="412"/>
      <c r="F207" s="412"/>
      <c r="G207" s="412"/>
      <c r="H207" s="413"/>
    </row>
    <row r="208" spans="1:8" s="16" customFormat="1" ht="37.5" customHeight="1" outlineLevel="1" x14ac:dyDescent="0.2">
      <c r="A208" s="396" t="s">
        <v>262</v>
      </c>
      <c r="B208" s="565"/>
      <c r="C208" s="578"/>
      <c r="D208" s="580">
        <v>51900</v>
      </c>
      <c r="E208" s="412"/>
      <c r="F208" s="412"/>
      <c r="G208" s="412"/>
      <c r="H208" s="413"/>
    </row>
    <row r="209" spans="1:8" s="16" customFormat="1" ht="37.5" customHeight="1" outlineLevel="1" x14ac:dyDescent="0.2">
      <c r="A209" s="396" t="s">
        <v>263</v>
      </c>
      <c r="B209" s="565"/>
      <c r="C209" s="578"/>
      <c r="D209" s="580">
        <v>53976</v>
      </c>
      <c r="E209" s="412"/>
      <c r="F209" s="412"/>
      <c r="G209" s="412"/>
      <c r="H209" s="413"/>
    </row>
    <row r="210" spans="1:8" s="16" customFormat="1" ht="37.5" customHeight="1" outlineLevel="1" x14ac:dyDescent="0.2">
      <c r="A210" s="396" t="s">
        <v>264</v>
      </c>
      <c r="B210" s="565"/>
      <c r="C210" s="578"/>
      <c r="D210" s="580">
        <v>56052</v>
      </c>
      <c r="E210" s="412"/>
      <c r="F210" s="412"/>
      <c r="G210" s="412"/>
      <c r="H210" s="413"/>
    </row>
    <row r="211" spans="1:8" s="16" customFormat="1" ht="37.5" customHeight="1" outlineLevel="1" x14ac:dyDescent="0.2">
      <c r="A211" s="396" t="s">
        <v>265</v>
      </c>
      <c r="B211" s="565"/>
      <c r="C211" s="578"/>
      <c r="D211" s="580">
        <v>58128</v>
      </c>
      <c r="E211" s="412"/>
      <c r="F211" s="412"/>
      <c r="G211" s="412"/>
      <c r="H211" s="413"/>
    </row>
    <row r="212" spans="1:8" s="16" customFormat="1" ht="37.5" customHeight="1" outlineLevel="1" x14ac:dyDescent="0.2">
      <c r="A212" s="396" t="s">
        <v>266</v>
      </c>
      <c r="B212" s="565"/>
      <c r="C212" s="578"/>
      <c r="D212" s="580">
        <v>60204</v>
      </c>
      <c r="E212" s="412"/>
      <c r="F212" s="412"/>
      <c r="G212" s="412"/>
      <c r="H212" s="413"/>
    </row>
    <row r="213" spans="1:8" s="16" customFormat="1" ht="37.5" customHeight="1" outlineLevel="1" x14ac:dyDescent="0.2">
      <c r="A213" s="396" t="s">
        <v>267</v>
      </c>
      <c r="B213" s="565"/>
      <c r="C213" s="578"/>
      <c r="D213" s="580">
        <v>62280</v>
      </c>
      <c r="E213" s="412"/>
      <c r="F213" s="412"/>
      <c r="G213" s="412"/>
      <c r="H213" s="413"/>
    </row>
    <row r="214" spans="1:8" s="16" customFormat="1" ht="37.5" customHeight="1" outlineLevel="1" x14ac:dyDescent="0.2">
      <c r="A214" s="396" t="s">
        <v>268</v>
      </c>
      <c r="B214" s="565"/>
      <c r="C214" s="578"/>
      <c r="D214" s="580">
        <v>64356</v>
      </c>
      <c r="E214" s="412"/>
      <c r="F214" s="412"/>
      <c r="G214" s="412"/>
      <c r="H214" s="413"/>
    </row>
    <row r="215" spans="1:8" s="16" customFormat="1" ht="37.5" customHeight="1" outlineLevel="1" x14ac:dyDescent="0.2">
      <c r="A215" s="396" t="s">
        <v>269</v>
      </c>
      <c r="B215" s="565"/>
      <c r="C215" s="578"/>
      <c r="D215" s="580">
        <v>66432</v>
      </c>
      <c r="E215" s="412"/>
      <c r="F215" s="412"/>
      <c r="G215" s="412"/>
      <c r="H215" s="413"/>
    </row>
    <row r="216" spans="1:8" s="16" customFormat="1" ht="37.5" customHeight="1" outlineLevel="1" x14ac:dyDescent="0.2">
      <c r="A216" s="396" t="s">
        <v>270</v>
      </c>
      <c r="B216" s="565"/>
      <c r="C216" s="578"/>
      <c r="D216" s="580">
        <v>68508</v>
      </c>
      <c r="E216" s="412"/>
      <c r="F216" s="412"/>
      <c r="G216" s="412"/>
      <c r="H216" s="413"/>
    </row>
    <row r="217" spans="1:8" s="16" customFormat="1" ht="37.5" customHeight="1" outlineLevel="1" x14ac:dyDescent="0.2">
      <c r="A217" s="396" t="s">
        <v>271</v>
      </c>
      <c r="B217" s="565"/>
      <c r="C217" s="578"/>
      <c r="D217" s="580">
        <v>70584</v>
      </c>
      <c r="E217" s="412"/>
      <c r="F217" s="412"/>
      <c r="G217" s="412"/>
      <c r="H217" s="413"/>
    </row>
    <row r="218" spans="1:8" s="16" customFormat="1" ht="37.5" customHeight="1" outlineLevel="1" x14ac:dyDescent="0.2">
      <c r="A218" s="396" t="s">
        <v>272</v>
      </c>
      <c r="B218" s="565"/>
      <c r="C218" s="578"/>
      <c r="D218" s="580">
        <v>72660</v>
      </c>
      <c r="E218" s="412"/>
      <c r="F218" s="412"/>
      <c r="G218" s="412"/>
      <c r="H218" s="413"/>
    </row>
    <row r="219" spans="1:8" s="16" customFormat="1" ht="37.5" customHeight="1" outlineLevel="1" x14ac:dyDescent="0.2">
      <c r="A219" s="396" t="s">
        <v>273</v>
      </c>
      <c r="B219" s="565"/>
      <c r="C219" s="578"/>
      <c r="D219" s="580">
        <v>74736</v>
      </c>
      <c r="E219" s="412"/>
      <c r="F219" s="412"/>
      <c r="G219" s="412"/>
      <c r="H219" s="413"/>
    </row>
    <row r="220" spans="1:8" s="16" customFormat="1" ht="37.5" customHeight="1" outlineLevel="1" x14ac:dyDescent="0.2">
      <c r="A220" s="396" t="s">
        <v>274</v>
      </c>
      <c r="B220" s="565"/>
      <c r="C220" s="578"/>
      <c r="D220" s="580">
        <v>76812</v>
      </c>
      <c r="E220" s="412"/>
      <c r="F220" s="412"/>
      <c r="G220" s="412"/>
      <c r="H220" s="413"/>
    </row>
    <row r="221" spans="1:8" s="16" customFormat="1" ht="37.5" customHeight="1" outlineLevel="1" x14ac:dyDescent="0.2">
      <c r="A221" s="396" t="s">
        <v>275</v>
      </c>
      <c r="B221" s="565"/>
      <c r="C221" s="578"/>
      <c r="D221" s="580">
        <v>78888</v>
      </c>
      <c r="E221" s="412"/>
      <c r="F221" s="412"/>
      <c r="G221" s="412"/>
      <c r="H221" s="413"/>
    </row>
    <row r="222" spans="1:8" s="16" customFormat="1" ht="37.5" customHeight="1" outlineLevel="1" x14ac:dyDescent="0.2">
      <c r="A222" s="396" t="s">
        <v>276</v>
      </c>
      <c r="B222" s="565"/>
      <c r="C222" s="578"/>
      <c r="D222" s="580">
        <v>80964</v>
      </c>
      <c r="E222" s="412"/>
      <c r="F222" s="412"/>
      <c r="G222" s="412"/>
      <c r="H222" s="413"/>
    </row>
    <row r="223" spans="1:8" s="16" customFormat="1" ht="37.5" customHeight="1" outlineLevel="1" x14ac:dyDescent="0.2">
      <c r="A223" s="396" t="s">
        <v>277</v>
      </c>
      <c r="B223" s="565"/>
      <c r="C223" s="578"/>
      <c r="D223" s="580">
        <v>83040</v>
      </c>
      <c r="E223" s="412"/>
      <c r="F223" s="412"/>
      <c r="G223" s="412"/>
      <c r="H223" s="413"/>
    </row>
    <row r="224" spans="1:8" s="16" customFormat="1" ht="37.5" customHeight="1" outlineLevel="1" x14ac:dyDescent="0.2">
      <c r="A224" s="396" t="s">
        <v>415</v>
      </c>
      <c r="B224" s="565"/>
      <c r="C224" s="578"/>
      <c r="D224" s="580">
        <v>85116</v>
      </c>
      <c r="E224" s="412"/>
      <c r="F224" s="412"/>
      <c r="G224" s="412"/>
      <c r="H224" s="413"/>
    </row>
    <row r="225" spans="1:8" s="16" customFormat="1" ht="37.5" customHeight="1" outlineLevel="1" x14ac:dyDescent="0.2">
      <c r="A225" s="396" t="s">
        <v>416</v>
      </c>
      <c r="B225" s="565"/>
      <c r="C225" s="578"/>
      <c r="D225" s="580">
        <v>87192</v>
      </c>
      <c r="E225" s="412"/>
      <c r="F225" s="412"/>
      <c r="G225" s="412"/>
      <c r="H225" s="413"/>
    </row>
    <row r="226" spans="1:8" s="16" customFormat="1" ht="37.5" customHeight="1" outlineLevel="1" x14ac:dyDescent="0.2">
      <c r="A226" s="396" t="s">
        <v>417</v>
      </c>
      <c r="B226" s="565"/>
      <c r="C226" s="578"/>
      <c r="D226" s="580">
        <v>89268</v>
      </c>
      <c r="E226" s="412"/>
      <c r="F226" s="412"/>
      <c r="G226" s="412"/>
      <c r="H226" s="413"/>
    </row>
    <row r="227" spans="1:8" s="16" customFormat="1" ht="37.5" customHeight="1" outlineLevel="1" x14ac:dyDescent="0.2">
      <c r="A227" s="396" t="s">
        <v>418</v>
      </c>
      <c r="B227" s="565"/>
      <c r="C227" s="578"/>
      <c r="D227" s="580">
        <v>91344</v>
      </c>
      <c r="E227" s="412"/>
      <c r="F227" s="412"/>
      <c r="G227" s="412"/>
      <c r="H227" s="413"/>
    </row>
    <row r="228" spans="1:8" s="16" customFormat="1" ht="37.5" customHeight="1" outlineLevel="1" x14ac:dyDescent="0.2">
      <c r="A228" s="396" t="s">
        <v>419</v>
      </c>
      <c r="B228" s="565"/>
      <c r="C228" s="578"/>
      <c r="D228" s="580">
        <v>93420</v>
      </c>
      <c r="E228" s="412"/>
      <c r="F228" s="412"/>
      <c r="G228" s="412"/>
      <c r="H228" s="413"/>
    </row>
    <row r="229" spans="1:8" s="16" customFormat="1" ht="37.5" customHeight="1" outlineLevel="1" x14ac:dyDescent="0.2">
      <c r="A229" s="396" t="s">
        <v>420</v>
      </c>
      <c r="B229" s="565"/>
      <c r="C229" s="578"/>
      <c r="D229" s="580">
        <v>95496</v>
      </c>
      <c r="E229" s="412"/>
      <c r="F229" s="412"/>
      <c r="G229" s="412"/>
      <c r="H229" s="413"/>
    </row>
    <row r="230" spans="1:8" s="16" customFormat="1" ht="37.5" customHeight="1" outlineLevel="1" x14ac:dyDescent="0.2">
      <c r="A230" s="396" t="s">
        <v>421</v>
      </c>
      <c r="B230" s="565"/>
      <c r="C230" s="578"/>
      <c r="D230" s="580">
        <v>97572</v>
      </c>
      <c r="E230" s="412"/>
      <c r="F230" s="412"/>
      <c r="G230" s="412"/>
      <c r="H230" s="413"/>
    </row>
    <row r="231" spans="1:8" s="16" customFormat="1" ht="37.5" customHeight="1" outlineLevel="1" x14ac:dyDescent="0.2">
      <c r="A231" s="396" t="s">
        <v>422</v>
      </c>
      <c r="B231" s="565"/>
      <c r="C231" s="578"/>
      <c r="D231" s="580">
        <v>99648</v>
      </c>
      <c r="E231" s="412"/>
      <c r="F231" s="412"/>
      <c r="G231" s="412"/>
      <c r="H231" s="413"/>
    </row>
    <row r="232" spans="1:8" s="16" customFormat="1" ht="37.5" customHeight="1" outlineLevel="1" x14ac:dyDescent="0.2">
      <c r="A232" s="396" t="s">
        <v>423</v>
      </c>
      <c r="B232" s="565"/>
      <c r="C232" s="578"/>
      <c r="D232" s="580">
        <v>101724</v>
      </c>
      <c r="E232" s="412"/>
      <c r="F232" s="412"/>
      <c r="G232" s="412"/>
      <c r="H232" s="413"/>
    </row>
    <row r="233" spans="1:8" s="16" customFormat="1" ht="37.5" customHeight="1" outlineLevel="1" x14ac:dyDescent="0.2">
      <c r="A233" s="396" t="s">
        <v>424</v>
      </c>
      <c r="B233" s="565"/>
      <c r="C233" s="578"/>
      <c r="D233" s="580">
        <v>103800</v>
      </c>
      <c r="E233" s="412"/>
      <c r="F233" s="412"/>
      <c r="G233" s="412"/>
      <c r="H233" s="413"/>
    </row>
    <row r="234" spans="1:8" s="16" customFormat="1" ht="37.5" customHeight="1" outlineLevel="1" x14ac:dyDescent="0.2">
      <c r="A234" s="396" t="s">
        <v>425</v>
      </c>
      <c r="B234" s="565"/>
      <c r="C234" s="578"/>
      <c r="D234" s="580">
        <v>105876</v>
      </c>
      <c r="E234" s="412"/>
      <c r="F234" s="412"/>
      <c r="G234" s="412"/>
      <c r="H234" s="413"/>
    </row>
    <row r="235" spans="1:8" s="16" customFormat="1" ht="37.5" customHeight="1" outlineLevel="1" x14ac:dyDescent="0.2">
      <c r="A235" s="396" t="s">
        <v>426</v>
      </c>
      <c r="B235" s="565"/>
      <c r="C235" s="578"/>
      <c r="D235" s="580">
        <v>107952</v>
      </c>
      <c r="E235" s="412"/>
      <c r="F235" s="412"/>
      <c r="G235" s="412"/>
      <c r="H235" s="413"/>
    </row>
    <row r="236" spans="1:8" s="16" customFormat="1" ht="37.5" customHeight="1" outlineLevel="1" x14ac:dyDescent="0.2">
      <c r="A236" s="396" t="s">
        <v>427</v>
      </c>
      <c r="B236" s="565"/>
      <c r="C236" s="578"/>
      <c r="D236" s="580">
        <v>110028</v>
      </c>
      <c r="E236" s="412"/>
      <c r="F236" s="412"/>
      <c r="G236" s="412"/>
      <c r="H236" s="413"/>
    </row>
    <row r="237" spans="1:8" s="16" customFormat="1" ht="37.5" customHeight="1" outlineLevel="1" x14ac:dyDescent="0.2">
      <c r="A237" s="396" t="s">
        <v>428</v>
      </c>
      <c r="B237" s="565"/>
      <c r="C237" s="578"/>
      <c r="D237" s="580">
        <v>112104</v>
      </c>
      <c r="E237" s="412"/>
      <c r="F237" s="412"/>
      <c r="G237" s="412"/>
      <c r="H237" s="413"/>
    </row>
    <row r="238" spans="1:8" s="16" customFormat="1" ht="37.5" customHeight="1" outlineLevel="1" x14ac:dyDescent="0.2">
      <c r="A238" s="396" t="s">
        <v>429</v>
      </c>
      <c r="B238" s="565"/>
      <c r="C238" s="578"/>
      <c r="D238" s="580">
        <v>114180</v>
      </c>
      <c r="E238" s="412"/>
      <c r="F238" s="412"/>
      <c r="G238" s="412"/>
      <c r="H238" s="413"/>
    </row>
    <row r="239" spans="1:8" s="16" customFormat="1" ht="37.5" customHeight="1" outlineLevel="1" x14ac:dyDescent="0.2">
      <c r="A239" s="396" t="s">
        <v>430</v>
      </c>
      <c r="B239" s="565"/>
      <c r="C239" s="578"/>
      <c r="D239" s="580">
        <v>116256</v>
      </c>
      <c r="E239" s="412"/>
      <c r="F239" s="412"/>
      <c r="G239" s="412"/>
      <c r="H239" s="413"/>
    </row>
    <row r="240" spans="1:8" s="16" customFormat="1" ht="37.5" customHeight="1" outlineLevel="1" x14ac:dyDescent="0.2">
      <c r="A240" s="396" t="s">
        <v>431</v>
      </c>
      <c r="B240" s="565"/>
      <c r="C240" s="578"/>
      <c r="D240" s="580">
        <v>118332</v>
      </c>
      <c r="E240" s="412"/>
      <c r="F240" s="412"/>
      <c r="G240" s="412"/>
      <c r="H240" s="413"/>
    </row>
    <row r="241" spans="1:8" s="16" customFormat="1" ht="37.5" customHeight="1" outlineLevel="1" x14ac:dyDescent="0.2">
      <c r="A241" s="396" t="s">
        <v>432</v>
      </c>
      <c r="B241" s="565"/>
      <c r="C241" s="578"/>
      <c r="D241" s="580">
        <v>120408</v>
      </c>
      <c r="E241" s="412"/>
      <c r="F241" s="412"/>
      <c r="G241" s="412"/>
      <c r="H241" s="413"/>
    </row>
    <row r="242" spans="1:8" s="16" customFormat="1" ht="37.5" customHeight="1" outlineLevel="1" x14ac:dyDescent="0.2">
      <c r="A242" s="396" t="s">
        <v>433</v>
      </c>
      <c r="B242" s="565"/>
      <c r="C242" s="578"/>
      <c r="D242" s="580">
        <v>122484</v>
      </c>
      <c r="E242" s="412"/>
      <c r="F242" s="412"/>
      <c r="G242" s="412"/>
      <c r="H242" s="413"/>
    </row>
    <row r="243" spans="1:8" s="16" customFormat="1" ht="37.5" customHeight="1" outlineLevel="1" x14ac:dyDescent="0.2">
      <c r="A243" s="396" t="s">
        <v>434</v>
      </c>
      <c r="B243" s="565"/>
      <c r="C243" s="578"/>
      <c r="D243" s="580">
        <v>124560</v>
      </c>
      <c r="E243" s="412"/>
      <c r="F243" s="412"/>
      <c r="G243" s="412"/>
      <c r="H243" s="413"/>
    </row>
    <row r="244" spans="1:8" s="16" customFormat="1" ht="37.5" customHeight="1" outlineLevel="1" x14ac:dyDescent="0.2">
      <c r="A244" s="396" t="s">
        <v>435</v>
      </c>
      <c r="B244" s="565"/>
      <c r="C244" s="578"/>
      <c r="D244" s="580">
        <v>126636</v>
      </c>
      <c r="E244" s="412"/>
      <c r="F244" s="412"/>
      <c r="G244" s="412"/>
      <c r="H244" s="413"/>
    </row>
    <row r="245" spans="1:8" s="16" customFormat="1" ht="37.5" customHeight="1" outlineLevel="1" x14ac:dyDescent="0.2">
      <c r="A245" s="396" t="s">
        <v>436</v>
      </c>
      <c r="B245" s="565"/>
      <c r="C245" s="578"/>
      <c r="D245" s="580">
        <v>128712</v>
      </c>
      <c r="E245" s="412"/>
      <c r="F245" s="412"/>
      <c r="G245" s="412"/>
      <c r="H245" s="413"/>
    </row>
    <row r="246" spans="1:8" s="16" customFormat="1" ht="37.5" customHeight="1" outlineLevel="1" x14ac:dyDescent="0.2">
      <c r="A246" s="396" t="s">
        <v>437</v>
      </c>
      <c r="B246" s="565"/>
      <c r="C246" s="578"/>
      <c r="D246" s="580">
        <v>130788</v>
      </c>
      <c r="E246" s="412"/>
      <c r="F246" s="412"/>
      <c r="G246" s="412"/>
      <c r="H246" s="413"/>
    </row>
    <row r="247" spans="1:8" s="16" customFormat="1" ht="37.5" customHeight="1" outlineLevel="1" x14ac:dyDescent="0.2">
      <c r="A247" s="396" t="s">
        <v>438</v>
      </c>
      <c r="B247" s="565"/>
      <c r="C247" s="578"/>
      <c r="D247" s="580">
        <v>132864</v>
      </c>
      <c r="E247" s="412"/>
      <c r="F247" s="412"/>
      <c r="G247" s="412"/>
      <c r="H247" s="413"/>
    </row>
    <row r="248" spans="1:8" s="16" customFormat="1" ht="37.5" customHeight="1" outlineLevel="1" x14ac:dyDescent="0.2">
      <c r="A248" s="396" t="s">
        <v>439</v>
      </c>
      <c r="B248" s="565"/>
      <c r="C248" s="578"/>
      <c r="D248" s="580">
        <v>134940</v>
      </c>
      <c r="E248" s="412"/>
      <c r="F248" s="412"/>
      <c r="G248" s="412"/>
      <c r="H248" s="413"/>
    </row>
    <row r="249" spans="1:8" s="16" customFormat="1" ht="37.5" customHeight="1" outlineLevel="1" x14ac:dyDescent="0.2">
      <c r="A249" s="396" t="s">
        <v>440</v>
      </c>
      <c r="B249" s="565"/>
      <c r="C249" s="578"/>
      <c r="D249" s="580">
        <v>137016</v>
      </c>
      <c r="E249" s="412"/>
      <c r="F249" s="412"/>
      <c r="G249" s="412"/>
      <c r="H249" s="413"/>
    </row>
    <row r="250" spans="1:8" s="16" customFormat="1" ht="37.5" customHeight="1" outlineLevel="1" x14ac:dyDescent="0.2">
      <c r="A250" s="396" t="s">
        <v>441</v>
      </c>
      <c r="B250" s="565"/>
      <c r="C250" s="578"/>
      <c r="D250" s="580">
        <v>139092</v>
      </c>
      <c r="E250" s="412"/>
      <c r="F250" s="412"/>
      <c r="G250" s="412"/>
      <c r="H250" s="413"/>
    </row>
    <row r="251" spans="1:8" s="16" customFormat="1" ht="37.5" customHeight="1" outlineLevel="1" x14ac:dyDescent="0.2">
      <c r="A251" s="396" t="s">
        <v>442</v>
      </c>
      <c r="B251" s="565"/>
      <c r="C251" s="578"/>
      <c r="D251" s="580">
        <v>141168</v>
      </c>
      <c r="E251" s="412"/>
      <c r="F251" s="412"/>
      <c r="G251" s="412"/>
      <c r="H251" s="413"/>
    </row>
    <row r="252" spans="1:8" s="16" customFormat="1" ht="37.5" customHeight="1" outlineLevel="1" x14ac:dyDescent="0.2">
      <c r="A252" s="396" t="s">
        <v>443</v>
      </c>
      <c r="B252" s="565"/>
      <c r="C252" s="578"/>
      <c r="D252" s="580">
        <v>143244</v>
      </c>
      <c r="E252" s="412"/>
      <c r="F252" s="412"/>
      <c r="G252" s="412"/>
      <c r="H252" s="413"/>
    </row>
    <row r="253" spans="1:8" s="16" customFormat="1" ht="37.5" customHeight="1" outlineLevel="1" x14ac:dyDescent="0.2">
      <c r="A253" s="396" t="s">
        <v>444</v>
      </c>
      <c r="B253" s="565"/>
      <c r="C253" s="578"/>
      <c r="D253" s="580">
        <v>145320</v>
      </c>
      <c r="E253" s="412"/>
      <c r="F253" s="412"/>
      <c r="G253" s="412"/>
      <c r="H253" s="413"/>
    </row>
    <row r="254" spans="1:8" s="16" customFormat="1" ht="37.5" customHeight="1" outlineLevel="1" x14ac:dyDescent="0.2">
      <c r="A254" s="396" t="s">
        <v>445</v>
      </c>
      <c r="B254" s="565"/>
      <c r="C254" s="578"/>
      <c r="D254" s="580">
        <v>147396</v>
      </c>
      <c r="E254" s="412"/>
      <c r="F254" s="412"/>
      <c r="G254" s="412"/>
      <c r="H254" s="413"/>
    </row>
    <row r="255" spans="1:8" s="16" customFormat="1" ht="37.5" customHeight="1" outlineLevel="1" x14ac:dyDescent="0.2">
      <c r="A255" s="396" t="s">
        <v>446</v>
      </c>
      <c r="B255" s="565"/>
      <c r="C255" s="578"/>
      <c r="D255" s="580">
        <v>149472</v>
      </c>
      <c r="E255" s="412"/>
      <c r="F255" s="412"/>
      <c r="G255" s="412"/>
      <c r="H255" s="413"/>
    </row>
    <row r="256" spans="1:8" s="16" customFormat="1" ht="37.5" customHeight="1" outlineLevel="1" x14ac:dyDescent="0.2">
      <c r="A256" s="396" t="s">
        <v>447</v>
      </c>
      <c r="B256" s="565"/>
      <c r="C256" s="578"/>
      <c r="D256" s="580">
        <v>151548</v>
      </c>
      <c r="E256" s="412"/>
      <c r="F256" s="412"/>
      <c r="G256" s="412"/>
      <c r="H256" s="413"/>
    </row>
    <row r="257" spans="1:8" s="16" customFormat="1" ht="37.5" customHeight="1" outlineLevel="1" x14ac:dyDescent="0.2">
      <c r="A257" s="396" t="s">
        <v>448</v>
      </c>
      <c r="B257" s="565"/>
      <c r="C257" s="578"/>
      <c r="D257" s="580">
        <v>153624</v>
      </c>
      <c r="E257" s="412"/>
      <c r="F257" s="412"/>
      <c r="G257" s="412"/>
      <c r="H257" s="413"/>
    </row>
    <row r="258" spans="1:8" s="16" customFormat="1" ht="37.5" customHeight="1" outlineLevel="1" x14ac:dyDescent="0.2">
      <c r="A258" s="396" t="s">
        <v>449</v>
      </c>
      <c r="B258" s="565"/>
      <c r="C258" s="578"/>
      <c r="D258" s="580">
        <v>155700</v>
      </c>
      <c r="E258" s="412"/>
      <c r="F258" s="412"/>
      <c r="G258" s="412"/>
      <c r="H258" s="413"/>
    </row>
    <row r="259" spans="1:8" s="16" customFormat="1" ht="37.5" customHeight="1" outlineLevel="1" x14ac:dyDescent="0.2">
      <c r="A259" s="396" t="s">
        <v>450</v>
      </c>
      <c r="B259" s="565"/>
      <c r="C259" s="578"/>
      <c r="D259" s="580">
        <v>157776</v>
      </c>
      <c r="E259" s="412"/>
      <c r="F259" s="412"/>
      <c r="G259" s="412"/>
      <c r="H259" s="413"/>
    </row>
    <row r="260" spans="1:8" s="16" customFormat="1" ht="37.5" customHeight="1" outlineLevel="1" x14ac:dyDescent="0.2">
      <c r="A260" s="396" t="s">
        <v>451</v>
      </c>
      <c r="B260" s="565"/>
      <c r="C260" s="578"/>
      <c r="D260" s="580">
        <v>159852</v>
      </c>
      <c r="E260" s="412"/>
      <c r="F260" s="412"/>
      <c r="G260" s="412"/>
      <c r="H260" s="413"/>
    </row>
    <row r="261" spans="1:8" s="16" customFormat="1" ht="37.5" customHeight="1" outlineLevel="1" x14ac:dyDescent="0.2">
      <c r="A261" s="396" t="s">
        <v>452</v>
      </c>
      <c r="B261" s="565"/>
      <c r="C261" s="578"/>
      <c r="D261" s="580">
        <v>161928</v>
      </c>
      <c r="E261" s="412"/>
      <c r="F261" s="412"/>
      <c r="G261" s="412"/>
      <c r="H261" s="413"/>
    </row>
    <row r="262" spans="1:8" s="16" customFormat="1" ht="37.5" customHeight="1" outlineLevel="1" x14ac:dyDescent="0.2">
      <c r="A262" s="396" t="s">
        <v>453</v>
      </c>
      <c r="B262" s="565"/>
      <c r="C262" s="578"/>
      <c r="D262" s="580">
        <v>164004</v>
      </c>
      <c r="E262" s="412"/>
      <c r="F262" s="412"/>
      <c r="G262" s="412"/>
      <c r="H262" s="413"/>
    </row>
    <row r="263" spans="1:8" s="16" customFormat="1" ht="37.5" customHeight="1" outlineLevel="1" x14ac:dyDescent="0.2">
      <c r="A263" s="396" t="s">
        <v>454</v>
      </c>
      <c r="B263" s="565"/>
      <c r="C263" s="578"/>
      <c r="D263" s="580">
        <v>166080</v>
      </c>
      <c r="E263" s="412"/>
      <c r="F263" s="412"/>
      <c r="G263" s="412"/>
      <c r="H263" s="413"/>
    </row>
    <row r="264" spans="1:8" s="16" customFormat="1" ht="37.5" customHeight="1" outlineLevel="1" x14ac:dyDescent="0.2">
      <c r="A264" s="396" t="s">
        <v>455</v>
      </c>
      <c r="B264" s="565"/>
      <c r="C264" s="578"/>
      <c r="D264" s="580">
        <v>168156</v>
      </c>
      <c r="E264" s="412"/>
      <c r="F264" s="412"/>
      <c r="G264" s="412"/>
      <c r="H264" s="413"/>
    </row>
    <row r="265" spans="1:8" s="16" customFormat="1" ht="37.5" customHeight="1" outlineLevel="1" x14ac:dyDescent="0.2">
      <c r="A265" s="396" t="s">
        <v>456</v>
      </c>
      <c r="B265" s="565"/>
      <c r="C265" s="578"/>
      <c r="D265" s="580">
        <v>170232</v>
      </c>
      <c r="E265" s="412"/>
      <c r="F265" s="412"/>
      <c r="G265" s="412"/>
      <c r="H265" s="413"/>
    </row>
    <row r="266" spans="1:8" s="16" customFormat="1" ht="37.5" customHeight="1" outlineLevel="1" x14ac:dyDescent="0.2">
      <c r="A266" s="396" t="s">
        <v>457</v>
      </c>
      <c r="B266" s="565"/>
      <c r="C266" s="578"/>
      <c r="D266" s="580">
        <v>172308</v>
      </c>
      <c r="E266" s="412"/>
      <c r="F266" s="412"/>
      <c r="G266" s="412"/>
      <c r="H266" s="413"/>
    </row>
    <row r="267" spans="1:8" s="16" customFormat="1" ht="37.5" customHeight="1" outlineLevel="1" x14ac:dyDescent="0.2">
      <c r="A267" s="396" t="s">
        <v>458</v>
      </c>
      <c r="B267" s="565"/>
      <c r="C267" s="578"/>
      <c r="D267" s="580">
        <v>174384</v>
      </c>
      <c r="E267" s="412"/>
      <c r="F267" s="412"/>
      <c r="G267" s="412"/>
      <c r="H267" s="413"/>
    </row>
    <row r="268" spans="1:8" s="16" customFormat="1" ht="37.5" customHeight="1" outlineLevel="1" x14ac:dyDescent="0.2">
      <c r="A268" s="396" t="s">
        <v>459</v>
      </c>
      <c r="B268" s="565"/>
      <c r="C268" s="578"/>
      <c r="D268" s="580">
        <v>176460</v>
      </c>
      <c r="E268" s="412"/>
      <c r="F268" s="412"/>
      <c r="G268" s="412"/>
      <c r="H268" s="413"/>
    </row>
    <row r="269" spans="1:8" s="16" customFormat="1" ht="37.5" customHeight="1" outlineLevel="1" x14ac:dyDescent="0.2">
      <c r="A269" s="396" t="s">
        <v>460</v>
      </c>
      <c r="B269" s="565"/>
      <c r="C269" s="578"/>
      <c r="D269" s="580">
        <v>178536</v>
      </c>
      <c r="E269" s="412"/>
      <c r="F269" s="412"/>
      <c r="G269" s="412"/>
      <c r="H269" s="413"/>
    </row>
    <row r="270" spans="1:8" s="16" customFormat="1" ht="37.5" customHeight="1" outlineLevel="1" x14ac:dyDescent="0.2">
      <c r="A270" s="396" t="s">
        <v>461</v>
      </c>
      <c r="B270" s="565"/>
      <c r="C270" s="578"/>
      <c r="D270" s="580">
        <v>180612</v>
      </c>
      <c r="E270" s="412"/>
      <c r="F270" s="412"/>
      <c r="G270" s="412"/>
      <c r="H270" s="413"/>
    </row>
    <row r="271" spans="1:8" s="16" customFormat="1" ht="37.5" customHeight="1" outlineLevel="1" x14ac:dyDescent="0.2">
      <c r="A271" s="396" t="s">
        <v>462</v>
      </c>
      <c r="B271" s="565"/>
      <c r="C271" s="578"/>
      <c r="D271" s="580">
        <v>182688</v>
      </c>
      <c r="E271" s="412"/>
      <c r="F271" s="412"/>
      <c r="G271" s="412"/>
      <c r="H271" s="413"/>
    </row>
    <row r="272" spans="1:8" s="16" customFormat="1" ht="37.5" customHeight="1" outlineLevel="1" x14ac:dyDescent="0.2">
      <c r="A272" s="396" t="s">
        <v>463</v>
      </c>
      <c r="B272" s="565"/>
      <c r="C272" s="578"/>
      <c r="D272" s="580">
        <v>184764</v>
      </c>
      <c r="E272" s="412"/>
      <c r="F272" s="412"/>
      <c r="G272" s="412"/>
      <c r="H272" s="413"/>
    </row>
    <row r="273" spans="1:8" s="16" customFormat="1" ht="37.5" customHeight="1" outlineLevel="1" x14ac:dyDescent="0.2">
      <c r="A273" s="396" t="s">
        <v>464</v>
      </c>
      <c r="B273" s="565"/>
      <c r="C273" s="578"/>
      <c r="D273" s="580">
        <v>186840</v>
      </c>
      <c r="E273" s="412"/>
      <c r="F273" s="412"/>
      <c r="G273" s="412"/>
      <c r="H273" s="413"/>
    </row>
    <row r="274" spans="1:8" s="16" customFormat="1" ht="37.5" customHeight="1" outlineLevel="1" x14ac:dyDescent="0.2">
      <c r="A274" s="396" t="s">
        <v>465</v>
      </c>
      <c r="B274" s="565"/>
      <c r="C274" s="578"/>
      <c r="D274" s="580">
        <v>188916</v>
      </c>
      <c r="E274" s="412"/>
      <c r="F274" s="412"/>
      <c r="G274" s="412"/>
      <c r="H274" s="413"/>
    </row>
    <row r="275" spans="1:8" s="16" customFormat="1" ht="37.5" customHeight="1" outlineLevel="1" x14ac:dyDescent="0.2">
      <c r="A275" s="396" t="s">
        <v>466</v>
      </c>
      <c r="B275" s="565"/>
      <c r="C275" s="578"/>
      <c r="D275" s="580">
        <v>190992</v>
      </c>
      <c r="E275" s="412"/>
      <c r="F275" s="412"/>
      <c r="G275" s="412"/>
      <c r="H275" s="413"/>
    </row>
    <row r="276" spans="1:8" s="16" customFormat="1" ht="37.5" customHeight="1" outlineLevel="1" x14ac:dyDescent="0.2">
      <c r="A276" s="396" t="s">
        <v>467</v>
      </c>
      <c r="B276" s="565"/>
      <c r="C276" s="578"/>
      <c r="D276" s="580">
        <v>193068</v>
      </c>
      <c r="E276" s="412"/>
      <c r="F276" s="412"/>
      <c r="G276" s="412"/>
      <c r="H276" s="413"/>
    </row>
    <row r="277" spans="1:8" s="16" customFormat="1" ht="37.5" customHeight="1" outlineLevel="1" x14ac:dyDescent="0.2">
      <c r="A277" s="396" t="s">
        <v>468</v>
      </c>
      <c r="B277" s="565"/>
      <c r="C277" s="578"/>
      <c r="D277" s="580">
        <v>195144</v>
      </c>
      <c r="E277" s="412"/>
      <c r="F277" s="412"/>
      <c r="G277" s="412"/>
      <c r="H277" s="413"/>
    </row>
    <row r="278" spans="1:8" s="16" customFormat="1" ht="37.5" customHeight="1" outlineLevel="1" x14ac:dyDescent="0.2">
      <c r="A278" s="396" t="s">
        <v>469</v>
      </c>
      <c r="B278" s="565"/>
      <c r="C278" s="578"/>
      <c r="D278" s="580">
        <v>197220</v>
      </c>
      <c r="E278" s="412"/>
      <c r="F278" s="412"/>
      <c r="G278" s="412"/>
      <c r="H278" s="413"/>
    </row>
    <row r="279" spans="1:8" s="16" customFormat="1" ht="37.5" customHeight="1" outlineLevel="1" x14ac:dyDescent="0.2">
      <c r="A279" s="396" t="s">
        <v>470</v>
      </c>
      <c r="B279" s="565"/>
      <c r="C279" s="578"/>
      <c r="D279" s="580">
        <v>199296</v>
      </c>
      <c r="E279" s="412"/>
      <c r="F279" s="412"/>
      <c r="G279" s="412"/>
      <c r="H279" s="413"/>
    </row>
    <row r="280" spans="1:8" s="16" customFormat="1" ht="37.5" customHeight="1" outlineLevel="1" x14ac:dyDescent="0.2">
      <c r="A280" s="396" t="s">
        <v>471</v>
      </c>
      <c r="B280" s="565"/>
      <c r="C280" s="578"/>
      <c r="D280" s="580">
        <v>201372</v>
      </c>
      <c r="E280" s="412"/>
      <c r="F280" s="412"/>
      <c r="G280" s="412"/>
      <c r="H280" s="413"/>
    </row>
    <row r="281" spans="1:8" s="16" customFormat="1" ht="37.5" customHeight="1" outlineLevel="1" x14ac:dyDescent="0.2">
      <c r="A281" s="396" t="s">
        <v>472</v>
      </c>
      <c r="B281" s="565"/>
      <c r="C281" s="578"/>
      <c r="D281" s="580">
        <v>203448</v>
      </c>
      <c r="E281" s="412"/>
      <c r="F281" s="412"/>
      <c r="G281" s="412"/>
      <c r="H281" s="413"/>
    </row>
    <row r="282" spans="1:8" s="16" customFormat="1" ht="37.5" customHeight="1" outlineLevel="1" x14ac:dyDescent="0.2">
      <c r="A282" s="396" t="s">
        <v>473</v>
      </c>
      <c r="B282" s="565"/>
      <c r="C282" s="578"/>
      <c r="D282" s="580">
        <v>205524</v>
      </c>
      <c r="E282" s="412"/>
      <c r="F282" s="412"/>
      <c r="G282" s="412"/>
      <c r="H282" s="413"/>
    </row>
    <row r="283" spans="1:8" s="16" customFormat="1" ht="37.5" customHeight="1" outlineLevel="1" thickBot="1" x14ac:dyDescent="0.25">
      <c r="A283" s="396" t="s">
        <v>474</v>
      </c>
      <c r="B283" s="565"/>
      <c r="C283" s="579"/>
      <c r="D283" s="580">
        <v>207600</v>
      </c>
      <c r="E283" s="412"/>
      <c r="F283" s="412"/>
      <c r="G283" s="412"/>
      <c r="H283" s="413"/>
    </row>
    <row r="284" spans="1:8" s="16" customFormat="1" ht="50.1" customHeight="1" thickBot="1" x14ac:dyDescent="0.25">
      <c r="A284" s="231" t="s">
        <v>59</v>
      </c>
      <c r="B284" s="232"/>
      <c r="C284" s="233"/>
      <c r="D284" s="398" t="str">
        <f>"от "&amp;MIN(D285:D294)&amp;" до "&amp;MAX(D285:D294)</f>
        <v>от 390 до 10290</v>
      </c>
      <c r="E284" s="399"/>
      <c r="F284" s="399"/>
      <c r="G284" s="399"/>
      <c r="H284" s="400"/>
    </row>
    <row r="285" spans="1:8" s="16" customFormat="1" ht="159" customHeight="1" x14ac:dyDescent="0.2">
      <c r="A285" s="176" t="s">
        <v>338</v>
      </c>
      <c r="B285" s="63" t="s">
        <v>194</v>
      </c>
      <c r="C285"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85" s="491">
        <v>1434</v>
      </c>
      <c r="E285" s="491"/>
      <c r="F285" s="491"/>
      <c r="G285" s="491"/>
      <c r="H285" s="492"/>
    </row>
    <row r="286" spans="1:8" s="16" customFormat="1" ht="37.5" customHeight="1" x14ac:dyDescent="0.2">
      <c r="A286" s="335" t="s">
        <v>61</v>
      </c>
      <c r="B286" s="336"/>
      <c r="C286" s="403"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86" s="340">
        <v>900</v>
      </c>
      <c r="E286" s="338"/>
      <c r="F286" s="338"/>
      <c r="G286" s="338"/>
      <c r="H286" s="339"/>
    </row>
    <row r="287" spans="1:8" s="16" customFormat="1" ht="37.5" customHeight="1" x14ac:dyDescent="0.2">
      <c r="A287" s="335" t="s">
        <v>62</v>
      </c>
      <c r="B287" s="336"/>
      <c r="C287" s="404"/>
      <c r="D287" s="340">
        <v>10290</v>
      </c>
      <c r="E287" s="338"/>
      <c r="F287" s="338"/>
      <c r="G287" s="338"/>
      <c r="H287" s="339"/>
    </row>
    <row r="288" spans="1:8" s="16" customFormat="1" ht="37.5" customHeight="1" x14ac:dyDescent="0.2">
      <c r="A288" s="335" t="s">
        <v>63</v>
      </c>
      <c r="B288" s="336"/>
      <c r="C288" s="404"/>
      <c r="D288" s="340">
        <v>2190</v>
      </c>
      <c r="E288" s="338"/>
      <c r="F288" s="338"/>
      <c r="G288" s="338"/>
      <c r="H288" s="339"/>
    </row>
    <row r="289" spans="1:8" s="16" customFormat="1" ht="37.5" customHeight="1" x14ac:dyDescent="0.2">
      <c r="A289" s="335" t="s">
        <v>64</v>
      </c>
      <c r="B289" s="336"/>
      <c r="C289" s="404"/>
      <c r="D289" s="340">
        <v>6090</v>
      </c>
      <c r="E289" s="338"/>
      <c r="F289" s="338"/>
      <c r="G289" s="338"/>
      <c r="H289" s="339"/>
    </row>
    <row r="290" spans="1:8" s="16" customFormat="1" ht="37.5" customHeight="1" x14ac:dyDescent="0.2">
      <c r="A290" s="335" t="s">
        <v>65</v>
      </c>
      <c r="B290" s="336"/>
      <c r="C290" s="404"/>
      <c r="D290" s="340">
        <v>390</v>
      </c>
      <c r="E290" s="338"/>
      <c r="F290" s="338"/>
      <c r="G290" s="338"/>
      <c r="H290" s="339"/>
    </row>
    <row r="291" spans="1:8" s="16" customFormat="1" ht="37.5" customHeight="1" x14ac:dyDescent="0.2">
      <c r="A291" s="335" t="s">
        <v>66</v>
      </c>
      <c r="B291" s="336"/>
      <c r="C291" s="404"/>
      <c r="D291" s="340">
        <v>390</v>
      </c>
      <c r="E291" s="338"/>
      <c r="F291" s="338"/>
      <c r="G291" s="338"/>
      <c r="H291" s="339"/>
    </row>
    <row r="292" spans="1:8" s="16" customFormat="1" ht="37.5" customHeight="1" x14ac:dyDescent="0.2">
      <c r="A292" s="335" t="s">
        <v>67</v>
      </c>
      <c r="B292" s="336"/>
      <c r="C292" s="404"/>
      <c r="D292" s="340">
        <v>780</v>
      </c>
      <c r="E292" s="338"/>
      <c r="F292" s="338"/>
      <c r="G292" s="338"/>
      <c r="H292" s="339"/>
    </row>
    <row r="293" spans="1:8" s="16" customFormat="1" ht="37.5" customHeight="1" x14ac:dyDescent="0.2">
      <c r="A293" s="335" t="s">
        <v>68</v>
      </c>
      <c r="B293" s="336"/>
      <c r="C293" s="404"/>
      <c r="D293" s="340">
        <v>1170</v>
      </c>
      <c r="E293" s="338"/>
      <c r="F293" s="338"/>
      <c r="G293" s="338"/>
      <c r="H293" s="339"/>
    </row>
    <row r="294" spans="1:8" s="16" customFormat="1" ht="37.5" customHeight="1" thickBot="1" x14ac:dyDescent="0.25">
      <c r="A294" s="348" t="s">
        <v>69</v>
      </c>
      <c r="B294" s="349"/>
      <c r="C294" s="405"/>
      <c r="D294" s="340">
        <v>6390</v>
      </c>
      <c r="E294" s="338"/>
      <c r="F294" s="338"/>
      <c r="G294" s="338"/>
      <c r="H294" s="339"/>
    </row>
    <row r="295" spans="1:8" s="16" customFormat="1" ht="117.75" customHeight="1" thickBot="1" x14ac:dyDescent="0.25">
      <c r="A295" s="501" t="s">
        <v>71</v>
      </c>
      <c r="B295" s="502"/>
      <c r="C2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95" s="354">
        <v>30</v>
      </c>
      <c r="E295" s="354"/>
      <c r="F295" s="354"/>
      <c r="G295" s="354"/>
      <c r="H295" s="355"/>
    </row>
    <row r="296" spans="1:8" s="23" customFormat="1" ht="50.1" customHeight="1" thickBot="1" x14ac:dyDescent="0.25">
      <c r="A296" s="341" t="s">
        <v>72</v>
      </c>
      <c r="B296" s="342"/>
      <c r="C296" s="21"/>
      <c r="D296" s="343" t="str">
        <f>"от "&amp;MIN(D298,D318:D332)&amp;" до "&amp;MAX(D298,D318:D332)</f>
        <v>от 540 до 69690</v>
      </c>
      <c r="E296" s="343"/>
      <c r="F296" s="343"/>
      <c r="G296" s="343"/>
      <c r="H296" s="344"/>
    </row>
    <row r="297" spans="1:8" s="16" customFormat="1" ht="24.95" customHeight="1" thickBot="1" x14ac:dyDescent="0.25">
      <c r="A297" s="497"/>
      <c r="B297" s="498"/>
      <c r="C297" s="60"/>
      <c r="D297" s="499"/>
      <c r="E297" s="499"/>
      <c r="F297" s="499"/>
      <c r="G297" s="499"/>
      <c r="H297" s="500"/>
    </row>
    <row r="298" spans="1:8" s="16" customFormat="1" ht="61.5" customHeight="1" thickBot="1" x14ac:dyDescent="0.25">
      <c r="A298" s="374" t="s">
        <v>73</v>
      </c>
      <c r="B298" s="375"/>
      <c r="C29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98" s="379">
        <v>13104</v>
      </c>
      <c r="E298" s="379"/>
      <c r="F298" s="379"/>
      <c r="G298" s="379"/>
      <c r="H298" s="380"/>
    </row>
    <row r="299" spans="1:8" s="16" customFormat="1" ht="61.5" customHeight="1" thickBot="1" x14ac:dyDescent="0.25">
      <c r="A299" s="381" t="s">
        <v>74</v>
      </c>
      <c r="B299" s="382"/>
      <c r="C299" s="377"/>
      <c r="D299" s="383" t="s">
        <v>75</v>
      </c>
      <c r="E299" s="384"/>
      <c r="F299" s="384"/>
      <c r="G299" s="384"/>
      <c r="H299" s="385"/>
    </row>
    <row r="300" spans="1:8" s="16" customFormat="1" ht="61.5" customHeight="1" x14ac:dyDescent="0.2">
      <c r="A300" s="363" t="s">
        <v>76</v>
      </c>
      <c r="B300" s="364"/>
      <c r="C300" s="377"/>
      <c r="D300" s="368">
        <f>D298/4</f>
        <v>3276</v>
      </c>
      <c r="E300" s="368"/>
      <c r="F300" s="368"/>
      <c r="G300" s="368"/>
      <c r="H300" s="369"/>
    </row>
    <row r="301" spans="1:8" s="16" customFormat="1" ht="61.5" customHeight="1" x14ac:dyDescent="0.2">
      <c r="A301" s="363" t="s">
        <v>77</v>
      </c>
      <c r="B301" s="364"/>
      <c r="C301" s="377"/>
      <c r="D301" s="368">
        <f>D298/5</f>
        <v>2620.8000000000002</v>
      </c>
      <c r="E301" s="368"/>
      <c r="F301" s="368"/>
      <c r="G301" s="368"/>
      <c r="H301" s="369"/>
    </row>
    <row r="302" spans="1:8" s="16" customFormat="1" ht="61.5" customHeight="1" x14ac:dyDescent="0.2">
      <c r="A302" s="363" t="s">
        <v>78</v>
      </c>
      <c r="B302" s="364"/>
      <c r="C302" s="377"/>
      <c r="D302" s="368">
        <f>D298/6</f>
        <v>2184</v>
      </c>
      <c r="E302" s="368"/>
      <c r="F302" s="368"/>
      <c r="G302" s="368"/>
      <c r="H302" s="369"/>
    </row>
    <row r="303" spans="1:8" s="16" customFormat="1" ht="61.5" customHeight="1" x14ac:dyDescent="0.2">
      <c r="A303" s="363" t="s">
        <v>79</v>
      </c>
      <c r="B303" s="364"/>
      <c r="C303" s="377"/>
      <c r="D303" s="368">
        <f>D298/7</f>
        <v>1872</v>
      </c>
      <c r="E303" s="368"/>
      <c r="F303" s="368"/>
      <c r="G303" s="368"/>
      <c r="H303" s="369"/>
    </row>
    <row r="304" spans="1:8" s="16" customFormat="1" ht="61.5" customHeight="1" x14ac:dyDescent="0.2">
      <c r="A304" s="363" t="s">
        <v>80</v>
      </c>
      <c r="B304" s="364"/>
      <c r="C304" s="377"/>
      <c r="D304" s="368">
        <f>D298/8</f>
        <v>1638</v>
      </c>
      <c r="E304" s="368"/>
      <c r="F304" s="368"/>
      <c r="G304" s="368"/>
      <c r="H304" s="369"/>
    </row>
    <row r="305" spans="1:8" s="16" customFormat="1" ht="61.5" customHeight="1" x14ac:dyDescent="0.2">
      <c r="A305" s="363" t="s">
        <v>81</v>
      </c>
      <c r="B305" s="364"/>
      <c r="C305" s="377"/>
      <c r="D305" s="368">
        <f>D298/9</f>
        <v>1456</v>
      </c>
      <c r="E305" s="368"/>
      <c r="F305" s="368"/>
      <c r="G305" s="368"/>
      <c r="H305" s="369"/>
    </row>
    <row r="306" spans="1:8" s="16" customFormat="1" ht="61.5" customHeight="1" x14ac:dyDescent="0.2">
      <c r="A306" s="363" t="s">
        <v>82</v>
      </c>
      <c r="B306" s="364"/>
      <c r="C306" s="377"/>
      <c r="D306" s="368">
        <f>D298/10</f>
        <v>1310.4000000000001</v>
      </c>
      <c r="E306" s="368"/>
      <c r="F306" s="368"/>
      <c r="G306" s="368"/>
      <c r="H306" s="369"/>
    </row>
    <row r="307" spans="1:8" s="16" customFormat="1" ht="61.5" customHeight="1" thickBot="1" x14ac:dyDescent="0.25">
      <c r="A307" s="374" t="s">
        <v>83</v>
      </c>
      <c r="B307" s="375"/>
      <c r="C307" s="377"/>
      <c r="D307" s="379">
        <v>19656</v>
      </c>
      <c r="E307" s="379"/>
      <c r="F307" s="379"/>
      <c r="G307" s="379"/>
      <c r="H307" s="380"/>
    </row>
    <row r="308" spans="1:8" s="16" customFormat="1" ht="61.5" customHeight="1" thickBot="1" x14ac:dyDescent="0.25">
      <c r="A308" s="381" t="s">
        <v>74</v>
      </c>
      <c r="B308" s="382"/>
      <c r="C308" s="377"/>
      <c r="D308" s="383" t="s">
        <v>75</v>
      </c>
      <c r="E308" s="384"/>
      <c r="F308" s="384"/>
      <c r="G308" s="384"/>
      <c r="H308" s="385"/>
    </row>
    <row r="309" spans="1:8" s="16" customFormat="1" ht="61.5" customHeight="1" x14ac:dyDescent="0.2">
      <c r="A309" s="363" t="s">
        <v>76</v>
      </c>
      <c r="B309" s="364"/>
      <c r="C309" s="377"/>
      <c r="D309" s="368">
        <v>4914</v>
      </c>
      <c r="E309" s="368"/>
      <c r="F309" s="368"/>
      <c r="G309" s="368"/>
      <c r="H309" s="369"/>
    </row>
    <row r="310" spans="1:8" s="16" customFormat="1" ht="61.5" customHeight="1" x14ac:dyDescent="0.2">
      <c r="A310" s="363" t="s">
        <v>77</v>
      </c>
      <c r="B310" s="364"/>
      <c r="C310" s="377"/>
      <c r="D310" s="368">
        <v>3931.2</v>
      </c>
      <c r="E310" s="368"/>
      <c r="F310" s="368"/>
      <c r="G310" s="368"/>
      <c r="H310" s="369"/>
    </row>
    <row r="311" spans="1:8" s="16" customFormat="1" ht="61.5" customHeight="1" x14ac:dyDescent="0.2">
      <c r="A311" s="363" t="s">
        <v>78</v>
      </c>
      <c r="B311" s="364"/>
      <c r="C311" s="377"/>
      <c r="D311" s="368">
        <v>3276</v>
      </c>
      <c r="E311" s="368"/>
      <c r="F311" s="368"/>
      <c r="G311" s="368"/>
      <c r="H311" s="369"/>
    </row>
    <row r="312" spans="1:8" s="16" customFormat="1" ht="61.5" customHeight="1" x14ac:dyDescent="0.2">
      <c r="A312" s="363" t="s">
        <v>79</v>
      </c>
      <c r="B312" s="364"/>
      <c r="C312" s="377"/>
      <c r="D312" s="368">
        <v>2808</v>
      </c>
      <c r="E312" s="368"/>
      <c r="F312" s="368"/>
      <c r="G312" s="368"/>
      <c r="H312" s="369"/>
    </row>
    <row r="313" spans="1:8" s="16" customFormat="1" ht="61.5" customHeight="1" x14ac:dyDescent="0.2">
      <c r="A313" s="363" t="s">
        <v>80</v>
      </c>
      <c r="B313" s="364"/>
      <c r="C313" s="377"/>
      <c r="D313" s="368">
        <v>2457</v>
      </c>
      <c r="E313" s="368"/>
      <c r="F313" s="368"/>
      <c r="G313" s="368"/>
      <c r="H313" s="369"/>
    </row>
    <row r="314" spans="1:8" s="16" customFormat="1" ht="61.5" customHeight="1" x14ac:dyDescent="0.2">
      <c r="A314" s="363" t="s">
        <v>81</v>
      </c>
      <c r="B314" s="364"/>
      <c r="C314" s="377"/>
      <c r="D314" s="368">
        <v>2184</v>
      </c>
      <c r="E314" s="368"/>
      <c r="F314" s="368"/>
      <c r="G314" s="368"/>
      <c r="H314" s="369"/>
    </row>
    <row r="315" spans="1:8" s="16" customFormat="1" ht="61.5" customHeight="1" thickBot="1" x14ac:dyDescent="0.25">
      <c r="A315" s="363" t="s">
        <v>82</v>
      </c>
      <c r="B315" s="364"/>
      <c r="C315" s="378"/>
      <c r="D315" s="368">
        <v>1965.6</v>
      </c>
      <c r="E315" s="368"/>
      <c r="F315" s="368"/>
      <c r="G315" s="368"/>
      <c r="H315" s="369"/>
    </row>
    <row r="316" spans="1:8" s="16" customFormat="1" ht="99.75" customHeight="1" thickBot="1" x14ac:dyDescent="0.25">
      <c r="A316" s="358" t="s">
        <v>84</v>
      </c>
      <c r="B316" s="359"/>
      <c r="C3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6" s="353">
        <v>20004</v>
      </c>
      <c r="E316" s="354"/>
      <c r="F316" s="354"/>
      <c r="G316" s="354"/>
      <c r="H316" s="355"/>
    </row>
    <row r="317" spans="1:8" s="16" customFormat="1" ht="24.95" customHeight="1" thickBot="1" x14ac:dyDescent="0.25">
      <c r="A317" s="497"/>
      <c r="B317" s="498"/>
      <c r="C317" s="56"/>
      <c r="D317" s="499"/>
      <c r="E317" s="499"/>
      <c r="F317" s="499"/>
      <c r="G317" s="499"/>
      <c r="H317" s="500"/>
    </row>
    <row r="318" spans="1:8" s="16" customFormat="1" ht="50.1" customHeight="1" x14ac:dyDescent="0.2">
      <c r="A318" s="335" t="s">
        <v>85</v>
      </c>
      <c r="B318" s="336"/>
      <c r="C318" s="105" t="str">
        <f>"Интернет-площадка 2gis.ru на основе Cправочника организаций "&amp;$C$2&amp;""</f>
        <v>Интернет-площадка 2gis.ru на основе Cправочника организаций "2ГИС.КРАСНОЯРСК"</v>
      </c>
      <c r="D318" s="340">
        <v>25590</v>
      </c>
      <c r="E318" s="338"/>
      <c r="F318" s="338"/>
      <c r="G318" s="338"/>
      <c r="H318" s="339"/>
    </row>
    <row r="319" spans="1:8" s="16" customFormat="1" ht="50.1" customHeight="1" x14ac:dyDescent="0.2">
      <c r="A319" s="335" t="s">
        <v>86</v>
      </c>
      <c r="B319" s="336"/>
      <c r="C319"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9" s="340">
        <v>16290</v>
      </c>
      <c r="E319" s="338"/>
      <c r="F319" s="338"/>
      <c r="G319" s="338"/>
      <c r="H319" s="339"/>
    </row>
    <row r="320" spans="1:8" s="16" customFormat="1" ht="50.1" customHeight="1" x14ac:dyDescent="0.2">
      <c r="A320" s="335" t="s">
        <v>87</v>
      </c>
      <c r="B320" s="336"/>
      <c r="C320"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0" s="340">
        <v>10080</v>
      </c>
      <c r="E320" s="338"/>
      <c r="F320" s="338"/>
      <c r="G320" s="338"/>
      <c r="H320" s="339"/>
    </row>
    <row r="321" spans="1:8" s="16" customFormat="1" ht="50.1" customHeight="1" x14ac:dyDescent="0.2">
      <c r="A321" s="335" t="s">
        <v>88</v>
      </c>
      <c r="B321" s="336"/>
      <c r="C321" s="68" t="str">
        <f>"Интернет-площадка 2gis.ru на основе Cправочника организаций "&amp;$C$2&amp;""</f>
        <v>Интернет-площадка 2gis.ru на основе Cправочника организаций "2ГИС.КРАСНОЯРСК"</v>
      </c>
      <c r="D321" s="340">
        <v>13290</v>
      </c>
      <c r="E321" s="338"/>
      <c r="F321" s="338"/>
      <c r="G321" s="338"/>
      <c r="H321" s="339"/>
    </row>
    <row r="322" spans="1:8" s="16" customFormat="1" ht="50.1" customHeight="1" x14ac:dyDescent="0.2">
      <c r="A322" s="335" t="s">
        <v>89</v>
      </c>
      <c r="B322" s="336"/>
      <c r="C322" s="68" t="str">
        <f>"Интернет-площадка 2gis.ru на основе Cправочника организаций "&amp;$C$2&amp;""</f>
        <v>Интернет-площадка 2gis.ru на основе Cправочника организаций "2ГИС.КРАСНОЯРСК"</v>
      </c>
      <c r="D322" s="340">
        <v>15948</v>
      </c>
      <c r="E322" s="338"/>
      <c r="F322" s="338"/>
      <c r="G322" s="338"/>
      <c r="H322" s="339"/>
    </row>
    <row r="323" spans="1:8" s="16" customFormat="1" ht="50.1" customHeight="1" x14ac:dyDescent="0.2">
      <c r="A323" s="335" t="s">
        <v>90</v>
      </c>
      <c r="B323" s="336"/>
      <c r="C323"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3" s="340">
        <v>18090</v>
      </c>
      <c r="E323" s="338"/>
      <c r="F323" s="338"/>
      <c r="G323" s="338"/>
      <c r="H323" s="339"/>
    </row>
    <row r="324" spans="1:8" s="16" customFormat="1" ht="50.1" customHeight="1" x14ac:dyDescent="0.2">
      <c r="A324" s="335" t="s">
        <v>91</v>
      </c>
      <c r="B324" s="336"/>
      <c r="C324"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340">
        <v>23490</v>
      </c>
      <c r="E324" s="338"/>
      <c r="F324" s="338"/>
      <c r="G324" s="338"/>
      <c r="H324" s="339"/>
    </row>
    <row r="325" spans="1:8" s="16" customFormat="1" ht="50.1" customHeight="1" x14ac:dyDescent="0.2">
      <c r="A325" s="335" t="s">
        <v>92</v>
      </c>
      <c r="B325" s="336"/>
      <c r="C325"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5" s="340">
        <v>69690</v>
      </c>
      <c r="E325" s="338"/>
      <c r="F325" s="338"/>
      <c r="G325" s="338"/>
      <c r="H325" s="339"/>
    </row>
    <row r="326" spans="1:8" s="16" customFormat="1" ht="50.1" customHeight="1" x14ac:dyDescent="0.2">
      <c r="A326" s="335" t="s">
        <v>93</v>
      </c>
      <c r="B326" s="336"/>
      <c r="C326" s="68" t="s">
        <v>95</v>
      </c>
      <c r="D326" s="340">
        <v>29592</v>
      </c>
      <c r="E326" s="338"/>
      <c r="F326" s="338"/>
      <c r="G326" s="338"/>
      <c r="H326" s="339"/>
    </row>
    <row r="327" spans="1:8" s="16" customFormat="1" ht="50.1" customHeight="1" x14ac:dyDescent="0.2">
      <c r="A327" s="335" t="s">
        <v>94</v>
      </c>
      <c r="B327" s="336"/>
      <c r="C327" s="68" t="s">
        <v>95</v>
      </c>
      <c r="D327" s="340">
        <v>540</v>
      </c>
      <c r="E327" s="338"/>
      <c r="F327" s="338"/>
      <c r="G327" s="338"/>
      <c r="H327" s="339"/>
    </row>
    <row r="328" spans="1:8" s="16" customFormat="1" ht="64.5" customHeight="1" x14ac:dyDescent="0.2">
      <c r="A328" s="335" t="s">
        <v>96</v>
      </c>
      <c r="B328" s="336"/>
      <c r="C3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8" s="340">
        <v>13890</v>
      </c>
      <c r="E328" s="338"/>
      <c r="F328" s="338"/>
      <c r="G328" s="338"/>
      <c r="H328" s="339"/>
    </row>
    <row r="329" spans="1:8" s="16" customFormat="1" ht="64.5" customHeight="1" x14ac:dyDescent="0.2">
      <c r="A329" s="335" t="s">
        <v>97</v>
      </c>
      <c r="B329" s="336"/>
      <c r="C329" s="68"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9" s="340">
        <v>11112</v>
      </c>
      <c r="E329" s="338"/>
      <c r="F329" s="338"/>
      <c r="G329" s="338"/>
      <c r="H329" s="339"/>
    </row>
    <row r="330" spans="1:8" s="16" customFormat="1" ht="64.5" customHeight="1" x14ac:dyDescent="0.2">
      <c r="A330" s="335" t="s">
        <v>98</v>
      </c>
      <c r="B330" s="336"/>
      <c r="C330"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0" s="340">
        <v>11790</v>
      </c>
      <c r="E330" s="338"/>
      <c r="F330" s="338"/>
      <c r="G330" s="338"/>
      <c r="H330" s="339"/>
    </row>
    <row r="331" spans="1:8" s="16" customFormat="1" ht="64.5" customHeight="1" x14ac:dyDescent="0.2">
      <c r="A331" s="335" t="s">
        <v>99</v>
      </c>
      <c r="B331" s="336"/>
      <c r="C331"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1" s="340">
        <v>5556</v>
      </c>
      <c r="E331" s="338"/>
      <c r="F331" s="338"/>
      <c r="G331" s="338"/>
      <c r="H331" s="339"/>
    </row>
    <row r="332" spans="1:8" s="16" customFormat="1" ht="50.1" customHeight="1" thickBot="1" x14ac:dyDescent="0.25">
      <c r="A332" s="335" t="s">
        <v>102</v>
      </c>
      <c r="B332" s="336"/>
      <c r="C332"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32" s="340">
        <v>47490</v>
      </c>
      <c r="E332" s="338"/>
      <c r="F332" s="338"/>
      <c r="G332" s="338"/>
      <c r="H332" s="339"/>
    </row>
    <row r="333" spans="1:8" s="16" customFormat="1" ht="102" customHeight="1" thickBot="1" x14ac:dyDescent="0.25">
      <c r="A333" s="335" t="s">
        <v>16</v>
      </c>
      <c r="B333" s="336"/>
      <c r="C3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3" s="340">
        <v>1437</v>
      </c>
      <c r="E333" s="338"/>
      <c r="F333" s="338"/>
      <c r="G333" s="338"/>
      <c r="H333" s="339"/>
    </row>
    <row r="334" spans="1:8" s="16" customFormat="1" ht="102" customHeight="1" thickBot="1" x14ac:dyDescent="0.25">
      <c r="A334" s="335" t="s">
        <v>103</v>
      </c>
      <c r="B334" s="336"/>
      <c r="C3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4" s="340">
        <v>100002</v>
      </c>
      <c r="E334" s="338"/>
      <c r="F334" s="338"/>
      <c r="G334" s="338"/>
      <c r="H334" s="339"/>
    </row>
    <row r="335" spans="1:8" s="16" customFormat="1" ht="126" customHeight="1" x14ac:dyDescent="0.2">
      <c r="A335" s="335" t="s">
        <v>104</v>
      </c>
      <c r="B335" s="336"/>
      <c r="C3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5" s="340">
        <v>16050</v>
      </c>
      <c r="E335" s="338"/>
      <c r="F335" s="338"/>
      <c r="G335" s="338"/>
      <c r="H335" s="339"/>
    </row>
    <row r="336" spans="1:8" s="16" customFormat="1" ht="96" customHeight="1" x14ac:dyDescent="0.2">
      <c r="A336" s="356" t="s">
        <v>105</v>
      </c>
      <c r="B336" s="357"/>
      <c r="C3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6" s="340">
        <v>10005</v>
      </c>
      <c r="E336" s="338"/>
      <c r="F336" s="338"/>
      <c r="G336" s="338"/>
      <c r="H336" s="339"/>
    </row>
    <row r="337" spans="1:8" s="16" customFormat="1" ht="96" customHeight="1" thickBot="1" x14ac:dyDescent="0.25">
      <c r="A337" s="356" t="s">
        <v>106</v>
      </c>
      <c r="B337" s="357"/>
      <c r="C337"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7" s="340">
        <v>15001</v>
      </c>
      <c r="E337" s="338"/>
      <c r="F337" s="338"/>
      <c r="G337" s="338"/>
      <c r="H337" s="339"/>
    </row>
    <row r="338" spans="1:8" s="16" customFormat="1" ht="78" customHeight="1" thickBot="1" x14ac:dyDescent="0.25">
      <c r="A338" s="335" t="s">
        <v>100</v>
      </c>
      <c r="B338" s="336" t="s">
        <v>100</v>
      </c>
      <c r="C3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8" s="536">
        <v>15000</v>
      </c>
      <c r="E338" s="536"/>
      <c r="F338" s="536"/>
      <c r="G338" s="536"/>
      <c r="H338" s="537"/>
    </row>
    <row r="339" spans="1:8" s="16" customFormat="1" ht="78" customHeight="1" thickBot="1" x14ac:dyDescent="0.25">
      <c r="A339" s="335" t="s">
        <v>101</v>
      </c>
      <c r="B339" s="336" t="s">
        <v>101</v>
      </c>
      <c r="C3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9" s="536">
        <v>12000</v>
      </c>
      <c r="E339" s="536"/>
      <c r="F339" s="536"/>
      <c r="G339" s="536"/>
      <c r="H339" s="537"/>
    </row>
    <row r="340" spans="1:8" s="16" customFormat="1" ht="50.1" customHeight="1" x14ac:dyDescent="0.2">
      <c r="A340" s="335" t="s">
        <v>107</v>
      </c>
      <c r="B340" s="336"/>
      <c r="C340" s="68" t="str">
        <f>"Интернет-площадка 2gis.ru на основе Cправочника организаций "&amp;$C$2&amp;""</f>
        <v>Интернет-площадка 2gis.ru на основе Cправочника организаций "2ГИС.КРАСНОЯРСК"</v>
      </c>
      <c r="D340" s="340">
        <v>35880</v>
      </c>
      <c r="E340" s="338"/>
      <c r="F340" s="338"/>
      <c r="G340" s="338"/>
      <c r="H340" s="339"/>
    </row>
    <row r="341" spans="1:8" s="16" customFormat="1" ht="49.5" customHeight="1" x14ac:dyDescent="0.2">
      <c r="A341" s="335" t="s">
        <v>108</v>
      </c>
      <c r="B341" s="336"/>
      <c r="C341" s="68"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41" s="340">
        <v>22920</v>
      </c>
      <c r="E341" s="338"/>
      <c r="F341" s="338"/>
      <c r="G341" s="338"/>
      <c r="H341" s="339"/>
    </row>
    <row r="342" spans="1:8" s="16" customFormat="1" ht="50.1" customHeight="1" x14ac:dyDescent="0.2">
      <c r="A342" s="335" t="s">
        <v>109</v>
      </c>
      <c r="B342" s="336"/>
      <c r="C342" s="68" t="str">
        <f t="shared" si="1"/>
        <v>электронный справочник на основе Справочника организаций "2ГИС.КРАСНОЯРСК" (версия для ПК)</v>
      </c>
      <c r="D342" s="340">
        <v>14160</v>
      </c>
      <c r="E342" s="338"/>
      <c r="F342" s="338"/>
      <c r="G342" s="338"/>
      <c r="H342" s="339"/>
    </row>
    <row r="343" spans="1:8" s="16" customFormat="1" ht="50.1" customHeight="1" x14ac:dyDescent="0.2">
      <c r="A343" s="335" t="s">
        <v>110</v>
      </c>
      <c r="B343" s="336"/>
      <c r="C343" s="68" t="str">
        <f>"Интернет-площадка 2gis.ru на основе Cправочника организаций "&amp;$C$2&amp;""</f>
        <v>Интернет-площадка 2gis.ru на основе Cправочника организаций "2ГИС.КРАСНОЯРСК"</v>
      </c>
      <c r="D343" s="340">
        <v>18720</v>
      </c>
      <c r="E343" s="338"/>
      <c r="F343" s="338"/>
      <c r="G343" s="338"/>
      <c r="H343" s="339"/>
    </row>
    <row r="344" spans="1:8" s="16" customFormat="1" ht="50.1" customHeight="1" x14ac:dyDescent="0.2">
      <c r="A344" s="335" t="s">
        <v>111</v>
      </c>
      <c r="B344" s="336"/>
      <c r="C344" s="68" t="str">
        <f>"Интернет-площадка 2gis.ru на основе Cправочника организаций "&amp;$C$2&amp;""</f>
        <v>Интернет-площадка 2gis.ru на основе Cправочника организаций "2ГИС.КРАСНОЯРСК"</v>
      </c>
      <c r="D344" s="340">
        <v>22464</v>
      </c>
      <c r="E344" s="338"/>
      <c r="F344" s="338"/>
      <c r="G344" s="338"/>
      <c r="H344" s="339"/>
    </row>
    <row r="345" spans="1:8" s="16" customFormat="1" ht="50.1" customHeight="1" x14ac:dyDescent="0.2">
      <c r="A345" s="335" t="s">
        <v>112</v>
      </c>
      <c r="B345" s="336"/>
      <c r="C345" s="68" t="str">
        <f t="shared" si="1"/>
        <v>электронный справочник на основе Справочника организаций "2ГИС.КРАСНОЯРСК" (версия для ПК)</v>
      </c>
      <c r="D345" s="340">
        <v>25440</v>
      </c>
      <c r="E345" s="338"/>
      <c r="F345" s="338"/>
      <c r="G345" s="338"/>
      <c r="H345" s="339"/>
    </row>
    <row r="346" spans="1:8" s="16" customFormat="1" ht="50.1" customHeight="1" x14ac:dyDescent="0.2">
      <c r="A346" s="335" t="s">
        <v>113</v>
      </c>
      <c r="B346" s="336"/>
      <c r="C346" s="68" t="str">
        <f t="shared" si="1"/>
        <v>электронный справочник на основе Справочника организаций "2ГИС.КРАСНОЯРСК" (версия для ПК)</v>
      </c>
      <c r="D346" s="340">
        <v>33000</v>
      </c>
      <c r="E346" s="338"/>
      <c r="F346" s="338"/>
      <c r="G346" s="338"/>
      <c r="H346" s="339"/>
    </row>
    <row r="347" spans="1:8" s="16" customFormat="1" ht="50.1" customHeight="1" x14ac:dyDescent="0.2">
      <c r="A347" s="335" t="s">
        <v>114</v>
      </c>
      <c r="B347" s="336"/>
      <c r="C347" s="68" t="str">
        <f t="shared" si="1"/>
        <v>электронный справочник на основе Справочника организаций "2ГИС.КРАСНОЯРСК" (версия для ПК)</v>
      </c>
      <c r="D347" s="340">
        <v>97680</v>
      </c>
      <c r="E347" s="338"/>
      <c r="F347" s="338"/>
      <c r="G347" s="338"/>
      <c r="H347" s="339"/>
    </row>
    <row r="348" spans="1:8" s="16" customFormat="1" ht="50.1" customHeight="1" x14ac:dyDescent="0.2">
      <c r="A348" s="335" t="s">
        <v>115</v>
      </c>
      <c r="B348" s="336"/>
      <c r="C348" s="68" t="s">
        <v>95</v>
      </c>
      <c r="D348" s="340">
        <v>840</v>
      </c>
      <c r="E348" s="338"/>
      <c r="F348" s="338"/>
      <c r="G348" s="338"/>
      <c r="H348" s="339"/>
    </row>
    <row r="349" spans="1:8" s="16" customFormat="1" ht="50.1" customHeight="1" thickBot="1" x14ac:dyDescent="0.25">
      <c r="A349" s="335" t="s">
        <v>117</v>
      </c>
      <c r="B349" s="336"/>
      <c r="C349" s="68" t="str">
        <f t="shared" si="1"/>
        <v>электронный справочник на основе Справочника организаций "2ГИС.КРАСНОЯРСК" (версия для ПК)</v>
      </c>
      <c r="D349" s="340">
        <v>66600</v>
      </c>
      <c r="E349" s="338"/>
      <c r="F349" s="338"/>
      <c r="G349" s="338"/>
      <c r="H349" s="339"/>
    </row>
    <row r="350" spans="1:8" s="23" customFormat="1" ht="50.1" customHeight="1" thickBot="1" x14ac:dyDescent="0.25">
      <c r="A350" s="341" t="s">
        <v>118</v>
      </c>
      <c r="B350" s="342"/>
      <c r="C350" s="21"/>
      <c r="D350" s="343"/>
      <c r="E350" s="343"/>
      <c r="F350" s="343"/>
      <c r="G350" s="343"/>
      <c r="H350" s="344"/>
    </row>
    <row r="351" spans="1:8" s="16" customFormat="1" ht="50.1" customHeight="1" x14ac:dyDescent="0.2">
      <c r="A351" s="335" t="s">
        <v>119</v>
      </c>
      <c r="B351" s="336"/>
      <c r="C35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51" s="340">
        <v>10008</v>
      </c>
      <c r="E351" s="338"/>
      <c r="F351" s="338"/>
      <c r="G351" s="338"/>
      <c r="H351" s="339"/>
    </row>
    <row r="352" spans="1:8" s="16" customFormat="1" ht="50.1" customHeight="1" x14ac:dyDescent="0.2">
      <c r="A352" s="335" t="s">
        <v>120</v>
      </c>
      <c r="B352" s="336"/>
      <c r="C352" s="346"/>
      <c r="D352" s="340">
        <v>15000</v>
      </c>
      <c r="E352" s="338"/>
      <c r="F352" s="338"/>
      <c r="G352" s="338"/>
      <c r="H352" s="339"/>
    </row>
    <row r="353" spans="1:8" s="16" customFormat="1" ht="50.1" customHeight="1" x14ac:dyDescent="0.2">
      <c r="A353" s="348" t="s">
        <v>121</v>
      </c>
      <c r="B353" s="349"/>
      <c r="C353" s="346"/>
      <c r="D353" s="496">
        <v>3000</v>
      </c>
      <c r="E353" s="368"/>
      <c r="F353" s="368"/>
      <c r="G353" s="368"/>
      <c r="H353" s="368"/>
    </row>
    <row r="354" spans="1:8" s="16" customFormat="1" ht="50.1" customHeight="1" x14ac:dyDescent="0.2">
      <c r="A354" s="348" t="s">
        <v>122</v>
      </c>
      <c r="B354" s="349"/>
      <c r="C354" s="346"/>
      <c r="D354" s="496">
        <v>300</v>
      </c>
      <c r="E354" s="368"/>
      <c r="F354" s="368"/>
      <c r="G354" s="368"/>
      <c r="H354" s="368"/>
    </row>
    <row r="355" spans="1:8" s="16" customFormat="1" ht="50.1" customHeight="1" thickBot="1" x14ac:dyDescent="0.25">
      <c r="A355" s="348" t="s">
        <v>123</v>
      </c>
      <c r="B355" s="349"/>
      <c r="C355" s="347"/>
      <c r="D355" s="450">
        <v>1050</v>
      </c>
      <c r="E355" s="451"/>
      <c r="F355" s="451"/>
      <c r="G355" s="451"/>
      <c r="H355" s="451"/>
    </row>
    <row r="356" spans="1:8" s="16" customFormat="1" ht="50.1" customHeight="1" thickBot="1" x14ac:dyDescent="0.25">
      <c r="A356" s="341" t="s">
        <v>124</v>
      </c>
      <c r="B356" s="342"/>
      <c r="C356" s="21"/>
      <c r="D356" s="343"/>
      <c r="E356" s="343"/>
      <c r="F356" s="343"/>
      <c r="G356" s="343"/>
      <c r="H356" s="344"/>
    </row>
    <row r="357" spans="1:8" s="16" customFormat="1" ht="72" customHeight="1" x14ac:dyDescent="0.2">
      <c r="A357" s="335" t="s">
        <v>125</v>
      </c>
      <c r="B357" s="336" t="s">
        <v>475</v>
      </c>
      <c r="C3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7" s="340">
        <v>5490</v>
      </c>
      <c r="E357" s="338"/>
      <c r="F357" s="338"/>
      <c r="G357" s="338"/>
      <c r="H357" s="339"/>
    </row>
    <row r="358" spans="1:8" s="16" customFormat="1" ht="76.5" customHeight="1" x14ac:dyDescent="0.2">
      <c r="A358" s="335" t="s">
        <v>195</v>
      </c>
      <c r="B358" s="336" t="s">
        <v>475</v>
      </c>
      <c r="C3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8" s="340">
        <v>7800</v>
      </c>
      <c r="E358" s="338"/>
      <c r="F358" s="338"/>
      <c r="G358" s="338"/>
      <c r="H358" s="339"/>
    </row>
    <row r="359" spans="1:8" s="16" customFormat="1" ht="126" customHeight="1" x14ac:dyDescent="0.2">
      <c r="A359" s="335" t="s">
        <v>532</v>
      </c>
      <c r="B359" s="336"/>
      <c r="C359" s="68" t="s">
        <v>95</v>
      </c>
      <c r="D359" s="340">
        <v>5490</v>
      </c>
      <c r="E359" s="338"/>
      <c r="F359" s="338"/>
      <c r="G359" s="338"/>
      <c r="H359" s="339"/>
    </row>
    <row r="360" spans="1:8" s="16" customFormat="1" ht="126" customHeight="1" thickBot="1" x14ac:dyDescent="0.25">
      <c r="A360" s="335" t="s">
        <v>129</v>
      </c>
      <c r="B360" s="336"/>
      <c r="C3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0" s="340">
        <v>9042</v>
      </c>
      <c r="E360" s="338"/>
      <c r="F360" s="338"/>
      <c r="G360" s="338"/>
      <c r="H360" s="339"/>
    </row>
    <row r="361" spans="1:8" s="23" customFormat="1" ht="50.1" customHeight="1" thickBot="1" x14ac:dyDescent="0.25">
      <c r="A361" s="497"/>
      <c r="B361" s="498"/>
      <c r="C361" s="56"/>
      <c r="D361" s="499"/>
      <c r="E361" s="499"/>
      <c r="F361" s="499"/>
      <c r="G361" s="499"/>
      <c r="H361" s="500"/>
    </row>
    <row r="362" spans="1:8" s="20" customFormat="1" ht="26.25" x14ac:dyDescent="0.2">
      <c r="A362" s="71"/>
      <c r="B362" s="72"/>
      <c r="C362" s="73"/>
      <c r="D362" s="72"/>
      <c r="E362" s="72"/>
      <c r="F362" s="72"/>
      <c r="G362" s="72"/>
      <c r="H362" s="74"/>
    </row>
    <row r="363" spans="1:8" s="16" customFormat="1" ht="21" x14ac:dyDescent="0.2">
      <c r="A363" s="75"/>
      <c r="B363" s="76" t="s">
        <v>130</v>
      </c>
      <c r="C363" s="333" t="s">
        <v>214</v>
      </c>
      <c r="D363" s="333"/>
      <c r="E363" s="77"/>
      <c r="F363" s="77"/>
      <c r="G363" s="77"/>
      <c r="H363" s="77"/>
    </row>
    <row r="364" spans="1:8" s="16" customFormat="1" ht="21" x14ac:dyDescent="0.2">
      <c r="A364" s="75"/>
      <c r="B364" s="77"/>
      <c r="C364" s="327" t="s">
        <v>215</v>
      </c>
      <c r="D364" s="327"/>
      <c r="E364" s="77"/>
      <c r="F364" s="77"/>
      <c r="G364" s="77"/>
      <c r="H364" s="77"/>
    </row>
    <row r="365" spans="1:8" s="16" customFormat="1" ht="21" x14ac:dyDescent="0.2">
      <c r="A365" s="75"/>
      <c r="B365" s="77"/>
      <c r="C365" s="333" t="s">
        <v>216</v>
      </c>
      <c r="D365" s="327"/>
      <c r="E365" s="77"/>
      <c r="F365" s="77"/>
      <c r="G365" s="77"/>
      <c r="H365" s="77"/>
    </row>
    <row r="366" spans="1:8" s="16" customFormat="1" ht="21" x14ac:dyDescent="0.2">
      <c r="A366" s="71"/>
      <c r="B366" s="72"/>
      <c r="C366" s="327"/>
      <c r="D366" s="327"/>
      <c r="E366" s="77"/>
      <c r="F366" s="77"/>
      <c r="G366" s="77"/>
      <c r="H366" s="72"/>
    </row>
    <row r="367" spans="1:8" s="16" customFormat="1" ht="26.25" x14ac:dyDescent="0.2">
      <c r="A367" s="324" t="str">
        <f>Абакан_юр!A171</f>
        <v>По соглашению сторон в качестве валюты платежа могут выступать украинские гривны, в этом случае курс следующий: 1 руб. = 0,5104 гривен</v>
      </c>
      <c r="B367" s="324"/>
      <c r="C367" s="324"/>
      <c r="D367" s="79"/>
      <c r="E367" s="79"/>
      <c r="F367" s="80"/>
      <c r="G367" s="328"/>
      <c r="H367" s="328"/>
    </row>
    <row r="368" spans="1:8" s="16" customFormat="1" ht="21.75" customHeight="1" x14ac:dyDescent="0.2">
      <c r="A368" s="324" t="str">
        <f>Абакан_юр!A172</f>
        <v>По соглашению сторон в качестве валюты платежа могут выступать дирхамы ОАЭ, в этом случае курс следующий: 1 руб. = 0,0434 дирхам</v>
      </c>
      <c r="B368" s="324"/>
      <c r="C368" s="324"/>
      <c r="D368" s="79"/>
      <c r="E368" s="79"/>
      <c r="F368" s="80"/>
      <c r="G368" s="82"/>
      <c r="H368" s="82"/>
    </row>
    <row r="369" spans="1:8" ht="12.6" customHeight="1" x14ac:dyDescent="0.2">
      <c r="A369" s="324" t="str">
        <f>Абакан_юр!A173</f>
        <v>По соглашению сторон в качестве валюты платежа могут выступать доллары США, в этом случае курс следующий: 1 руб. = 0,0126 доллара</v>
      </c>
      <c r="B369" s="324"/>
      <c r="C369" s="324"/>
      <c r="D369" s="79"/>
      <c r="E369" s="79"/>
      <c r="F369" s="80"/>
      <c r="G369" s="82"/>
      <c r="H369" s="82"/>
    </row>
    <row r="370" spans="1:8" s="77" customFormat="1" ht="24.95" customHeight="1" x14ac:dyDescent="0.2">
      <c r="A370" s="324" t="str">
        <f>Абакан_юр!A174</f>
        <v>По соглашению сторон в качестве валюты платежа могут выступать евро, в этом случае курс следующий: 1 руб. = 0,0117 евро</v>
      </c>
      <c r="B370" s="324"/>
      <c r="C370" s="324"/>
      <c r="D370" s="79"/>
      <c r="E370" s="80"/>
      <c r="F370" s="80"/>
      <c r="G370" s="82"/>
      <c r="H370" s="82"/>
    </row>
    <row r="371" spans="1:8" s="77" customFormat="1" ht="24.95" customHeight="1" x14ac:dyDescent="0.2">
      <c r="A371" s="324" t="str">
        <f>Абакан_юр!A175</f>
        <v>По соглашению сторон в качестве валюты платежа могут выступать чешские кроны, в этом случае курс следующий: 1 руб. = 0,2914 крона</v>
      </c>
      <c r="B371" s="324"/>
      <c r="C371" s="324"/>
      <c r="D371" s="79"/>
      <c r="E371" s="80"/>
      <c r="F371" s="80"/>
      <c r="G371" s="82"/>
      <c r="H371" s="82"/>
    </row>
    <row r="372" spans="1:8" s="77" customFormat="1" ht="24.95" customHeight="1" x14ac:dyDescent="0.2">
      <c r="A372" s="324" t="str">
        <f>Абакан_юр!A176</f>
        <v>По соглашению сторон в качестве валюты платежа могут выступать киргизские сомы, в этом случае курс следующий: 1 руб. = 1,0988 сом</v>
      </c>
      <c r="B372" s="324"/>
      <c r="C372" s="324"/>
      <c r="D372" s="79"/>
      <c r="E372" s="79"/>
      <c r="F372" s="80"/>
      <c r="G372" s="82"/>
      <c r="H372" s="82"/>
    </row>
    <row r="373" spans="1:8" s="72" customFormat="1" ht="26.25" x14ac:dyDescent="0.2">
      <c r="A373" s="324" t="str">
        <f>Абакан_юр!A177</f>
        <v>По соглашению сторон в качестве валюты платежа могут выступать казахстанские тенге, в этом случае курс следующий: 1 руб. = 5,7644 тенге</v>
      </c>
      <c r="B373" s="324"/>
      <c r="C373" s="324"/>
      <c r="D373" s="79"/>
      <c r="E373" s="79"/>
      <c r="F373" s="80"/>
      <c r="G373" s="82"/>
      <c r="H373" s="82"/>
    </row>
    <row r="374" spans="1:8" s="81" customFormat="1" ht="24.95" customHeight="1" x14ac:dyDescent="0.2">
      <c r="A374" s="83"/>
      <c r="B374" s="83"/>
      <c r="C374" s="84"/>
      <c r="D374" s="85"/>
      <c r="E374" s="85"/>
      <c r="F374" s="86"/>
      <c r="G374" s="87"/>
      <c r="H374" s="87"/>
    </row>
    <row r="375" spans="1:8" s="81" customFormat="1" ht="24.95" customHeight="1" x14ac:dyDescent="0.2">
      <c r="A375" s="325" t="s">
        <v>141</v>
      </c>
      <c r="B375" s="325"/>
      <c r="C375" s="325"/>
      <c r="D375" s="325"/>
      <c r="E375" s="325"/>
      <c r="F375" s="325"/>
      <c r="G375" s="325"/>
      <c r="H375" s="325"/>
    </row>
    <row r="376" spans="1:8" s="81" customFormat="1" ht="24.95" customHeight="1" x14ac:dyDescent="0.2">
      <c r="A376" s="325" t="s">
        <v>142</v>
      </c>
      <c r="B376" s="325"/>
      <c r="C376" s="325"/>
      <c r="D376" s="325"/>
      <c r="E376" s="325"/>
      <c r="F376" s="325"/>
      <c r="G376" s="325"/>
      <c r="H376" s="325"/>
    </row>
    <row r="377" spans="1:8" s="81" customFormat="1" ht="23.25" x14ac:dyDescent="0.2">
      <c r="A377" s="324" t="s">
        <v>478</v>
      </c>
      <c r="B377" s="324"/>
      <c r="C377" s="324"/>
      <c r="D377" s="324"/>
      <c r="E377" s="324"/>
      <c r="F377" s="324"/>
      <c r="G377" s="324"/>
      <c r="H377" s="324"/>
    </row>
    <row r="378" spans="1:8" s="81" customFormat="1" ht="24.95" customHeight="1" thickBot="1" x14ac:dyDescent="0.25">
      <c r="A378" s="326" t="s">
        <v>143</v>
      </c>
      <c r="B378" s="326"/>
      <c r="C378" s="326"/>
      <c r="D378" s="326"/>
      <c r="E378" s="326"/>
      <c r="F378" s="89"/>
      <c r="H378" s="90"/>
    </row>
    <row r="379" spans="1:8" s="81" customFormat="1" ht="24.95" customHeight="1" thickBot="1" x14ac:dyDescent="0.25">
      <c r="A379" s="478" t="s">
        <v>144</v>
      </c>
      <c r="B379" s="479"/>
      <c r="C379" s="479"/>
      <c r="D379" s="479"/>
      <c r="E379" s="480"/>
      <c r="F379" s="91"/>
      <c r="G379" s="72"/>
      <c r="H379" s="92"/>
    </row>
    <row r="380" spans="1:8" s="81" customFormat="1" ht="43.5" customHeight="1" thickBot="1" x14ac:dyDescent="0.25">
      <c r="A380" s="517" t="s">
        <v>145</v>
      </c>
      <c r="B380" s="518"/>
      <c r="C380" s="93" t="s">
        <v>146</v>
      </c>
      <c r="D380" s="600" t="s">
        <v>147</v>
      </c>
      <c r="E380" s="601"/>
      <c r="F380" s="94"/>
      <c r="G380" s="94"/>
      <c r="H380" s="94"/>
    </row>
    <row r="381" spans="1:8" s="88" customFormat="1" ht="44.25" customHeight="1" x14ac:dyDescent="0.2">
      <c r="A381" s="318" t="s">
        <v>203</v>
      </c>
      <c r="B381" s="319"/>
      <c r="C381" s="320" t="s">
        <v>204</v>
      </c>
      <c r="D381" s="619">
        <v>2190</v>
      </c>
      <c r="E381" s="321"/>
      <c r="F381" s="94"/>
      <c r="G381" s="94"/>
      <c r="H381" s="94"/>
    </row>
    <row r="382" spans="1:8" ht="24.95" customHeight="1" x14ac:dyDescent="0.2">
      <c r="A382" s="322" t="s">
        <v>205</v>
      </c>
      <c r="B382" s="323"/>
      <c r="C382" s="310"/>
      <c r="D382" s="620">
        <v>1590</v>
      </c>
      <c r="E382" s="311"/>
      <c r="F382" s="94"/>
      <c r="G382" s="94"/>
      <c r="H382" s="94"/>
    </row>
    <row r="383" spans="1:8" ht="24.95" customHeight="1" x14ac:dyDescent="0.2">
      <c r="A383" s="322" t="s">
        <v>206</v>
      </c>
      <c r="B383" s="323"/>
      <c r="C383" s="310"/>
      <c r="D383" s="620">
        <v>1440</v>
      </c>
      <c r="E383" s="311"/>
      <c r="F383" s="94"/>
      <c r="G383" s="94"/>
      <c r="H383" s="94"/>
    </row>
    <row r="384" spans="1:8" s="72" customFormat="1" ht="38.25" customHeight="1" x14ac:dyDescent="0.2">
      <c r="A384" s="322" t="s">
        <v>207</v>
      </c>
      <c r="B384" s="323"/>
      <c r="C384" s="310"/>
      <c r="D384" s="620">
        <v>1290</v>
      </c>
      <c r="E384" s="311"/>
      <c r="F384" s="94"/>
      <c r="G384" s="94"/>
      <c r="H384" s="94"/>
    </row>
    <row r="385" spans="1:8" s="90" customFormat="1" ht="84" x14ac:dyDescent="0.2">
      <c r="A385" s="322" t="s">
        <v>148</v>
      </c>
      <c r="B385" s="323"/>
      <c r="C385" s="96" t="s">
        <v>149</v>
      </c>
      <c r="D385" s="310" t="s">
        <v>150</v>
      </c>
      <c r="E385" s="311"/>
      <c r="F385" s="94"/>
      <c r="G385" s="94"/>
      <c r="H385" s="94"/>
    </row>
    <row r="386" spans="1:8" s="92" customFormat="1" ht="21" x14ac:dyDescent="0.2">
      <c r="A386" s="322" t="s">
        <v>151</v>
      </c>
      <c r="B386" s="323"/>
      <c r="C386" s="96" t="s">
        <v>152</v>
      </c>
      <c r="D386" s="310" t="s">
        <v>153</v>
      </c>
      <c r="E386" s="311"/>
      <c r="F386" s="94"/>
      <c r="G386" s="94"/>
      <c r="H386" s="94"/>
    </row>
    <row r="387" spans="1:8" ht="93" customHeight="1" thickBot="1" x14ac:dyDescent="0.25">
      <c r="A387" s="474" t="s">
        <v>154</v>
      </c>
      <c r="B387" s="475"/>
      <c r="C387" s="111" t="s">
        <v>155</v>
      </c>
      <c r="D387" s="476" t="s">
        <v>153</v>
      </c>
      <c r="E387" s="477"/>
      <c r="F387" s="94"/>
      <c r="G387" s="94"/>
      <c r="H387" s="94"/>
    </row>
    <row r="388" spans="1:8" ht="78" customHeight="1" x14ac:dyDescent="0.2">
      <c r="A388" s="322" t="s">
        <v>157</v>
      </c>
      <c r="B388" s="323"/>
      <c r="C388" s="110" t="s">
        <v>158</v>
      </c>
      <c r="D388" s="323" t="s">
        <v>153</v>
      </c>
      <c r="E388" s="473"/>
      <c r="F388" s="91"/>
      <c r="G388" s="91"/>
      <c r="H388" s="91"/>
    </row>
    <row r="389" spans="1:8" ht="83.25" customHeight="1" thickBot="1" x14ac:dyDescent="0.25">
      <c r="A389" s="596" t="s">
        <v>159</v>
      </c>
      <c r="B389" s="597"/>
      <c r="C389" s="111" t="s">
        <v>160</v>
      </c>
      <c r="D389" s="598" t="s">
        <v>153</v>
      </c>
      <c r="E389" s="599"/>
      <c r="F389" s="86"/>
      <c r="G389" s="87"/>
      <c r="H389" s="87"/>
    </row>
    <row r="390" spans="1:8" ht="50.1" customHeight="1" x14ac:dyDescent="0.2">
      <c r="A390" s="307" t="s">
        <v>161</v>
      </c>
      <c r="B390" s="307"/>
      <c r="C390" s="307"/>
      <c r="D390" s="307"/>
      <c r="E390" s="307"/>
      <c r="F390" s="307"/>
      <c r="G390" s="307"/>
      <c r="H390" s="307"/>
    </row>
    <row r="391" spans="1:8" ht="50.1" customHeight="1" x14ac:dyDescent="0.2">
      <c r="A391" s="307" t="s">
        <v>162</v>
      </c>
      <c r="B391" s="307"/>
      <c r="C391" s="307"/>
      <c r="D391" s="307"/>
      <c r="E391" s="307"/>
      <c r="F391" s="307"/>
      <c r="G391" s="307"/>
      <c r="H391" s="307"/>
    </row>
    <row r="392" spans="1:8" ht="192" customHeight="1" x14ac:dyDescent="0.2">
      <c r="A39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2" s="472"/>
      <c r="C392" s="472"/>
      <c r="D392" s="472"/>
      <c r="E392" s="472"/>
      <c r="F392" s="472"/>
      <c r="G392" s="472"/>
      <c r="H392" s="472"/>
    </row>
    <row r="393" spans="1:8" ht="75" customHeight="1" x14ac:dyDescent="0.2">
      <c r="A393" s="325" t="s">
        <v>164</v>
      </c>
      <c r="B393" s="325"/>
      <c r="C393" s="325"/>
      <c r="D393" s="325"/>
      <c r="E393" s="325"/>
      <c r="F393" s="325"/>
      <c r="G393" s="325"/>
      <c r="H393" s="325"/>
    </row>
    <row r="394" spans="1:8" ht="126" customHeight="1" x14ac:dyDescent="0.2">
      <c r="A394" s="307" t="s">
        <v>165</v>
      </c>
      <c r="B394" s="307"/>
      <c r="C394" s="307"/>
      <c r="D394" s="307"/>
      <c r="E394" s="307"/>
      <c r="F394" s="307"/>
      <c r="G394" s="307"/>
      <c r="H394" s="307"/>
    </row>
    <row r="395" spans="1:8" s="72" customFormat="1" ht="125.25" customHeight="1" x14ac:dyDescent="0.2">
      <c r="A395" s="618" t="s">
        <v>281</v>
      </c>
      <c r="B395" s="618"/>
      <c r="C395" s="618"/>
      <c r="D395" s="618"/>
      <c r="E395" s="618"/>
      <c r="F395" s="618"/>
      <c r="G395" s="618"/>
      <c r="H395" s="618"/>
    </row>
    <row r="396" spans="1:8" ht="25.5" x14ac:dyDescent="0.35">
      <c r="A396" s="616" t="s">
        <v>282</v>
      </c>
      <c r="B396" s="617"/>
      <c r="C396" s="158" t="s">
        <v>283</v>
      </c>
    </row>
    <row r="397" spans="1:8" ht="25.5" x14ac:dyDescent="0.35">
      <c r="A397" s="614" t="s">
        <v>284</v>
      </c>
      <c r="B397" s="615"/>
      <c r="C397" s="159">
        <v>1</v>
      </c>
    </row>
    <row r="398" spans="1:8" ht="25.5" x14ac:dyDescent="0.35">
      <c r="A398" s="614">
        <v>2</v>
      </c>
      <c r="B398" s="615"/>
      <c r="C398" s="159">
        <v>1.1000000000000001</v>
      </c>
    </row>
    <row r="399" spans="1:8" ht="25.5" x14ac:dyDescent="0.35">
      <c r="A399" s="614">
        <v>3</v>
      </c>
      <c r="B399" s="615"/>
      <c r="C399" s="159">
        <v>1.2</v>
      </c>
    </row>
    <row r="400" spans="1:8" ht="25.5" x14ac:dyDescent="0.35">
      <c r="A400" s="614" t="s">
        <v>285</v>
      </c>
      <c r="B400" s="615"/>
      <c r="C400" s="159">
        <v>1.25</v>
      </c>
    </row>
    <row r="401" spans="1:8" ht="25.5" x14ac:dyDescent="0.35">
      <c r="A401" s="614" t="s">
        <v>286</v>
      </c>
      <c r="B401" s="615"/>
      <c r="C401" s="159">
        <v>1.3</v>
      </c>
    </row>
    <row r="402" spans="1:8" ht="25.5" x14ac:dyDescent="0.35">
      <c r="A402" s="614" t="s">
        <v>287</v>
      </c>
      <c r="B402" s="615"/>
      <c r="C402" s="159">
        <v>1.35</v>
      </c>
    </row>
    <row r="403" spans="1:8" ht="25.5" x14ac:dyDescent="0.35">
      <c r="A403" s="614" t="s">
        <v>288</v>
      </c>
      <c r="B403" s="615"/>
      <c r="C403" s="159">
        <v>1.4</v>
      </c>
    </row>
    <row r="404" spans="1:8" ht="25.5" x14ac:dyDescent="0.35">
      <c r="A404" s="614" t="s">
        <v>289</v>
      </c>
      <c r="B404" s="615"/>
      <c r="C404" s="159">
        <v>1.45</v>
      </c>
    </row>
    <row r="405" spans="1:8" ht="25.5" x14ac:dyDescent="0.35">
      <c r="A405" s="614" t="s">
        <v>290</v>
      </c>
      <c r="B405" s="615"/>
      <c r="C405" s="159">
        <v>1.5</v>
      </c>
    </row>
    <row r="406" spans="1:8" ht="25.5" x14ac:dyDescent="0.35">
      <c r="A406" s="614" t="s">
        <v>291</v>
      </c>
      <c r="B406" s="615"/>
      <c r="C406" s="159">
        <v>2</v>
      </c>
    </row>
    <row r="407" spans="1:8" ht="23.25" x14ac:dyDescent="0.2">
      <c r="A407" s="307" t="s">
        <v>292</v>
      </c>
      <c r="B407" s="307"/>
      <c r="C407" s="307"/>
      <c r="D407" s="307"/>
      <c r="E407" s="307"/>
      <c r="F407" s="307"/>
      <c r="G407" s="307"/>
      <c r="H407" s="307"/>
    </row>
    <row r="410" spans="1:8" s="97" customFormat="1" ht="114.75" customHeight="1" x14ac:dyDescent="0.2">
      <c r="A410" s="325" t="s">
        <v>479</v>
      </c>
      <c r="B410" s="325"/>
      <c r="C410" s="325"/>
      <c r="D410" s="325"/>
      <c r="E410" s="325"/>
      <c r="F410" s="325"/>
      <c r="G410" s="325"/>
      <c r="H410" s="325"/>
    </row>
    <row r="414" spans="1:8" ht="23.25" customHeight="1" x14ac:dyDescent="0.2"/>
    <row r="415" spans="1:8" ht="23.25" customHeight="1" x14ac:dyDescent="0.2"/>
    <row r="416" spans="1:8" s="97" customFormat="1" ht="114.75" customHeight="1" x14ac:dyDescent="0.2">
      <c r="A416" s="71"/>
      <c r="B416" s="72"/>
      <c r="C416" s="73"/>
      <c r="D416" s="72"/>
      <c r="E416" s="72"/>
      <c r="F416" s="72"/>
      <c r="G416" s="72"/>
      <c r="H416" s="74"/>
    </row>
  </sheetData>
  <sheetProtection selectLockedCells="1" selectUnlockedCells="1"/>
  <mergeCells count="725">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83:C183"/>
    <mergeCell ref="D183:H183"/>
    <mergeCell ref="A184:B184"/>
    <mergeCell ref="C184:C283"/>
    <mergeCell ref="D184:H184"/>
    <mergeCell ref="A185:B185"/>
    <mergeCell ref="D185:H185"/>
    <mergeCell ref="A186:B186"/>
    <mergeCell ref="D186:H186"/>
    <mergeCell ref="A187:B187"/>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81:B281"/>
    <mergeCell ref="D281:H281"/>
    <mergeCell ref="A282:B282"/>
    <mergeCell ref="D282:H282"/>
    <mergeCell ref="A283:B283"/>
    <mergeCell ref="D283:H283"/>
    <mergeCell ref="A278:B278"/>
    <mergeCell ref="D278:H278"/>
    <mergeCell ref="A279:B279"/>
    <mergeCell ref="D279:H279"/>
    <mergeCell ref="A280:B280"/>
    <mergeCell ref="D280:H280"/>
    <mergeCell ref="D284:H284"/>
    <mergeCell ref="D285:H285"/>
    <mergeCell ref="A286:B286"/>
    <mergeCell ref="C286:C294"/>
    <mergeCell ref="D286:H286"/>
    <mergeCell ref="A287:B287"/>
    <mergeCell ref="D287:H287"/>
    <mergeCell ref="A288:B288"/>
    <mergeCell ref="D288:H288"/>
    <mergeCell ref="A289:B289"/>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A296:B296"/>
    <mergeCell ref="D296:H296"/>
    <mergeCell ref="A297:B297"/>
    <mergeCell ref="D297:H297"/>
    <mergeCell ref="A298:B298"/>
    <mergeCell ref="C298:C315"/>
    <mergeCell ref="D298:H298"/>
    <mergeCell ref="A299:B299"/>
    <mergeCell ref="D299:H299"/>
    <mergeCell ref="A300:B300"/>
    <mergeCell ref="A304:B304"/>
    <mergeCell ref="D304:H304"/>
    <mergeCell ref="A305:B305"/>
    <mergeCell ref="D305:H305"/>
    <mergeCell ref="A306:B306"/>
    <mergeCell ref="D306:H306"/>
    <mergeCell ref="D300:H300"/>
    <mergeCell ref="A301:B301"/>
    <mergeCell ref="D301:H301"/>
    <mergeCell ref="A302:B302"/>
    <mergeCell ref="D302:H302"/>
    <mergeCell ref="A303:B303"/>
    <mergeCell ref="D303:H303"/>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46:B346"/>
    <mergeCell ref="D346:H346"/>
    <mergeCell ref="A347:B347"/>
    <mergeCell ref="D347:H347"/>
    <mergeCell ref="A348:B348"/>
    <mergeCell ref="D348:H348"/>
    <mergeCell ref="A343:B343"/>
    <mergeCell ref="D343:H343"/>
    <mergeCell ref="A344:B344"/>
    <mergeCell ref="D344:H344"/>
    <mergeCell ref="A345:B345"/>
    <mergeCell ref="D345:H345"/>
    <mergeCell ref="D353:H353"/>
    <mergeCell ref="A354:B354"/>
    <mergeCell ref="D354:H354"/>
    <mergeCell ref="A355:B355"/>
    <mergeCell ref="D355:H355"/>
    <mergeCell ref="A356:B356"/>
    <mergeCell ref="D356:H356"/>
    <mergeCell ref="A349:B349"/>
    <mergeCell ref="D349:H349"/>
    <mergeCell ref="A350:B350"/>
    <mergeCell ref="D350:H350"/>
    <mergeCell ref="A351:B351"/>
    <mergeCell ref="C351:C355"/>
    <mergeCell ref="D351:H351"/>
    <mergeCell ref="A352:B352"/>
    <mergeCell ref="D352:H352"/>
    <mergeCell ref="A353:B353"/>
    <mergeCell ref="A360:B360"/>
    <mergeCell ref="D360:H360"/>
    <mergeCell ref="A361:B361"/>
    <mergeCell ref="D361:H361"/>
    <mergeCell ref="C363:D363"/>
    <mergeCell ref="C364:D364"/>
    <mergeCell ref="A357:B357"/>
    <mergeCell ref="D357:H357"/>
    <mergeCell ref="A358:B358"/>
    <mergeCell ref="D358:H358"/>
    <mergeCell ref="A359:B359"/>
    <mergeCell ref="D359:H359"/>
    <mergeCell ref="A370:C370"/>
    <mergeCell ref="A371:C371"/>
    <mergeCell ref="A372:C372"/>
    <mergeCell ref="A373:C373"/>
    <mergeCell ref="A375:H375"/>
    <mergeCell ref="A376:H376"/>
    <mergeCell ref="C365:D365"/>
    <mergeCell ref="C366:D366"/>
    <mergeCell ref="A367:C367"/>
    <mergeCell ref="G367:H367"/>
    <mergeCell ref="A368:C368"/>
    <mergeCell ref="A369:C369"/>
    <mergeCell ref="A377:H377"/>
    <mergeCell ref="A378:E378"/>
    <mergeCell ref="A379:E379"/>
    <mergeCell ref="A380:B380"/>
    <mergeCell ref="D380:E380"/>
    <mergeCell ref="A381:B381"/>
    <mergeCell ref="C381:C384"/>
    <mergeCell ref="D381:E381"/>
    <mergeCell ref="A382:B382"/>
    <mergeCell ref="D382:E382"/>
    <mergeCell ref="A386:B386"/>
    <mergeCell ref="D386:E386"/>
    <mergeCell ref="A387:B387"/>
    <mergeCell ref="D387:E387"/>
    <mergeCell ref="A388:B388"/>
    <mergeCell ref="D388:E388"/>
    <mergeCell ref="A383:B383"/>
    <mergeCell ref="D383:E383"/>
    <mergeCell ref="A384:B384"/>
    <mergeCell ref="D384:E384"/>
    <mergeCell ref="A385:B385"/>
    <mergeCell ref="D385:E385"/>
    <mergeCell ref="A394:H394"/>
    <mergeCell ref="A395:H395"/>
    <mergeCell ref="A396:B396"/>
    <mergeCell ref="A397:B397"/>
    <mergeCell ref="A398:B398"/>
    <mergeCell ref="A399:B399"/>
    <mergeCell ref="A389:B389"/>
    <mergeCell ref="D389:E389"/>
    <mergeCell ref="A390:H390"/>
    <mergeCell ref="A391:H391"/>
    <mergeCell ref="A392:H392"/>
    <mergeCell ref="A393:H393"/>
    <mergeCell ref="A406:B406"/>
    <mergeCell ref="A407:H407"/>
    <mergeCell ref="A410:E410"/>
    <mergeCell ref="F410:H410"/>
    <mergeCell ref="A400:B400"/>
    <mergeCell ref="A401:B401"/>
    <mergeCell ref="A402:B402"/>
    <mergeCell ref="A403:B403"/>
    <mergeCell ref="A404:B404"/>
    <mergeCell ref="A405:B40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zoomScale="40" zoomScaleNormal="40" zoomScaleSheetLayoutView="40" workbookViewId="0">
      <pane ySplit="4" topLeftCell="A180"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60">
        <f>F7*1.2</f>
        <v>11268</v>
      </c>
      <c r="E7" s="361">
        <f>F7*1.1</f>
        <v>10329</v>
      </c>
      <c r="F7" s="361">
        <v>9390</v>
      </c>
      <c r="G7" s="361">
        <f>F7*0.75</f>
        <v>7042.5</v>
      </c>
      <c r="H7" s="362">
        <f>F7*0.5</f>
        <v>4695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436">
        <f>F12*1.2</f>
        <v>13176</v>
      </c>
      <c r="E12" s="361">
        <f>F12*1.1</f>
        <v>12078.000000000002</v>
      </c>
      <c r="F12" s="361">
        <v>10980</v>
      </c>
      <c r="G12" s="361">
        <f>F12*0.75</f>
        <v>8235</v>
      </c>
      <c r="H12" s="362">
        <f>F12*0.5</f>
        <v>5490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1590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"2ГИС.КУРГАН"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506">
        <v>360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60">
        <f>F27*1.2</f>
        <v>15782.4</v>
      </c>
      <c r="E27" s="361">
        <f>F27*1.1</f>
        <v>14467.2</v>
      </c>
      <c r="F27" s="361">
        <v>13152</v>
      </c>
      <c r="G27" s="361">
        <f>F27*0.75</f>
        <v>9864</v>
      </c>
      <c r="H27" s="362">
        <f>F27*0.5</f>
        <v>6576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436">
        <f>F32*1.2</f>
        <v>18446.399999999998</v>
      </c>
      <c r="E32" s="361">
        <f>F32*1.1</f>
        <v>16909.2</v>
      </c>
      <c r="F32" s="361">
        <v>15372</v>
      </c>
      <c r="G32" s="361">
        <f>F32*0.75</f>
        <v>11529</v>
      </c>
      <c r="H32" s="362">
        <f>F32*0.5</f>
        <v>7686</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2280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"2ГИС.КУРГАН"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424">
        <v>504</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515">
        <f>F48*1.2</f>
        <v>5868</v>
      </c>
      <c r="E48" s="515">
        <f>F48*1.1</f>
        <v>5379</v>
      </c>
      <c r="F48" s="515">
        <v>4890</v>
      </c>
      <c r="G48" s="515">
        <f>F48*0.75</f>
        <v>3667.5</v>
      </c>
      <c r="H48" s="515">
        <f>F48*0.5</f>
        <v>2445</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458">
        <v>270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60">
        <f>F55*1.2</f>
        <v>12268.8</v>
      </c>
      <c r="E55" s="361">
        <f>F55*1.1</f>
        <v>11246.400000000001</v>
      </c>
      <c r="F55" s="361">
        <v>10224</v>
      </c>
      <c r="G55" s="361">
        <f>F55*0.75</f>
        <v>7668</v>
      </c>
      <c r="H55" s="362">
        <f>F55*0.5</f>
        <v>5112</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436">
        <f>F61*1.2</f>
        <v>14299.199999999999</v>
      </c>
      <c r="E61" s="361">
        <f>F61*1.1</f>
        <v>13107.6</v>
      </c>
      <c r="F61" s="361">
        <v>11916</v>
      </c>
      <c r="G61" s="361">
        <f>F61*0.75</f>
        <v>8937</v>
      </c>
      <c r="H61" s="362">
        <f>F61*0.5</f>
        <v>5958</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506">
        <v>360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1980 до 39600</v>
      </c>
      <c r="E71" s="399"/>
      <c r="F71" s="399"/>
      <c r="G71" s="399"/>
      <c r="H71" s="400"/>
    </row>
    <row r="72" spans="1:8" ht="37.5" customHeight="1" outlineLevel="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580">
        <v>1980</v>
      </c>
      <c r="E72" s="412"/>
      <c r="F72" s="412"/>
      <c r="G72" s="412"/>
      <c r="H72" s="413"/>
    </row>
    <row r="73" spans="1:8" ht="37.5" customHeight="1" outlineLevel="1" x14ac:dyDescent="0.2">
      <c r="A73" s="396" t="s">
        <v>40</v>
      </c>
      <c r="B73" s="565"/>
      <c r="C73" s="578"/>
      <c r="D73" s="340">
        <v>3960</v>
      </c>
      <c r="E73" s="338"/>
      <c r="F73" s="338"/>
      <c r="G73" s="338"/>
      <c r="H73" s="339"/>
    </row>
    <row r="74" spans="1:8" ht="37.5" customHeight="1" outlineLevel="1" x14ac:dyDescent="0.2">
      <c r="A74" s="396" t="s">
        <v>41</v>
      </c>
      <c r="B74" s="565"/>
      <c r="C74" s="578"/>
      <c r="D74" s="340">
        <v>5940</v>
      </c>
      <c r="E74" s="338"/>
      <c r="F74" s="338"/>
      <c r="G74" s="338"/>
      <c r="H74" s="339"/>
    </row>
    <row r="75" spans="1:8" ht="37.5" customHeight="1" outlineLevel="1" x14ac:dyDescent="0.2">
      <c r="A75" s="396" t="s">
        <v>42</v>
      </c>
      <c r="B75" s="565"/>
      <c r="C75" s="578"/>
      <c r="D75" s="340">
        <v>7920</v>
      </c>
      <c r="E75" s="338"/>
      <c r="F75" s="338"/>
      <c r="G75" s="338"/>
      <c r="H75" s="339"/>
    </row>
    <row r="76" spans="1:8" ht="37.5" customHeight="1" outlineLevel="1" x14ac:dyDescent="0.2">
      <c r="A76" s="396" t="s">
        <v>43</v>
      </c>
      <c r="B76" s="565"/>
      <c r="C76" s="578"/>
      <c r="D76" s="340">
        <v>9900</v>
      </c>
      <c r="E76" s="338"/>
      <c r="F76" s="338"/>
      <c r="G76" s="338"/>
      <c r="H76" s="339"/>
    </row>
    <row r="77" spans="1:8" ht="37.5" customHeight="1" outlineLevel="1" x14ac:dyDescent="0.2">
      <c r="A77" s="396" t="s">
        <v>44</v>
      </c>
      <c r="B77" s="565"/>
      <c r="C77" s="578"/>
      <c r="D77" s="340">
        <v>11880</v>
      </c>
      <c r="E77" s="338"/>
      <c r="F77" s="338"/>
      <c r="G77" s="338"/>
      <c r="H77" s="339"/>
    </row>
    <row r="78" spans="1:8" ht="37.5" customHeight="1" outlineLevel="1" x14ac:dyDescent="0.2">
      <c r="A78" s="396" t="s">
        <v>45</v>
      </c>
      <c r="B78" s="565"/>
      <c r="C78" s="578"/>
      <c r="D78" s="340">
        <v>13860</v>
      </c>
      <c r="E78" s="338"/>
      <c r="F78" s="338"/>
      <c r="G78" s="338"/>
      <c r="H78" s="339"/>
    </row>
    <row r="79" spans="1:8" ht="37.5" customHeight="1" outlineLevel="1" x14ac:dyDescent="0.2">
      <c r="A79" s="396" t="s">
        <v>46</v>
      </c>
      <c r="B79" s="565"/>
      <c r="C79" s="578"/>
      <c r="D79" s="340">
        <v>15840</v>
      </c>
      <c r="E79" s="338"/>
      <c r="F79" s="338"/>
      <c r="G79" s="338"/>
      <c r="H79" s="339"/>
    </row>
    <row r="80" spans="1:8" ht="37.5" customHeight="1" outlineLevel="1" x14ac:dyDescent="0.2">
      <c r="A80" s="396" t="s">
        <v>47</v>
      </c>
      <c r="B80" s="565"/>
      <c r="C80" s="578"/>
      <c r="D80" s="340">
        <v>17820</v>
      </c>
      <c r="E80" s="338"/>
      <c r="F80" s="338"/>
      <c r="G80" s="338"/>
      <c r="H80" s="339"/>
    </row>
    <row r="81" spans="1:8" ht="37.5" customHeight="1" outlineLevel="1" x14ac:dyDescent="0.2">
      <c r="A81" s="396" t="s">
        <v>48</v>
      </c>
      <c r="B81" s="565"/>
      <c r="C81" s="578"/>
      <c r="D81" s="340">
        <v>19800</v>
      </c>
      <c r="E81" s="338"/>
      <c r="F81" s="338"/>
      <c r="G81" s="338"/>
      <c r="H81" s="339"/>
    </row>
    <row r="82" spans="1:8" ht="37.5" customHeight="1" outlineLevel="1" x14ac:dyDescent="0.2">
      <c r="A82" s="396" t="s">
        <v>49</v>
      </c>
      <c r="B82" s="565"/>
      <c r="C82" s="578"/>
      <c r="D82" s="340">
        <v>21780</v>
      </c>
      <c r="E82" s="338"/>
      <c r="F82" s="338"/>
      <c r="G82" s="338"/>
      <c r="H82" s="339"/>
    </row>
    <row r="83" spans="1:8" ht="37.5" customHeight="1" outlineLevel="1" x14ac:dyDescent="0.2">
      <c r="A83" s="396" t="s">
        <v>50</v>
      </c>
      <c r="B83" s="565"/>
      <c r="C83" s="578"/>
      <c r="D83" s="340">
        <v>23760</v>
      </c>
      <c r="E83" s="338"/>
      <c r="F83" s="338"/>
      <c r="G83" s="338"/>
      <c r="H83" s="339"/>
    </row>
    <row r="84" spans="1:8" ht="37.5" customHeight="1" outlineLevel="1" x14ac:dyDescent="0.2">
      <c r="A84" s="396" t="s">
        <v>51</v>
      </c>
      <c r="B84" s="565"/>
      <c r="C84" s="578"/>
      <c r="D84" s="340">
        <v>25740</v>
      </c>
      <c r="E84" s="338"/>
      <c r="F84" s="338"/>
      <c r="G84" s="338"/>
      <c r="H84" s="339"/>
    </row>
    <row r="85" spans="1:8" ht="37.5" customHeight="1" outlineLevel="1" x14ac:dyDescent="0.2">
      <c r="A85" s="396" t="s">
        <v>52</v>
      </c>
      <c r="B85" s="565"/>
      <c r="C85" s="578"/>
      <c r="D85" s="340">
        <v>27720</v>
      </c>
      <c r="E85" s="338"/>
      <c r="F85" s="338"/>
      <c r="G85" s="338"/>
      <c r="H85" s="339"/>
    </row>
    <row r="86" spans="1:8" ht="37.5" customHeight="1" outlineLevel="1" x14ac:dyDescent="0.2">
      <c r="A86" s="396" t="s">
        <v>53</v>
      </c>
      <c r="B86" s="565"/>
      <c r="C86" s="578"/>
      <c r="D86" s="340">
        <v>29700</v>
      </c>
      <c r="E86" s="338"/>
      <c r="F86" s="338"/>
      <c r="G86" s="338"/>
      <c r="H86" s="339"/>
    </row>
    <row r="87" spans="1:8" ht="37.5" customHeight="1" outlineLevel="1" x14ac:dyDescent="0.2">
      <c r="A87" s="396" t="s">
        <v>54</v>
      </c>
      <c r="B87" s="565"/>
      <c r="C87" s="578"/>
      <c r="D87" s="340">
        <v>31680</v>
      </c>
      <c r="E87" s="338"/>
      <c r="F87" s="338"/>
      <c r="G87" s="338"/>
      <c r="H87" s="339"/>
    </row>
    <row r="88" spans="1:8" ht="37.5" customHeight="1" outlineLevel="1" x14ac:dyDescent="0.2">
      <c r="A88" s="396" t="s">
        <v>55</v>
      </c>
      <c r="B88" s="565"/>
      <c r="C88" s="578"/>
      <c r="D88" s="340">
        <v>33660</v>
      </c>
      <c r="E88" s="338"/>
      <c r="F88" s="338"/>
      <c r="G88" s="338"/>
      <c r="H88" s="339"/>
    </row>
    <row r="89" spans="1:8" ht="37.5" customHeight="1" outlineLevel="1" x14ac:dyDescent="0.2">
      <c r="A89" s="396" t="s">
        <v>56</v>
      </c>
      <c r="B89" s="565"/>
      <c r="C89" s="578"/>
      <c r="D89" s="340">
        <v>35640</v>
      </c>
      <c r="E89" s="338"/>
      <c r="F89" s="338"/>
      <c r="G89" s="338"/>
      <c r="H89" s="339"/>
    </row>
    <row r="90" spans="1:8" ht="37.5" customHeight="1" outlineLevel="1" x14ac:dyDescent="0.2">
      <c r="A90" s="396" t="s">
        <v>57</v>
      </c>
      <c r="B90" s="565"/>
      <c r="C90" s="578"/>
      <c r="D90" s="340">
        <v>37620</v>
      </c>
      <c r="E90" s="338"/>
      <c r="F90" s="338"/>
      <c r="G90" s="338"/>
      <c r="H90" s="339"/>
    </row>
    <row r="91" spans="1:8" ht="37.5" customHeight="1" outlineLevel="1" x14ac:dyDescent="0.2">
      <c r="A91" s="396" t="s">
        <v>58</v>
      </c>
      <c r="B91" s="565"/>
      <c r="C91" s="578"/>
      <c r="D91" s="340">
        <v>39600</v>
      </c>
      <c r="E91" s="338"/>
      <c r="F91" s="338"/>
      <c r="G91" s="338"/>
      <c r="H91" s="339"/>
    </row>
    <row r="92" spans="1:8" ht="37.5" customHeight="1" outlineLevel="1" x14ac:dyDescent="0.2">
      <c r="A92" s="396" t="s">
        <v>178</v>
      </c>
      <c r="B92" s="397"/>
      <c r="C92" s="578"/>
      <c r="D92" s="340">
        <v>41580</v>
      </c>
      <c r="E92" s="338"/>
      <c r="F92" s="338"/>
      <c r="G92" s="338"/>
      <c r="H92" s="339"/>
    </row>
    <row r="93" spans="1:8" ht="37.5" customHeight="1" outlineLevel="1" x14ac:dyDescent="0.2">
      <c r="A93" s="396" t="s">
        <v>179</v>
      </c>
      <c r="B93" s="397"/>
      <c r="C93" s="578"/>
      <c r="D93" s="340">
        <v>43560</v>
      </c>
      <c r="E93" s="338"/>
      <c r="F93" s="338"/>
      <c r="G93" s="338"/>
      <c r="H93" s="339"/>
    </row>
    <row r="94" spans="1:8" ht="37.5" customHeight="1" outlineLevel="1" x14ac:dyDescent="0.2">
      <c r="A94" s="396" t="s">
        <v>180</v>
      </c>
      <c r="B94" s="397"/>
      <c r="C94" s="578"/>
      <c r="D94" s="340">
        <v>45540</v>
      </c>
      <c r="E94" s="338"/>
      <c r="F94" s="338"/>
      <c r="G94" s="338"/>
      <c r="H94" s="339"/>
    </row>
    <row r="95" spans="1:8" ht="37.5" customHeight="1" outlineLevel="1" x14ac:dyDescent="0.2">
      <c r="A95" s="396" t="s">
        <v>181</v>
      </c>
      <c r="B95" s="397"/>
      <c r="C95" s="578"/>
      <c r="D95" s="340">
        <v>47520</v>
      </c>
      <c r="E95" s="338"/>
      <c r="F95" s="338"/>
      <c r="G95" s="338"/>
      <c r="H95" s="339"/>
    </row>
    <row r="96" spans="1:8" ht="37.5" customHeight="1" outlineLevel="1" x14ac:dyDescent="0.2">
      <c r="A96" s="396" t="s">
        <v>182</v>
      </c>
      <c r="B96" s="397"/>
      <c r="C96" s="578"/>
      <c r="D96" s="340">
        <v>49500</v>
      </c>
      <c r="E96" s="338"/>
      <c r="F96" s="338"/>
      <c r="G96" s="338"/>
      <c r="H96" s="339"/>
    </row>
    <row r="97" spans="1:8" ht="37.5" customHeight="1" outlineLevel="1" x14ac:dyDescent="0.2">
      <c r="A97" s="396" t="s">
        <v>183</v>
      </c>
      <c r="B97" s="397"/>
      <c r="C97" s="578"/>
      <c r="D97" s="340">
        <v>51480</v>
      </c>
      <c r="E97" s="338"/>
      <c r="F97" s="338"/>
      <c r="G97" s="338"/>
      <c r="H97" s="339"/>
    </row>
    <row r="98" spans="1:8" ht="37.5" customHeight="1" outlineLevel="1" x14ac:dyDescent="0.2">
      <c r="A98" s="396" t="s">
        <v>184</v>
      </c>
      <c r="B98" s="397"/>
      <c r="C98" s="578"/>
      <c r="D98" s="340">
        <v>53460</v>
      </c>
      <c r="E98" s="338"/>
      <c r="F98" s="338"/>
      <c r="G98" s="338"/>
      <c r="H98" s="339"/>
    </row>
    <row r="99" spans="1:8" ht="37.5" customHeight="1" outlineLevel="1" x14ac:dyDescent="0.2">
      <c r="A99" s="396" t="s">
        <v>185</v>
      </c>
      <c r="B99" s="397"/>
      <c r="C99" s="578"/>
      <c r="D99" s="340">
        <v>55440</v>
      </c>
      <c r="E99" s="338"/>
      <c r="F99" s="338"/>
      <c r="G99" s="338"/>
      <c r="H99" s="339"/>
    </row>
    <row r="100" spans="1:8" ht="37.5" customHeight="1" outlineLevel="1" x14ac:dyDescent="0.2">
      <c r="A100" s="396" t="s">
        <v>186</v>
      </c>
      <c r="B100" s="397"/>
      <c r="C100" s="578"/>
      <c r="D100" s="340">
        <v>57420</v>
      </c>
      <c r="E100" s="338"/>
      <c r="F100" s="338"/>
      <c r="G100" s="338"/>
      <c r="H100" s="339"/>
    </row>
    <row r="101" spans="1:8" ht="37.5" customHeight="1" outlineLevel="1" x14ac:dyDescent="0.2">
      <c r="A101" s="396" t="s">
        <v>187</v>
      </c>
      <c r="B101" s="397"/>
      <c r="C101" s="578"/>
      <c r="D101" s="340">
        <v>59400</v>
      </c>
      <c r="E101" s="338"/>
      <c r="F101" s="338"/>
      <c r="G101" s="338"/>
      <c r="H101" s="339"/>
    </row>
    <row r="102" spans="1:8" ht="37.5" customHeight="1" outlineLevel="1" x14ac:dyDescent="0.2">
      <c r="A102" s="396" t="s">
        <v>188</v>
      </c>
      <c r="B102" s="397"/>
      <c r="C102" s="578"/>
      <c r="D102" s="340">
        <v>61380</v>
      </c>
      <c r="E102" s="338"/>
      <c r="F102" s="338"/>
      <c r="G102" s="338"/>
      <c r="H102" s="339"/>
    </row>
    <row r="103" spans="1:8" ht="37.5" customHeight="1" outlineLevel="1" x14ac:dyDescent="0.2">
      <c r="A103" s="396" t="s">
        <v>189</v>
      </c>
      <c r="B103" s="397"/>
      <c r="C103" s="578"/>
      <c r="D103" s="340">
        <v>63360</v>
      </c>
      <c r="E103" s="338"/>
      <c r="F103" s="338"/>
      <c r="G103" s="338"/>
      <c r="H103" s="339"/>
    </row>
    <row r="104" spans="1:8" ht="37.5" customHeight="1" outlineLevel="1" x14ac:dyDescent="0.2">
      <c r="A104" s="396" t="s">
        <v>190</v>
      </c>
      <c r="B104" s="397"/>
      <c r="C104" s="578"/>
      <c r="D104" s="340">
        <v>65340</v>
      </c>
      <c r="E104" s="338"/>
      <c r="F104" s="338"/>
      <c r="G104" s="338"/>
      <c r="H104" s="339"/>
    </row>
    <row r="105" spans="1:8" ht="37.5" customHeight="1" outlineLevel="1" x14ac:dyDescent="0.2">
      <c r="A105" s="396" t="s">
        <v>191</v>
      </c>
      <c r="B105" s="397"/>
      <c r="C105" s="578"/>
      <c r="D105" s="340">
        <v>67320</v>
      </c>
      <c r="E105" s="338"/>
      <c r="F105" s="338"/>
      <c r="G105" s="338"/>
      <c r="H105" s="339"/>
    </row>
    <row r="106" spans="1:8" ht="37.5" customHeight="1" outlineLevel="1" x14ac:dyDescent="0.2">
      <c r="A106" s="396" t="s">
        <v>192</v>
      </c>
      <c r="B106" s="397"/>
      <c r="C106" s="578"/>
      <c r="D106" s="340">
        <v>69300</v>
      </c>
      <c r="E106" s="338"/>
      <c r="F106" s="338"/>
      <c r="G106" s="338"/>
      <c r="H106" s="339"/>
    </row>
    <row r="107" spans="1:8" ht="37.5" customHeight="1" outlineLevel="1" x14ac:dyDescent="0.2">
      <c r="A107" s="396" t="s">
        <v>229</v>
      </c>
      <c r="B107" s="397"/>
      <c r="C107" s="578"/>
      <c r="D107" s="340">
        <v>71280</v>
      </c>
      <c r="E107" s="338"/>
      <c r="F107" s="338"/>
      <c r="G107" s="338"/>
      <c r="H107" s="339"/>
    </row>
    <row r="108" spans="1:8" ht="37.5" customHeight="1" outlineLevel="1" x14ac:dyDescent="0.2">
      <c r="A108" s="396" t="s">
        <v>230</v>
      </c>
      <c r="B108" s="397"/>
      <c r="C108" s="578"/>
      <c r="D108" s="340">
        <v>73260</v>
      </c>
      <c r="E108" s="338"/>
      <c r="F108" s="338"/>
      <c r="G108" s="338"/>
      <c r="H108" s="339"/>
    </row>
    <row r="109" spans="1:8" ht="37.5" customHeight="1" outlineLevel="1" x14ac:dyDescent="0.2">
      <c r="A109" s="396" t="s">
        <v>231</v>
      </c>
      <c r="B109" s="397"/>
      <c r="C109" s="578"/>
      <c r="D109" s="340">
        <v>75240</v>
      </c>
      <c r="E109" s="338"/>
      <c r="F109" s="338"/>
      <c r="G109" s="338"/>
      <c r="H109" s="339"/>
    </row>
    <row r="110" spans="1:8" ht="37.5" customHeight="1" outlineLevel="1" x14ac:dyDescent="0.2">
      <c r="A110" s="396" t="s">
        <v>232</v>
      </c>
      <c r="B110" s="397"/>
      <c r="C110" s="578"/>
      <c r="D110" s="340">
        <v>77220</v>
      </c>
      <c r="E110" s="338"/>
      <c r="F110" s="338"/>
      <c r="G110" s="338"/>
      <c r="H110" s="339"/>
    </row>
    <row r="111" spans="1:8" ht="37.5" customHeight="1" outlineLevel="1" thickBot="1" x14ac:dyDescent="0.25">
      <c r="A111" s="396" t="s">
        <v>233</v>
      </c>
      <c r="B111" s="397"/>
      <c r="C111" s="579"/>
      <c r="D111" s="340">
        <v>79200</v>
      </c>
      <c r="E111" s="338"/>
      <c r="F111" s="338"/>
      <c r="G111" s="338"/>
      <c r="H111" s="339"/>
    </row>
    <row r="112" spans="1:8" ht="50.1" customHeight="1" thickBot="1" x14ac:dyDescent="0.25">
      <c r="A112" s="386" t="s">
        <v>59</v>
      </c>
      <c r="B112" s="387"/>
      <c r="C112" s="387"/>
      <c r="D112" s="398" t="str">
        <f>"от "&amp;MIN(D113:D122)&amp;" до "&amp;MAX(D113:D122)</f>
        <v>от 69 до 5580</v>
      </c>
      <c r="E112" s="399"/>
      <c r="F112" s="399"/>
      <c r="G112" s="399"/>
      <c r="H112" s="400"/>
    </row>
    <row r="113" spans="1:8" ht="151.5" x14ac:dyDescent="0.2">
      <c r="A113" s="62" t="s">
        <v>60</v>
      </c>
      <c r="B113" s="63" t="s">
        <v>13</v>
      </c>
      <c r="C113" s="107"/>
      <c r="D113" s="411">
        <v>1290</v>
      </c>
      <c r="E113" s="412"/>
      <c r="F113" s="412"/>
      <c r="G113" s="412"/>
      <c r="H113" s="413"/>
    </row>
    <row r="114" spans="1:8" ht="37.5" customHeight="1" x14ac:dyDescent="0.2">
      <c r="A114" s="348" t="s">
        <v>61</v>
      </c>
      <c r="B114" s="349"/>
      <c r="C114" s="40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37">
        <v>69</v>
      </c>
      <c r="E114" s="338"/>
      <c r="F114" s="338"/>
      <c r="G114" s="338"/>
      <c r="H114" s="339"/>
    </row>
    <row r="115" spans="1:8" ht="37.5" customHeight="1" x14ac:dyDescent="0.2">
      <c r="A115" s="607" t="s">
        <v>62</v>
      </c>
      <c r="B115" s="359"/>
      <c r="C115" s="404"/>
      <c r="D115" s="337">
        <v>5580</v>
      </c>
      <c r="E115" s="338"/>
      <c r="F115" s="338"/>
      <c r="G115" s="338"/>
      <c r="H115" s="339"/>
    </row>
    <row r="116" spans="1:8" ht="37.5" customHeight="1" x14ac:dyDescent="0.2">
      <c r="A116" s="659" t="s">
        <v>63</v>
      </c>
      <c r="B116" s="660"/>
      <c r="C116" s="404"/>
      <c r="D116" s="337">
        <v>1530</v>
      </c>
      <c r="E116" s="338"/>
      <c r="F116" s="338"/>
      <c r="G116" s="338"/>
      <c r="H116" s="339"/>
    </row>
    <row r="117" spans="1:8" ht="37.5" customHeight="1" x14ac:dyDescent="0.2">
      <c r="A117" s="335" t="s">
        <v>64</v>
      </c>
      <c r="B117" s="336"/>
      <c r="C117" s="404"/>
      <c r="D117" s="337">
        <v>4890</v>
      </c>
      <c r="E117" s="338"/>
      <c r="F117" s="338"/>
      <c r="G117" s="338"/>
      <c r="H117" s="339"/>
    </row>
    <row r="118" spans="1:8" ht="37.5" customHeight="1" x14ac:dyDescent="0.2">
      <c r="A118" s="335" t="s">
        <v>65</v>
      </c>
      <c r="B118" s="336"/>
      <c r="C118" s="404"/>
      <c r="D118" s="337">
        <v>285</v>
      </c>
      <c r="E118" s="338"/>
      <c r="F118" s="338"/>
      <c r="G118" s="338"/>
      <c r="H118" s="339"/>
    </row>
    <row r="119" spans="1:8" ht="37.5" customHeight="1" x14ac:dyDescent="0.2">
      <c r="A119" s="335" t="s">
        <v>66</v>
      </c>
      <c r="B119" s="336"/>
      <c r="C119" s="404"/>
      <c r="D119" s="337">
        <v>285</v>
      </c>
      <c r="E119" s="338"/>
      <c r="F119" s="338"/>
      <c r="G119" s="338"/>
      <c r="H119" s="339"/>
    </row>
    <row r="120" spans="1:8" ht="37.5" customHeight="1" x14ac:dyDescent="0.2">
      <c r="A120" s="335" t="s">
        <v>67</v>
      </c>
      <c r="B120" s="336"/>
      <c r="C120" s="404"/>
      <c r="D120" s="337">
        <v>570</v>
      </c>
      <c r="E120" s="338"/>
      <c r="F120" s="338"/>
      <c r="G120" s="338"/>
      <c r="H120" s="339"/>
    </row>
    <row r="121" spans="1:8" ht="37.5" customHeight="1" x14ac:dyDescent="0.2">
      <c r="A121" s="335" t="s">
        <v>68</v>
      </c>
      <c r="B121" s="336"/>
      <c r="C121" s="404"/>
      <c r="D121" s="337">
        <v>840</v>
      </c>
      <c r="E121" s="338"/>
      <c r="F121" s="338"/>
      <c r="G121" s="338"/>
      <c r="H121" s="339"/>
    </row>
    <row r="122" spans="1:8" ht="37.5" customHeight="1" thickBot="1" x14ac:dyDescent="0.25">
      <c r="A122" s="493" t="s">
        <v>69</v>
      </c>
      <c r="B122" s="494"/>
      <c r="C122" s="405"/>
      <c r="D122" s="367">
        <v>5550</v>
      </c>
      <c r="E122" s="351"/>
      <c r="F122" s="351"/>
      <c r="G122" s="351"/>
      <c r="H122" s="352"/>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354">
        <v>36</v>
      </c>
      <c r="E123" s="354"/>
      <c r="F123" s="354"/>
      <c r="G123" s="354"/>
      <c r="H123" s="355"/>
    </row>
    <row r="124" spans="1:8" ht="50.1" customHeight="1" thickBot="1" x14ac:dyDescent="0.25">
      <c r="A124" s="341" t="s">
        <v>72</v>
      </c>
      <c r="B124" s="342"/>
      <c r="C124" s="21"/>
      <c r="D124" s="343" t="e">
        <f>"от "&amp;MIN(D126,D146:H147,#REF!,D148:H162)&amp;" до "&amp;MAX(D126,D146:H147,#REF!,D148:H162)</f>
        <v>#REF!</v>
      </c>
      <c r="E124" s="343"/>
      <c r="F124" s="343"/>
      <c r="G124" s="343"/>
      <c r="H124" s="344"/>
    </row>
    <row r="125" spans="1:8" ht="21.75" thickBot="1" x14ac:dyDescent="0.25">
      <c r="A125" s="370"/>
      <c r="B125" s="371"/>
      <c r="C125" s="60"/>
      <c r="D125" s="372"/>
      <c r="E125" s="372"/>
      <c r="F125" s="372"/>
      <c r="G125" s="372"/>
      <c r="H125" s="373"/>
    </row>
    <row r="126" spans="1:8" ht="54"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379">
        <v>5700</v>
      </c>
      <c r="E126" s="379"/>
      <c r="F126" s="379"/>
      <c r="G126" s="379"/>
      <c r="H126" s="380"/>
    </row>
    <row r="127" spans="1:8" ht="54" customHeight="1" thickBot="1" x14ac:dyDescent="0.25">
      <c r="A127" s="381" t="s">
        <v>74</v>
      </c>
      <c r="B127" s="382"/>
      <c r="C127" s="377"/>
      <c r="D127" s="383" t="s">
        <v>75</v>
      </c>
      <c r="E127" s="384"/>
      <c r="F127" s="384"/>
      <c r="G127" s="384"/>
      <c r="H127" s="385"/>
    </row>
    <row r="128" spans="1:8" ht="54" customHeight="1" x14ac:dyDescent="0.2">
      <c r="A128" s="363" t="s">
        <v>76</v>
      </c>
      <c r="B128" s="364"/>
      <c r="C128" s="377"/>
      <c r="D128" s="368">
        <f>D126/4</f>
        <v>1425</v>
      </c>
      <c r="E128" s="368"/>
      <c r="F128" s="368"/>
      <c r="G128" s="368"/>
      <c r="H128" s="369"/>
    </row>
    <row r="129" spans="1:8" ht="54" customHeight="1" x14ac:dyDescent="0.2">
      <c r="A129" s="363" t="s">
        <v>77</v>
      </c>
      <c r="B129" s="364"/>
      <c r="C129" s="377"/>
      <c r="D129" s="368">
        <f>D126/5</f>
        <v>1140</v>
      </c>
      <c r="E129" s="368"/>
      <c r="F129" s="368"/>
      <c r="G129" s="368"/>
      <c r="H129" s="369"/>
    </row>
    <row r="130" spans="1:8" ht="54" customHeight="1" x14ac:dyDescent="0.2">
      <c r="A130" s="363" t="s">
        <v>78</v>
      </c>
      <c r="B130" s="364"/>
      <c r="C130" s="377"/>
      <c r="D130" s="368">
        <f>D126/6</f>
        <v>950</v>
      </c>
      <c r="E130" s="368"/>
      <c r="F130" s="368"/>
      <c r="G130" s="368"/>
      <c r="H130" s="369"/>
    </row>
    <row r="131" spans="1:8" ht="54" customHeight="1" x14ac:dyDescent="0.2">
      <c r="A131" s="363" t="s">
        <v>79</v>
      </c>
      <c r="B131" s="364"/>
      <c r="C131" s="377"/>
      <c r="D131" s="368">
        <f>D126/7</f>
        <v>814.28571428571433</v>
      </c>
      <c r="E131" s="368"/>
      <c r="F131" s="368"/>
      <c r="G131" s="368"/>
      <c r="H131" s="369"/>
    </row>
    <row r="132" spans="1:8" ht="54" customHeight="1" x14ac:dyDescent="0.2">
      <c r="A132" s="363" t="s">
        <v>80</v>
      </c>
      <c r="B132" s="364"/>
      <c r="C132" s="377"/>
      <c r="D132" s="368">
        <f>D126/8</f>
        <v>712.5</v>
      </c>
      <c r="E132" s="368"/>
      <c r="F132" s="368"/>
      <c r="G132" s="368"/>
      <c r="H132" s="369"/>
    </row>
    <row r="133" spans="1:8" ht="54" customHeight="1" x14ac:dyDescent="0.2">
      <c r="A133" s="363" t="s">
        <v>81</v>
      </c>
      <c r="B133" s="364"/>
      <c r="C133" s="377"/>
      <c r="D133" s="368">
        <f>D126/9</f>
        <v>633.33333333333337</v>
      </c>
      <c r="E133" s="368"/>
      <c r="F133" s="368"/>
      <c r="G133" s="368"/>
      <c r="H133" s="369"/>
    </row>
    <row r="134" spans="1:8" ht="54" customHeight="1" x14ac:dyDescent="0.2">
      <c r="A134" s="363" t="s">
        <v>82</v>
      </c>
      <c r="B134" s="364"/>
      <c r="C134" s="377"/>
      <c r="D134" s="368">
        <f>D126/10</f>
        <v>570</v>
      </c>
      <c r="E134" s="368"/>
      <c r="F134" s="368"/>
      <c r="G134" s="368"/>
      <c r="H134" s="369"/>
    </row>
    <row r="135" spans="1:8" ht="54" customHeight="1" thickBot="1" x14ac:dyDescent="0.25">
      <c r="A135" s="374" t="s">
        <v>83</v>
      </c>
      <c r="B135" s="375"/>
      <c r="C135" s="377"/>
      <c r="D135" s="379">
        <v>7608</v>
      </c>
      <c r="E135" s="379"/>
      <c r="F135" s="379"/>
      <c r="G135" s="379"/>
      <c r="H135" s="380"/>
    </row>
    <row r="136" spans="1:8" ht="54" customHeight="1" thickBot="1" x14ac:dyDescent="0.25">
      <c r="A136" s="381" t="s">
        <v>74</v>
      </c>
      <c r="B136" s="382"/>
      <c r="C136" s="377"/>
      <c r="D136" s="383" t="s">
        <v>75</v>
      </c>
      <c r="E136" s="384"/>
      <c r="F136" s="384"/>
      <c r="G136" s="384"/>
      <c r="H136" s="385"/>
    </row>
    <row r="137" spans="1:8" ht="54" customHeight="1" x14ac:dyDescent="0.2">
      <c r="A137" s="363" t="s">
        <v>76</v>
      </c>
      <c r="B137" s="364"/>
      <c r="C137" s="377"/>
      <c r="D137" s="368">
        <v>1902</v>
      </c>
      <c r="E137" s="368"/>
      <c r="F137" s="368"/>
      <c r="G137" s="368"/>
      <c r="H137" s="369"/>
    </row>
    <row r="138" spans="1:8" ht="54" customHeight="1" x14ac:dyDescent="0.2">
      <c r="A138" s="363" t="s">
        <v>77</v>
      </c>
      <c r="B138" s="364"/>
      <c r="C138" s="377"/>
      <c r="D138" s="368">
        <v>1521.6</v>
      </c>
      <c r="E138" s="368"/>
      <c r="F138" s="368"/>
      <c r="G138" s="368"/>
      <c r="H138" s="369"/>
    </row>
    <row r="139" spans="1:8" ht="54" customHeight="1" x14ac:dyDescent="0.2">
      <c r="A139" s="363" t="s">
        <v>78</v>
      </c>
      <c r="B139" s="364"/>
      <c r="C139" s="377"/>
      <c r="D139" s="368">
        <v>1268</v>
      </c>
      <c r="E139" s="368"/>
      <c r="F139" s="368"/>
      <c r="G139" s="368"/>
      <c r="H139" s="369"/>
    </row>
    <row r="140" spans="1:8" ht="54" customHeight="1" x14ac:dyDescent="0.2">
      <c r="A140" s="363" t="s">
        <v>79</v>
      </c>
      <c r="B140" s="364"/>
      <c r="C140" s="377"/>
      <c r="D140" s="368">
        <v>1086.8571428571427</v>
      </c>
      <c r="E140" s="368"/>
      <c r="F140" s="368"/>
      <c r="G140" s="368"/>
      <c r="H140" s="369"/>
    </row>
    <row r="141" spans="1:8" ht="54" customHeight="1" x14ac:dyDescent="0.2">
      <c r="A141" s="363" t="s">
        <v>80</v>
      </c>
      <c r="B141" s="364"/>
      <c r="C141" s="377"/>
      <c r="D141" s="368">
        <v>951</v>
      </c>
      <c r="E141" s="368"/>
      <c r="F141" s="368"/>
      <c r="G141" s="368"/>
      <c r="H141" s="369"/>
    </row>
    <row r="142" spans="1:8" ht="54" customHeight="1" x14ac:dyDescent="0.2">
      <c r="A142" s="363" t="s">
        <v>81</v>
      </c>
      <c r="B142" s="364"/>
      <c r="C142" s="377"/>
      <c r="D142" s="368">
        <v>845.33333333333337</v>
      </c>
      <c r="E142" s="368"/>
      <c r="F142" s="368"/>
      <c r="G142" s="368"/>
      <c r="H142" s="369"/>
    </row>
    <row r="143" spans="1:8" ht="54" customHeight="1" thickBot="1" x14ac:dyDescent="0.25">
      <c r="A143" s="363" t="s">
        <v>82</v>
      </c>
      <c r="B143" s="364"/>
      <c r="C143" s="378"/>
      <c r="D143" s="368">
        <v>760.8</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353">
        <v>13200</v>
      </c>
      <c r="E144" s="354"/>
      <c r="F144" s="354"/>
      <c r="G144" s="354"/>
      <c r="H144" s="355"/>
    </row>
    <row r="145" spans="1:8" ht="21.75" thickBot="1" x14ac:dyDescent="0.25">
      <c r="A145" s="329"/>
      <c r="B145" s="330"/>
      <c r="C145" s="56"/>
      <c r="D145" s="331"/>
      <c r="E145" s="331"/>
      <c r="F145" s="331"/>
      <c r="G145" s="331"/>
      <c r="H145" s="332"/>
    </row>
    <row r="146" spans="1:8" ht="50.1" customHeight="1" x14ac:dyDescent="0.2">
      <c r="A146" s="664" t="s">
        <v>85</v>
      </c>
      <c r="B146" s="665"/>
      <c r="C146" s="105" t="str">
        <f>"Интернет-площадка 2gis.ru на основе Cправочника организаций "&amp;$C$2&amp;""</f>
        <v>Интернет-площадка 2gis.ru на основе Cправочника организаций "2ГИС.КУРГАН"</v>
      </c>
      <c r="D146" s="490">
        <v>6750</v>
      </c>
      <c r="E146" s="491"/>
      <c r="F146" s="491"/>
      <c r="G146" s="491"/>
      <c r="H146" s="492"/>
    </row>
    <row r="147" spans="1:8" ht="50.1" customHeight="1" x14ac:dyDescent="0.2">
      <c r="A147" s="356" t="s">
        <v>86</v>
      </c>
      <c r="B147" s="357"/>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496">
        <v>4800</v>
      </c>
      <c r="E147" s="368"/>
      <c r="F147" s="368"/>
      <c r="G147" s="368"/>
      <c r="H147" s="369"/>
    </row>
    <row r="148" spans="1:8" ht="50.1" customHeight="1" x14ac:dyDescent="0.2">
      <c r="A148" s="356" t="s">
        <v>87</v>
      </c>
      <c r="B148" s="357"/>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496">
        <v>11100</v>
      </c>
      <c r="E148" s="368"/>
      <c r="F148" s="368"/>
      <c r="G148" s="368"/>
      <c r="H148" s="369"/>
    </row>
    <row r="149" spans="1:8" ht="50.1" customHeight="1" x14ac:dyDescent="0.2">
      <c r="A149" s="356" t="s">
        <v>88</v>
      </c>
      <c r="B149" s="357"/>
      <c r="C149" s="68" t="str">
        <f>"Интернет-площадка 2gis.ru на основе Cправочника организаций "&amp;$C$2&amp;""</f>
        <v>Интернет-площадка 2gis.ru на основе Cправочника организаций "2ГИС.КУРГАН"</v>
      </c>
      <c r="D149" s="496">
        <v>7200</v>
      </c>
      <c r="E149" s="368"/>
      <c r="F149" s="368"/>
      <c r="G149" s="368"/>
      <c r="H149" s="369"/>
    </row>
    <row r="150" spans="1:8" ht="50.1" customHeight="1" x14ac:dyDescent="0.2">
      <c r="A150" s="356" t="s">
        <v>89</v>
      </c>
      <c r="B150" s="357"/>
      <c r="C150" s="68" t="str">
        <f>"Интернет-площадка 2gis.ru на основе Cправочника организаций "&amp;$C$2&amp;""</f>
        <v>Интернет-площадка 2gis.ru на основе Cправочника организаций "2ГИС.КУРГАН"</v>
      </c>
      <c r="D150" s="496">
        <v>8640</v>
      </c>
      <c r="E150" s="368"/>
      <c r="F150" s="368"/>
      <c r="G150" s="368"/>
      <c r="H150" s="369"/>
    </row>
    <row r="151" spans="1:8" ht="50.1" customHeight="1" x14ac:dyDescent="0.2">
      <c r="A151" s="356" t="s">
        <v>90</v>
      </c>
      <c r="B151" s="357"/>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496">
        <v>6300</v>
      </c>
      <c r="E151" s="368"/>
      <c r="F151" s="368"/>
      <c r="G151" s="368"/>
      <c r="H151" s="369"/>
    </row>
    <row r="152" spans="1:8" ht="50.1" customHeight="1" x14ac:dyDescent="0.2">
      <c r="A152" s="356" t="s">
        <v>91</v>
      </c>
      <c r="B152" s="357"/>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496">
        <v>6900</v>
      </c>
      <c r="E152" s="368"/>
      <c r="F152" s="368"/>
      <c r="G152" s="368"/>
      <c r="H152" s="369"/>
    </row>
    <row r="153" spans="1:8" ht="50.1" customHeight="1" x14ac:dyDescent="0.2">
      <c r="A153" s="356" t="s">
        <v>92</v>
      </c>
      <c r="B153" s="357"/>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496">
        <v>14400</v>
      </c>
      <c r="E153" s="368"/>
      <c r="F153" s="368"/>
      <c r="G153" s="368"/>
      <c r="H153" s="369"/>
    </row>
    <row r="154" spans="1:8" ht="50.1" customHeight="1" x14ac:dyDescent="0.2">
      <c r="A154" s="335" t="s">
        <v>93</v>
      </c>
      <c r="B154" s="336"/>
      <c r="C154" s="68" t="e">
        <f>#REF!</f>
        <v>#REF!</v>
      </c>
      <c r="D154" s="496">
        <v>21000</v>
      </c>
      <c r="E154" s="368"/>
      <c r="F154" s="368"/>
      <c r="G154" s="368"/>
      <c r="H154" s="369"/>
    </row>
    <row r="155" spans="1:8" ht="50.1" customHeight="1" x14ac:dyDescent="0.2">
      <c r="A155" s="356" t="s">
        <v>94</v>
      </c>
      <c r="B155" s="357"/>
      <c r="C155" s="68" t="s">
        <v>95</v>
      </c>
      <c r="D155" s="496">
        <v>690</v>
      </c>
      <c r="E155" s="368"/>
      <c r="F155" s="368"/>
      <c r="G155" s="368"/>
      <c r="H155" s="369"/>
    </row>
    <row r="156" spans="1:8" ht="72"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496">
        <v>2880</v>
      </c>
      <c r="E156" s="368"/>
      <c r="F156" s="368"/>
      <c r="G156" s="368"/>
      <c r="H156" s="369"/>
    </row>
    <row r="157" spans="1:8" ht="72"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496">
        <v>1920</v>
      </c>
      <c r="E157" s="368"/>
      <c r="F157" s="368"/>
      <c r="G157" s="368"/>
      <c r="H157" s="369"/>
    </row>
    <row r="158" spans="1:8" ht="72" customHeight="1" x14ac:dyDescent="0.2">
      <c r="A158" s="335" t="s">
        <v>98</v>
      </c>
      <c r="B158" s="336"/>
      <c r="C158"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496">
        <v>2400</v>
      </c>
      <c r="E158" s="368"/>
      <c r="F158" s="368"/>
      <c r="G158" s="368"/>
      <c r="H158" s="369"/>
    </row>
    <row r="159" spans="1:8" ht="72" customHeight="1" x14ac:dyDescent="0.2">
      <c r="A159" s="335" t="s">
        <v>99</v>
      </c>
      <c r="B159" s="336"/>
      <c r="C159"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496">
        <v>990</v>
      </c>
      <c r="E159" s="368"/>
      <c r="F159" s="368"/>
      <c r="G159" s="368"/>
      <c r="H159" s="369"/>
    </row>
    <row r="160" spans="1:8" ht="72"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496">
        <v>12600</v>
      </c>
      <c r="E160" s="368"/>
      <c r="F160" s="368"/>
      <c r="G160" s="368"/>
      <c r="H160" s="369"/>
    </row>
    <row r="161" spans="1:8" ht="72"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496">
        <v>5550</v>
      </c>
      <c r="E161" s="368"/>
      <c r="F161" s="368"/>
      <c r="G161" s="368"/>
      <c r="H161" s="369"/>
    </row>
    <row r="162" spans="1:8" ht="50.1" customHeight="1" thickBot="1" x14ac:dyDescent="0.25">
      <c r="A162" s="356" t="s">
        <v>102</v>
      </c>
      <c r="B162" s="357"/>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496">
        <v>4800</v>
      </c>
      <c r="E162" s="368"/>
      <c r="F162" s="368"/>
      <c r="G162" s="368"/>
      <c r="H162" s="36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496">
        <v>1590</v>
      </c>
      <c r="E163" s="368"/>
      <c r="F163" s="368"/>
      <c r="G163" s="368"/>
      <c r="H163" s="36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4" s="496">
        <v>50010</v>
      </c>
      <c r="E164" s="368"/>
      <c r="F164" s="368"/>
      <c r="G164" s="368"/>
      <c r="H164" s="369"/>
    </row>
    <row r="165" spans="1:8" s="16" customFormat="1" ht="126" customHeight="1" x14ac:dyDescent="0.2">
      <c r="A165" s="335" t="s">
        <v>104</v>
      </c>
      <c r="B165" s="336"/>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5" s="496">
        <v>6000</v>
      </c>
      <c r="E165" s="368"/>
      <c r="F165" s="368"/>
      <c r="G165" s="368"/>
      <c r="H165" s="369"/>
    </row>
    <row r="166" spans="1:8" s="16" customFormat="1" ht="96" customHeight="1" x14ac:dyDescent="0.2">
      <c r="A166" s="356" t="s">
        <v>105</v>
      </c>
      <c r="B166" s="357"/>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496">
        <v>6690</v>
      </c>
      <c r="E166" s="368"/>
      <c r="F166" s="368"/>
      <c r="G166" s="368"/>
      <c r="H166" s="36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7" s="496">
        <v>6690</v>
      </c>
      <c r="E167" s="368"/>
      <c r="F167" s="368"/>
      <c r="G167" s="368"/>
      <c r="H167" s="369"/>
    </row>
    <row r="168" spans="1:8" ht="50.1" customHeight="1" x14ac:dyDescent="0.2">
      <c r="A168" s="356" t="s">
        <v>107</v>
      </c>
      <c r="B168" s="357"/>
      <c r="C168" s="68" t="str">
        <f>"Интернет-площадка 2gis.ru на основе Cправочника организаций "&amp;$C$2&amp;""</f>
        <v>Интернет-площадка 2gis.ru на основе Cправочника организаций "2ГИС.КУРГАН"</v>
      </c>
      <c r="D168" s="496">
        <v>9480</v>
      </c>
      <c r="E168" s="368"/>
      <c r="F168" s="368"/>
      <c r="G168" s="368"/>
      <c r="H168" s="369"/>
    </row>
    <row r="169" spans="1:8" ht="50.1" customHeight="1" x14ac:dyDescent="0.2">
      <c r="A169" s="356" t="s">
        <v>108</v>
      </c>
      <c r="B169" s="357"/>
      <c r="C169" s="68"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496">
        <v>6720</v>
      </c>
      <c r="E169" s="368"/>
      <c r="F169" s="368"/>
      <c r="G169" s="368"/>
      <c r="H169" s="369"/>
    </row>
    <row r="170" spans="1:8" ht="50.1" customHeight="1" x14ac:dyDescent="0.2">
      <c r="A170" s="356" t="s">
        <v>109</v>
      </c>
      <c r="B170" s="357"/>
      <c r="C170"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496">
        <v>15600</v>
      </c>
      <c r="E170" s="368"/>
      <c r="F170" s="368"/>
      <c r="G170" s="368"/>
      <c r="H170" s="369"/>
    </row>
    <row r="171" spans="1:8" ht="50.1" customHeight="1" x14ac:dyDescent="0.2">
      <c r="A171" s="356" t="s">
        <v>110</v>
      </c>
      <c r="B171" s="357"/>
      <c r="C171" s="68" t="str">
        <f>"Интернет-площадка 2gis.ru на основе Cправочника организаций "&amp;$C$2&amp;""</f>
        <v>Интернет-площадка 2gis.ru на основе Cправочника организаций "2ГИС.КУРГАН"</v>
      </c>
      <c r="D171" s="496">
        <v>10080</v>
      </c>
      <c r="E171" s="368"/>
      <c r="F171" s="368"/>
      <c r="G171" s="368"/>
      <c r="H171" s="369"/>
    </row>
    <row r="172" spans="1:8" ht="50.1" customHeight="1" x14ac:dyDescent="0.2">
      <c r="A172" s="356" t="s">
        <v>111</v>
      </c>
      <c r="B172" s="357"/>
      <c r="C172" s="68" t="str">
        <f>"Интернет-площадка 2gis.ru на основе Cправочника организаций "&amp;$C$2&amp;""</f>
        <v>Интернет-площадка 2gis.ru на основе Cправочника организаций "2ГИС.КУРГАН"</v>
      </c>
      <c r="D172" s="496">
        <v>12096</v>
      </c>
      <c r="E172" s="368"/>
      <c r="F172" s="368"/>
      <c r="G172" s="368"/>
      <c r="H172" s="369"/>
    </row>
    <row r="173" spans="1:8" ht="50.1" customHeight="1" x14ac:dyDescent="0.2">
      <c r="A173" s="356" t="s">
        <v>112</v>
      </c>
      <c r="B173" s="357"/>
      <c r="C17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496">
        <v>8880</v>
      </c>
      <c r="E173" s="368"/>
      <c r="F173" s="368"/>
      <c r="G173" s="368"/>
      <c r="H173" s="369"/>
    </row>
    <row r="174" spans="1:8" ht="50.1" customHeight="1" x14ac:dyDescent="0.2">
      <c r="A174" s="356" t="s">
        <v>113</v>
      </c>
      <c r="B174" s="357"/>
      <c r="C174"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496">
        <v>9720</v>
      </c>
      <c r="E174" s="368"/>
      <c r="F174" s="368"/>
      <c r="G174" s="368"/>
      <c r="H174" s="369"/>
    </row>
    <row r="175" spans="1:8" ht="50.1" customHeight="1" x14ac:dyDescent="0.2">
      <c r="A175" s="356" t="s">
        <v>114</v>
      </c>
      <c r="B175" s="357"/>
      <c r="C175"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496">
        <v>20160</v>
      </c>
      <c r="E175" s="368"/>
      <c r="F175" s="368"/>
      <c r="G175" s="368"/>
      <c r="H175" s="369"/>
    </row>
    <row r="176" spans="1:8" ht="50.1" customHeight="1" x14ac:dyDescent="0.2">
      <c r="A176" s="356" t="s">
        <v>115</v>
      </c>
      <c r="B176" s="357"/>
      <c r="C176" s="68" t="s">
        <v>95</v>
      </c>
      <c r="D176" s="496">
        <v>1080</v>
      </c>
      <c r="E176" s="368"/>
      <c r="F176" s="368"/>
      <c r="G176" s="368"/>
      <c r="H176" s="369"/>
    </row>
    <row r="177" spans="1:8" ht="75" customHeight="1" x14ac:dyDescent="0.2">
      <c r="A177" s="356" t="s">
        <v>116</v>
      </c>
      <c r="B177" s="357"/>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496">
        <v>17640</v>
      </c>
      <c r="E177" s="368"/>
      <c r="F177" s="368"/>
      <c r="G177" s="368"/>
      <c r="H177" s="369"/>
    </row>
    <row r="178" spans="1:8" ht="50.1" customHeight="1" thickBot="1" x14ac:dyDescent="0.25">
      <c r="A178" s="406" t="s">
        <v>117</v>
      </c>
      <c r="B178" s="698"/>
      <c r="C17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495">
        <v>6720</v>
      </c>
      <c r="E178" s="393"/>
      <c r="F178" s="393"/>
      <c r="G178" s="393"/>
      <c r="H178" s="394"/>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490">
        <v>3990</v>
      </c>
      <c r="E180" s="491"/>
      <c r="F180" s="491"/>
      <c r="G180" s="491"/>
      <c r="H180" s="492"/>
    </row>
    <row r="181" spans="1:8" s="16" customFormat="1" ht="50.1" customHeight="1" x14ac:dyDescent="0.2">
      <c r="A181" s="335" t="s">
        <v>120</v>
      </c>
      <c r="B181" s="336"/>
      <c r="C181" s="346"/>
      <c r="D181" s="496">
        <v>5400</v>
      </c>
      <c r="E181" s="368"/>
      <c r="F181" s="368"/>
      <c r="G181" s="368"/>
      <c r="H181" s="369"/>
    </row>
    <row r="182" spans="1:8" s="16" customFormat="1" ht="50.1" customHeight="1" x14ac:dyDescent="0.2">
      <c r="A182" s="348" t="s">
        <v>121</v>
      </c>
      <c r="B182" s="349"/>
      <c r="C182" s="346"/>
      <c r="D182" s="496">
        <v>3990</v>
      </c>
      <c r="E182" s="368"/>
      <c r="F182" s="368"/>
      <c r="G182" s="368"/>
      <c r="H182" s="369"/>
    </row>
    <row r="183" spans="1:8" s="16" customFormat="1" ht="50.1" customHeight="1" x14ac:dyDescent="0.2">
      <c r="A183" s="348" t="s">
        <v>122</v>
      </c>
      <c r="B183" s="349"/>
      <c r="C183" s="346"/>
      <c r="D183" s="496">
        <v>390</v>
      </c>
      <c r="E183" s="368"/>
      <c r="F183" s="368"/>
      <c r="G183" s="368"/>
      <c r="H183" s="369"/>
    </row>
    <row r="184" spans="1:8" s="16" customFormat="1" ht="50.1" customHeight="1" thickBot="1" x14ac:dyDescent="0.25">
      <c r="A184" s="348" t="s">
        <v>123</v>
      </c>
      <c r="B184" s="349"/>
      <c r="C184" s="347"/>
      <c r="D184" s="450">
        <v>1410</v>
      </c>
      <c r="E184" s="451"/>
      <c r="F184" s="451"/>
      <c r="G184" s="451"/>
      <c r="H184" s="452"/>
    </row>
    <row r="185" spans="1:8" s="16" customFormat="1" ht="50.1" customHeight="1" thickBot="1" x14ac:dyDescent="0.25">
      <c r="A185" s="341" t="s">
        <v>124</v>
      </c>
      <c r="B185" s="342"/>
      <c r="C185" s="21"/>
      <c r="D185" s="343"/>
      <c r="E185" s="343"/>
      <c r="F185" s="343"/>
      <c r="G185" s="343"/>
      <c r="H185" s="344"/>
    </row>
    <row r="186" spans="1:8" ht="50.1" customHeight="1" x14ac:dyDescent="0.2">
      <c r="A186" s="356" t="s">
        <v>125</v>
      </c>
      <c r="B186" s="357"/>
      <c r="C186" s="68" t="str">
        <f>"Интернет-площадка 2gis.ru на основе Cправочника организаций "&amp;$C$2&amp;""</f>
        <v>Интернет-площадка 2gis.ru на основе Cправочника организаций "2ГИС.КУРГАН"</v>
      </c>
      <c r="D186" s="496">
        <v>6690</v>
      </c>
      <c r="E186" s="368"/>
      <c r="F186" s="368"/>
      <c r="G186" s="368"/>
      <c r="H186" s="369"/>
    </row>
    <row r="187" spans="1:8" ht="50.1" customHeight="1" x14ac:dyDescent="0.2">
      <c r="A187" s="356" t="s">
        <v>195</v>
      </c>
      <c r="B187" s="357"/>
      <c r="C187" s="68" t="str">
        <f>"Интернет-площадка 2gis.ru на основе Cправочника организаций "&amp;$C$2&amp;""</f>
        <v>Интернет-площадка 2gis.ru на основе Cправочника организаций "2ГИС.КУРГАН"</v>
      </c>
      <c r="D187" s="496">
        <v>9480</v>
      </c>
      <c r="E187" s="368"/>
      <c r="F187" s="368"/>
      <c r="G187" s="368"/>
      <c r="H187" s="369"/>
    </row>
    <row r="188" spans="1:8" s="16" customFormat="1" ht="126" customHeight="1" thickBot="1" x14ac:dyDescent="0.25">
      <c r="A188" s="335" t="s">
        <v>129</v>
      </c>
      <c r="B188" s="336"/>
      <c r="C188" s="149" t="str">
        <f>C187</f>
        <v>Интернет-площадка 2gis.ru на основе Cправочника организаций "2ГИС.КУРГАН"</v>
      </c>
      <c r="D188" s="495">
        <v>6540</v>
      </c>
      <c r="E188" s="393"/>
      <c r="F188" s="393"/>
      <c r="G188" s="393"/>
      <c r="H188" s="394"/>
    </row>
    <row r="189" spans="1:8" ht="50.1" customHeight="1" thickBot="1" x14ac:dyDescent="0.25">
      <c r="A189" s="341" t="s">
        <v>196</v>
      </c>
      <c r="B189" s="342"/>
      <c r="C189" s="21"/>
      <c r="D189" s="343"/>
      <c r="E189" s="343"/>
      <c r="F189" s="343"/>
      <c r="G189" s="343"/>
      <c r="H189" s="344"/>
    </row>
    <row r="190" spans="1:8" s="20" customFormat="1" ht="30" customHeight="1" thickBot="1" x14ac:dyDescent="0.25">
      <c r="A190" s="485"/>
      <c r="B190" s="486"/>
      <c r="C190" s="602"/>
      <c r="D190" s="486"/>
      <c r="E190" s="486"/>
      <c r="F190" s="486"/>
      <c r="G190" s="486"/>
      <c r="H190" s="487"/>
    </row>
    <row r="191" spans="1:8" s="16" customFormat="1" ht="185.25" customHeight="1" x14ac:dyDescent="0.2">
      <c r="A191" s="335" t="s">
        <v>197</v>
      </c>
      <c r="B191" s="336"/>
      <c r="C191"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1" s="360">
        <v>10500</v>
      </c>
      <c r="E191" s="361"/>
      <c r="F191" s="361"/>
      <c r="G191" s="361"/>
      <c r="H191" s="362"/>
    </row>
    <row r="192" spans="1:8" s="16" customFormat="1" ht="83.25" customHeight="1" thickBot="1" x14ac:dyDescent="0.25">
      <c r="A192" s="335" t="s">
        <v>198</v>
      </c>
      <c r="B192" s="336"/>
      <c r="C192" s="346"/>
      <c r="D192" s="337">
        <v>10500</v>
      </c>
      <c r="E192" s="338"/>
      <c r="F192" s="338"/>
      <c r="G192" s="338"/>
      <c r="H192" s="339"/>
    </row>
    <row r="193" spans="1:8" ht="21.75" thickBot="1" x14ac:dyDescent="0.25">
      <c r="A193" s="497"/>
      <c r="B193" s="498"/>
      <c r="C193" s="56"/>
      <c r="D193" s="499"/>
      <c r="E193" s="499"/>
      <c r="F193" s="499"/>
      <c r="G193" s="499"/>
      <c r="H193" s="500"/>
    </row>
    <row r="195" spans="1:8" ht="21" x14ac:dyDescent="0.2">
      <c r="A195" s="75"/>
      <c r="B195" s="76" t="s">
        <v>130</v>
      </c>
      <c r="C195" s="333" t="s">
        <v>534</v>
      </c>
      <c r="D195" s="333"/>
      <c r="E195" s="77"/>
      <c r="F195" s="77"/>
      <c r="G195" s="77"/>
      <c r="H195" s="77"/>
    </row>
    <row r="196" spans="1:8" ht="21" x14ac:dyDescent="0.2">
      <c r="A196" s="75"/>
      <c r="B196" s="77"/>
      <c r="C196" s="327" t="s">
        <v>535</v>
      </c>
      <c r="D196" s="327"/>
      <c r="E196" s="77"/>
      <c r="F196" s="77"/>
      <c r="G196" s="77"/>
      <c r="H196" s="77"/>
    </row>
    <row r="197" spans="1:8" ht="21" x14ac:dyDescent="0.2">
      <c r="A197" s="75"/>
      <c r="B197" s="77"/>
      <c r="C197" s="327" t="s">
        <v>536</v>
      </c>
      <c r="D197" s="327"/>
      <c r="E197" s="77"/>
      <c r="F197" s="77"/>
      <c r="G197" s="77"/>
      <c r="H197" s="77"/>
    </row>
    <row r="198" spans="1:8" ht="21" x14ac:dyDescent="0.2">
      <c r="C198" s="327"/>
      <c r="D198" s="327"/>
      <c r="E198" s="77"/>
      <c r="F198" s="77"/>
      <c r="G198" s="77"/>
      <c r="H198" s="72"/>
    </row>
    <row r="199" spans="1:8" ht="26.25" customHeight="1" x14ac:dyDescent="0.2">
      <c r="A199" s="324" t="str">
        <f>Абакан_юр!A171</f>
        <v>По соглашению сторон в качестве валюты платежа могут выступать украинские гривны, в этом случае курс следующий: 1 руб. = 0,5104 гривен</v>
      </c>
      <c r="B199" s="324"/>
      <c r="C199" s="324"/>
      <c r="D199" s="79"/>
      <c r="E199" s="79"/>
      <c r="F199" s="80"/>
      <c r="G199" s="328"/>
      <c r="H199" s="328"/>
    </row>
    <row r="200" spans="1:8" ht="26.25" customHeight="1" x14ac:dyDescent="0.2">
      <c r="A200" s="324" t="str">
        <f>Абакан_юр!A172</f>
        <v>По соглашению сторон в качестве валюты платежа могут выступать дирхамы ОАЭ, в этом случае курс следующий: 1 руб. = 0,0434 дирхам</v>
      </c>
      <c r="B200" s="324"/>
      <c r="C200" s="324"/>
      <c r="D200" s="79"/>
      <c r="E200" s="79"/>
      <c r="F200" s="80"/>
      <c r="G200" s="82"/>
      <c r="H200" s="82"/>
    </row>
    <row r="201" spans="1:8" ht="26.25" customHeight="1" x14ac:dyDescent="0.2">
      <c r="A201" s="324" t="str">
        <f>Абакан_юр!A173</f>
        <v>По соглашению сторон в качестве валюты платежа могут выступать доллары США, в этом случае курс следующий: 1 руб. = 0,0126 доллара</v>
      </c>
      <c r="B201" s="324"/>
      <c r="C201" s="324"/>
      <c r="D201" s="79"/>
      <c r="E201" s="79"/>
      <c r="F201" s="80"/>
      <c r="G201" s="82"/>
      <c r="H201" s="82"/>
    </row>
    <row r="202" spans="1:8" ht="26.25" customHeight="1" x14ac:dyDescent="0.2">
      <c r="A202" s="324" t="str">
        <f>Абакан_юр!A174</f>
        <v>По соглашению сторон в качестве валюты платежа могут выступать евро, в этом случае курс следующий: 1 руб. = 0,0117 евро</v>
      </c>
      <c r="B202" s="324"/>
      <c r="C202" s="324"/>
      <c r="D202" s="79"/>
      <c r="E202" s="80"/>
      <c r="F202" s="80"/>
      <c r="G202" s="82"/>
      <c r="H202" s="82"/>
    </row>
    <row r="203" spans="1:8" ht="26.25" customHeight="1" x14ac:dyDescent="0.2">
      <c r="A203" s="324" t="str">
        <f>Абакан_юр!A175</f>
        <v>По соглашению сторон в качестве валюты платежа могут выступать чешские кроны, в этом случае курс следующий: 1 руб. = 0,2914 крона</v>
      </c>
      <c r="B203" s="324"/>
      <c r="C203" s="324"/>
      <c r="D203" s="79"/>
      <c r="E203" s="80"/>
      <c r="F203" s="80"/>
      <c r="G203" s="82"/>
      <c r="H203" s="82"/>
    </row>
    <row r="204" spans="1:8" ht="26.25" customHeight="1" x14ac:dyDescent="0.2">
      <c r="A204" s="324" t="str">
        <f>Абакан_юр!A176</f>
        <v>По соглашению сторон в качестве валюты платежа могут выступать киргизские сомы, в этом случае курс следующий: 1 руб. = 1,0988 сом</v>
      </c>
      <c r="B204" s="324"/>
      <c r="C204" s="324"/>
      <c r="D204" s="79"/>
      <c r="E204" s="79"/>
      <c r="F204" s="80"/>
      <c r="G204" s="82"/>
      <c r="H204" s="82"/>
    </row>
    <row r="205" spans="1:8" ht="26.25" customHeight="1" x14ac:dyDescent="0.2">
      <c r="A205"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5" s="324"/>
      <c r="C205" s="324"/>
      <c r="D205" s="79"/>
      <c r="E205" s="79"/>
      <c r="F205" s="80"/>
      <c r="G205" s="82"/>
      <c r="H205" s="82"/>
    </row>
    <row r="206" spans="1:8" ht="26.25" x14ac:dyDescent="0.2">
      <c r="A206" s="83"/>
      <c r="B206" s="83"/>
      <c r="C206" s="84"/>
      <c r="D206" s="85"/>
      <c r="E206" s="85"/>
      <c r="F206" s="86"/>
      <c r="G206" s="87"/>
      <c r="H206" s="87"/>
    </row>
    <row r="207" spans="1:8" ht="21" x14ac:dyDescent="0.2">
      <c r="A207" s="325" t="s">
        <v>141</v>
      </c>
      <c r="B207" s="325"/>
      <c r="C207" s="325"/>
      <c r="D207" s="325"/>
      <c r="E207" s="325"/>
      <c r="F207" s="325"/>
      <c r="G207" s="325"/>
      <c r="H207" s="325"/>
    </row>
    <row r="208" spans="1:8" ht="21" x14ac:dyDescent="0.2">
      <c r="A208" s="325" t="s">
        <v>142</v>
      </c>
      <c r="B208" s="325"/>
      <c r="C208" s="325"/>
      <c r="D208" s="325"/>
      <c r="E208" s="325"/>
      <c r="F208" s="325"/>
      <c r="G208" s="325"/>
      <c r="H208" s="325"/>
    </row>
    <row r="209" spans="1:8" ht="26.25" x14ac:dyDescent="0.2">
      <c r="A209" s="83"/>
      <c r="B209" s="83"/>
      <c r="C209" s="84"/>
      <c r="D209" s="85"/>
      <c r="E209" s="85"/>
      <c r="F209" s="86"/>
      <c r="G209" s="87"/>
      <c r="H209" s="87"/>
    </row>
    <row r="210" spans="1:8" ht="50.1" customHeight="1" thickBot="1" x14ac:dyDescent="0.25">
      <c r="A210" s="326" t="s">
        <v>143</v>
      </c>
      <c r="B210" s="326"/>
      <c r="C210" s="326"/>
      <c r="D210" s="326"/>
      <c r="E210" s="326"/>
      <c r="F210" s="89"/>
      <c r="G210" s="81"/>
      <c r="H210" s="90"/>
    </row>
    <row r="211" spans="1:8" ht="50.1" customHeight="1" thickBot="1" x14ac:dyDescent="0.25">
      <c r="A211" s="312" t="s">
        <v>144</v>
      </c>
      <c r="B211" s="313"/>
      <c r="C211" s="313"/>
      <c r="D211" s="313"/>
      <c r="E211" s="314"/>
      <c r="F211" s="91"/>
      <c r="H211" s="92"/>
    </row>
    <row r="212" spans="1:8" ht="112.5" customHeight="1" thickBot="1" x14ac:dyDescent="0.25">
      <c r="A212" s="517" t="s">
        <v>145</v>
      </c>
      <c r="B212" s="518"/>
      <c r="C212" s="93" t="s">
        <v>146</v>
      </c>
      <c r="D212" s="600" t="s">
        <v>147</v>
      </c>
      <c r="E212" s="601"/>
      <c r="F212" s="94"/>
      <c r="G212" s="94"/>
      <c r="H212" s="94"/>
    </row>
    <row r="213" spans="1:8" ht="97.5" customHeight="1" x14ac:dyDescent="0.2">
      <c r="A213" s="318" t="s">
        <v>148</v>
      </c>
      <c r="B213" s="319"/>
      <c r="C213" s="95" t="s">
        <v>149</v>
      </c>
      <c r="D213" s="320" t="s">
        <v>150</v>
      </c>
      <c r="E213" s="321"/>
      <c r="F213" s="94"/>
      <c r="G213" s="94"/>
      <c r="H213" s="94"/>
    </row>
    <row r="214" spans="1:8" ht="72" customHeight="1" x14ac:dyDescent="0.2">
      <c r="A214" s="322" t="s">
        <v>151</v>
      </c>
      <c r="B214" s="323"/>
      <c r="C214" s="96" t="s">
        <v>152</v>
      </c>
      <c r="D214" s="310" t="s">
        <v>153</v>
      </c>
      <c r="E214" s="311"/>
      <c r="F214" s="94"/>
      <c r="G214" s="94"/>
      <c r="H214" s="94"/>
    </row>
    <row r="215" spans="1:8" ht="135.75" customHeight="1" thickBot="1" x14ac:dyDescent="0.25">
      <c r="A215" s="474" t="s">
        <v>154</v>
      </c>
      <c r="B215" s="475"/>
      <c r="C215" s="111" t="s">
        <v>155</v>
      </c>
      <c r="D215" s="476" t="s">
        <v>153</v>
      </c>
      <c r="E215" s="477"/>
      <c r="F215" s="94"/>
      <c r="G215" s="94"/>
      <c r="H215" s="94"/>
    </row>
    <row r="216" spans="1:8" s="72" customFormat="1" ht="125.25" customHeight="1" x14ac:dyDescent="0.2">
      <c r="A216" s="322" t="s">
        <v>157</v>
      </c>
      <c r="B216" s="323"/>
      <c r="C216" s="110" t="s">
        <v>158</v>
      </c>
      <c r="D216" s="323" t="s">
        <v>153</v>
      </c>
      <c r="E216" s="473"/>
      <c r="F216" s="91"/>
      <c r="G216" s="91"/>
      <c r="H216" s="91"/>
    </row>
    <row r="217" spans="1:8" s="88" customFormat="1" ht="222.75" customHeight="1" thickBot="1" x14ac:dyDescent="0.25">
      <c r="A217" s="596" t="s">
        <v>159</v>
      </c>
      <c r="B217" s="597"/>
      <c r="C217" s="111" t="s">
        <v>160</v>
      </c>
      <c r="D217" s="598" t="s">
        <v>153</v>
      </c>
      <c r="E217" s="599"/>
      <c r="F217" s="86"/>
      <c r="G217" s="87"/>
      <c r="H217" s="87"/>
    </row>
    <row r="218" spans="1:8" ht="23.25" x14ac:dyDescent="0.2">
      <c r="A218" s="307" t="s">
        <v>161</v>
      </c>
      <c r="B218" s="307"/>
      <c r="C218" s="307"/>
      <c r="D218" s="307"/>
      <c r="E218" s="307"/>
      <c r="F218" s="307"/>
      <c r="G218" s="307"/>
      <c r="H218" s="307"/>
    </row>
    <row r="219" spans="1:8" ht="23.25" x14ac:dyDescent="0.2">
      <c r="A219" s="307" t="s">
        <v>162</v>
      </c>
      <c r="B219" s="307"/>
      <c r="C219" s="307"/>
      <c r="D219" s="307"/>
      <c r="E219" s="307"/>
      <c r="F219" s="307"/>
      <c r="G219" s="307"/>
      <c r="H219" s="307"/>
    </row>
    <row r="220" spans="1:8" ht="186" customHeight="1" x14ac:dyDescent="0.2">
      <c r="A220"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472"/>
      <c r="C220" s="472"/>
      <c r="D220" s="472"/>
      <c r="E220" s="472"/>
      <c r="F220" s="472"/>
      <c r="G220" s="472"/>
      <c r="H220" s="472"/>
    </row>
    <row r="221" spans="1:8" ht="79.5" customHeight="1" x14ac:dyDescent="0.2">
      <c r="A221" s="325" t="s">
        <v>164</v>
      </c>
      <c r="B221" s="325"/>
      <c r="C221" s="325"/>
      <c r="D221" s="325"/>
      <c r="E221" s="325"/>
      <c r="F221" s="325"/>
      <c r="G221" s="325"/>
      <c r="H221" s="325"/>
    </row>
    <row r="222" spans="1:8" ht="23.25" x14ac:dyDescent="0.2">
      <c r="A222" s="307" t="s">
        <v>165</v>
      </c>
      <c r="B222" s="307"/>
      <c r="C222" s="307"/>
      <c r="D222" s="307"/>
      <c r="E222" s="307"/>
      <c r="F222" s="307"/>
      <c r="G222" s="307"/>
      <c r="H222" s="307"/>
    </row>
    <row r="223" spans="1:8" s="97" customFormat="1" ht="114.75" customHeight="1" x14ac:dyDescent="0.2">
      <c r="A223" s="325" t="s">
        <v>166</v>
      </c>
      <c r="B223" s="325"/>
      <c r="C223" s="325"/>
      <c r="D223" s="325"/>
      <c r="E223" s="325"/>
      <c r="F223" s="325"/>
      <c r="G223" s="325"/>
      <c r="H223" s="325"/>
    </row>
  </sheetData>
  <sheetProtection selectLockedCells="1" selectUnlockedCells="1"/>
  <mergeCells count="37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89:B189"/>
    <mergeCell ref="D189:H189"/>
    <mergeCell ref="A190:C190"/>
    <mergeCell ref="D190:H190"/>
    <mergeCell ref="A191:B191"/>
    <mergeCell ref="C191:C192"/>
    <mergeCell ref="D191:H191"/>
    <mergeCell ref="A192:B192"/>
    <mergeCell ref="D192:H192"/>
    <mergeCell ref="A199:C199"/>
    <mergeCell ref="G199:H199"/>
    <mergeCell ref="A200:C200"/>
    <mergeCell ref="A201:C201"/>
    <mergeCell ref="A202:C202"/>
    <mergeCell ref="A203:C203"/>
    <mergeCell ref="A193:B193"/>
    <mergeCell ref="D193:H193"/>
    <mergeCell ref="C195:D195"/>
    <mergeCell ref="C196:D196"/>
    <mergeCell ref="C197:D197"/>
    <mergeCell ref="C198:D198"/>
    <mergeCell ref="A212:B212"/>
    <mergeCell ref="D212:E212"/>
    <mergeCell ref="A213:B213"/>
    <mergeCell ref="D213:E213"/>
    <mergeCell ref="A214:B214"/>
    <mergeCell ref="D214:E214"/>
    <mergeCell ref="A204:C204"/>
    <mergeCell ref="A205:C205"/>
    <mergeCell ref="A207:H207"/>
    <mergeCell ref="A208:H208"/>
    <mergeCell ref="A210:E210"/>
    <mergeCell ref="A211:E211"/>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0"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60">
        <f>F7*1.2</f>
        <v>6652.8</v>
      </c>
      <c r="E7" s="361">
        <f>F7*1.1</f>
        <v>6098.4000000000005</v>
      </c>
      <c r="F7" s="361">
        <v>5544</v>
      </c>
      <c r="G7" s="361">
        <f>F7*0.75</f>
        <v>4158</v>
      </c>
      <c r="H7" s="362">
        <f>F7*0.5</f>
        <v>2772</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436">
        <f>F12*1.2</f>
        <v>7128</v>
      </c>
      <c r="E12" s="361">
        <f>F12*1.1</f>
        <v>6534.0000000000009</v>
      </c>
      <c r="F12" s="361">
        <v>5940</v>
      </c>
      <c r="G12" s="361">
        <f>F12*0.75</f>
        <v>4455</v>
      </c>
      <c r="H12" s="362">
        <f>F12*0.5</f>
        <v>2970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1200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"2ГИС.КУРСК"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506">
        <v>84</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60">
        <f>F27*1.2</f>
        <v>9316.7999999999993</v>
      </c>
      <c r="E27" s="361">
        <f>F27*1.1</f>
        <v>8540.4000000000015</v>
      </c>
      <c r="F27" s="361">
        <v>7764</v>
      </c>
      <c r="G27" s="361">
        <f>F27*0.75</f>
        <v>5823</v>
      </c>
      <c r="H27" s="362">
        <f>F27*0.5</f>
        <v>3882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436">
        <f>F32*1.2</f>
        <v>9979.1999999999989</v>
      </c>
      <c r="E32" s="361">
        <f>F32*1.1</f>
        <v>9147.6</v>
      </c>
      <c r="F32" s="361">
        <v>8316</v>
      </c>
      <c r="G32" s="361">
        <f>F32*0.75</f>
        <v>6237</v>
      </c>
      <c r="H32" s="362">
        <f>F32*0.5</f>
        <v>4158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"2ГИС.КУРСК"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424">
        <v>120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515">
        <f>F48*1.2</f>
        <v>360</v>
      </c>
      <c r="E48" s="515">
        <f>F48*1.1</f>
        <v>330</v>
      </c>
      <c r="F48" s="515">
        <v>300</v>
      </c>
      <c r="G48" s="515">
        <f>F48*0.75</f>
        <v>225</v>
      </c>
      <c r="H48" s="515">
        <f>F48*0.5</f>
        <v>150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458">
        <v>600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60">
        <f>F55*1.2</f>
        <v>7984.7999999999993</v>
      </c>
      <c r="E55" s="361">
        <f>F55*1.1</f>
        <v>7319.4000000000005</v>
      </c>
      <c r="F55" s="361">
        <v>6654</v>
      </c>
      <c r="G55" s="361">
        <f>F55*0.75</f>
        <v>4990.5</v>
      </c>
      <c r="H55" s="362">
        <f>F55*0.5</f>
        <v>3327</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436">
        <f>F61*1.2</f>
        <v>8553.6</v>
      </c>
      <c r="E61" s="361">
        <f>F61*1.1</f>
        <v>7840.8</v>
      </c>
      <c r="F61" s="361">
        <v>7128</v>
      </c>
      <c r="G61" s="361">
        <f>F61*0.75</f>
        <v>5346</v>
      </c>
      <c r="H61" s="362">
        <f>F61*0.5</f>
        <v>3564</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506">
        <v>84</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474 до 18012</v>
      </c>
      <c r="E71" s="399"/>
      <c r="F71" s="399"/>
      <c r="G71" s="399"/>
      <c r="H71" s="400"/>
    </row>
    <row r="72" spans="1:8" ht="37.5" customHeight="1" outlineLevel="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411">
        <v>474</v>
      </c>
      <c r="E72" s="412"/>
      <c r="F72" s="412"/>
      <c r="G72" s="412"/>
      <c r="H72" s="413"/>
    </row>
    <row r="73" spans="1:8" ht="37.5" customHeight="1" outlineLevel="1" x14ac:dyDescent="0.2">
      <c r="A73" s="396" t="s">
        <v>40</v>
      </c>
      <c r="B73" s="397"/>
      <c r="C73" s="410"/>
      <c r="D73" s="337">
        <v>948</v>
      </c>
      <c r="E73" s="338"/>
      <c r="F73" s="338"/>
      <c r="G73" s="338"/>
      <c r="H73" s="339"/>
    </row>
    <row r="74" spans="1:8" ht="37.5" customHeight="1" outlineLevel="1" x14ac:dyDescent="0.2">
      <c r="A74" s="396" t="s">
        <v>41</v>
      </c>
      <c r="B74" s="397"/>
      <c r="C74" s="410"/>
      <c r="D74" s="337">
        <v>1896</v>
      </c>
      <c r="E74" s="338"/>
      <c r="F74" s="338"/>
      <c r="G74" s="338"/>
      <c r="H74" s="339"/>
    </row>
    <row r="75" spans="1:8" ht="37.5" customHeight="1" outlineLevel="1" x14ac:dyDescent="0.2">
      <c r="A75" s="396" t="s">
        <v>42</v>
      </c>
      <c r="B75" s="397"/>
      <c r="C75" s="410"/>
      <c r="D75" s="337">
        <v>2844</v>
      </c>
      <c r="E75" s="338"/>
      <c r="F75" s="338"/>
      <c r="G75" s="338"/>
      <c r="H75" s="339"/>
    </row>
    <row r="76" spans="1:8" ht="37.5" customHeight="1" outlineLevel="1" x14ac:dyDescent="0.2">
      <c r="A76" s="396" t="s">
        <v>43</v>
      </c>
      <c r="B76" s="397"/>
      <c r="C76" s="410"/>
      <c r="D76" s="337">
        <v>3792</v>
      </c>
      <c r="E76" s="338"/>
      <c r="F76" s="338"/>
      <c r="G76" s="338"/>
      <c r="H76" s="339"/>
    </row>
    <row r="77" spans="1:8" ht="37.5" customHeight="1" outlineLevel="1" x14ac:dyDescent="0.2">
      <c r="A77" s="396" t="s">
        <v>44</v>
      </c>
      <c r="B77" s="397"/>
      <c r="C77" s="410"/>
      <c r="D77" s="337">
        <v>4740</v>
      </c>
      <c r="E77" s="338"/>
      <c r="F77" s="338"/>
      <c r="G77" s="338"/>
      <c r="H77" s="339"/>
    </row>
    <row r="78" spans="1:8" ht="37.5" customHeight="1" outlineLevel="1" x14ac:dyDescent="0.2">
      <c r="A78" s="396" t="s">
        <v>45</v>
      </c>
      <c r="B78" s="397"/>
      <c r="C78" s="410"/>
      <c r="D78" s="337">
        <v>5688</v>
      </c>
      <c r="E78" s="338"/>
      <c r="F78" s="338"/>
      <c r="G78" s="338"/>
      <c r="H78" s="339"/>
    </row>
    <row r="79" spans="1:8" ht="37.5" customHeight="1" outlineLevel="1" x14ac:dyDescent="0.2">
      <c r="A79" s="396" t="s">
        <v>46</v>
      </c>
      <c r="B79" s="397"/>
      <c r="C79" s="410"/>
      <c r="D79" s="337">
        <v>6636</v>
      </c>
      <c r="E79" s="338"/>
      <c r="F79" s="338"/>
      <c r="G79" s="338"/>
      <c r="H79" s="339"/>
    </row>
    <row r="80" spans="1:8" ht="37.5" customHeight="1" outlineLevel="1" x14ac:dyDescent="0.2">
      <c r="A80" s="396" t="s">
        <v>47</v>
      </c>
      <c r="B80" s="397"/>
      <c r="C80" s="410"/>
      <c r="D80" s="337">
        <v>7584</v>
      </c>
      <c r="E80" s="338"/>
      <c r="F80" s="338"/>
      <c r="G80" s="338"/>
      <c r="H80" s="339"/>
    </row>
    <row r="81" spans="1:8" ht="37.5" customHeight="1" outlineLevel="1" x14ac:dyDescent="0.2">
      <c r="A81" s="396" t="s">
        <v>48</v>
      </c>
      <c r="B81" s="397"/>
      <c r="C81" s="410"/>
      <c r="D81" s="337">
        <v>8532</v>
      </c>
      <c r="E81" s="338"/>
      <c r="F81" s="338"/>
      <c r="G81" s="338"/>
      <c r="H81" s="339"/>
    </row>
    <row r="82" spans="1:8" ht="37.5" customHeight="1" outlineLevel="1" x14ac:dyDescent="0.2">
      <c r="A82" s="396" t="s">
        <v>49</v>
      </c>
      <c r="B82" s="397"/>
      <c r="C82" s="410"/>
      <c r="D82" s="337">
        <v>9480</v>
      </c>
      <c r="E82" s="338"/>
      <c r="F82" s="338"/>
      <c r="G82" s="338"/>
      <c r="H82" s="339"/>
    </row>
    <row r="83" spans="1:8" ht="37.5" customHeight="1" outlineLevel="1" x14ac:dyDescent="0.2">
      <c r="A83" s="396" t="s">
        <v>50</v>
      </c>
      <c r="B83" s="397"/>
      <c r="C83" s="410"/>
      <c r="D83" s="337">
        <v>10428</v>
      </c>
      <c r="E83" s="338"/>
      <c r="F83" s="338"/>
      <c r="G83" s="338"/>
      <c r="H83" s="339"/>
    </row>
    <row r="84" spans="1:8" ht="37.5" customHeight="1" outlineLevel="1" x14ac:dyDescent="0.2">
      <c r="A84" s="396" t="s">
        <v>51</v>
      </c>
      <c r="B84" s="397"/>
      <c r="C84" s="410"/>
      <c r="D84" s="337">
        <v>11376</v>
      </c>
      <c r="E84" s="338"/>
      <c r="F84" s="338"/>
      <c r="G84" s="338"/>
      <c r="H84" s="339"/>
    </row>
    <row r="85" spans="1:8" ht="37.5" customHeight="1" outlineLevel="1" x14ac:dyDescent="0.2">
      <c r="A85" s="396" t="s">
        <v>52</v>
      </c>
      <c r="B85" s="397"/>
      <c r="C85" s="410"/>
      <c r="D85" s="337">
        <v>12324</v>
      </c>
      <c r="E85" s="338"/>
      <c r="F85" s="338"/>
      <c r="G85" s="338"/>
      <c r="H85" s="339"/>
    </row>
    <row r="86" spans="1:8" ht="37.5" customHeight="1" outlineLevel="1" x14ac:dyDescent="0.2">
      <c r="A86" s="396" t="s">
        <v>53</v>
      </c>
      <c r="B86" s="397"/>
      <c r="C86" s="410"/>
      <c r="D86" s="337">
        <v>13272</v>
      </c>
      <c r="E86" s="338"/>
      <c r="F86" s="338"/>
      <c r="G86" s="338"/>
      <c r="H86" s="339"/>
    </row>
    <row r="87" spans="1:8" ht="37.5" customHeight="1" outlineLevel="1" x14ac:dyDescent="0.2">
      <c r="A87" s="396" t="s">
        <v>54</v>
      </c>
      <c r="B87" s="397"/>
      <c r="C87" s="410"/>
      <c r="D87" s="337">
        <v>14220</v>
      </c>
      <c r="E87" s="338"/>
      <c r="F87" s="338"/>
      <c r="G87" s="338"/>
      <c r="H87" s="339"/>
    </row>
    <row r="88" spans="1:8" ht="37.5" customHeight="1" outlineLevel="1" x14ac:dyDescent="0.2">
      <c r="A88" s="396" t="s">
        <v>55</v>
      </c>
      <c r="B88" s="397"/>
      <c r="C88" s="410"/>
      <c r="D88" s="337">
        <v>15168</v>
      </c>
      <c r="E88" s="338"/>
      <c r="F88" s="338"/>
      <c r="G88" s="338"/>
      <c r="H88" s="339"/>
    </row>
    <row r="89" spans="1:8" ht="37.5" customHeight="1" outlineLevel="1" x14ac:dyDescent="0.2">
      <c r="A89" s="396" t="s">
        <v>56</v>
      </c>
      <c r="B89" s="397"/>
      <c r="C89" s="410"/>
      <c r="D89" s="337">
        <v>16116</v>
      </c>
      <c r="E89" s="338"/>
      <c r="F89" s="338"/>
      <c r="G89" s="338"/>
      <c r="H89" s="339"/>
    </row>
    <row r="90" spans="1:8" ht="37.5" customHeight="1" outlineLevel="1" x14ac:dyDescent="0.2">
      <c r="A90" s="396" t="s">
        <v>57</v>
      </c>
      <c r="B90" s="397"/>
      <c r="C90" s="410"/>
      <c r="D90" s="337">
        <v>17064</v>
      </c>
      <c r="E90" s="338"/>
      <c r="F90" s="338"/>
      <c r="G90" s="338"/>
      <c r="H90" s="339"/>
    </row>
    <row r="91" spans="1:8" ht="37.5" customHeight="1" outlineLevel="1" thickBot="1" x14ac:dyDescent="0.25">
      <c r="A91" s="396" t="s">
        <v>58</v>
      </c>
      <c r="B91" s="397"/>
      <c r="C91" s="410"/>
      <c r="D91" s="337">
        <v>18012</v>
      </c>
      <c r="E91" s="338"/>
      <c r="F91" s="338"/>
      <c r="G91" s="338"/>
      <c r="H91" s="339"/>
    </row>
    <row r="92" spans="1:8" ht="50.1" customHeight="1" thickBot="1" x14ac:dyDescent="0.25">
      <c r="A92" s="386" t="s">
        <v>59</v>
      </c>
      <c r="B92" s="387"/>
      <c r="C92" s="387"/>
      <c r="D92" s="398" t="str">
        <f>"от "&amp;MIN(D93:D102)&amp;" до "&amp;MAX(D93:D102)</f>
        <v>от 150 до 2940</v>
      </c>
      <c r="E92" s="399"/>
      <c r="F92" s="399"/>
      <c r="G92" s="399"/>
      <c r="H92" s="400"/>
    </row>
    <row r="93" spans="1:8" ht="151.5" x14ac:dyDescent="0.2">
      <c r="A93" s="62" t="s">
        <v>60</v>
      </c>
      <c r="B93" s="63" t="s">
        <v>13</v>
      </c>
      <c r="C93" s="107"/>
      <c r="D93" s="401">
        <v>300</v>
      </c>
      <c r="E93" s="401"/>
      <c r="F93" s="401"/>
      <c r="G93" s="401"/>
      <c r="H93" s="402"/>
    </row>
    <row r="94" spans="1:8" ht="37.5" customHeight="1" x14ac:dyDescent="0.2">
      <c r="A94" s="356"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368">
        <v>150</v>
      </c>
      <c r="E94" s="368"/>
      <c r="F94" s="368"/>
      <c r="G94" s="368"/>
      <c r="H94" s="369"/>
    </row>
    <row r="95" spans="1:8" ht="37.5" customHeight="1" x14ac:dyDescent="0.2">
      <c r="A95" s="356" t="s">
        <v>62</v>
      </c>
      <c r="B95" s="395"/>
      <c r="C95" s="404"/>
      <c r="D95" s="368">
        <v>2940</v>
      </c>
      <c r="E95" s="368"/>
      <c r="F95" s="368"/>
      <c r="G95" s="368"/>
      <c r="H95" s="369"/>
    </row>
    <row r="96" spans="1:8" ht="37.5" customHeight="1" x14ac:dyDescent="0.2">
      <c r="A96" s="356" t="s">
        <v>63</v>
      </c>
      <c r="B96" s="395"/>
      <c r="C96" s="404"/>
      <c r="D96" s="368">
        <v>540</v>
      </c>
      <c r="E96" s="368"/>
      <c r="F96" s="368"/>
      <c r="G96" s="368"/>
      <c r="H96" s="369"/>
    </row>
    <row r="97" spans="1:8" ht="37.5" customHeight="1" x14ac:dyDescent="0.2">
      <c r="A97" s="335" t="s">
        <v>64</v>
      </c>
      <c r="B97" s="336"/>
      <c r="C97" s="404"/>
      <c r="D97" s="368">
        <v>2820</v>
      </c>
      <c r="E97" s="368"/>
      <c r="F97" s="368"/>
      <c r="G97" s="368"/>
      <c r="H97" s="369"/>
    </row>
    <row r="98" spans="1:8" ht="37.5" customHeight="1" x14ac:dyDescent="0.2">
      <c r="A98" s="356" t="s">
        <v>65</v>
      </c>
      <c r="B98" s="395"/>
      <c r="C98" s="404"/>
      <c r="D98" s="368">
        <v>300</v>
      </c>
      <c r="E98" s="368"/>
      <c r="F98" s="368"/>
      <c r="G98" s="368"/>
      <c r="H98" s="369"/>
    </row>
    <row r="99" spans="1:8" ht="37.5" customHeight="1" x14ac:dyDescent="0.2">
      <c r="A99" s="356" t="s">
        <v>66</v>
      </c>
      <c r="B99" s="395"/>
      <c r="C99" s="404"/>
      <c r="D99" s="368">
        <v>300</v>
      </c>
      <c r="E99" s="368"/>
      <c r="F99" s="368"/>
      <c r="G99" s="368"/>
      <c r="H99" s="369"/>
    </row>
    <row r="100" spans="1:8" ht="37.5" customHeight="1" x14ac:dyDescent="0.2">
      <c r="A100" s="356" t="s">
        <v>67</v>
      </c>
      <c r="B100" s="395"/>
      <c r="C100" s="404"/>
      <c r="D100" s="368">
        <v>600</v>
      </c>
      <c r="E100" s="368"/>
      <c r="F100" s="368"/>
      <c r="G100" s="368"/>
      <c r="H100" s="369"/>
    </row>
    <row r="101" spans="1:8" ht="37.5" customHeight="1" x14ac:dyDescent="0.2">
      <c r="A101" s="356" t="s">
        <v>68</v>
      </c>
      <c r="B101" s="395"/>
      <c r="C101" s="404"/>
      <c r="D101" s="368">
        <v>900</v>
      </c>
      <c r="E101" s="368"/>
      <c r="F101" s="368"/>
      <c r="G101" s="368"/>
      <c r="H101" s="369"/>
    </row>
    <row r="102" spans="1:8" ht="37.5" customHeight="1" thickBot="1" x14ac:dyDescent="0.25">
      <c r="A102" s="406" t="s">
        <v>69</v>
      </c>
      <c r="B102" s="407"/>
      <c r="C102" s="405"/>
      <c r="D102" s="393">
        <v>1800</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63"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379">
        <v>2100</v>
      </c>
      <c r="E106" s="379"/>
      <c r="F106" s="379"/>
      <c r="G106" s="379"/>
      <c r="H106" s="380"/>
    </row>
    <row r="107" spans="1:8" ht="63" customHeight="1" thickBot="1" x14ac:dyDescent="0.25">
      <c r="A107" s="381" t="s">
        <v>74</v>
      </c>
      <c r="B107" s="382"/>
      <c r="C107" s="377"/>
      <c r="D107" s="383" t="s">
        <v>75</v>
      </c>
      <c r="E107" s="384"/>
      <c r="F107" s="384"/>
      <c r="G107" s="384"/>
      <c r="H107" s="385"/>
    </row>
    <row r="108" spans="1:8" ht="63" customHeight="1" x14ac:dyDescent="0.2">
      <c r="A108" s="363" t="s">
        <v>76</v>
      </c>
      <c r="B108" s="364"/>
      <c r="C108" s="377"/>
      <c r="D108" s="368">
        <f>D106/4</f>
        <v>525</v>
      </c>
      <c r="E108" s="368"/>
      <c r="F108" s="368"/>
      <c r="G108" s="368"/>
      <c r="H108" s="369"/>
    </row>
    <row r="109" spans="1:8" ht="63" customHeight="1" x14ac:dyDescent="0.2">
      <c r="A109" s="363" t="s">
        <v>77</v>
      </c>
      <c r="B109" s="364"/>
      <c r="C109" s="377"/>
      <c r="D109" s="368">
        <f>D106/5</f>
        <v>420</v>
      </c>
      <c r="E109" s="368"/>
      <c r="F109" s="368"/>
      <c r="G109" s="368"/>
      <c r="H109" s="369"/>
    </row>
    <row r="110" spans="1:8" ht="63" customHeight="1" x14ac:dyDescent="0.2">
      <c r="A110" s="363" t="s">
        <v>78</v>
      </c>
      <c r="B110" s="364"/>
      <c r="C110" s="377"/>
      <c r="D110" s="368">
        <f>D106/6</f>
        <v>350</v>
      </c>
      <c r="E110" s="368"/>
      <c r="F110" s="368"/>
      <c r="G110" s="368"/>
      <c r="H110" s="369"/>
    </row>
    <row r="111" spans="1:8" ht="63" customHeight="1" x14ac:dyDescent="0.2">
      <c r="A111" s="363" t="s">
        <v>79</v>
      </c>
      <c r="B111" s="364"/>
      <c r="C111" s="377"/>
      <c r="D111" s="368">
        <f>D106/7</f>
        <v>300</v>
      </c>
      <c r="E111" s="368"/>
      <c r="F111" s="368"/>
      <c r="G111" s="368"/>
      <c r="H111" s="369"/>
    </row>
    <row r="112" spans="1:8" ht="63" customHeight="1" x14ac:dyDescent="0.2">
      <c r="A112" s="363" t="s">
        <v>80</v>
      </c>
      <c r="B112" s="364"/>
      <c r="C112" s="377"/>
      <c r="D112" s="368">
        <f>D106/8</f>
        <v>262.5</v>
      </c>
      <c r="E112" s="368"/>
      <c r="F112" s="368"/>
      <c r="G112" s="368"/>
      <c r="H112" s="369"/>
    </row>
    <row r="113" spans="1:8" ht="63" customHeight="1" x14ac:dyDescent="0.2">
      <c r="A113" s="363" t="s">
        <v>81</v>
      </c>
      <c r="B113" s="364"/>
      <c r="C113" s="377"/>
      <c r="D113" s="368">
        <f>D106/9</f>
        <v>233.33333333333334</v>
      </c>
      <c r="E113" s="368"/>
      <c r="F113" s="368"/>
      <c r="G113" s="368"/>
      <c r="H113" s="369"/>
    </row>
    <row r="114" spans="1:8" ht="63" customHeight="1" x14ac:dyDescent="0.2">
      <c r="A114" s="363" t="s">
        <v>82</v>
      </c>
      <c r="B114" s="364"/>
      <c r="C114" s="377"/>
      <c r="D114" s="368">
        <f>D106/10</f>
        <v>210</v>
      </c>
      <c r="E114" s="368"/>
      <c r="F114" s="368"/>
      <c r="G114" s="368"/>
      <c r="H114" s="369"/>
    </row>
    <row r="115" spans="1:8" ht="63" customHeight="1" thickBot="1" x14ac:dyDescent="0.25">
      <c r="A115" s="374" t="s">
        <v>83</v>
      </c>
      <c r="B115" s="375"/>
      <c r="C115" s="377"/>
      <c r="D115" s="379">
        <v>3144</v>
      </c>
      <c r="E115" s="379"/>
      <c r="F115" s="379"/>
      <c r="G115" s="379"/>
      <c r="H115" s="380"/>
    </row>
    <row r="116" spans="1:8" ht="63" customHeight="1" thickBot="1" x14ac:dyDescent="0.25">
      <c r="A116" s="381" t="s">
        <v>74</v>
      </c>
      <c r="B116" s="382"/>
      <c r="C116" s="377"/>
      <c r="D116" s="383" t="s">
        <v>75</v>
      </c>
      <c r="E116" s="384"/>
      <c r="F116" s="384"/>
      <c r="G116" s="384"/>
      <c r="H116" s="385"/>
    </row>
    <row r="117" spans="1:8" ht="63" customHeight="1" x14ac:dyDescent="0.2">
      <c r="A117" s="363" t="s">
        <v>76</v>
      </c>
      <c r="B117" s="364"/>
      <c r="C117" s="377"/>
      <c r="D117" s="368">
        <v>786</v>
      </c>
      <c r="E117" s="368"/>
      <c r="F117" s="368"/>
      <c r="G117" s="368"/>
      <c r="H117" s="369"/>
    </row>
    <row r="118" spans="1:8" ht="63" customHeight="1" x14ac:dyDescent="0.2">
      <c r="A118" s="363" t="s">
        <v>77</v>
      </c>
      <c r="B118" s="364"/>
      <c r="C118" s="377"/>
      <c r="D118" s="368">
        <v>628.79999999999995</v>
      </c>
      <c r="E118" s="368"/>
      <c r="F118" s="368"/>
      <c r="G118" s="368"/>
      <c r="H118" s="369"/>
    </row>
    <row r="119" spans="1:8" ht="63" customHeight="1" x14ac:dyDescent="0.2">
      <c r="A119" s="363" t="s">
        <v>78</v>
      </c>
      <c r="B119" s="364"/>
      <c r="C119" s="377"/>
      <c r="D119" s="368">
        <v>524</v>
      </c>
      <c r="E119" s="368"/>
      <c r="F119" s="368"/>
      <c r="G119" s="368"/>
      <c r="H119" s="369"/>
    </row>
    <row r="120" spans="1:8" ht="63" customHeight="1" x14ac:dyDescent="0.2">
      <c r="A120" s="363" t="s">
        <v>79</v>
      </c>
      <c r="B120" s="364"/>
      <c r="C120" s="377"/>
      <c r="D120" s="368">
        <v>449.14285714285711</v>
      </c>
      <c r="E120" s="368"/>
      <c r="F120" s="368"/>
      <c r="G120" s="368"/>
      <c r="H120" s="369"/>
    </row>
    <row r="121" spans="1:8" ht="63" customHeight="1" x14ac:dyDescent="0.2">
      <c r="A121" s="363" t="s">
        <v>80</v>
      </c>
      <c r="B121" s="364"/>
      <c r="C121" s="377"/>
      <c r="D121" s="368">
        <v>393</v>
      </c>
      <c r="E121" s="368"/>
      <c r="F121" s="368"/>
      <c r="G121" s="368"/>
      <c r="H121" s="369"/>
    </row>
    <row r="122" spans="1:8" ht="63" customHeight="1" x14ac:dyDescent="0.2">
      <c r="A122" s="363" t="s">
        <v>81</v>
      </c>
      <c r="B122" s="364"/>
      <c r="C122" s="377"/>
      <c r="D122" s="368">
        <v>349.33333333333331</v>
      </c>
      <c r="E122" s="368"/>
      <c r="F122" s="368"/>
      <c r="G122" s="368"/>
      <c r="H122" s="369"/>
    </row>
    <row r="123" spans="1:8" ht="63" customHeight="1" thickBot="1" x14ac:dyDescent="0.25">
      <c r="A123" s="363" t="s">
        <v>82</v>
      </c>
      <c r="B123" s="364"/>
      <c r="C123" s="378"/>
      <c r="D123" s="368">
        <v>314.39999999999998</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353">
        <v>5100</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66" t="str">
        <f>"Интернет-площадка 2gis.ru на основе Cправочника организаций "&amp;$C$2&amp;""</f>
        <v>Интернет-площадка 2gis.ru на основе Cправочника организаций "2ГИС.КУРСК"</v>
      </c>
      <c r="D126" s="360">
        <v>3000</v>
      </c>
      <c r="E126" s="361"/>
      <c r="F126" s="361"/>
      <c r="G126" s="361"/>
      <c r="H126" s="362"/>
    </row>
    <row r="127" spans="1:8" ht="50.1" customHeight="1" x14ac:dyDescent="0.2">
      <c r="A127" s="335" t="s">
        <v>86</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367">
        <v>3180</v>
      </c>
      <c r="E127" s="351"/>
      <c r="F127" s="351"/>
      <c r="G127" s="351"/>
      <c r="H127" s="352"/>
    </row>
    <row r="128" spans="1:8" ht="50.1" customHeight="1" x14ac:dyDescent="0.2">
      <c r="A128" s="335" t="s">
        <v>87</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37">
        <v>1800</v>
      </c>
      <c r="E128" s="338"/>
      <c r="F128" s="338"/>
      <c r="G128" s="338"/>
      <c r="H128" s="339"/>
    </row>
    <row r="129" spans="1:8" ht="50.1" customHeight="1" x14ac:dyDescent="0.2">
      <c r="A129" s="335" t="s">
        <v>88</v>
      </c>
      <c r="B129" s="336"/>
      <c r="C129" s="67" t="str">
        <f>"Интернет-площадка 2gis.ru на основе Cправочника организаций "&amp;$C$2&amp;""</f>
        <v>Интернет-площадка 2gis.ru на основе Cправочника организаций "2ГИС.КУРСК"</v>
      </c>
      <c r="D129" s="337">
        <v>5250</v>
      </c>
      <c r="E129" s="338"/>
      <c r="F129" s="338"/>
      <c r="G129" s="338"/>
      <c r="H129" s="339"/>
    </row>
    <row r="130" spans="1:8" ht="50.1" customHeight="1" x14ac:dyDescent="0.2">
      <c r="A130" s="335" t="s">
        <v>89</v>
      </c>
      <c r="B130" s="336"/>
      <c r="C130" s="67" t="str">
        <f>"Интернет-площадка 2gis.ru на основе Cправочника организаций "&amp;$C$2&amp;""</f>
        <v>Интернет-площадка 2gis.ru на основе Cправочника организаций "2ГИС.КУРСК"</v>
      </c>
      <c r="D130" s="337">
        <v>6300</v>
      </c>
      <c r="E130" s="338"/>
      <c r="F130" s="338"/>
      <c r="G130" s="338"/>
      <c r="H130" s="339"/>
    </row>
    <row r="131" spans="1:8" ht="50.1" customHeight="1" x14ac:dyDescent="0.2">
      <c r="A131" s="335" t="s">
        <v>90</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37">
        <v>1800</v>
      </c>
      <c r="E131" s="338"/>
      <c r="F131" s="338"/>
      <c r="G131" s="338"/>
      <c r="H131" s="339"/>
    </row>
    <row r="132" spans="1:8" ht="50.1" customHeight="1" x14ac:dyDescent="0.2">
      <c r="A132" s="335" t="s">
        <v>91</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37">
        <v>3180</v>
      </c>
      <c r="E132" s="338"/>
      <c r="F132" s="338"/>
      <c r="G132" s="338"/>
      <c r="H132" s="339"/>
    </row>
    <row r="133" spans="1:8" ht="50.1" customHeight="1" x14ac:dyDescent="0.2">
      <c r="A133" s="335" t="s">
        <v>92</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37">
        <v>1800</v>
      </c>
      <c r="E133" s="338"/>
      <c r="F133" s="338"/>
      <c r="G133" s="338"/>
      <c r="H133" s="339"/>
    </row>
    <row r="134" spans="1:8" ht="50.1" customHeight="1" x14ac:dyDescent="0.2">
      <c r="A134" s="335" t="s">
        <v>93</v>
      </c>
      <c r="B134" s="336"/>
      <c r="C134" s="68" t="str">
        <f>C127</f>
        <v>Электронный справочник на основе Справочника организаций "2ГИС.КУРСК" (версия для ПК)</v>
      </c>
      <c r="D134" s="337">
        <v>3000</v>
      </c>
      <c r="E134" s="338"/>
      <c r="F134" s="338"/>
      <c r="G134" s="338"/>
      <c r="H134" s="339"/>
    </row>
    <row r="135" spans="1:8" ht="50.1" customHeight="1" x14ac:dyDescent="0.2">
      <c r="A135" s="335" t="s">
        <v>94</v>
      </c>
      <c r="B135" s="336"/>
      <c r="C135" s="67" t="s">
        <v>95</v>
      </c>
      <c r="D135" s="337">
        <v>510</v>
      </c>
      <c r="E135" s="338"/>
      <c r="F135" s="338"/>
      <c r="G135" s="338"/>
      <c r="H135" s="339"/>
    </row>
    <row r="136" spans="1:8" ht="73.5" customHeight="1" x14ac:dyDescent="0.2">
      <c r="A136" s="335" t="s">
        <v>96</v>
      </c>
      <c r="B136" s="336"/>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37">
        <v>1800</v>
      </c>
      <c r="E136" s="338"/>
      <c r="F136" s="338"/>
      <c r="G136" s="338"/>
      <c r="H136" s="339"/>
    </row>
    <row r="137" spans="1:8" ht="73.5" customHeight="1" x14ac:dyDescent="0.2">
      <c r="A137" s="335" t="s">
        <v>97</v>
      </c>
      <c r="B137" s="336"/>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37">
        <v>1440</v>
      </c>
      <c r="E137" s="338"/>
      <c r="F137" s="338"/>
      <c r="G137" s="338"/>
      <c r="H137" s="339"/>
    </row>
    <row r="138" spans="1:8" ht="73.5" customHeight="1" x14ac:dyDescent="0.2">
      <c r="A138" s="335" t="s">
        <v>98</v>
      </c>
      <c r="B138" s="336"/>
      <c r="C138"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37">
        <v>1200</v>
      </c>
      <c r="E138" s="338"/>
      <c r="F138" s="338"/>
      <c r="G138" s="338"/>
      <c r="H138" s="339"/>
    </row>
    <row r="139" spans="1:8" ht="73.5" customHeight="1" x14ac:dyDescent="0.2">
      <c r="A139" s="335" t="s">
        <v>99</v>
      </c>
      <c r="B139" s="336"/>
      <c r="C139"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37">
        <v>720</v>
      </c>
      <c r="E139" s="338"/>
      <c r="F139" s="338"/>
      <c r="G139" s="338"/>
      <c r="H139" s="339"/>
    </row>
    <row r="140" spans="1:8" ht="73.5" customHeight="1" x14ac:dyDescent="0.2">
      <c r="A140" s="335" t="s">
        <v>100</v>
      </c>
      <c r="B140" s="336"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37">
        <v>6000</v>
      </c>
      <c r="E140" s="338"/>
      <c r="F140" s="338"/>
      <c r="G140" s="338"/>
      <c r="H140" s="339"/>
    </row>
    <row r="141" spans="1:8" ht="73.5" customHeight="1" x14ac:dyDescent="0.2">
      <c r="A141" s="335" t="s">
        <v>101</v>
      </c>
      <c r="B141" s="336"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37">
        <v>2004</v>
      </c>
      <c r="E141" s="338"/>
      <c r="F141" s="338"/>
      <c r="G141" s="338"/>
      <c r="H141" s="339"/>
    </row>
    <row r="142" spans="1:8" ht="50.1" customHeight="1" thickBot="1" x14ac:dyDescent="0.25">
      <c r="A142" s="335" t="s">
        <v>102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37">
        <v>1800</v>
      </c>
      <c r="E142" s="338"/>
      <c r="F142" s="338"/>
      <c r="G142" s="338"/>
      <c r="H142" s="33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37">
        <v>360</v>
      </c>
      <c r="E143" s="338"/>
      <c r="F143" s="338"/>
      <c r="G143" s="338"/>
      <c r="H143" s="33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4" s="337">
        <v>50010</v>
      </c>
      <c r="E144" s="338"/>
      <c r="F144" s="338"/>
      <c r="G144" s="338"/>
      <c r="H144" s="33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5" s="337">
        <v>3000</v>
      </c>
      <c r="E145" s="338"/>
      <c r="F145" s="338"/>
      <c r="G145" s="338"/>
      <c r="H145" s="33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37">
        <v>1500</v>
      </c>
      <c r="E146" s="338"/>
      <c r="F146" s="338"/>
      <c r="G146" s="338"/>
      <c r="H146" s="339"/>
    </row>
    <row r="147" spans="1:8" s="16" customFormat="1" ht="96" customHeight="1" x14ac:dyDescent="0.2">
      <c r="A147" s="356" t="s">
        <v>106</v>
      </c>
      <c r="B147" s="357"/>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7" s="337">
        <v>1200</v>
      </c>
      <c r="E147" s="338"/>
      <c r="F147" s="338"/>
      <c r="G147" s="338"/>
      <c r="H147" s="339"/>
    </row>
    <row r="148" spans="1:8" ht="50.1" customHeight="1" x14ac:dyDescent="0.2">
      <c r="A148" s="335" t="s">
        <v>107</v>
      </c>
      <c r="B148" s="336"/>
      <c r="C148" s="67" t="str">
        <f>"Интернет-площадка 2gis.ru на основе Cправочника организаций "&amp;$C$2&amp;""</f>
        <v>Интернет-площадка 2gis.ru на основе Cправочника организаций "2ГИС.КУРСК"</v>
      </c>
      <c r="D148" s="337">
        <v>4200</v>
      </c>
      <c r="E148" s="338"/>
      <c r="F148" s="338"/>
      <c r="G148" s="338"/>
      <c r="H148" s="339"/>
    </row>
    <row r="149" spans="1:8" ht="50.1" customHeight="1" x14ac:dyDescent="0.2">
      <c r="A149" s="335" t="s">
        <v>108</v>
      </c>
      <c r="B149" s="336"/>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37">
        <v>4560</v>
      </c>
      <c r="E149" s="338"/>
      <c r="F149" s="338"/>
      <c r="G149" s="338"/>
      <c r="H149" s="339"/>
    </row>
    <row r="150" spans="1:8" ht="50.1" customHeight="1" x14ac:dyDescent="0.2">
      <c r="A150" s="335" t="s">
        <v>109</v>
      </c>
      <c r="B150" s="336"/>
      <c r="C150" s="67" t="str">
        <f t="shared" si="1"/>
        <v>Электронный справочник на основе Справочника организаций "2ГИС.КУРСК" (версия для ПК)</v>
      </c>
      <c r="D150" s="337">
        <v>2520</v>
      </c>
      <c r="E150" s="338"/>
      <c r="F150" s="338"/>
      <c r="G150" s="338"/>
      <c r="H150" s="339"/>
    </row>
    <row r="151" spans="1:8" ht="50.1" customHeight="1" x14ac:dyDescent="0.2">
      <c r="A151" s="335" t="s">
        <v>110</v>
      </c>
      <c r="B151" s="336"/>
      <c r="C151" s="67" t="str">
        <f>"Интернет-площадка 2gis.ru на основе Cправочника организаций "&amp;$C$2&amp;""</f>
        <v>Интернет-площадка 2gis.ru на основе Cправочника организаций "2ГИС.КУРСК"</v>
      </c>
      <c r="D151" s="337">
        <v>7440</v>
      </c>
      <c r="E151" s="338"/>
      <c r="F151" s="338"/>
      <c r="G151" s="338"/>
      <c r="H151" s="339"/>
    </row>
    <row r="152" spans="1:8" ht="50.1" customHeight="1" x14ac:dyDescent="0.2">
      <c r="A152" s="335" t="s">
        <v>111</v>
      </c>
      <c r="B152" s="336"/>
      <c r="C152" s="67" t="str">
        <f>"Интернет-площадка 2gis.ru на основе Cправочника организаций "&amp;$C$2&amp;""</f>
        <v>Интернет-площадка 2gis.ru на основе Cправочника организаций "2ГИС.КУРСК"</v>
      </c>
      <c r="D152" s="337">
        <v>8928</v>
      </c>
      <c r="E152" s="338"/>
      <c r="F152" s="338"/>
      <c r="G152" s="338"/>
      <c r="H152" s="339"/>
    </row>
    <row r="153" spans="1:8" ht="50.1" customHeight="1" x14ac:dyDescent="0.2">
      <c r="A153" s="335" t="s">
        <v>112</v>
      </c>
      <c r="B153" s="336"/>
      <c r="C153" s="67" t="str">
        <f t="shared" si="1"/>
        <v>Электронный справочник на основе Справочника организаций "2ГИС.КУРСК" (версия для ПК)</v>
      </c>
      <c r="D153" s="337">
        <v>2520</v>
      </c>
      <c r="E153" s="338"/>
      <c r="F153" s="338"/>
      <c r="G153" s="338"/>
      <c r="H153" s="339"/>
    </row>
    <row r="154" spans="1:8" ht="50.1" customHeight="1" x14ac:dyDescent="0.2">
      <c r="A154" s="335" t="s">
        <v>113</v>
      </c>
      <c r="B154" s="336"/>
      <c r="C154" s="67" t="str">
        <f t="shared" si="1"/>
        <v>Электронный справочник на основе Справочника организаций "2ГИС.КУРСК" (версия для ПК)</v>
      </c>
      <c r="D154" s="337">
        <v>4560</v>
      </c>
      <c r="E154" s="338"/>
      <c r="F154" s="338"/>
      <c r="G154" s="338"/>
      <c r="H154" s="339"/>
    </row>
    <row r="155" spans="1:8" ht="50.1" customHeight="1" x14ac:dyDescent="0.2">
      <c r="A155" s="335" t="s">
        <v>114</v>
      </c>
      <c r="B155" s="336"/>
      <c r="C155" s="67" t="str">
        <f t="shared" si="1"/>
        <v>Электронный справочник на основе Справочника организаций "2ГИС.КУРСК" (версия для ПК)</v>
      </c>
      <c r="D155" s="337">
        <v>2520</v>
      </c>
      <c r="E155" s="338"/>
      <c r="F155" s="338"/>
      <c r="G155" s="338"/>
      <c r="H155" s="339"/>
    </row>
    <row r="156" spans="1:8" ht="50.1" customHeight="1" x14ac:dyDescent="0.2">
      <c r="A156" s="335" t="s">
        <v>115</v>
      </c>
      <c r="B156" s="336"/>
      <c r="C156" s="67" t="s">
        <v>95</v>
      </c>
      <c r="D156" s="337">
        <v>720</v>
      </c>
      <c r="E156" s="338"/>
      <c r="F156" s="338"/>
      <c r="G156" s="338"/>
      <c r="H156" s="339"/>
    </row>
    <row r="157" spans="1:8" ht="76.5" customHeight="1" x14ac:dyDescent="0.2">
      <c r="A157" s="335" t="s">
        <v>116</v>
      </c>
      <c r="B157" s="336"/>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37">
        <v>8400</v>
      </c>
      <c r="E157" s="338"/>
      <c r="F157" s="338"/>
      <c r="G157" s="338"/>
      <c r="H157" s="339"/>
    </row>
    <row r="158" spans="1:8" ht="50.1" customHeight="1" thickBot="1" x14ac:dyDescent="0.25">
      <c r="A158" s="335" t="s">
        <v>117</v>
      </c>
      <c r="B158" s="336"/>
      <c r="C158" s="67" t="str">
        <f t="shared" si="1"/>
        <v>Электронный справочник на основе Справочника организаций "2ГИС.КУРСК" (версия для ПК)</v>
      </c>
      <c r="D158" s="353">
        <v>2520</v>
      </c>
      <c r="E158" s="354"/>
      <c r="F158" s="354"/>
      <c r="G158" s="354"/>
      <c r="H158" s="355"/>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37">
        <v>2400</v>
      </c>
      <c r="E160" s="338"/>
      <c r="F160" s="338"/>
      <c r="G160" s="338"/>
      <c r="H160" s="339"/>
    </row>
    <row r="161" spans="1:8" s="16" customFormat="1" ht="50.1" customHeight="1" x14ac:dyDescent="0.2">
      <c r="A161" s="335" t="s">
        <v>120</v>
      </c>
      <c r="B161" s="336"/>
      <c r="C161" s="346"/>
      <c r="D161" s="337">
        <v>1500</v>
      </c>
      <c r="E161" s="338"/>
      <c r="F161" s="338"/>
      <c r="G161" s="338"/>
      <c r="H161" s="339"/>
    </row>
    <row r="162" spans="1:8" s="16" customFormat="1" ht="50.1" customHeight="1" x14ac:dyDescent="0.2">
      <c r="A162" s="348" t="s">
        <v>121</v>
      </c>
      <c r="B162" s="349"/>
      <c r="C162" s="346"/>
      <c r="D162" s="496">
        <v>1500</v>
      </c>
      <c r="E162" s="368"/>
      <c r="F162" s="368"/>
      <c r="G162" s="368"/>
      <c r="H162" s="368"/>
    </row>
    <row r="163" spans="1:8" s="16" customFormat="1" ht="50.1" customHeight="1" x14ac:dyDescent="0.2">
      <c r="A163" s="348" t="s">
        <v>122</v>
      </c>
      <c r="B163" s="349"/>
      <c r="C163" s="346"/>
      <c r="D163" s="496">
        <v>150</v>
      </c>
      <c r="E163" s="368"/>
      <c r="F163" s="368"/>
      <c r="G163" s="368"/>
      <c r="H163" s="368"/>
    </row>
    <row r="164" spans="1:8" s="16" customFormat="1" ht="50.1" customHeight="1" thickBot="1" x14ac:dyDescent="0.25">
      <c r="A164" s="348" t="s">
        <v>123</v>
      </c>
      <c r="B164" s="349"/>
      <c r="C164" s="347"/>
      <c r="D164" s="450">
        <v>510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7" t="str">
        <f>"Интернет-площадка 2gis.ru на основе Cправочника организаций "&amp;$C$2&amp;""</f>
        <v>Интернет-площадка 2gis.ru на основе Cправочника организаций "2ГИС.КУРСК"</v>
      </c>
      <c r="D166" s="337">
        <v>3180</v>
      </c>
      <c r="E166" s="338"/>
      <c r="F166" s="338"/>
      <c r="G166" s="338"/>
      <c r="H166" s="339"/>
    </row>
    <row r="167" spans="1:8" ht="50.1" customHeight="1" x14ac:dyDescent="0.2">
      <c r="A167" s="335" t="s">
        <v>126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7" s="337">
        <v>3180</v>
      </c>
      <c r="E167" s="338"/>
      <c r="F167" s="338"/>
      <c r="G167" s="338"/>
      <c r="H167" s="339"/>
    </row>
    <row r="168" spans="1:8" ht="50.1" customHeight="1" x14ac:dyDescent="0.2">
      <c r="A168" s="335" t="s">
        <v>195</v>
      </c>
      <c r="B168" s="336"/>
      <c r="C168" s="67" t="str">
        <f>"Интернет-площадка 2gis.ru на основе Cправочника организаций "&amp;$C$2&amp;""</f>
        <v>Интернет-площадка 2gis.ru на основе Cправочника организаций "2ГИС.КУРСК"</v>
      </c>
      <c r="D168" s="337">
        <v>4560</v>
      </c>
      <c r="E168" s="338"/>
      <c r="F168" s="338"/>
      <c r="G168" s="338"/>
      <c r="H168" s="339"/>
    </row>
    <row r="169" spans="1:8" ht="50.1" customHeight="1" x14ac:dyDescent="0.2">
      <c r="A169" s="335" t="s">
        <v>128</v>
      </c>
      <c r="B169" s="336"/>
      <c r="C169"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9" s="337">
        <v>4560</v>
      </c>
      <c r="E169" s="338"/>
      <c r="F169" s="338"/>
      <c r="G169" s="338"/>
      <c r="H169" s="339"/>
    </row>
    <row r="170" spans="1:8" s="16" customFormat="1" ht="126" customHeight="1" thickBot="1" x14ac:dyDescent="0.25">
      <c r="A170" s="335" t="s">
        <v>129</v>
      </c>
      <c r="B170" s="336"/>
      <c r="C170" s="149" t="str">
        <f>C166</f>
        <v>Интернет-площадка 2gis.ru на основе Cправочника организаций "2ГИС.КУРСК"</v>
      </c>
      <c r="D170" s="495">
        <v>3330</v>
      </c>
      <c r="E170" s="393"/>
      <c r="F170" s="393"/>
      <c r="G170" s="393"/>
      <c r="H170" s="394"/>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5"/>
      <c r="B172" s="486"/>
      <c r="C172" s="602"/>
      <c r="D172" s="486"/>
      <c r="E172" s="486"/>
      <c r="F172" s="486"/>
      <c r="G172" s="486"/>
      <c r="H172" s="487"/>
    </row>
    <row r="173" spans="1:8" s="16" customFormat="1" ht="185.25" customHeight="1" x14ac:dyDescent="0.2">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3" s="360">
        <v>5250</v>
      </c>
      <c r="E173" s="361"/>
      <c r="F173" s="361"/>
      <c r="G173" s="361"/>
      <c r="H173" s="362"/>
    </row>
    <row r="174" spans="1:8" s="16" customFormat="1" ht="83.25" customHeight="1" thickBot="1" x14ac:dyDescent="0.25">
      <c r="A174" s="335" t="s">
        <v>198</v>
      </c>
      <c r="B174" s="336"/>
      <c r="C174" s="346"/>
      <c r="D174" s="337">
        <v>5250</v>
      </c>
      <c r="E174" s="338"/>
      <c r="F174" s="338"/>
      <c r="G174" s="338"/>
      <c r="H174" s="339"/>
    </row>
    <row r="175" spans="1:8" ht="21.75" thickBot="1" x14ac:dyDescent="0.25">
      <c r="A175" s="497"/>
      <c r="B175" s="498"/>
      <c r="C175" s="56"/>
      <c r="D175" s="499"/>
      <c r="E175" s="499"/>
      <c r="F175" s="499"/>
      <c r="G175" s="499"/>
      <c r="H175" s="500"/>
    </row>
    <row r="177" spans="1:8" ht="21" x14ac:dyDescent="0.2">
      <c r="A177" s="75"/>
      <c r="B177" s="76" t="s">
        <v>130</v>
      </c>
      <c r="C177" s="333" t="s">
        <v>538</v>
      </c>
      <c r="D177" s="333"/>
      <c r="E177" s="77"/>
      <c r="F177" s="77"/>
      <c r="G177" s="77"/>
      <c r="H177" s="77"/>
    </row>
    <row r="178" spans="1:8" ht="21" x14ac:dyDescent="0.2">
      <c r="A178" s="75"/>
      <c r="B178" s="77"/>
      <c r="C178" s="327" t="s">
        <v>539</v>
      </c>
      <c r="D178" s="327"/>
      <c r="E178" s="77"/>
      <c r="F178" s="77"/>
      <c r="G178" s="77"/>
      <c r="H178" s="77"/>
    </row>
    <row r="179" spans="1:8" ht="21" x14ac:dyDescent="0.2">
      <c r="A179" s="75"/>
      <c r="B179" s="77"/>
      <c r="C179" s="327" t="s">
        <v>540</v>
      </c>
      <c r="D179" s="327"/>
      <c r="E179" s="77"/>
      <c r="F179" s="77"/>
      <c r="G179" s="77"/>
      <c r="H179" s="77"/>
    </row>
    <row r="180" spans="1:8" ht="21" x14ac:dyDescent="0.2">
      <c r="C180" s="327"/>
      <c r="D180" s="327"/>
      <c r="E180" s="77"/>
      <c r="F180" s="77"/>
      <c r="G180" s="77"/>
      <c r="H180" s="72"/>
    </row>
    <row r="181" spans="1:8" ht="26.25" customHeight="1"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ht="26.25" customHeight="1"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ht="26.25" customHeight="1"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ht="26.25" customHeight="1"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ht="26.25" customHeight="1"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ht="26.25" customHeight="1"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ht="26.25" customHeight="1"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ht="26.25" x14ac:dyDescent="0.2">
      <c r="A188" s="83"/>
      <c r="B188" s="83"/>
      <c r="C188" s="84"/>
      <c r="D188" s="85"/>
      <c r="E188" s="85"/>
      <c r="F188" s="86"/>
      <c r="G188" s="87"/>
      <c r="H188" s="87"/>
    </row>
    <row r="189" spans="1:8" ht="21" x14ac:dyDescent="0.2">
      <c r="A189" s="325" t="s">
        <v>141</v>
      </c>
      <c r="B189" s="325"/>
      <c r="C189" s="325"/>
      <c r="D189" s="325"/>
      <c r="E189" s="325"/>
      <c r="F189" s="325"/>
      <c r="G189" s="325"/>
      <c r="H189" s="325"/>
    </row>
    <row r="190" spans="1:8" ht="21" x14ac:dyDescent="0.2">
      <c r="A190" s="325" t="s">
        <v>142</v>
      </c>
      <c r="B190" s="325"/>
      <c r="C190" s="325"/>
      <c r="D190" s="325"/>
      <c r="E190" s="325"/>
      <c r="F190" s="325"/>
      <c r="G190" s="325"/>
      <c r="H190" s="325"/>
    </row>
    <row r="191" spans="1:8" ht="26.25" x14ac:dyDescent="0.2">
      <c r="A191" s="83"/>
      <c r="B191" s="83"/>
      <c r="C191" s="84"/>
      <c r="D191" s="85"/>
      <c r="E191" s="85"/>
      <c r="F191" s="86"/>
      <c r="G191" s="87"/>
      <c r="H191" s="87"/>
    </row>
    <row r="192" spans="1:8" ht="50.1" customHeight="1" thickBot="1" x14ac:dyDescent="0.25">
      <c r="A192" s="326" t="s">
        <v>143</v>
      </c>
      <c r="B192" s="326"/>
      <c r="C192" s="326"/>
      <c r="D192" s="326"/>
      <c r="E192" s="326"/>
      <c r="F192" s="89"/>
      <c r="G192" s="81"/>
      <c r="H192" s="90"/>
    </row>
    <row r="193" spans="1:8" ht="50.1" customHeight="1" thickBot="1" x14ac:dyDescent="0.25">
      <c r="A193" s="312" t="s">
        <v>144</v>
      </c>
      <c r="B193" s="313"/>
      <c r="C193" s="313"/>
      <c r="D193" s="313"/>
      <c r="E193" s="314"/>
      <c r="F193" s="91"/>
      <c r="H193" s="92"/>
    </row>
    <row r="194" spans="1:8" ht="96" customHeight="1" thickBot="1" x14ac:dyDescent="0.25">
      <c r="A194" s="517" t="s">
        <v>145</v>
      </c>
      <c r="B194" s="518"/>
      <c r="C194" s="93" t="s">
        <v>146</v>
      </c>
      <c r="D194" s="600" t="s">
        <v>147</v>
      </c>
      <c r="E194" s="601"/>
      <c r="F194" s="94"/>
      <c r="G194" s="94"/>
      <c r="H194" s="94"/>
    </row>
    <row r="195" spans="1:8" ht="119.25" customHeight="1" x14ac:dyDescent="0.2">
      <c r="A195" s="318" t="s">
        <v>148</v>
      </c>
      <c r="B195" s="319"/>
      <c r="C195" s="95" t="s">
        <v>149</v>
      </c>
      <c r="D195" s="320" t="s">
        <v>150</v>
      </c>
      <c r="E195" s="321"/>
      <c r="F195" s="94"/>
      <c r="G195" s="94"/>
      <c r="H195" s="94"/>
    </row>
    <row r="196" spans="1:8" ht="80.25" customHeight="1" x14ac:dyDescent="0.2">
      <c r="A196" s="322" t="s">
        <v>151</v>
      </c>
      <c r="B196" s="323"/>
      <c r="C196" s="96" t="s">
        <v>152</v>
      </c>
      <c r="D196" s="310" t="s">
        <v>153</v>
      </c>
      <c r="E196" s="311"/>
      <c r="F196" s="94"/>
      <c r="G196" s="94"/>
      <c r="H196" s="94"/>
    </row>
    <row r="197" spans="1:8" ht="176.25" customHeight="1" thickBot="1" x14ac:dyDescent="0.25">
      <c r="A197" s="474" t="s">
        <v>154</v>
      </c>
      <c r="B197" s="475"/>
      <c r="C197" s="111" t="s">
        <v>155</v>
      </c>
      <c r="D197" s="476" t="s">
        <v>153</v>
      </c>
      <c r="E197" s="477"/>
      <c r="F197" s="94"/>
      <c r="G197" s="94"/>
      <c r="H197" s="94"/>
    </row>
    <row r="198" spans="1:8" s="72" customFormat="1" ht="125.25" customHeight="1" x14ac:dyDescent="0.2">
      <c r="A198" s="322" t="s">
        <v>157</v>
      </c>
      <c r="B198" s="323"/>
      <c r="C198" s="110" t="s">
        <v>158</v>
      </c>
      <c r="D198" s="323" t="s">
        <v>153</v>
      </c>
      <c r="E198" s="473"/>
      <c r="F198" s="91"/>
      <c r="G198" s="91"/>
      <c r="H198" s="91"/>
    </row>
    <row r="199" spans="1:8" s="88" customFormat="1" ht="222.75" customHeight="1" thickBot="1" x14ac:dyDescent="0.25">
      <c r="A199" s="596" t="s">
        <v>159</v>
      </c>
      <c r="B199" s="597"/>
      <c r="C199" s="111" t="s">
        <v>160</v>
      </c>
      <c r="D199" s="598" t="s">
        <v>153</v>
      </c>
      <c r="E199" s="599"/>
      <c r="F199" s="86"/>
      <c r="G199" s="87"/>
      <c r="H199" s="87"/>
    </row>
    <row r="200" spans="1:8" ht="23.25" x14ac:dyDescent="0.2">
      <c r="A200" s="307" t="s">
        <v>161</v>
      </c>
      <c r="B200" s="307"/>
      <c r="C200" s="307"/>
      <c r="D200" s="307"/>
      <c r="E200" s="307"/>
      <c r="F200" s="307"/>
      <c r="G200" s="307"/>
      <c r="H200" s="307"/>
    </row>
    <row r="201" spans="1:8" ht="23.25" x14ac:dyDescent="0.2">
      <c r="A201" s="307" t="s">
        <v>162</v>
      </c>
      <c r="B201" s="307"/>
      <c r="C201" s="307"/>
      <c r="D201" s="307"/>
      <c r="E201" s="307"/>
      <c r="F201" s="307"/>
      <c r="G201" s="307"/>
      <c r="H201" s="307"/>
    </row>
    <row r="202" spans="1:8" ht="189" customHeight="1" x14ac:dyDescent="0.2">
      <c r="A202"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5"/>
      <c r="C202" s="325"/>
      <c r="D202" s="325"/>
      <c r="E202" s="325"/>
      <c r="F202" s="325"/>
      <c r="G202" s="325"/>
      <c r="H202" s="325"/>
    </row>
    <row r="203" spans="1:8" ht="75" customHeight="1" x14ac:dyDescent="0.2">
      <c r="A203" s="325" t="s">
        <v>164</v>
      </c>
      <c r="B203" s="325"/>
      <c r="C203" s="325"/>
      <c r="D203" s="325"/>
      <c r="E203" s="325"/>
      <c r="F203" s="325"/>
      <c r="G203" s="325"/>
      <c r="H203" s="325"/>
    </row>
    <row r="204" spans="1:8" ht="23.25" x14ac:dyDescent="0.2">
      <c r="A204" s="307" t="s">
        <v>165</v>
      </c>
      <c r="B204" s="307"/>
      <c r="C204" s="307"/>
      <c r="D204" s="307"/>
      <c r="E204" s="307"/>
      <c r="F204" s="307"/>
      <c r="G204" s="307"/>
      <c r="H204" s="307"/>
    </row>
    <row r="205" spans="1:8" s="97" customFormat="1" ht="114.75" customHeight="1" x14ac:dyDescent="0.2">
      <c r="A205" s="325" t="s">
        <v>166</v>
      </c>
      <c r="B205" s="325"/>
      <c r="C205" s="325"/>
      <c r="D205" s="325"/>
      <c r="E205" s="325"/>
      <c r="F205" s="325"/>
      <c r="G205" s="325"/>
      <c r="H205" s="325"/>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7"/>
  <sheetViews>
    <sheetView view="pageBreakPreview" zoomScale="50" zoomScaleNormal="60" zoomScaleSheetLayoutView="50" workbookViewId="0">
      <pane ySplit="4" topLeftCell="A154" activePane="bottomLeft" state="frozen"/>
      <selection activeCell="D139" sqref="D139:H139"/>
      <selection pane="bottomLeft" activeCell="D139" sqref="D139:H139"/>
    </sheetView>
  </sheetViews>
  <sheetFormatPr defaultColWidth="9.140625" defaultRowHeight="12.75" outlineLevelRow="1" x14ac:dyDescent="0.2"/>
  <cols>
    <col min="1" max="1" width="4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41"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июля 2024 г.</v>
      </c>
      <c r="B2" s="6" t="s">
        <v>2</v>
      </c>
      <c r="C2" s="7" t="s">
        <v>213</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69" t="s">
        <v>8</v>
      </c>
      <c r="E4" s="470"/>
      <c r="F4" s="470"/>
      <c r="G4" s="470"/>
      <c r="H4" s="471"/>
    </row>
    <row r="5" spans="1:24" s="23" customFormat="1" ht="49.5" customHeight="1" thickBot="1" x14ac:dyDescent="0.25">
      <c r="A5" s="341" t="s">
        <v>9</v>
      </c>
      <c r="B5" s="342"/>
      <c r="C5" s="21"/>
      <c r="D5" s="21"/>
      <c r="E5" s="21"/>
      <c r="F5" s="21"/>
      <c r="G5" s="21"/>
      <c r="H5" s="22"/>
    </row>
    <row r="6" spans="1:24" ht="31.5" customHeight="1" thickBot="1" x14ac:dyDescent="0.25">
      <c r="A6" s="142"/>
      <c r="B6" s="143"/>
      <c r="C6" s="144"/>
      <c r="D6" s="120" t="s">
        <v>168</v>
      </c>
      <c r="E6" s="99" t="s">
        <v>169</v>
      </c>
      <c r="F6" s="120" t="s">
        <v>170</v>
      </c>
      <c r="G6" s="99" t="s">
        <v>171</v>
      </c>
      <c r="H6" s="121" t="s">
        <v>172</v>
      </c>
    </row>
    <row r="7" spans="1:24"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60">
        <f>F7*1.2</f>
        <v>4737.5999999999995</v>
      </c>
      <c r="E7" s="361">
        <f>F7*1.1</f>
        <v>4342.8</v>
      </c>
      <c r="F7" s="361">
        <v>3948</v>
      </c>
      <c r="G7" s="361">
        <f>F7*0.75</f>
        <v>2961</v>
      </c>
      <c r="H7" s="362">
        <f>F7*0.5</f>
        <v>1974</v>
      </c>
    </row>
    <row r="8" spans="1:24" s="16" customFormat="1" ht="132" customHeight="1" x14ac:dyDescent="0.2">
      <c r="A8" s="441"/>
      <c r="B8" s="435"/>
      <c r="C8" s="435"/>
      <c r="D8" s="337"/>
      <c r="E8" s="338"/>
      <c r="F8" s="338"/>
      <c r="G8" s="338"/>
      <c r="H8" s="339"/>
    </row>
    <row r="9" spans="1:24"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37"/>
      <c r="E9" s="338"/>
      <c r="F9" s="338"/>
      <c r="G9" s="338"/>
      <c r="H9" s="339"/>
    </row>
    <row r="10" spans="1:24"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353"/>
      <c r="E10" s="354"/>
      <c r="F10" s="354"/>
      <c r="G10" s="354"/>
      <c r="H10" s="355"/>
    </row>
    <row r="11" spans="1:24" s="16" customFormat="1" ht="24.95" customHeight="1" thickBot="1" x14ac:dyDescent="0.25">
      <c r="A11" s="28"/>
      <c r="B11" s="29"/>
      <c r="C11" s="30"/>
      <c r="D11" s="437"/>
      <c r="E11" s="438"/>
      <c r="F11" s="438"/>
      <c r="G11" s="438"/>
      <c r="H11" s="439"/>
    </row>
    <row r="12" spans="1:24"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436">
        <f>F12*1.2</f>
        <v>5032.8</v>
      </c>
      <c r="E12" s="361">
        <f>F12*1.1</f>
        <v>4613.4000000000005</v>
      </c>
      <c r="F12" s="361">
        <v>4194</v>
      </c>
      <c r="G12" s="361">
        <f>F12*0.75</f>
        <v>3145.5</v>
      </c>
      <c r="H12" s="362">
        <f>F12*0.5</f>
        <v>2097</v>
      </c>
    </row>
    <row r="13" spans="1:24" s="16" customFormat="1" ht="132" customHeight="1" x14ac:dyDescent="0.2">
      <c r="A13" s="431"/>
      <c r="B13" s="435"/>
      <c r="C13" s="435"/>
      <c r="D13" s="340"/>
      <c r="E13" s="338"/>
      <c r="F13" s="338"/>
      <c r="G13" s="338"/>
      <c r="H13" s="339"/>
    </row>
    <row r="14" spans="1:24"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340"/>
      <c r="E14" s="338"/>
      <c r="F14" s="338"/>
      <c r="G14" s="338"/>
      <c r="H14" s="339"/>
    </row>
    <row r="15" spans="1:24"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340"/>
      <c r="E15" s="338"/>
      <c r="F15" s="338"/>
      <c r="G15" s="338"/>
      <c r="H15" s="339"/>
    </row>
    <row r="16" spans="1:24"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756</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"2ГИС.АРМАВИР"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506">
        <v>48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60">
        <f>F27*1.2</f>
        <v>6638.4</v>
      </c>
      <c r="E27" s="361">
        <f>F27*1.1</f>
        <v>6085.2000000000007</v>
      </c>
      <c r="F27" s="361">
        <v>5532</v>
      </c>
      <c r="G27" s="361">
        <f>F27*0.75</f>
        <v>4149</v>
      </c>
      <c r="H27" s="362">
        <f>F27*0.5</f>
        <v>2766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436">
        <f>F32*1.2</f>
        <v>7056</v>
      </c>
      <c r="E32" s="361">
        <f>F32*1.1</f>
        <v>6468.0000000000009</v>
      </c>
      <c r="F32" s="361">
        <v>5880</v>
      </c>
      <c r="G32" s="361">
        <f>F32*0.75</f>
        <v>4410</v>
      </c>
      <c r="H32" s="362">
        <f>F32*0.5</f>
        <v>2940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1080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"2ГИС.АРМАВИР"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458">
        <v>48</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460"/>
      <c r="E46" s="428"/>
      <c r="F46" s="428"/>
      <c r="G46" s="428"/>
      <c r="H46" s="429"/>
    </row>
    <row r="47" spans="1:8" s="16" customFormat="1" ht="24.95" customHeight="1" thickBot="1" x14ac:dyDescent="0.25">
      <c r="A47" s="28"/>
      <c r="B47" s="29"/>
      <c r="C47" s="30"/>
      <c r="D47" s="437"/>
      <c r="E47" s="438"/>
      <c r="F47" s="438"/>
      <c r="G47" s="438"/>
      <c r="H47" s="439"/>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60">
        <f>F48*1.2</f>
        <v>5688</v>
      </c>
      <c r="E48" s="361">
        <f>F48*1.1</f>
        <v>5214</v>
      </c>
      <c r="F48" s="361">
        <v>4740</v>
      </c>
      <c r="G48" s="361">
        <f>F48*0.75</f>
        <v>3555</v>
      </c>
      <c r="H48" s="362">
        <f>F48*0.5</f>
        <v>2370</v>
      </c>
    </row>
    <row r="49" spans="1:8" s="16" customFormat="1" ht="132" customHeight="1" x14ac:dyDescent="0.2">
      <c r="A49" s="441"/>
      <c r="B49" s="435"/>
      <c r="C49" s="435"/>
      <c r="D49" s="337"/>
      <c r="E49" s="338"/>
      <c r="F49" s="338"/>
      <c r="G49" s="338"/>
      <c r="H49" s="339"/>
    </row>
    <row r="50" spans="1:8" s="16" customFormat="1" ht="131.1"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37"/>
      <c r="E50" s="338"/>
      <c r="F50" s="338"/>
      <c r="G50" s="338"/>
      <c r="H50" s="339"/>
    </row>
    <row r="51" spans="1:8" s="16" customFormat="1" ht="9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436">
        <f>F54*1.2</f>
        <v>6040.8</v>
      </c>
      <c r="E54" s="361">
        <f>F54*1.1</f>
        <v>5537.4000000000005</v>
      </c>
      <c r="F54" s="361">
        <v>5034</v>
      </c>
      <c r="G54" s="361">
        <f>F54*0.75</f>
        <v>3775.5</v>
      </c>
      <c r="H54" s="362">
        <f>F54*0.5</f>
        <v>2517</v>
      </c>
    </row>
    <row r="55" spans="1:8" s="16" customFormat="1" ht="132" customHeight="1" x14ac:dyDescent="0.2">
      <c r="A55" s="431"/>
      <c r="B55" s="435"/>
      <c r="C55" s="435"/>
      <c r="D55" s="340"/>
      <c r="E55" s="338"/>
      <c r="F55" s="338"/>
      <c r="G55" s="338"/>
      <c r="H55" s="339"/>
    </row>
    <row r="56" spans="1:8" s="16" customFormat="1" ht="126"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587" t="s">
        <v>23</v>
      </c>
      <c r="C60" s="42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458">
        <v>48</v>
      </c>
      <c r="E60" s="424"/>
      <c r="F60" s="424"/>
      <c r="G60" s="424"/>
      <c r="H60" s="425"/>
    </row>
    <row r="61" spans="1:8" s="16" customFormat="1" ht="94.5" customHeight="1" x14ac:dyDescent="0.2">
      <c r="A61" s="418"/>
      <c r="B61" s="588"/>
      <c r="C61" s="421"/>
      <c r="D61" s="459"/>
      <c r="E61" s="426"/>
      <c r="F61" s="426"/>
      <c r="G61" s="426"/>
      <c r="H61" s="427"/>
    </row>
    <row r="62" spans="1:8" s="16" customFormat="1" ht="163.5" customHeight="1" thickBot="1" x14ac:dyDescent="0.25">
      <c r="A62" s="419"/>
      <c r="B62" s="145" t="s">
        <v>13</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460"/>
      <c r="E62" s="428"/>
      <c r="F62" s="428"/>
      <c r="G62" s="428"/>
      <c r="H62" s="429"/>
    </row>
    <row r="63" spans="1:8" ht="21.75" thickBot="1" x14ac:dyDescent="0.25">
      <c r="A63" s="40"/>
      <c r="B63" s="55"/>
      <c r="C63" s="56"/>
      <c r="D63" s="414"/>
      <c r="E63" s="415"/>
      <c r="F63" s="415"/>
      <c r="G63" s="415"/>
      <c r="H63" s="416"/>
    </row>
    <row r="64" spans="1:8" ht="50.1" customHeight="1" thickBot="1" x14ac:dyDescent="0.25">
      <c r="A64" s="386" t="s">
        <v>38</v>
      </c>
      <c r="B64" s="387"/>
      <c r="C64" s="387"/>
      <c r="D64" s="398" t="str">
        <f>"от "&amp;MIN(D65:D84)&amp;" до "&amp;MAX(D65:D84)</f>
        <v>от 420 до 15960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411">
        <v>420</v>
      </c>
      <c r="E65" s="412"/>
      <c r="F65" s="412"/>
      <c r="G65" s="412"/>
      <c r="H65" s="413"/>
    </row>
    <row r="66" spans="1:8" ht="37.5" customHeight="1" outlineLevel="1" x14ac:dyDescent="0.2">
      <c r="A66" s="396" t="s">
        <v>40</v>
      </c>
      <c r="B66" s="397"/>
      <c r="C66" s="410"/>
      <c r="D66" s="337">
        <v>840</v>
      </c>
      <c r="E66" s="338"/>
      <c r="F66" s="338"/>
      <c r="G66" s="338"/>
      <c r="H66" s="339"/>
    </row>
    <row r="67" spans="1:8" ht="37.5" customHeight="1" outlineLevel="1" x14ac:dyDescent="0.2">
      <c r="A67" s="396" t="s">
        <v>41</v>
      </c>
      <c r="B67" s="397"/>
      <c r="C67" s="410"/>
      <c r="D67" s="337">
        <v>1680</v>
      </c>
      <c r="E67" s="338"/>
      <c r="F67" s="338"/>
      <c r="G67" s="338"/>
      <c r="H67" s="339"/>
    </row>
    <row r="68" spans="1:8" ht="37.5" customHeight="1" outlineLevel="1" x14ac:dyDescent="0.2">
      <c r="A68" s="396" t="s">
        <v>42</v>
      </c>
      <c r="B68" s="397"/>
      <c r="C68" s="410"/>
      <c r="D68" s="337">
        <v>2520</v>
      </c>
      <c r="E68" s="338"/>
      <c r="F68" s="338"/>
      <c r="G68" s="338"/>
      <c r="H68" s="339"/>
    </row>
    <row r="69" spans="1:8" ht="37.5" customHeight="1" outlineLevel="1" x14ac:dyDescent="0.2">
      <c r="A69" s="396" t="s">
        <v>43</v>
      </c>
      <c r="B69" s="397"/>
      <c r="C69" s="410"/>
      <c r="D69" s="337">
        <v>3360</v>
      </c>
      <c r="E69" s="338"/>
      <c r="F69" s="338"/>
      <c r="G69" s="338"/>
      <c r="H69" s="339"/>
    </row>
    <row r="70" spans="1:8" ht="37.5" customHeight="1" outlineLevel="1" x14ac:dyDescent="0.2">
      <c r="A70" s="396" t="s">
        <v>44</v>
      </c>
      <c r="B70" s="397"/>
      <c r="C70" s="410"/>
      <c r="D70" s="337">
        <v>4200</v>
      </c>
      <c r="E70" s="338"/>
      <c r="F70" s="338"/>
      <c r="G70" s="338"/>
      <c r="H70" s="339"/>
    </row>
    <row r="71" spans="1:8" ht="37.5" customHeight="1" outlineLevel="1" x14ac:dyDescent="0.2">
      <c r="A71" s="396" t="s">
        <v>45</v>
      </c>
      <c r="B71" s="397"/>
      <c r="C71" s="410"/>
      <c r="D71" s="337">
        <v>5040</v>
      </c>
      <c r="E71" s="338"/>
      <c r="F71" s="338"/>
      <c r="G71" s="338"/>
      <c r="H71" s="339"/>
    </row>
    <row r="72" spans="1:8" ht="37.5" customHeight="1" outlineLevel="1" x14ac:dyDescent="0.2">
      <c r="A72" s="396" t="s">
        <v>46</v>
      </c>
      <c r="B72" s="397"/>
      <c r="C72" s="410"/>
      <c r="D72" s="337">
        <v>5880</v>
      </c>
      <c r="E72" s="338"/>
      <c r="F72" s="338"/>
      <c r="G72" s="338"/>
      <c r="H72" s="339"/>
    </row>
    <row r="73" spans="1:8" ht="37.5" customHeight="1" outlineLevel="1" x14ac:dyDescent="0.2">
      <c r="A73" s="396" t="s">
        <v>47</v>
      </c>
      <c r="B73" s="397"/>
      <c r="C73" s="410"/>
      <c r="D73" s="337">
        <v>6720</v>
      </c>
      <c r="E73" s="338"/>
      <c r="F73" s="338"/>
      <c r="G73" s="338"/>
      <c r="H73" s="339"/>
    </row>
    <row r="74" spans="1:8" ht="37.5" customHeight="1" outlineLevel="1" x14ac:dyDescent="0.2">
      <c r="A74" s="396" t="s">
        <v>48</v>
      </c>
      <c r="B74" s="397"/>
      <c r="C74" s="410"/>
      <c r="D74" s="337">
        <v>7560</v>
      </c>
      <c r="E74" s="338"/>
      <c r="F74" s="338"/>
      <c r="G74" s="338"/>
      <c r="H74" s="339"/>
    </row>
    <row r="75" spans="1:8" ht="37.5" customHeight="1" outlineLevel="1" x14ac:dyDescent="0.2">
      <c r="A75" s="396" t="s">
        <v>49</v>
      </c>
      <c r="B75" s="397"/>
      <c r="C75" s="410"/>
      <c r="D75" s="337">
        <v>8400</v>
      </c>
      <c r="E75" s="338"/>
      <c r="F75" s="338"/>
      <c r="G75" s="338"/>
      <c r="H75" s="339"/>
    </row>
    <row r="76" spans="1:8" ht="37.5" customHeight="1" outlineLevel="1" x14ac:dyDescent="0.2">
      <c r="A76" s="396" t="s">
        <v>50</v>
      </c>
      <c r="B76" s="397"/>
      <c r="C76" s="410"/>
      <c r="D76" s="337">
        <v>9240</v>
      </c>
      <c r="E76" s="338"/>
      <c r="F76" s="338"/>
      <c r="G76" s="338"/>
      <c r="H76" s="339"/>
    </row>
    <row r="77" spans="1:8" ht="37.5" customHeight="1" outlineLevel="1" x14ac:dyDescent="0.2">
      <c r="A77" s="396" t="s">
        <v>51</v>
      </c>
      <c r="B77" s="397"/>
      <c r="C77" s="410"/>
      <c r="D77" s="337">
        <v>10080</v>
      </c>
      <c r="E77" s="338"/>
      <c r="F77" s="338"/>
      <c r="G77" s="338"/>
      <c r="H77" s="339"/>
    </row>
    <row r="78" spans="1:8" ht="37.5" customHeight="1" outlineLevel="1" x14ac:dyDescent="0.2">
      <c r="A78" s="396" t="s">
        <v>52</v>
      </c>
      <c r="B78" s="397"/>
      <c r="C78" s="410"/>
      <c r="D78" s="337">
        <v>10920</v>
      </c>
      <c r="E78" s="338"/>
      <c r="F78" s="338"/>
      <c r="G78" s="338"/>
      <c r="H78" s="339"/>
    </row>
    <row r="79" spans="1:8" ht="37.5" customHeight="1" outlineLevel="1" x14ac:dyDescent="0.2">
      <c r="A79" s="396" t="s">
        <v>53</v>
      </c>
      <c r="B79" s="397"/>
      <c r="C79" s="410"/>
      <c r="D79" s="337">
        <v>11760</v>
      </c>
      <c r="E79" s="338"/>
      <c r="F79" s="338"/>
      <c r="G79" s="338"/>
      <c r="H79" s="339"/>
    </row>
    <row r="80" spans="1:8" ht="37.5" customHeight="1" outlineLevel="1" x14ac:dyDescent="0.2">
      <c r="A80" s="396" t="s">
        <v>54</v>
      </c>
      <c r="B80" s="397"/>
      <c r="C80" s="410"/>
      <c r="D80" s="337">
        <v>12600</v>
      </c>
      <c r="E80" s="338"/>
      <c r="F80" s="338"/>
      <c r="G80" s="338"/>
      <c r="H80" s="339"/>
    </row>
    <row r="81" spans="1:8" ht="37.5" customHeight="1" outlineLevel="1" x14ac:dyDescent="0.2">
      <c r="A81" s="396" t="s">
        <v>55</v>
      </c>
      <c r="B81" s="397"/>
      <c r="C81" s="410"/>
      <c r="D81" s="337">
        <v>13440</v>
      </c>
      <c r="E81" s="338"/>
      <c r="F81" s="338"/>
      <c r="G81" s="338"/>
      <c r="H81" s="339"/>
    </row>
    <row r="82" spans="1:8" ht="37.5" customHeight="1" outlineLevel="1" x14ac:dyDescent="0.2">
      <c r="A82" s="396" t="s">
        <v>56</v>
      </c>
      <c r="B82" s="397"/>
      <c r="C82" s="410"/>
      <c r="D82" s="337">
        <v>14280</v>
      </c>
      <c r="E82" s="338"/>
      <c r="F82" s="338"/>
      <c r="G82" s="338"/>
      <c r="H82" s="339"/>
    </row>
    <row r="83" spans="1:8" ht="37.5" customHeight="1" outlineLevel="1" x14ac:dyDescent="0.2">
      <c r="A83" s="396" t="s">
        <v>57</v>
      </c>
      <c r="B83" s="397"/>
      <c r="C83" s="410"/>
      <c r="D83" s="337">
        <v>15120</v>
      </c>
      <c r="E83" s="338"/>
      <c r="F83" s="338"/>
      <c r="G83" s="338"/>
      <c r="H83" s="339"/>
    </row>
    <row r="84" spans="1:8" ht="37.5" customHeight="1" outlineLevel="1" thickBot="1" x14ac:dyDescent="0.25">
      <c r="A84" s="396" t="s">
        <v>58</v>
      </c>
      <c r="B84" s="397"/>
      <c r="C84" s="410"/>
      <c r="D84" s="337">
        <v>15960</v>
      </c>
      <c r="E84" s="338"/>
      <c r="F84" s="338"/>
      <c r="G84" s="338"/>
      <c r="H84" s="339"/>
    </row>
    <row r="85" spans="1:8" ht="50.1" customHeight="1" thickBot="1" x14ac:dyDescent="0.25">
      <c r="A85" s="386" t="s">
        <v>59</v>
      </c>
      <c r="B85" s="387"/>
      <c r="C85" s="387"/>
      <c r="D85" s="398" t="str">
        <f>"от "&amp;MIN(D86:D95)&amp;" до "&amp;MAX(D86:D95)</f>
        <v>от 231 до 3954</v>
      </c>
      <c r="E85" s="399"/>
      <c r="F85" s="399"/>
      <c r="G85" s="399"/>
      <c r="H85" s="400"/>
    </row>
    <row r="86" spans="1:8" ht="151.5" x14ac:dyDescent="0.2">
      <c r="A86" s="62" t="s">
        <v>60</v>
      </c>
      <c r="B86" s="63" t="s">
        <v>13</v>
      </c>
      <c r="C86" s="107"/>
      <c r="D86" s="401">
        <v>231</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368">
        <v>354</v>
      </c>
      <c r="E87" s="368"/>
      <c r="F87" s="368"/>
      <c r="G87" s="368"/>
      <c r="H87" s="369"/>
    </row>
    <row r="88" spans="1:8" ht="37.5" customHeight="1" x14ac:dyDescent="0.2">
      <c r="A88" s="356" t="s">
        <v>62</v>
      </c>
      <c r="B88" s="395"/>
      <c r="C88" s="404"/>
      <c r="D88" s="368">
        <v>3012</v>
      </c>
      <c r="E88" s="368"/>
      <c r="F88" s="368"/>
      <c r="G88" s="368"/>
      <c r="H88" s="369"/>
    </row>
    <row r="89" spans="1:8" ht="37.5" customHeight="1" x14ac:dyDescent="0.2">
      <c r="A89" s="356" t="s">
        <v>63</v>
      </c>
      <c r="B89" s="395"/>
      <c r="C89" s="404"/>
      <c r="D89" s="368">
        <v>1008</v>
      </c>
      <c r="E89" s="368"/>
      <c r="F89" s="368"/>
      <c r="G89" s="368"/>
      <c r="H89" s="369"/>
    </row>
    <row r="90" spans="1:8" ht="37.5" customHeight="1" x14ac:dyDescent="0.2">
      <c r="A90" s="335" t="s">
        <v>64</v>
      </c>
      <c r="B90" s="336"/>
      <c r="C90" s="404"/>
      <c r="D90" s="368">
        <v>2010</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3954</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497"/>
      <c r="B98" s="498"/>
      <c r="C98" s="60"/>
      <c r="D98" s="499"/>
      <c r="E98" s="499"/>
      <c r="F98" s="499"/>
      <c r="G98" s="499"/>
      <c r="H98" s="500"/>
    </row>
    <row r="99" spans="1:8" ht="57"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379">
        <v>1470</v>
      </c>
      <c r="E99" s="379"/>
      <c r="F99" s="379"/>
      <c r="G99" s="379"/>
      <c r="H99" s="380"/>
    </row>
    <row r="100" spans="1:8" ht="57" customHeight="1" thickBot="1" x14ac:dyDescent="0.25">
      <c r="A100" s="381" t="s">
        <v>74</v>
      </c>
      <c r="B100" s="382"/>
      <c r="C100" s="377"/>
      <c r="D100" s="383" t="s">
        <v>75</v>
      </c>
      <c r="E100" s="384"/>
      <c r="F100" s="384"/>
      <c r="G100" s="384"/>
      <c r="H100" s="385"/>
    </row>
    <row r="101" spans="1:8" ht="57" customHeight="1" x14ac:dyDescent="0.2">
      <c r="A101" s="363" t="s">
        <v>76</v>
      </c>
      <c r="B101" s="364"/>
      <c r="C101" s="377"/>
      <c r="D101" s="368">
        <f>D99/4</f>
        <v>367.5</v>
      </c>
      <c r="E101" s="368"/>
      <c r="F101" s="368"/>
      <c r="G101" s="368"/>
      <c r="H101" s="369"/>
    </row>
    <row r="102" spans="1:8" ht="57" customHeight="1" x14ac:dyDescent="0.2">
      <c r="A102" s="363" t="s">
        <v>77</v>
      </c>
      <c r="B102" s="364"/>
      <c r="C102" s="377"/>
      <c r="D102" s="368">
        <f>D99/5</f>
        <v>294</v>
      </c>
      <c r="E102" s="368"/>
      <c r="F102" s="368"/>
      <c r="G102" s="368"/>
      <c r="H102" s="369"/>
    </row>
    <row r="103" spans="1:8" ht="57" customHeight="1" x14ac:dyDescent="0.2">
      <c r="A103" s="363" t="s">
        <v>78</v>
      </c>
      <c r="B103" s="364"/>
      <c r="C103" s="377"/>
      <c r="D103" s="368">
        <f>D99/6</f>
        <v>245</v>
      </c>
      <c r="E103" s="368"/>
      <c r="F103" s="368"/>
      <c r="G103" s="368"/>
      <c r="H103" s="369"/>
    </row>
    <row r="104" spans="1:8" ht="57" customHeight="1" x14ac:dyDescent="0.2">
      <c r="A104" s="363" t="s">
        <v>79</v>
      </c>
      <c r="B104" s="364"/>
      <c r="C104" s="377"/>
      <c r="D104" s="368">
        <f>D99/7</f>
        <v>210</v>
      </c>
      <c r="E104" s="368"/>
      <c r="F104" s="368"/>
      <c r="G104" s="368"/>
      <c r="H104" s="369"/>
    </row>
    <row r="105" spans="1:8" ht="57" customHeight="1" x14ac:dyDescent="0.2">
      <c r="A105" s="363" t="s">
        <v>80</v>
      </c>
      <c r="B105" s="364"/>
      <c r="C105" s="377"/>
      <c r="D105" s="368">
        <f>D99/8</f>
        <v>183.75</v>
      </c>
      <c r="E105" s="368"/>
      <c r="F105" s="368"/>
      <c r="G105" s="368"/>
      <c r="H105" s="369"/>
    </row>
    <row r="106" spans="1:8" ht="57" customHeight="1" x14ac:dyDescent="0.2">
      <c r="A106" s="363" t="s">
        <v>81</v>
      </c>
      <c r="B106" s="364"/>
      <c r="C106" s="377"/>
      <c r="D106" s="368">
        <f>D99/9</f>
        <v>163.33333333333334</v>
      </c>
      <c r="E106" s="368"/>
      <c r="F106" s="368"/>
      <c r="G106" s="368"/>
      <c r="H106" s="369"/>
    </row>
    <row r="107" spans="1:8" ht="57" customHeight="1" x14ac:dyDescent="0.2">
      <c r="A107" s="363" t="s">
        <v>82</v>
      </c>
      <c r="B107" s="364"/>
      <c r="C107" s="377"/>
      <c r="D107" s="368">
        <f>D99/10</f>
        <v>147</v>
      </c>
      <c r="E107" s="368"/>
      <c r="F107" s="368"/>
      <c r="G107" s="368"/>
      <c r="H107" s="369"/>
    </row>
    <row r="108" spans="1:8" ht="57" customHeight="1" thickBot="1" x14ac:dyDescent="0.25">
      <c r="A108" s="374" t="s">
        <v>83</v>
      </c>
      <c r="B108" s="375"/>
      <c r="C108" s="377"/>
      <c r="D108" s="379">
        <v>2496</v>
      </c>
      <c r="E108" s="379"/>
      <c r="F108" s="379"/>
      <c r="G108" s="379"/>
      <c r="H108" s="380"/>
    </row>
    <row r="109" spans="1:8" ht="57" customHeight="1" thickBot="1" x14ac:dyDescent="0.25">
      <c r="A109" s="381" t="s">
        <v>74</v>
      </c>
      <c r="B109" s="382"/>
      <c r="C109" s="377"/>
      <c r="D109" s="383" t="s">
        <v>75</v>
      </c>
      <c r="E109" s="384"/>
      <c r="F109" s="384"/>
      <c r="G109" s="384"/>
      <c r="H109" s="385"/>
    </row>
    <row r="110" spans="1:8" ht="57" customHeight="1" x14ac:dyDescent="0.2">
      <c r="A110" s="363" t="s">
        <v>76</v>
      </c>
      <c r="B110" s="364"/>
      <c r="C110" s="377"/>
      <c r="D110" s="368">
        <v>624</v>
      </c>
      <c r="E110" s="368"/>
      <c r="F110" s="368"/>
      <c r="G110" s="368"/>
      <c r="H110" s="369"/>
    </row>
    <row r="111" spans="1:8" ht="57" customHeight="1" x14ac:dyDescent="0.2">
      <c r="A111" s="363" t="s">
        <v>77</v>
      </c>
      <c r="B111" s="364"/>
      <c r="C111" s="377"/>
      <c r="D111" s="368">
        <v>499.2</v>
      </c>
      <c r="E111" s="368"/>
      <c r="F111" s="368"/>
      <c r="G111" s="368"/>
      <c r="H111" s="369"/>
    </row>
    <row r="112" spans="1:8" ht="57" customHeight="1" x14ac:dyDescent="0.2">
      <c r="A112" s="363" t="s">
        <v>78</v>
      </c>
      <c r="B112" s="364"/>
      <c r="C112" s="377"/>
      <c r="D112" s="368">
        <v>416</v>
      </c>
      <c r="E112" s="368"/>
      <c r="F112" s="368"/>
      <c r="G112" s="368"/>
      <c r="H112" s="369"/>
    </row>
    <row r="113" spans="1:8" ht="57" customHeight="1" x14ac:dyDescent="0.2">
      <c r="A113" s="363" t="s">
        <v>79</v>
      </c>
      <c r="B113" s="364"/>
      <c r="C113" s="377"/>
      <c r="D113" s="368">
        <v>356.57142857142861</v>
      </c>
      <c r="E113" s="368"/>
      <c r="F113" s="368"/>
      <c r="G113" s="368"/>
      <c r="H113" s="369"/>
    </row>
    <row r="114" spans="1:8" ht="57" customHeight="1" x14ac:dyDescent="0.2">
      <c r="A114" s="363" t="s">
        <v>80</v>
      </c>
      <c r="B114" s="364"/>
      <c r="C114" s="377"/>
      <c r="D114" s="368">
        <v>312</v>
      </c>
      <c r="E114" s="368"/>
      <c r="F114" s="368"/>
      <c r="G114" s="368"/>
      <c r="H114" s="369"/>
    </row>
    <row r="115" spans="1:8" ht="57" customHeight="1" x14ac:dyDescent="0.2">
      <c r="A115" s="363" t="s">
        <v>81</v>
      </c>
      <c r="B115" s="364"/>
      <c r="C115" s="377"/>
      <c r="D115" s="368">
        <v>277.33333333333331</v>
      </c>
      <c r="E115" s="368"/>
      <c r="F115" s="368"/>
      <c r="G115" s="368"/>
      <c r="H115" s="369"/>
    </row>
    <row r="116" spans="1:8" ht="57" customHeight="1" thickBot="1" x14ac:dyDescent="0.25">
      <c r="A116" s="363" t="s">
        <v>82</v>
      </c>
      <c r="B116" s="364"/>
      <c r="C116" s="378"/>
      <c r="D116" s="368">
        <v>249.6</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495">
        <v>5004</v>
      </c>
      <c r="E117" s="393"/>
      <c r="F117" s="393"/>
      <c r="G117" s="393"/>
      <c r="H117" s="394"/>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"2ГИС.АРМАВИР"</v>
      </c>
      <c r="D119" s="360">
        <v>4500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367">
        <v>2124</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37">
        <v>1890</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"2ГИС.АРМАВИР"</v>
      </c>
      <c r="D122" s="337">
        <v>4380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"2ГИС.АРМАВИР"</v>
      </c>
      <c r="D123" s="337">
        <v>5256</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37">
        <v>1182</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37">
        <v>2244</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37">
        <v>2244</v>
      </c>
      <c r="E126" s="338"/>
      <c r="F126" s="338"/>
      <c r="G126" s="338"/>
      <c r="H126" s="339"/>
    </row>
    <row r="127" spans="1:8" ht="50.1" customHeight="1" x14ac:dyDescent="0.2">
      <c r="A127" s="335" t="s">
        <v>93</v>
      </c>
      <c r="B127" s="336"/>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37">
        <v>5040</v>
      </c>
      <c r="E127" s="338"/>
      <c r="F127" s="338"/>
      <c r="G127" s="338"/>
      <c r="H127" s="339"/>
    </row>
    <row r="128" spans="1:8" ht="50.1" customHeight="1" x14ac:dyDescent="0.2">
      <c r="A128" s="335" t="s">
        <v>94</v>
      </c>
      <c r="B128" s="336"/>
      <c r="C128" s="67" t="s">
        <v>95</v>
      </c>
      <c r="D128" s="337">
        <v>504</v>
      </c>
      <c r="E128" s="338"/>
      <c r="F128" s="338"/>
      <c r="G128" s="338"/>
      <c r="H128" s="339"/>
    </row>
    <row r="129" spans="1:8" ht="72"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37">
        <v>1860</v>
      </c>
      <c r="E129" s="338"/>
      <c r="F129" s="338"/>
      <c r="G129" s="338"/>
      <c r="H129" s="339"/>
    </row>
    <row r="130" spans="1:8" ht="72" customHeight="1" x14ac:dyDescent="0.2">
      <c r="A130" s="335" t="s">
        <v>97</v>
      </c>
      <c r="B130" s="336"/>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37">
        <v>1488</v>
      </c>
      <c r="E130" s="338"/>
      <c r="F130" s="338"/>
      <c r="G130" s="338"/>
      <c r="H130" s="339"/>
    </row>
    <row r="131" spans="1:8" ht="72" customHeight="1" x14ac:dyDescent="0.2">
      <c r="A131" s="335" t="s">
        <v>98</v>
      </c>
      <c r="B131" s="336"/>
      <c r="C131"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37">
        <v>1872</v>
      </c>
      <c r="E131" s="338"/>
      <c r="F131" s="338"/>
      <c r="G131" s="338"/>
      <c r="H131" s="339"/>
    </row>
    <row r="132" spans="1:8" ht="72" customHeight="1" x14ac:dyDescent="0.2">
      <c r="A132" s="335" t="s">
        <v>99</v>
      </c>
      <c r="B132" s="336"/>
      <c r="C132"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37">
        <v>744</v>
      </c>
      <c r="E132" s="338"/>
      <c r="F132" s="338"/>
      <c r="G132" s="338"/>
      <c r="H132" s="339"/>
    </row>
    <row r="133" spans="1:8" ht="72"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3" s="337">
        <v>8220</v>
      </c>
      <c r="E133" s="338"/>
      <c r="F133" s="338"/>
      <c r="G133" s="338"/>
      <c r="H133" s="339"/>
    </row>
    <row r="134" spans="1:8" ht="72"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4" s="337">
        <v>4500</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37">
        <v>1242</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37">
        <v>230.99999999999994</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38" s="337">
        <v>5502</v>
      </c>
      <c r="E138" s="338"/>
      <c r="F138" s="338"/>
      <c r="G138" s="338"/>
      <c r="H138" s="339"/>
    </row>
    <row r="139" spans="1:8" ht="50.1" customHeight="1" x14ac:dyDescent="0.2">
      <c r="A139" s="335" t="s">
        <v>107</v>
      </c>
      <c r="B139" s="336"/>
      <c r="C139" s="67" t="str">
        <f>"Интернет-площадка 2gis.ru на основе Cправочника организаций "&amp;$C$2&amp;""</f>
        <v>Интернет-площадка 2gis.ru на основе Cправочника организаций "2ГИС.АРМАВИР"</v>
      </c>
      <c r="D139" s="337">
        <v>6360</v>
      </c>
      <c r="E139" s="338"/>
      <c r="F139" s="338"/>
      <c r="G139" s="338"/>
      <c r="H139" s="339"/>
    </row>
    <row r="140" spans="1:8" ht="50.1" customHeight="1" x14ac:dyDescent="0.2">
      <c r="A140" s="335" t="s">
        <v>108</v>
      </c>
      <c r="B140" s="336"/>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37">
        <v>3000</v>
      </c>
      <c r="E140" s="338"/>
      <c r="F140" s="338"/>
      <c r="G140" s="338"/>
      <c r="H140" s="339"/>
    </row>
    <row r="141" spans="1:8" ht="50.1" customHeight="1" x14ac:dyDescent="0.2">
      <c r="A141" s="335" t="s">
        <v>109</v>
      </c>
      <c r="B141" s="336"/>
      <c r="C141" s="67" t="str">
        <f t="shared" si="1"/>
        <v>Электронный справочник на основе Справочника организаций "2ГИС.АРМАВИР" (версия для ПК)</v>
      </c>
      <c r="D141" s="337">
        <v>2760</v>
      </c>
      <c r="E141" s="338"/>
      <c r="F141" s="338"/>
      <c r="G141" s="338"/>
      <c r="H141" s="339"/>
    </row>
    <row r="142" spans="1:8" ht="50.1" customHeight="1" x14ac:dyDescent="0.2">
      <c r="A142" s="335" t="s">
        <v>110</v>
      </c>
      <c r="B142" s="336"/>
      <c r="C142" s="67" t="str">
        <f>"Интернет-площадка 2gis.ru на основе Cправочника организаций "&amp;$C$2&amp;""</f>
        <v>Интернет-площадка 2gis.ru на основе Cправочника организаций "2ГИС.АРМАВИР"</v>
      </c>
      <c r="D142" s="337">
        <v>6240</v>
      </c>
      <c r="E142" s="338"/>
      <c r="F142" s="338"/>
      <c r="G142" s="338"/>
      <c r="H142" s="339"/>
    </row>
    <row r="143" spans="1:8" ht="50.1" customHeight="1" x14ac:dyDescent="0.2">
      <c r="A143" s="335" t="s">
        <v>111</v>
      </c>
      <c r="B143" s="336"/>
      <c r="C143" s="67" t="str">
        <f>"Интернет-площадка 2gis.ru на основе Cправочника организаций "&amp;$C$2&amp;""</f>
        <v>Интернет-площадка 2gis.ru на основе Cправочника организаций "2ГИС.АРМАВИР"</v>
      </c>
      <c r="D143" s="337">
        <v>7488</v>
      </c>
      <c r="E143" s="338"/>
      <c r="F143" s="338"/>
      <c r="G143" s="338"/>
      <c r="H143" s="339"/>
    </row>
    <row r="144" spans="1:8" ht="50.1" customHeight="1" x14ac:dyDescent="0.2">
      <c r="A144" s="335" t="s">
        <v>112</v>
      </c>
      <c r="B144" s="336"/>
      <c r="C144" s="67" t="str">
        <f t="shared" si="1"/>
        <v>Электронный справочник на основе Справочника организаций "2ГИС.АРМАВИР" (версия для ПК)</v>
      </c>
      <c r="D144" s="337">
        <v>1680</v>
      </c>
      <c r="E144" s="338"/>
      <c r="F144" s="338"/>
      <c r="G144" s="338"/>
      <c r="H144" s="339"/>
    </row>
    <row r="145" spans="1:8" ht="50.1" customHeight="1" x14ac:dyDescent="0.2">
      <c r="A145" s="335" t="s">
        <v>113</v>
      </c>
      <c r="B145" s="336"/>
      <c r="C145" s="67" t="str">
        <f t="shared" si="1"/>
        <v>Электронный справочник на основе Справочника организаций "2ГИС.АРМАВИР" (версия для ПК)</v>
      </c>
      <c r="D145" s="337">
        <v>3240</v>
      </c>
      <c r="E145" s="338"/>
      <c r="F145" s="338"/>
      <c r="G145" s="338"/>
      <c r="H145" s="339"/>
    </row>
    <row r="146" spans="1:8" ht="50.1" customHeight="1" x14ac:dyDescent="0.2">
      <c r="A146" s="335" t="s">
        <v>114</v>
      </c>
      <c r="B146" s="336"/>
      <c r="C146" s="67" t="str">
        <f t="shared" si="1"/>
        <v>Электронный справочник на основе Справочника организаций "2ГИС.АРМАВИР" (версия для ПК)</v>
      </c>
      <c r="D146" s="337">
        <v>3240</v>
      </c>
      <c r="E146" s="338"/>
      <c r="F146" s="338"/>
      <c r="G146" s="338"/>
      <c r="H146" s="339"/>
    </row>
    <row r="147" spans="1:8" ht="50.1" customHeight="1" x14ac:dyDescent="0.2">
      <c r="A147" s="335" t="s">
        <v>115</v>
      </c>
      <c r="B147" s="336"/>
      <c r="C147" s="67" t="s">
        <v>95</v>
      </c>
      <c r="D147" s="337">
        <v>720</v>
      </c>
      <c r="E147" s="338"/>
      <c r="F147" s="338"/>
      <c r="G147" s="338"/>
      <c r="H147" s="339"/>
    </row>
    <row r="148" spans="1:8" ht="72" customHeight="1" x14ac:dyDescent="0.2">
      <c r="A148" s="335" t="s">
        <v>116</v>
      </c>
      <c r="B148" s="336"/>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37">
        <v>11520</v>
      </c>
      <c r="E148" s="338"/>
      <c r="F148" s="338"/>
      <c r="G148" s="338"/>
      <c r="H148" s="339"/>
    </row>
    <row r="149" spans="1:8" ht="50.1" customHeight="1" thickBot="1" x14ac:dyDescent="0.25">
      <c r="A149" s="335" t="s">
        <v>117</v>
      </c>
      <c r="B149" s="336"/>
      <c r="C149" s="67" t="str">
        <f t="shared" si="1"/>
        <v>Электронный справочник на основе Справочника организаций "2ГИС.АРМАВИР" (версия для ПК)</v>
      </c>
      <c r="D149" s="353">
        <v>1800</v>
      </c>
      <c r="E149" s="354"/>
      <c r="F149" s="354"/>
      <c r="G149" s="354"/>
      <c r="H149" s="355"/>
    </row>
    <row r="150" spans="1:8" s="23" customFormat="1" ht="50.1" customHeight="1" thickBot="1" x14ac:dyDescent="0.25">
      <c r="A150" s="341" t="s">
        <v>118</v>
      </c>
      <c r="B150" s="342"/>
      <c r="C150" s="21"/>
      <c r="D150" s="343"/>
      <c r="E150" s="343"/>
      <c r="F150" s="343"/>
      <c r="G150" s="343"/>
      <c r="H150" s="344"/>
    </row>
    <row r="151" spans="1:8" s="16" customFormat="1" ht="50.1" customHeight="1" x14ac:dyDescent="0.2">
      <c r="A151" s="335" t="s">
        <v>119</v>
      </c>
      <c r="B151" s="336"/>
      <c r="C15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37">
        <v>1500</v>
      </c>
      <c r="E151" s="338"/>
      <c r="F151" s="338"/>
      <c r="G151" s="338"/>
      <c r="H151" s="339"/>
    </row>
    <row r="152" spans="1:8" s="16" customFormat="1" ht="50.1" customHeight="1" x14ac:dyDescent="0.2">
      <c r="A152" s="335" t="s">
        <v>120</v>
      </c>
      <c r="B152" s="336"/>
      <c r="C152" s="346"/>
      <c r="D152" s="337">
        <v>1500</v>
      </c>
      <c r="E152" s="338"/>
      <c r="F152" s="338"/>
      <c r="G152" s="338"/>
      <c r="H152" s="339"/>
    </row>
    <row r="153" spans="1:8" s="16" customFormat="1" ht="50.1" customHeight="1" x14ac:dyDescent="0.2">
      <c r="A153" s="348" t="s">
        <v>121</v>
      </c>
      <c r="B153" s="349"/>
      <c r="C153" s="346"/>
      <c r="D153" s="496">
        <v>1500</v>
      </c>
      <c r="E153" s="368"/>
      <c r="F153" s="368"/>
      <c r="G153" s="368"/>
      <c r="H153" s="368"/>
    </row>
    <row r="154" spans="1:8" s="16" customFormat="1" ht="50.1" customHeight="1" x14ac:dyDescent="0.2">
      <c r="A154" s="348" t="s">
        <v>122</v>
      </c>
      <c r="B154" s="349"/>
      <c r="C154" s="346"/>
      <c r="D154" s="496">
        <v>150</v>
      </c>
      <c r="E154" s="368"/>
      <c r="F154" s="368"/>
      <c r="G154" s="368"/>
      <c r="H154" s="368"/>
    </row>
    <row r="155" spans="1:8" s="16" customFormat="1" ht="50.1" customHeight="1" thickBot="1" x14ac:dyDescent="0.25">
      <c r="A155" s="348" t="s">
        <v>123</v>
      </c>
      <c r="B155" s="349"/>
      <c r="C155" s="347"/>
      <c r="D155" s="450">
        <v>510</v>
      </c>
      <c r="E155" s="451"/>
      <c r="F155" s="451"/>
      <c r="G155" s="451"/>
      <c r="H155" s="451"/>
    </row>
    <row r="156" spans="1:8" s="16" customFormat="1" ht="50.1" customHeight="1" thickBot="1" x14ac:dyDescent="0.25">
      <c r="A156" s="341" t="s">
        <v>124</v>
      </c>
      <c r="B156" s="342"/>
      <c r="C156" s="21"/>
      <c r="D156" s="343"/>
      <c r="E156" s="343"/>
      <c r="F156" s="343"/>
      <c r="G156" s="343"/>
      <c r="H156" s="344"/>
    </row>
    <row r="157" spans="1:8" ht="50.1" customHeight="1" x14ac:dyDescent="0.2">
      <c r="A157" s="335" t="s">
        <v>125</v>
      </c>
      <c r="B157" s="336"/>
      <c r="C157" s="67" t="str">
        <f>"Интернет-площадка 2gis.ru на основе Cправочника организаций "&amp;$C$2&amp;""</f>
        <v>Интернет-площадка 2gis.ru на основе Cправочника организаций "2ГИС.АРМАВИР"</v>
      </c>
      <c r="D157" s="337">
        <v>2835</v>
      </c>
      <c r="E157" s="338"/>
      <c r="F157" s="338"/>
      <c r="G157" s="338"/>
      <c r="H157" s="339"/>
    </row>
    <row r="158" spans="1:8" ht="50.1" customHeight="1" x14ac:dyDescent="0.2">
      <c r="A158" s="335" t="s">
        <v>126</v>
      </c>
      <c r="B158" s="336"/>
      <c r="C158"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8" s="337">
        <v>1008</v>
      </c>
      <c r="E158" s="338"/>
      <c r="F158" s="338"/>
      <c r="G158" s="338"/>
      <c r="H158" s="339"/>
    </row>
    <row r="159" spans="1:8" ht="50.1" customHeight="1" x14ac:dyDescent="0.2">
      <c r="A159" s="335" t="s">
        <v>195</v>
      </c>
      <c r="B159" s="336"/>
      <c r="C159" s="67" t="str">
        <f>"Интернет-площадка 2gis.ru на основе Cправочника организаций "&amp;$C$2&amp;""</f>
        <v>Интернет-площадка 2gis.ru на основе Cправочника организаций "2ГИС.АРМАВИР"</v>
      </c>
      <c r="D159" s="337">
        <v>4080</v>
      </c>
      <c r="E159" s="338"/>
      <c r="F159" s="338"/>
      <c r="G159" s="338"/>
      <c r="H159" s="339"/>
    </row>
    <row r="160" spans="1:8" ht="50.1" customHeight="1" x14ac:dyDescent="0.2">
      <c r="A160" s="335" t="s">
        <v>128</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0" s="337">
        <v>1440</v>
      </c>
      <c r="E160" s="338"/>
      <c r="F160" s="338"/>
      <c r="G160" s="338"/>
      <c r="H160" s="339"/>
    </row>
    <row r="161" spans="1:9" ht="75.75" customHeight="1" thickBot="1" x14ac:dyDescent="0.25">
      <c r="A161" s="335" t="s">
        <v>129</v>
      </c>
      <c r="B161" s="336"/>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1" s="337">
        <v>2694</v>
      </c>
      <c r="E161" s="338"/>
      <c r="F161" s="338"/>
      <c r="G161" s="338"/>
      <c r="H161" s="339"/>
    </row>
    <row r="162" spans="1:9" ht="50.1" customHeight="1" thickBot="1" x14ac:dyDescent="0.25">
      <c r="A162" s="497"/>
      <c r="B162" s="498"/>
      <c r="C162" s="60"/>
      <c r="D162" s="499"/>
      <c r="E162" s="499"/>
      <c r="F162" s="499"/>
      <c r="G162" s="499"/>
      <c r="H162" s="500"/>
    </row>
    <row r="163" spans="1:9" ht="12.6" customHeight="1" x14ac:dyDescent="0.2">
      <c r="E163" s="81"/>
      <c r="F163" s="81"/>
      <c r="G163" s="81"/>
      <c r="H163" s="81"/>
      <c r="I163" s="81"/>
    </row>
    <row r="164" spans="1:9" s="77" customFormat="1" ht="24.95" customHeight="1" x14ac:dyDescent="0.2">
      <c r="A164" s="75"/>
      <c r="B164" s="76" t="s">
        <v>130</v>
      </c>
      <c r="C164" s="333" t="s">
        <v>214</v>
      </c>
      <c r="D164" s="333"/>
      <c r="E164" s="81"/>
      <c r="F164" s="81"/>
      <c r="G164" s="81"/>
      <c r="H164" s="81"/>
      <c r="I164" s="81"/>
    </row>
    <row r="165" spans="1:9" s="77" customFormat="1" ht="24.95" customHeight="1" x14ac:dyDescent="0.2">
      <c r="A165" s="75"/>
      <c r="C165" s="520" t="s">
        <v>215</v>
      </c>
      <c r="D165" s="327"/>
      <c r="E165" s="81"/>
      <c r="F165" s="81"/>
      <c r="G165" s="81"/>
      <c r="H165" s="81"/>
      <c r="I165" s="81"/>
    </row>
    <row r="166" spans="1:9" s="77" customFormat="1" ht="24.95" customHeight="1" x14ac:dyDescent="0.2">
      <c r="A166" s="75"/>
      <c r="C166" s="520" t="s">
        <v>216</v>
      </c>
      <c r="D166" s="327"/>
      <c r="E166" s="81"/>
      <c r="F166" s="81"/>
      <c r="G166" s="81"/>
      <c r="H166" s="81"/>
      <c r="I166" s="81"/>
    </row>
    <row r="167" spans="1:9" ht="12.6" customHeight="1" x14ac:dyDescent="0.2">
      <c r="E167" s="81"/>
      <c r="F167" s="81"/>
      <c r="G167" s="81"/>
      <c r="H167" s="81"/>
      <c r="I167" s="81"/>
    </row>
    <row r="168" spans="1:9" s="16" customFormat="1" ht="26.25" x14ac:dyDescent="0.2">
      <c r="A168" s="324" t="str">
        <f>Абакан_юр!A171</f>
        <v>По соглашению сторон в качестве валюты платежа могут выступать украинские гривны, в этом случае курс следующий: 1 руб. = 0,5104 гривен</v>
      </c>
      <c r="B168" s="324"/>
      <c r="C168" s="324"/>
      <c r="D168" s="79"/>
      <c r="E168" s="79"/>
      <c r="F168" s="80"/>
      <c r="G168" s="328"/>
      <c r="H168" s="328"/>
    </row>
    <row r="169" spans="1:9" ht="26.25" x14ac:dyDescent="0.2">
      <c r="A169" s="324" t="str">
        <f>Абакан_юр!A172</f>
        <v>По соглашению сторон в качестве валюты платежа могут выступать дирхамы ОАЭ, в этом случае курс следующий: 1 руб. = 0,0434 дирхам</v>
      </c>
      <c r="B169" s="324"/>
      <c r="C169" s="324"/>
      <c r="D169" s="79"/>
      <c r="E169" s="79"/>
      <c r="F169" s="80"/>
      <c r="G169" s="82"/>
      <c r="H169" s="82"/>
    </row>
    <row r="170" spans="1:9" ht="26.25" x14ac:dyDescent="0.2">
      <c r="A170" s="324" t="str">
        <f>Абакан_юр!A173</f>
        <v>По соглашению сторон в качестве валюты платежа могут выступать доллары США, в этом случае курс следующий: 1 руб. = 0,0126 доллара</v>
      </c>
      <c r="B170" s="324"/>
      <c r="C170" s="324"/>
      <c r="D170" s="79"/>
      <c r="E170" s="79"/>
      <c r="F170" s="80"/>
      <c r="G170" s="82"/>
      <c r="H170" s="82"/>
    </row>
    <row r="171" spans="1:9" ht="26.25" x14ac:dyDescent="0.2">
      <c r="A171" s="324" t="str">
        <f>Абакан_юр!A174</f>
        <v>По соглашению сторон в качестве валюты платежа могут выступать евро, в этом случае курс следующий: 1 руб. = 0,0117 евро</v>
      </c>
      <c r="B171" s="324"/>
      <c r="C171" s="324"/>
      <c r="D171" s="79"/>
      <c r="E171" s="80"/>
      <c r="F171" s="80"/>
      <c r="G171" s="82"/>
      <c r="H171" s="82"/>
    </row>
    <row r="172" spans="1:9" ht="26.25" x14ac:dyDescent="0.2">
      <c r="A172" s="324" t="str">
        <f>Абакан_юр!A175</f>
        <v>По соглашению сторон в качестве валюты платежа могут выступать чешские кроны, в этом случае курс следующий: 1 руб. = 0,2914 крона</v>
      </c>
      <c r="B172" s="324"/>
      <c r="C172" s="324"/>
      <c r="D172" s="79"/>
      <c r="E172" s="80"/>
      <c r="F172" s="80"/>
      <c r="G172" s="82"/>
      <c r="H172" s="82"/>
    </row>
    <row r="173" spans="1:9" ht="26.25" x14ac:dyDescent="0.2">
      <c r="A173" s="324" t="str">
        <f>Абакан_юр!A176</f>
        <v>По соглашению сторон в качестве валюты платежа могут выступать киргизские сомы, в этом случае курс следующий: 1 руб. = 1,0988 сом</v>
      </c>
      <c r="B173" s="324"/>
      <c r="C173" s="324"/>
      <c r="D173" s="79"/>
      <c r="E173" s="79"/>
      <c r="F173" s="80"/>
      <c r="G173" s="82"/>
      <c r="H173" s="82"/>
    </row>
    <row r="174" spans="1:9" ht="26.25" x14ac:dyDescent="0.2">
      <c r="A174"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4" s="324"/>
      <c r="C174" s="324"/>
      <c r="D174" s="79"/>
      <c r="E174" s="79"/>
      <c r="F174" s="80"/>
      <c r="G174" s="82"/>
      <c r="H174" s="82"/>
    </row>
    <row r="175" spans="1:9" ht="26.25" customHeight="1" x14ac:dyDescent="0.2">
      <c r="A175" s="83"/>
      <c r="B175" s="83"/>
      <c r="C175" s="84"/>
      <c r="D175" s="85"/>
      <c r="E175" s="85"/>
      <c r="F175" s="86"/>
      <c r="G175" s="87"/>
      <c r="H175" s="87"/>
    </row>
    <row r="176" spans="1:9" ht="26.25" customHeight="1" x14ac:dyDescent="0.2">
      <c r="A176" s="325" t="s">
        <v>141</v>
      </c>
      <c r="B176" s="325"/>
      <c r="C176" s="325"/>
      <c r="D176" s="325"/>
      <c r="E176" s="325"/>
      <c r="F176" s="325"/>
      <c r="G176" s="325"/>
      <c r="H176" s="325"/>
    </row>
    <row r="177" spans="1:8" ht="26.25" customHeight="1" x14ac:dyDescent="0.2">
      <c r="A177" s="325" t="s">
        <v>142</v>
      </c>
      <c r="B177" s="325"/>
      <c r="C177" s="325"/>
      <c r="D177" s="325"/>
      <c r="E177" s="325"/>
      <c r="F177" s="325"/>
      <c r="G177" s="325"/>
      <c r="H177" s="325"/>
    </row>
    <row r="178" spans="1:8" ht="26.25" customHeight="1" x14ac:dyDescent="0.2">
      <c r="A178" s="83"/>
      <c r="B178" s="83"/>
      <c r="C178" s="84"/>
      <c r="D178" s="85"/>
      <c r="E178" s="85"/>
      <c r="F178" s="86"/>
      <c r="G178" s="87"/>
      <c r="H178" s="87"/>
    </row>
    <row r="179" spans="1:8" ht="26.25" customHeight="1" thickBot="1" x14ac:dyDescent="0.25">
      <c r="A179" s="326" t="s">
        <v>143</v>
      </c>
      <c r="B179" s="326"/>
      <c r="C179" s="326"/>
      <c r="D179" s="326"/>
      <c r="E179" s="326"/>
      <c r="F179" s="89"/>
      <c r="G179" s="81"/>
      <c r="H179" s="90"/>
    </row>
    <row r="180" spans="1:8" ht="26.25" customHeight="1" thickBot="1" x14ac:dyDescent="0.25">
      <c r="A180" s="312" t="s">
        <v>144</v>
      </c>
      <c r="B180" s="313"/>
      <c r="C180" s="313"/>
      <c r="D180" s="313"/>
      <c r="E180" s="314"/>
      <c r="F180" s="91"/>
      <c r="H180" s="92"/>
    </row>
    <row r="181" spans="1:8" ht="26.25" customHeight="1" thickBot="1" x14ac:dyDescent="0.25">
      <c r="A181" s="517" t="s">
        <v>145</v>
      </c>
      <c r="B181" s="518"/>
      <c r="C181" s="93" t="s">
        <v>146</v>
      </c>
      <c r="D181" s="600" t="s">
        <v>147</v>
      </c>
      <c r="E181" s="601"/>
      <c r="F181" s="94"/>
      <c r="G181" s="94"/>
      <c r="H181" s="94"/>
    </row>
    <row r="182" spans="1:8" ht="84" x14ac:dyDescent="0.2">
      <c r="A182" s="318" t="s">
        <v>148</v>
      </c>
      <c r="B182" s="319"/>
      <c r="C182" s="95" t="s">
        <v>149</v>
      </c>
      <c r="D182" s="320" t="s">
        <v>150</v>
      </c>
      <c r="E182" s="321"/>
      <c r="F182" s="94"/>
      <c r="G182" s="94"/>
      <c r="H182" s="94"/>
    </row>
    <row r="183" spans="1:8" ht="113.25" customHeight="1" x14ac:dyDescent="0.2">
      <c r="A183" s="322" t="s">
        <v>151</v>
      </c>
      <c r="B183" s="323"/>
      <c r="C183" s="96" t="s">
        <v>152</v>
      </c>
      <c r="D183" s="310" t="s">
        <v>153</v>
      </c>
      <c r="E183" s="311"/>
      <c r="F183" s="94"/>
      <c r="G183" s="94"/>
      <c r="H183" s="94"/>
    </row>
    <row r="184" spans="1:8" ht="63.75" thickBot="1" x14ac:dyDescent="0.25">
      <c r="A184" s="474" t="s">
        <v>154</v>
      </c>
      <c r="B184" s="475"/>
      <c r="C184" s="111" t="s">
        <v>155</v>
      </c>
      <c r="D184" s="476" t="s">
        <v>153</v>
      </c>
      <c r="E184" s="477"/>
      <c r="F184" s="86"/>
      <c r="G184" s="87"/>
      <c r="H184" s="87"/>
    </row>
    <row r="185" spans="1:8" ht="107.25" customHeight="1" x14ac:dyDescent="0.2">
      <c r="A185" s="322" t="s">
        <v>157</v>
      </c>
      <c r="B185" s="323"/>
      <c r="C185" s="110" t="s">
        <v>158</v>
      </c>
      <c r="D185" s="323" t="s">
        <v>153</v>
      </c>
      <c r="E185" s="473"/>
      <c r="F185" s="91"/>
      <c r="G185" s="91"/>
      <c r="H185" s="91"/>
    </row>
    <row r="186" spans="1:8" ht="201.75" customHeight="1" thickBot="1" x14ac:dyDescent="0.25">
      <c r="A186" s="596" t="s">
        <v>159</v>
      </c>
      <c r="B186" s="597"/>
      <c r="C186" s="111" t="s">
        <v>160</v>
      </c>
      <c r="D186" s="598" t="s">
        <v>153</v>
      </c>
      <c r="E186" s="599"/>
      <c r="F186" s="86"/>
      <c r="G186" s="87"/>
      <c r="H186" s="87"/>
    </row>
    <row r="187" spans="1:8" ht="192.75" customHeight="1" x14ac:dyDescent="0.2">
      <c r="A187"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325"/>
      <c r="C187" s="325"/>
      <c r="D187" s="325"/>
      <c r="E187" s="325"/>
      <c r="F187" s="325"/>
      <c r="G187" s="325"/>
      <c r="H187" s="325"/>
    </row>
    <row r="188" spans="1:8" ht="81" customHeight="1" x14ac:dyDescent="0.2">
      <c r="A188" s="325" t="s">
        <v>164</v>
      </c>
      <c r="B188" s="325"/>
      <c r="C188" s="325"/>
      <c r="D188" s="325"/>
      <c r="E188" s="325"/>
      <c r="F188" s="325"/>
      <c r="G188" s="325"/>
      <c r="H188" s="325"/>
    </row>
    <row r="189" spans="1:8" ht="33" customHeight="1" x14ac:dyDescent="0.2">
      <c r="A189" s="307" t="s">
        <v>165</v>
      </c>
      <c r="B189" s="307"/>
      <c r="C189" s="307"/>
      <c r="D189" s="307"/>
      <c r="E189" s="307"/>
      <c r="F189" s="307"/>
      <c r="G189" s="307"/>
      <c r="H189" s="307"/>
    </row>
    <row r="190" spans="1:8" ht="120.75" customHeight="1" x14ac:dyDescent="0.2">
      <c r="A190" s="325" t="s">
        <v>166</v>
      </c>
      <c r="B190" s="325"/>
      <c r="C190" s="325"/>
      <c r="D190" s="325"/>
      <c r="E190" s="325"/>
      <c r="F190" s="325"/>
      <c r="G190" s="325"/>
      <c r="H190" s="325"/>
    </row>
    <row r="191" spans="1:8" ht="90" customHeight="1" x14ac:dyDescent="0.2"/>
    <row r="192" spans="1:8" s="72" customFormat="1" ht="125.25" customHeight="1" x14ac:dyDescent="0.2">
      <c r="A192" s="71"/>
      <c r="C192" s="73"/>
      <c r="H192" s="74"/>
    </row>
    <row r="193" spans="1:8" s="88" customFormat="1" ht="222.75" customHeight="1" x14ac:dyDescent="0.2">
      <c r="A193" s="71"/>
      <c r="B193" s="72"/>
      <c r="C193" s="73"/>
      <c r="D193" s="72"/>
      <c r="E193" s="72"/>
      <c r="F193" s="72"/>
      <c r="G193" s="72"/>
      <c r="H193" s="74"/>
    </row>
    <row r="194" spans="1:8" ht="192.75" customHeight="1" x14ac:dyDescent="0.2"/>
    <row r="195" spans="1:8" ht="66.75" customHeight="1" x14ac:dyDescent="0.2"/>
    <row r="197" spans="1:8" s="97" customFormat="1" ht="114.75" customHeight="1" x14ac:dyDescent="0.2">
      <c r="A197" s="71"/>
      <c r="B197" s="72"/>
      <c r="C197" s="73"/>
      <c r="D197" s="72"/>
      <c r="E197" s="72"/>
      <c r="F197" s="72"/>
      <c r="G197" s="72"/>
      <c r="H197" s="74"/>
    </row>
  </sheetData>
  <sheetProtection selectLockedCells="1" selectUnlockedCells="1"/>
  <mergeCells count="31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9:C169"/>
    <mergeCell ref="A170:C170"/>
    <mergeCell ref="A171:C171"/>
    <mergeCell ref="A172:C172"/>
    <mergeCell ref="A173:C173"/>
    <mergeCell ref="A174:C174"/>
    <mergeCell ref="A162:B162"/>
    <mergeCell ref="D162:H162"/>
    <mergeCell ref="C164:D164"/>
    <mergeCell ref="C165:D165"/>
    <mergeCell ref="C166:D166"/>
    <mergeCell ref="A168:C168"/>
    <mergeCell ref="G168:H16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89:H189"/>
    <mergeCell ref="A190:E190"/>
    <mergeCell ref="F190:H190"/>
    <mergeCell ref="A185:B185"/>
    <mergeCell ref="D185:E185"/>
    <mergeCell ref="A186:B186"/>
    <mergeCell ref="D186:E186"/>
    <mergeCell ref="A187:H187"/>
    <mergeCell ref="A188:H188"/>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zoomScale="40" zoomScaleNormal="40" zoomScaleSheetLayoutView="40" workbookViewId="0">
      <pane ySplit="4" topLeftCell="A16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33" t="s">
        <v>8</v>
      </c>
      <c r="E4" s="552"/>
      <c r="F4" s="552"/>
      <c r="G4" s="552"/>
      <c r="H4" s="553"/>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ht="31.5" customHeight="1" thickBot="1" x14ac:dyDescent="0.25">
      <c r="A7" s="142"/>
      <c r="B7" s="143"/>
      <c r="C7" s="144"/>
      <c r="D7" s="120" t="s">
        <v>168</v>
      </c>
      <c r="E7" s="99" t="s">
        <v>169</v>
      </c>
      <c r="F7" s="120" t="s">
        <v>170</v>
      </c>
      <c r="G7" s="99" t="s">
        <v>171</v>
      </c>
      <c r="H7" s="12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 s="360">
        <f>F8*1.2</f>
        <v>5860.8</v>
      </c>
      <c r="E8" s="361">
        <f>F8*1.1</f>
        <v>5372.4000000000005</v>
      </c>
      <c r="F8" s="361">
        <v>4884</v>
      </c>
      <c r="G8" s="361">
        <f>F8*0.75</f>
        <v>3663</v>
      </c>
      <c r="H8" s="362">
        <f>F8*0.5</f>
        <v>2442</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 s="436">
        <f>F13*1.2</f>
        <v>7048.8</v>
      </c>
      <c r="E13" s="361">
        <f>F13*1.1</f>
        <v>6461.4000000000005</v>
      </c>
      <c r="F13" s="361">
        <v>5874</v>
      </c>
      <c r="G13" s="361">
        <f>F13*0.75</f>
        <v>4405.5</v>
      </c>
      <c r="H13" s="362">
        <f>F13*0.5</f>
        <v>2937</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 s="461"/>
      <c r="E17" s="354"/>
      <c r="F17" s="354"/>
      <c r="G17" s="354"/>
      <c r="H17" s="355"/>
    </row>
    <row r="18" spans="1:8" s="16" customFormat="1" ht="24.95" customHeight="1" thickBot="1" x14ac:dyDescent="0.25">
      <c r="A18" s="28"/>
      <c r="B18" s="34"/>
      <c r="C18" s="30"/>
      <c r="D18" s="498"/>
      <c r="E18" s="498"/>
      <c r="F18" s="498"/>
      <c r="G18" s="498"/>
      <c r="H18" s="624"/>
    </row>
    <row r="19" spans="1:8" s="16" customFormat="1" ht="112.5" customHeight="1" x14ac:dyDescent="0.2">
      <c r="A19" s="417" t="s">
        <v>17</v>
      </c>
      <c r="B19" s="37" t="s">
        <v>18</v>
      </c>
      <c r="C19" s="38"/>
      <c r="D19" s="444">
        <v>840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"2ГИС.ЛЕНИНСК-КУЗНЕЦКИЙ"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4" s="506">
        <v>120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8" s="360">
        <f>F28*1.2</f>
        <v>8208</v>
      </c>
      <c r="E28" s="361">
        <f>F28*1.1</f>
        <v>7524.0000000000009</v>
      </c>
      <c r="F28" s="361">
        <v>6840</v>
      </c>
      <c r="G28" s="361">
        <f>F28*0.75</f>
        <v>5130</v>
      </c>
      <c r="H28" s="362">
        <f>F28*0.5</f>
        <v>3420</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3" s="436">
        <f>F33*1.2</f>
        <v>9878.4</v>
      </c>
      <c r="E33" s="361">
        <f>F33*1.1</f>
        <v>9055.2000000000007</v>
      </c>
      <c r="F33" s="361">
        <v>8232</v>
      </c>
      <c r="G33" s="361">
        <f>F33*0.75</f>
        <v>6174</v>
      </c>
      <c r="H33" s="362">
        <f>F33*0.5</f>
        <v>4116</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1200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"2ГИС.ЛЕНИНСК-КУЗНЕЦКИЙ"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4" s="458">
        <v>120</v>
      </c>
      <c r="E44" s="424"/>
      <c r="F44" s="424"/>
      <c r="G44" s="424"/>
      <c r="H44" s="425"/>
    </row>
    <row r="45" spans="1:8" s="16" customFormat="1" ht="69.75" customHeight="1" x14ac:dyDescent="0.2">
      <c r="A45" s="418"/>
      <c r="B45" s="455"/>
      <c r="C45" s="457"/>
      <c r="D45" s="459"/>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459"/>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7" s="460"/>
      <c r="E47" s="428"/>
      <c r="F47" s="428"/>
      <c r="G47" s="428"/>
      <c r="H47" s="429"/>
    </row>
    <row r="48" spans="1:8" ht="21.75" thickBot="1" x14ac:dyDescent="0.25">
      <c r="A48" s="40"/>
      <c r="B48" s="59"/>
      <c r="C48" s="60"/>
      <c r="D48" s="414"/>
      <c r="E48" s="415"/>
      <c r="F48" s="415"/>
      <c r="G48" s="415"/>
      <c r="H48" s="416"/>
    </row>
    <row r="49" spans="1:8" ht="42.75" thickBot="1" x14ac:dyDescent="0.25">
      <c r="A49" s="514"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9" s="515">
        <f>F49*1.2</f>
        <v>3312</v>
      </c>
      <c r="E49" s="515">
        <f>F49*1.1</f>
        <v>3036.0000000000005</v>
      </c>
      <c r="F49" s="515">
        <v>2760</v>
      </c>
      <c r="G49" s="515">
        <f>F49*0.75</f>
        <v>2070</v>
      </c>
      <c r="H49" s="515">
        <f>F49*0.5</f>
        <v>1380</v>
      </c>
    </row>
    <row r="50" spans="1:8" ht="84.75" thickBot="1" x14ac:dyDescent="0.25">
      <c r="A50" s="514"/>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516"/>
      <c r="E50" s="516"/>
      <c r="F50" s="516"/>
      <c r="G50" s="516"/>
      <c r="H50" s="516"/>
    </row>
    <row r="51" spans="1:8" ht="63.75" thickBot="1" x14ac:dyDescent="0.25">
      <c r="A51" s="514"/>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1" s="516"/>
      <c r="E51" s="516"/>
      <c r="F51" s="516"/>
      <c r="G51" s="516"/>
      <c r="H51" s="516"/>
    </row>
    <row r="52" spans="1:8" ht="21.75" thickBot="1" x14ac:dyDescent="0.25">
      <c r="A52" s="40"/>
      <c r="B52" s="59"/>
      <c r="C52" s="60"/>
      <c r="D52" s="414"/>
      <c r="E52" s="415"/>
      <c r="F52" s="415"/>
      <c r="G52" s="415"/>
      <c r="H52" s="416"/>
    </row>
    <row r="53" spans="1:8" ht="42" x14ac:dyDescent="0.2">
      <c r="A53" s="513"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3" s="458">
        <v>120</v>
      </c>
      <c r="E53" s="424"/>
      <c r="F53" s="424"/>
      <c r="G53" s="424"/>
      <c r="H53" s="425"/>
    </row>
    <row r="54" spans="1:8" ht="63.75" thickBot="1" x14ac:dyDescent="0.25">
      <c r="A54" s="418"/>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4" s="460"/>
      <c r="E54" s="428"/>
      <c r="F54" s="428"/>
      <c r="G54" s="428"/>
      <c r="H54" s="429"/>
    </row>
    <row r="55" spans="1:8" s="16" customFormat="1" ht="24.95" customHeight="1" thickBot="1" x14ac:dyDescent="0.25">
      <c r="A55" s="40"/>
      <c r="B55" s="41"/>
      <c r="C55" s="42"/>
      <c r="D55" s="498" t="s">
        <v>228</v>
      </c>
      <c r="E55" s="498"/>
      <c r="F55" s="498"/>
      <c r="G55" s="498"/>
      <c r="H55" s="624"/>
    </row>
    <row r="56" spans="1:8" s="16" customFormat="1" ht="48" customHeight="1" x14ac:dyDescent="0.2">
      <c r="A56" s="440" t="s">
        <v>31</v>
      </c>
      <c r="B56" s="434" t="s">
        <v>27</v>
      </c>
      <c r="C5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6" s="360">
        <f>F56*1.2</f>
        <v>6393.5999999999995</v>
      </c>
      <c r="E56" s="361">
        <f>F56*1.1</f>
        <v>5860.8</v>
      </c>
      <c r="F56" s="361">
        <v>5328</v>
      </c>
      <c r="G56" s="361">
        <f>F56*0.75</f>
        <v>3996</v>
      </c>
      <c r="H56" s="362">
        <f>F56*0.5</f>
        <v>2664</v>
      </c>
    </row>
    <row r="57" spans="1:8" s="16" customFormat="1" ht="132" customHeight="1" x14ac:dyDescent="0.2">
      <c r="A57" s="441"/>
      <c r="B57" s="435"/>
      <c r="C57" s="435"/>
      <c r="D57" s="337"/>
      <c r="E57" s="338"/>
      <c r="F57" s="338"/>
      <c r="G57" s="338"/>
      <c r="H57" s="339"/>
    </row>
    <row r="58" spans="1:8" s="16" customFormat="1" ht="127.5" customHeight="1" x14ac:dyDescent="0.2">
      <c r="A58" s="441"/>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8" s="337"/>
      <c r="E58" s="338"/>
      <c r="F58" s="338"/>
      <c r="G58" s="338"/>
      <c r="H58" s="339"/>
    </row>
    <row r="59" spans="1:8" s="16" customFormat="1" ht="127.5" customHeight="1" thickBot="1" x14ac:dyDescent="0.25">
      <c r="A59" s="442"/>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367"/>
      <c r="E59" s="351"/>
      <c r="F59" s="351"/>
      <c r="G59" s="351"/>
      <c r="H59" s="352"/>
    </row>
    <row r="60" spans="1:8" s="16" customFormat="1" ht="166.5" customHeight="1" thickBot="1" x14ac:dyDescent="0.25">
      <c r="A60" s="443"/>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0" s="353"/>
      <c r="E60" s="354"/>
      <c r="F60" s="354"/>
      <c r="G60" s="354"/>
      <c r="H60" s="355"/>
    </row>
    <row r="61" spans="1:8" s="16" customFormat="1" ht="24.95" customHeight="1" thickBot="1" x14ac:dyDescent="0.25">
      <c r="A61" s="28"/>
      <c r="B61" s="29"/>
      <c r="C61" s="30"/>
      <c r="D61" s="498" t="s">
        <v>228</v>
      </c>
      <c r="E61" s="498"/>
      <c r="F61" s="498"/>
      <c r="G61" s="498"/>
      <c r="H61" s="624"/>
    </row>
    <row r="62" spans="1:8" s="16" customFormat="1" ht="48" customHeight="1" x14ac:dyDescent="0.2">
      <c r="A62" s="430" t="s">
        <v>35</v>
      </c>
      <c r="B62" s="434" t="s">
        <v>27</v>
      </c>
      <c r="C6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2" s="436">
        <f>F62*1.2</f>
        <v>7689.5999999999995</v>
      </c>
      <c r="E62" s="361">
        <f>F62*1.1</f>
        <v>7048.8</v>
      </c>
      <c r="F62" s="361">
        <v>6408</v>
      </c>
      <c r="G62" s="361">
        <f>F62*0.75</f>
        <v>4806</v>
      </c>
      <c r="H62" s="362">
        <f>F62*0.5</f>
        <v>3204</v>
      </c>
    </row>
    <row r="63" spans="1:8" s="16" customFormat="1" ht="132" customHeight="1" x14ac:dyDescent="0.2">
      <c r="A63" s="431"/>
      <c r="B63" s="435"/>
      <c r="C63" s="435"/>
      <c r="D63" s="340"/>
      <c r="E63" s="338"/>
      <c r="F63" s="338"/>
      <c r="G63" s="338"/>
      <c r="H63" s="339"/>
    </row>
    <row r="64" spans="1:8" s="16" customFormat="1" ht="138.94999999999999" customHeight="1" x14ac:dyDescent="0.2">
      <c r="A64" s="431"/>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4" s="340"/>
      <c r="E64" s="338"/>
      <c r="F64" s="338"/>
      <c r="G64" s="338"/>
      <c r="H64" s="339"/>
    </row>
    <row r="65" spans="1:8" s="16" customFormat="1" ht="166.5" customHeight="1" x14ac:dyDescent="0.2">
      <c r="A65" s="431"/>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340"/>
      <c r="E65" s="338"/>
      <c r="F65" s="338"/>
      <c r="G65" s="338"/>
      <c r="H65" s="339"/>
    </row>
    <row r="66" spans="1:8" s="16" customFormat="1" ht="92.25" customHeight="1" thickBot="1" x14ac:dyDescent="0.25">
      <c r="A66" s="468"/>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6" s="461"/>
      <c r="E66" s="354"/>
      <c r="F66" s="354"/>
      <c r="G66" s="354"/>
      <c r="H66" s="355"/>
    </row>
    <row r="67" spans="1:8" s="16" customFormat="1" ht="24.95" customHeight="1" thickBot="1" x14ac:dyDescent="0.25">
      <c r="A67" s="40"/>
      <c r="B67" s="41"/>
      <c r="C67" s="42"/>
      <c r="D67" s="498" t="s">
        <v>228</v>
      </c>
      <c r="E67" s="498"/>
      <c r="F67" s="498"/>
      <c r="G67" s="498"/>
      <c r="H67" s="624"/>
    </row>
    <row r="68" spans="1:8" s="16" customFormat="1" ht="50.1" customHeight="1" x14ac:dyDescent="0.2">
      <c r="A68" s="417" t="s">
        <v>37</v>
      </c>
      <c r="B68" s="454" t="s">
        <v>23</v>
      </c>
      <c r="C68"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8" s="506">
        <v>120</v>
      </c>
      <c r="E68" s="507"/>
      <c r="F68" s="507"/>
      <c r="G68" s="507"/>
      <c r="H68" s="508"/>
    </row>
    <row r="69" spans="1:8" s="16" customFormat="1" ht="94.5" customHeight="1" x14ac:dyDescent="0.2">
      <c r="A69" s="418"/>
      <c r="B69" s="455"/>
      <c r="C69" s="457"/>
      <c r="D69" s="459"/>
      <c r="E69" s="426"/>
      <c r="F69" s="426"/>
      <c r="G69" s="426"/>
      <c r="H69" s="509"/>
    </row>
    <row r="70" spans="1:8" s="16" customFormat="1" ht="163.5" customHeight="1" thickBot="1" x14ac:dyDescent="0.25">
      <c r="A70" s="419"/>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0" s="510"/>
      <c r="E70" s="511"/>
      <c r="F70" s="511"/>
      <c r="G70" s="511"/>
      <c r="H70" s="512"/>
    </row>
    <row r="71" spans="1:8" ht="21.75" thickBot="1" x14ac:dyDescent="0.25">
      <c r="A71" s="40"/>
      <c r="B71" s="59"/>
      <c r="C71" s="60"/>
      <c r="D71" s="498" t="s">
        <v>228</v>
      </c>
      <c r="E71" s="498"/>
      <c r="F71" s="498"/>
      <c r="G71" s="498"/>
      <c r="H71" s="624"/>
    </row>
    <row r="72" spans="1:8" ht="50.1" customHeight="1" thickBot="1" x14ac:dyDescent="0.25">
      <c r="A72" s="386" t="s">
        <v>38</v>
      </c>
      <c r="B72" s="387"/>
      <c r="C72" s="387"/>
      <c r="D72" s="398" t="str">
        <f>"от "&amp;MIN(D73:D92)&amp;" до "&amp;MAX(D73:D92)</f>
        <v>от 600 до 12000</v>
      </c>
      <c r="E72" s="399"/>
      <c r="F72" s="399"/>
      <c r="G72" s="399"/>
      <c r="H72" s="400"/>
    </row>
    <row r="73" spans="1:8" ht="37.5" customHeight="1" x14ac:dyDescent="0.2">
      <c r="A73" s="408" t="s">
        <v>39</v>
      </c>
      <c r="B73" s="409"/>
      <c r="C73" s="410"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3" s="411">
        <v>600</v>
      </c>
      <c r="E73" s="412"/>
      <c r="F73" s="412"/>
      <c r="G73" s="412"/>
      <c r="H73" s="413"/>
    </row>
    <row r="74" spans="1:8" ht="37.5" customHeight="1" x14ac:dyDescent="0.2">
      <c r="A74" s="396" t="s">
        <v>40</v>
      </c>
      <c r="B74" s="397"/>
      <c r="C74" s="410"/>
      <c r="D74" s="337">
        <v>1200</v>
      </c>
      <c r="E74" s="338"/>
      <c r="F74" s="338"/>
      <c r="G74" s="338"/>
      <c r="H74" s="339"/>
    </row>
    <row r="75" spans="1:8" ht="37.5" customHeight="1" x14ac:dyDescent="0.2">
      <c r="A75" s="396" t="s">
        <v>41</v>
      </c>
      <c r="B75" s="397"/>
      <c r="C75" s="410"/>
      <c r="D75" s="337">
        <v>1800</v>
      </c>
      <c r="E75" s="338"/>
      <c r="F75" s="338"/>
      <c r="G75" s="338"/>
      <c r="H75" s="339"/>
    </row>
    <row r="76" spans="1:8" ht="37.5" customHeight="1" x14ac:dyDescent="0.2">
      <c r="A76" s="396" t="s">
        <v>42</v>
      </c>
      <c r="B76" s="397"/>
      <c r="C76" s="410"/>
      <c r="D76" s="337">
        <v>2400</v>
      </c>
      <c r="E76" s="338"/>
      <c r="F76" s="338"/>
      <c r="G76" s="338"/>
      <c r="H76" s="339"/>
    </row>
    <row r="77" spans="1:8" ht="37.5" customHeight="1" x14ac:dyDescent="0.2">
      <c r="A77" s="396" t="s">
        <v>43</v>
      </c>
      <c r="B77" s="397"/>
      <c r="C77" s="410"/>
      <c r="D77" s="337">
        <v>3000</v>
      </c>
      <c r="E77" s="338"/>
      <c r="F77" s="338"/>
      <c r="G77" s="338"/>
      <c r="H77" s="339"/>
    </row>
    <row r="78" spans="1:8" ht="37.5" customHeight="1" x14ac:dyDescent="0.2">
      <c r="A78" s="396" t="s">
        <v>44</v>
      </c>
      <c r="B78" s="397"/>
      <c r="C78" s="410"/>
      <c r="D78" s="337">
        <v>3600</v>
      </c>
      <c r="E78" s="338"/>
      <c r="F78" s="338"/>
      <c r="G78" s="338"/>
      <c r="H78" s="339"/>
    </row>
    <row r="79" spans="1:8" ht="37.5" customHeight="1" x14ac:dyDescent="0.2">
      <c r="A79" s="396" t="s">
        <v>45</v>
      </c>
      <c r="B79" s="397"/>
      <c r="C79" s="410"/>
      <c r="D79" s="337">
        <v>4200</v>
      </c>
      <c r="E79" s="338"/>
      <c r="F79" s="338"/>
      <c r="G79" s="338"/>
      <c r="H79" s="339"/>
    </row>
    <row r="80" spans="1:8" ht="37.5" customHeight="1" x14ac:dyDescent="0.2">
      <c r="A80" s="396" t="s">
        <v>46</v>
      </c>
      <c r="B80" s="397"/>
      <c r="C80" s="410"/>
      <c r="D80" s="337">
        <v>4800</v>
      </c>
      <c r="E80" s="338"/>
      <c r="F80" s="338"/>
      <c r="G80" s="338"/>
      <c r="H80" s="339"/>
    </row>
    <row r="81" spans="1:8" ht="37.5" customHeight="1" x14ac:dyDescent="0.2">
      <c r="A81" s="396" t="s">
        <v>47</v>
      </c>
      <c r="B81" s="397"/>
      <c r="C81" s="410"/>
      <c r="D81" s="337">
        <v>5400</v>
      </c>
      <c r="E81" s="338"/>
      <c r="F81" s="338"/>
      <c r="G81" s="338"/>
      <c r="H81" s="339"/>
    </row>
    <row r="82" spans="1:8" ht="37.5" customHeight="1" x14ac:dyDescent="0.2">
      <c r="A82" s="396" t="s">
        <v>48</v>
      </c>
      <c r="B82" s="397"/>
      <c r="C82" s="410"/>
      <c r="D82" s="337">
        <v>6000</v>
      </c>
      <c r="E82" s="338"/>
      <c r="F82" s="338"/>
      <c r="G82" s="338"/>
      <c r="H82" s="339"/>
    </row>
    <row r="83" spans="1:8" ht="37.5" customHeight="1" x14ac:dyDescent="0.2">
      <c r="A83" s="396" t="s">
        <v>49</v>
      </c>
      <c r="B83" s="397"/>
      <c r="C83" s="410"/>
      <c r="D83" s="337">
        <v>6600</v>
      </c>
      <c r="E83" s="338"/>
      <c r="F83" s="338"/>
      <c r="G83" s="338"/>
      <c r="H83" s="339"/>
    </row>
    <row r="84" spans="1:8" ht="37.5" customHeight="1" x14ac:dyDescent="0.2">
      <c r="A84" s="396" t="s">
        <v>50</v>
      </c>
      <c r="B84" s="397"/>
      <c r="C84" s="410"/>
      <c r="D84" s="337">
        <v>7200</v>
      </c>
      <c r="E84" s="338"/>
      <c r="F84" s="338"/>
      <c r="G84" s="338"/>
      <c r="H84" s="339"/>
    </row>
    <row r="85" spans="1:8" ht="37.5" customHeight="1" x14ac:dyDescent="0.2">
      <c r="A85" s="396" t="s">
        <v>51</v>
      </c>
      <c r="B85" s="397"/>
      <c r="C85" s="410"/>
      <c r="D85" s="337">
        <v>7800</v>
      </c>
      <c r="E85" s="338"/>
      <c r="F85" s="338"/>
      <c r="G85" s="338"/>
      <c r="H85" s="339"/>
    </row>
    <row r="86" spans="1:8" ht="37.5" customHeight="1" x14ac:dyDescent="0.2">
      <c r="A86" s="396" t="s">
        <v>52</v>
      </c>
      <c r="B86" s="397"/>
      <c r="C86" s="410"/>
      <c r="D86" s="337">
        <v>8400</v>
      </c>
      <c r="E86" s="338"/>
      <c r="F86" s="338"/>
      <c r="G86" s="338"/>
      <c r="H86" s="339"/>
    </row>
    <row r="87" spans="1:8" ht="37.5" customHeight="1" x14ac:dyDescent="0.2">
      <c r="A87" s="396" t="s">
        <v>53</v>
      </c>
      <c r="B87" s="397"/>
      <c r="C87" s="410"/>
      <c r="D87" s="337">
        <v>9000</v>
      </c>
      <c r="E87" s="338"/>
      <c r="F87" s="338"/>
      <c r="G87" s="338"/>
      <c r="H87" s="339"/>
    </row>
    <row r="88" spans="1:8" ht="37.5" customHeight="1" x14ac:dyDescent="0.2">
      <c r="A88" s="396" t="s">
        <v>54</v>
      </c>
      <c r="B88" s="397"/>
      <c r="C88" s="410"/>
      <c r="D88" s="337">
        <v>9600</v>
      </c>
      <c r="E88" s="338"/>
      <c r="F88" s="338"/>
      <c r="G88" s="338"/>
      <c r="H88" s="339"/>
    </row>
    <row r="89" spans="1:8" ht="37.5" customHeight="1" x14ac:dyDescent="0.2">
      <c r="A89" s="396" t="s">
        <v>55</v>
      </c>
      <c r="B89" s="397"/>
      <c r="C89" s="410"/>
      <c r="D89" s="337">
        <v>10200</v>
      </c>
      <c r="E89" s="338"/>
      <c r="F89" s="338"/>
      <c r="G89" s="338"/>
      <c r="H89" s="339"/>
    </row>
    <row r="90" spans="1:8" ht="37.5" customHeight="1" x14ac:dyDescent="0.2">
      <c r="A90" s="396" t="s">
        <v>56</v>
      </c>
      <c r="B90" s="397"/>
      <c r="C90" s="410"/>
      <c r="D90" s="337">
        <v>10800</v>
      </c>
      <c r="E90" s="338"/>
      <c r="F90" s="338"/>
      <c r="G90" s="338"/>
      <c r="H90" s="339"/>
    </row>
    <row r="91" spans="1:8" ht="37.5" customHeight="1" x14ac:dyDescent="0.2">
      <c r="A91" s="396" t="s">
        <v>57</v>
      </c>
      <c r="B91" s="397"/>
      <c r="C91" s="410"/>
      <c r="D91" s="337">
        <v>11400</v>
      </c>
      <c r="E91" s="338"/>
      <c r="F91" s="338"/>
      <c r="G91" s="338"/>
      <c r="H91" s="339"/>
    </row>
    <row r="92" spans="1:8" ht="37.5" customHeight="1" thickBot="1" x14ac:dyDescent="0.25">
      <c r="A92" s="396" t="s">
        <v>58</v>
      </c>
      <c r="B92" s="397"/>
      <c r="C92" s="410"/>
      <c r="D92" s="337">
        <v>12000</v>
      </c>
      <c r="E92" s="338"/>
      <c r="F92" s="338"/>
      <c r="G92" s="338"/>
      <c r="H92" s="339"/>
    </row>
    <row r="93" spans="1:8" ht="50.1" customHeight="1" thickBot="1" x14ac:dyDescent="0.25">
      <c r="A93" s="386" t="s">
        <v>59</v>
      </c>
      <c r="B93" s="387"/>
      <c r="C93" s="387"/>
      <c r="D93" s="398" t="str">
        <f>"от "&amp;MIN(D94:D103)&amp;" до "&amp;MAX(D94:D103)</f>
        <v>от 240 до 4200</v>
      </c>
      <c r="E93" s="399"/>
      <c r="F93" s="399"/>
      <c r="G93" s="399"/>
      <c r="H93" s="400"/>
    </row>
    <row r="94" spans="1:8" ht="151.5" x14ac:dyDescent="0.2">
      <c r="A94" s="62" t="s">
        <v>60</v>
      </c>
      <c r="B94" s="63" t="s">
        <v>13</v>
      </c>
      <c r="C94" s="107"/>
      <c r="D94" s="401">
        <v>660</v>
      </c>
      <c r="E94" s="401"/>
      <c r="F94" s="401"/>
      <c r="G94" s="401"/>
      <c r="H94" s="402"/>
    </row>
    <row r="95" spans="1:8" ht="37.5" customHeight="1" x14ac:dyDescent="0.2">
      <c r="A95" s="356"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5" s="368">
        <v>240</v>
      </c>
      <c r="E95" s="368"/>
      <c r="F95" s="368"/>
      <c r="G95" s="368"/>
      <c r="H95" s="369"/>
    </row>
    <row r="96" spans="1:8" ht="37.5" customHeight="1" x14ac:dyDescent="0.2">
      <c r="A96" s="356" t="s">
        <v>62</v>
      </c>
      <c r="B96" s="395"/>
      <c r="C96" s="404"/>
      <c r="D96" s="368">
        <v>4200</v>
      </c>
      <c r="E96" s="368"/>
      <c r="F96" s="368"/>
      <c r="G96" s="368"/>
      <c r="H96" s="369"/>
    </row>
    <row r="97" spans="1:8" ht="37.5" customHeight="1" x14ac:dyDescent="0.2">
      <c r="A97" s="356" t="s">
        <v>63</v>
      </c>
      <c r="B97" s="395"/>
      <c r="C97" s="404"/>
      <c r="D97" s="368">
        <v>960</v>
      </c>
      <c r="E97" s="368"/>
      <c r="F97" s="368"/>
      <c r="G97" s="368"/>
      <c r="H97" s="369"/>
    </row>
    <row r="98" spans="1:8" ht="37.5" customHeight="1" x14ac:dyDescent="0.2">
      <c r="A98" s="335" t="s">
        <v>64</v>
      </c>
      <c r="B98" s="336"/>
      <c r="C98" s="404"/>
      <c r="D98" s="368">
        <v>3000</v>
      </c>
      <c r="E98" s="368"/>
      <c r="F98" s="368"/>
      <c r="G98" s="368"/>
      <c r="H98" s="369"/>
    </row>
    <row r="99" spans="1:8" ht="37.5" customHeight="1" x14ac:dyDescent="0.2">
      <c r="A99" s="356" t="s">
        <v>65</v>
      </c>
      <c r="B99" s="395"/>
      <c r="C99" s="404"/>
      <c r="D99" s="368">
        <v>240</v>
      </c>
      <c r="E99" s="368"/>
      <c r="F99" s="368"/>
      <c r="G99" s="368"/>
      <c r="H99" s="369"/>
    </row>
    <row r="100" spans="1:8" ht="37.5" customHeight="1" x14ac:dyDescent="0.2">
      <c r="A100" s="356" t="s">
        <v>66</v>
      </c>
      <c r="B100" s="395"/>
      <c r="C100" s="404"/>
      <c r="D100" s="368">
        <v>240</v>
      </c>
      <c r="E100" s="368"/>
      <c r="F100" s="368"/>
      <c r="G100" s="368"/>
      <c r="H100" s="369"/>
    </row>
    <row r="101" spans="1:8" ht="37.5" customHeight="1" x14ac:dyDescent="0.2">
      <c r="A101" s="356" t="s">
        <v>67</v>
      </c>
      <c r="B101" s="395"/>
      <c r="C101" s="404"/>
      <c r="D101" s="368">
        <v>480</v>
      </c>
      <c r="E101" s="368"/>
      <c r="F101" s="368"/>
      <c r="G101" s="368"/>
      <c r="H101" s="369"/>
    </row>
    <row r="102" spans="1:8" ht="37.5" customHeight="1" x14ac:dyDescent="0.2">
      <c r="A102" s="356" t="s">
        <v>68</v>
      </c>
      <c r="B102" s="395"/>
      <c r="C102" s="404"/>
      <c r="D102" s="368">
        <v>720</v>
      </c>
      <c r="E102" s="368"/>
      <c r="F102" s="368"/>
      <c r="G102" s="368"/>
      <c r="H102" s="369"/>
    </row>
    <row r="103" spans="1:8" ht="37.5" customHeight="1" thickBot="1" x14ac:dyDescent="0.25">
      <c r="A103" s="406" t="s">
        <v>69</v>
      </c>
      <c r="B103" s="407"/>
      <c r="C103" s="405"/>
      <c r="D103" s="393">
        <v>3600</v>
      </c>
      <c r="E103" s="393"/>
      <c r="F103" s="393"/>
      <c r="G103" s="393"/>
      <c r="H103" s="394"/>
    </row>
    <row r="104" spans="1:8" s="16" customFormat="1" ht="138.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4" s="354">
        <v>30</v>
      </c>
      <c r="E104" s="354"/>
      <c r="F104" s="354"/>
      <c r="G104" s="354"/>
      <c r="H104" s="355"/>
    </row>
    <row r="105" spans="1:8" ht="50.1" customHeight="1" thickBot="1" x14ac:dyDescent="0.25">
      <c r="A105" s="341" t="s">
        <v>72</v>
      </c>
      <c r="B105" s="342"/>
      <c r="C105" s="21"/>
      <c r="D105" s="343" t="e">
        <f>"от "&amp;MIN(D107,D127:H128,#REF!,D129:H143)&amp;" до "&amp;MAX(D107,D127:H128,#REF!,D129:H143)</f>
        <v>#REF!</v>
      </c>
      <c r="E105" s="343"/>
      <c r="F105" s="343"/>
      <c r="G105" s="343"/>
      <c r="H105" s="344"/>
    </row>
    <row r="106" spans="1:8" ht="21.75" thickBot="1" x14ac:dyDescent="0.25">
      <c r="A106" s="497"/>
      <c r="B106" s="498"/>
      <c r="C106" s="60"/>
      <c r="D106" s="499"/>
      <c r="E106" s="499"/>
      <c r="F106" s="499"/>
      <c r="G106" s="499"/>
      <c r="H106" s="500"/>
    </row>
    <row r="107" spans="1:8" ht="80.25" customHeight="1" thickBot="1" x14ac:dyDescent="0.25">
      <c r="A107" s="374" t="s">
        <v>73</v>
      </c>
      <c r="B107" s="375"/>
      <c r="C10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7" s="379">
        <v>1680</v>
      </c>
      <c r="E107" s="379"/>
      <c r="F107" s="379"/>
      <c r="G107" s="379"/>
      <c r="H107" s="380"/>
    </row>
    <row r="108" spans="1:8" ht="80.25" customHeight="1" thickBot="1" x14ac:dyDescent="0.25">
      <c r="A108" s="381" t="s">
        <v>74</v>
      </c>
      <c r="B108" s="382"/>
      <c r="C108" s="377"/>
      <c r="D108" s="383" t="s">
        <v>75</v>
      </c>
      <c r="E108" s="384"/>
      <c r="F108" s="384"/>
      <c r="G108" s="384"/>
      <c r="H108" s="385"/>
    </row>
    <row r="109" spans="1:8" ht="80.25" customHeight="1" x14ac:dyDescent="0.2">
      <c r="A109" s="363" t="s">
        <v>76</v>
      </c>
      <c r="B109" s="364"/>
      <c r="C109" s="377"/>
      <c r="D109" s="368">
        <f>D107/4</f>
        <v>420</v>
      </c>
      <c r="E109" s="368"/>
      <c r="F109" s="368"/>
      <c r="G109" s="368"/>
      <c r="H109" s="369"/>
    </row>
    <row r="110" spans="1:8" ht="80.25" customHeight="1" x14ac:dyDescent="0.2">
      <c r="A110" s="363" t="s">
        <v>77</v>
      </c>
      <c r="B110" s="364"/>
      <c r="C110" s="377"/>
      <c r="D110" s="368">
        <f>D107/5</f>
        <v>336</v>
      </c>
      <c r="E110" s="368"/>
      <c r="F110" s="368"/>
      <c r="G110" s="368"/>
      <c r="H110" s="369"/>
    </row>
    <row r="111" spans="1:8" ht="80.25" customHeight="1" x14ac:dyDescent="0.2">
      <c r="A111" s="363" t="s">
        <v>78</v>
      </c>
      <c r="B111" s="364"/>
      <c r="C111" s="377"/>
      <c r="D111" s="368">
        <f>D107/6</f>
        <v>280</v>
      </c>
      <c r="E111" s="368"/>
      <c r="F111" s="368"/>
      <c r="G111" s="368"/>
      <c r="H111" s="369"/>
    </row>
    <row r="112" spans="1:8" ht="80.25" customHeight="1" x14ac:dyDescent="0.2">
      <c r="A112" s="363" t="s">
        <v>79</v>
      </c>
      <c r="B112" s="364"/>
      <c r="C112" s="377"/>
      <c r="D112" s="368">
        <f>D107/7</f>
        <v>240</v>
      </c>
      <c r="E112" s="368"/>
      <c r="F112" s="368"/>
      <c r="G112" s="368"/>
      <c r="H112" s="369"/>
    </row>
    <row r="113" spans="1:8" ht="80.25" customHeight="1" x14ac:dyDescent="0.2">
      <c r="A113" s="363" t="s">
        <v>80</v>
      </c>
      <c r="B113" s="364"/>
      <c r="C113" s="377"/>
      <c r="D113" s="368">
        <f>D107/8</f>
        <v>210</v>
      </c>
      <c r="E113" s="368"/>
      <c r="F113" s="368"/>
      <c r="G113" s="368"/>
      <c r="H113" s="369"/>
    </row>
    <row r="114" spans="1:8" ht="80.25" customHeight="1" x14ac:dyDescent="0.2">
      <c r="A114" s="363" t="s">
        <v>81</v>
      </c>
      <c r="B114" s="364"/>
      <c r="C114" s="377"/>
      <c r="D114" s="368">
        <f>D107/9</f>
        <v>186.66666666666666</v>
      </c>
      <c r="E114" s="368"/>
      <c r="F114" s="368"/>
      <c r="G114" s="368"/>
      <c r="H114" s="369"/>
    </row>
    <row r="115" spans="1:8" ht="80.25" customHeight="1" x14ac:dyDescent="0.2">
      <c r="A115" s="363" t="s">
        <v>82</v>
      </c>
      <c r="B115" s="364"/>
      <c r="C115" s="377"/>
      <c r="D115" s="368">
        <f>D107/10</f>
        <v>168</v>
      </c>
      <c r="E115" s="368"/>
      <c r="F115" s="368"/>
      <c r="G115" s="368"/>
      <c r="H115" s="369"/>
    </row>
    <row r="116" spans="1:8" ht="80.25" customHeight="1" thickBot="1" x14ac:dyDescent="0.25">
      <c r="A116" s="374" t="s">
        <v>83</v>
      </c>
      <c r="B116" s="375"/>
      <c r="C116" s="377"/>
      <c r="D116" s="379">
        <v>2208</v>
      </c>
      <c r="E116" s="379"/>
      <c r="F116" s="379"/>
      <c r="G116" s="379"/>
      <c r="H116" s="380"/>
    </row>
    <row r="117" spans="1:8" ht="80.25" customHeight="1" thickBot="1" x14ac:dyDescent="0.25">
      <c r="A117" s="381" t="s">
        <v>74</v>
      </c>
      <c r="B117" s="382"/>
      <c r="C117" s="377"/>
      <c r="D117" s="383" t="s">
        <v>75</v>
      </c>
      <c r="E117" s="384"/>
      <c r="F117" s="384"/>
      <c r="G117" s="384"/>
      <c r="H117" s="385"/>
    </row>
    <row r="118" spans="1:8" ht="80.25" customHeight="1" x14ac:dyDescent="0.2">
      <c r="A118" s="363" t="s">
        <v>76</v>
      </c>
      <c r="B118" s="364"/>
      <c r="C118" s="377"/>
      <c r="D118" s="368">
        <v>552</v>
      </c>
      <c r="E118" s="368"/>
      <c r="F118" s="368"/>
      <c r="G118" s="368"/>
      <c r="H118" s="369"/>
    </row>
    <row r="119" spans="1:8" ht="80.25" customHeight="1" x14ac:dyDescent="0.2">
      <c r="A119" s="363" t="s">
        <v>77</v>
      </c>
      <c r="B119" s="364"/>
      <c r="C119" s="377"/>
      <c r="D119" s="368">
        <v>441.59999999999997</v>
      </c>
      <c r="E119" s="368"/>
      <c r="F119" s="368"/>
      <c r="G119" s="368"/>
      <c r="H119" s="369"/>
    </row>
    <row r="120" spans="1:8" ht="80.25" customHeight="1" x14ac:dyDescent="0.2">
      <c r="A120" s="363" t="s">
        <v>78</v>
      </c>
      <c r="B120" s="364"/>
      <c r="C120" s="377"/>
      <c r="D120" s="368">
        <v>368</v>
      </c>
      <c r="E120" s="368"/>
      <c r="F120" s="368"/>
      <c r="G120" s="368"/>
      <c r="H120" s="369"/>
    </row>
    <row r="121" spans="1:8" ht="80.25" customHeight="1" x14ac:dyDescent="0.2">
      <c r="A121" s="363" t="s">
        <v>79</v>
      </c>
      <c r="B121" s="364"/>
      <c r="C121" s="377"/>
      <c r="D121" s="368">
        <v>315.42857142857139</v>
      </c>
      <c r="E121" s="368"/>
      <c r="F121" s="368"/>
      <c r="G121" s="368"/>
      <c r="H121" s="369"/>
    </row>
    <row r="122" spans="1:8" ht="80.25" customHeight="1" x14ac:dyDescent="0.2">
      <c r="A122" s="363" t="s">
        <v>80</v>
      </c>
      <c r="B122" s="364"/>
      <c r="C122" s="377"/>
      <c r="D122" s="368">
        <v>276</v>
      </c>
      <c r="E122" s="368"/>
      <c r="F122" s="368"/>
      <c r="G122" s="368"/>
      <c r="H122" s="369"/>
    </row>
    <row r="123" spans="1:8" ht="80.25" customHeight="1" x14ac:dyDescent="0.2">
      <c r="A123" s="363" t="s">
        <v>81</v>
      </c>
      <c r="B123" s="364"/>
      <c r="C123" s="377"/>
      <c r="D123" s="368">
        <v>245.33333333333334</v>
      </c>
      <c r="E123" s="368"/>
      <c r="F123" s="368"/>
      <c r="G123" s="368"/>
      <c r="H123" s="369"/>
    </row>
    <row r="124" spans="1:8" ht="80.25" customHeight="1" thickBot="1" x14ac:dyDescent="0.25">
      <c r="A124" s="363" t="s">
        <v>82</v>
      </c>
      <c r="B124" s="364"/>
      <c r="C124" s="378"/>
      <c r="D124" s="368">
        <v>220.79999999999998</v>
      </c>
      <c r="E124" s="368"/>
      <c r="F124" s="368"/>
      <c r="G124" s="368"/>
      <c r="H124" s="369"/>
    </row>
    <row r="125" spans="1:8" s="16" customFormat="1" ht="62.45" customHeight="1" thickBot="1" x14ac:dyDescent="0.25">
      <c r="A125" s="358" t="s">
        <v>84</v>
      </c>
      <c r="B125" s="359"/>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5" s="353">
        <v>10008</v>
      </c>
      <c r="E125" s="354"/>
      <c r="F125" s="354"/>
      <c r="G125" s="354"/>
      <c r="H125" s="355"/>
    </row>
    <row r="126" spans="1:8" ht="21.75" thickBot="1" x14ac:dyDescent="0.25">
      <c r="A126" s="497"/>
      <c r="B126" s="498"/>
      <c r="C126" s="56"/>
      <c r="D126" s="499"/>
      <c r="E126" s="499"/>
      <c r="F126" s="499"/>
      <c r="G126" s="499"/>
      <c r="H126" s="500"/>
    </row>
    <row r="127" spans="1:8" ht="50.1" customHeight="1" x14ac:dyDescent="0.2">
      <c r="A127" s="335" t="s">
        <v>85</v>
      </c>
      <c r="B127" s="336"/>
      <c r="C127" s="66" t="str">
        <f>"Интернет-площадка 2gis.ru на основе Cправочника организаций "&amp;$C$2&amp;""</f>
        <v>Интернет-площадка 2gis.ru на основе Cправочника организаций "2ГИС.ЛЕНИНСК-КУЗНЕЦКИЙ"</v>
      </c>
      <c r="D127" s="360">
        <v>2520</v>
      </c>
      <c r="E127" s="361"/>
      <c r="F127" s="361"/>
      <c r="G127" s="361"/>
      <c r="H127" s="362"/>
    </row>
    <row r="128" spans="1:8" ht="50.1" customHeight="1" x14ac:dyDescent="0.2">
      <c r="A128" s="335" t="s">
        <v>86</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367">
        <v>3000</v>
      </c>
      <c r="E128" s="351"/>
      <c r="F128" s="351"/>
      <c r="G128" s="351"/>
      <c r="H128" s="352"/>
    </row>
    <row r="129" spans="1:8" ht="50.1" customHeight="1" x14ac:dyDescent="0.2">
      <c r="A129" s="335" t="s">
        <v>87</v>
      </c>
      <c r="B129" s="336"/>
      <c r="C129"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9" s="337">
        <v>3900</v>
      </c>
      <c r="E129" s="338"/>
      <c r="F129" s="338"/>
      <c r="G129" s="338"/>
      <c r="H129" s="339"/>
    </row>
    <row r="130" spans="1:8" ht="50.1" customHeight="1" x14ac:dyDescent="0.2">
      <c r="A130" s="335" t="s">
        <v>88</v>
      </c>
      <c r="B130" s="336"/>
      <c r="C130" s="67" t="str">
        <f>"Интернет-площадка 2gis.ru на основе Cправочника организаций "&amp;$C$2&amp;""</f>
        <v>Интернет-площадка 2gis.ru на основе Cправочника организаций "2ГИС.ЛЕНИНСК-КУЗНЕЦКИЙ"</v>
      </c>
      <c r="D130" s="337">
        <v>3600</v>
      </c>
      <c r="E130" s="338"/>
      <c r="F130" s="338"/>
      <c r="G130" s="338"/>
      <c r="H130" s="339"/>
    </row>
    <row r="131" spans="1:8" ht="50.1" customHeight="1" x14ac:dyDescent="0.2">
      <c r="A131" s="335" t="s">
        <v>89</v>
      </c>
      <c r="B131" s="336"/>
      <c r="C131" s="67" t="str">
        <f>"Интернет-площадка 2gis.ru на основе Cправочника организаций "&amp;$C$2&amp;""</f>
        <v>Интернет-площадка 2gis.ru на основе Cправочника организаций "2ГИС.ЛЕНИНСК-КУЗНЕЦКИЙ"</v>
      </c>
      <c r="D131" s="337">
        <v>4320</v>
      </c>
      <c r="E131" s="338"/>
      <c r="F131" s="338"/>
      <c r="G131" s="338"/>
      <c r="H131" s="339"/>
    </row>
    <row r="132" spans="1:8" ht="50.1" customHeight="1" x14ac:dyDescent="0.2">
      <c r="A132" s="335" t="s">
        <v>90</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37">
        <v>3000</v>
      </c>
      <c r="E132" s="338"/>
      <c r="F132" s="338"/>
      <c r="G132" s="338"/>
      <c r="H132" s="339"/>
    </row>
    <row r="133" spans="1:8" ht="50.1" customHeight="1" x14ac:dyDescent="0.2">
      <c r="A133" s="335" t="s">
        <v>91</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37">
        <v>3000</v>
      </c>
      <c r="E133" s="338"/>
      <c r="F133" s="338"/>
      <c r="G133" s="338"/>
      <c r="H133" s="339"/>
    </row>
    <row r="134" spans="1:8" ht="50.1" customHeight="1" x14ac:dyDescent="0.2">
      <c r="A134" s="335" t="s">
        <v>92</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4" s="337">
        <v>2760</v>
      </c>
      <c r="E134" s="338"/>
      <c r="F134" s="338"/>
      <c r="G134" s="338"/>
      <c r="H134" s="339"/>
    </row>
    <row r="135" spans="1:8" ht="50.1" customHeight="1" x14ac:dyDescent="0.2">
      <c r="A135" s="335" t="s">
        <v>93</v>
      </c>
      <c r="B135" s="336"/>
      <c r="C135" s="68" t="str">
        <f>C128</f>
        <v>Электронный справочник на основе Справочника организаций "2ГИС.ЛЕНИНСК-КУЗНЕЦКИЙ" (версия для ПК)</v>
      </c>
      <c r="D135" s="337">
        <v>3000</v>
      </c>
      <c r="E135" s="338"/>
      <c r="F135" s="338"/>
      <c r="G135" s="338"/>
      <c r="H135" s="339"/>
    </row>
    <row r="136" spans="1:8" ht="50.1" customHeight="1" x14ac:dyDescent="0.2">
      <c r="A136" s="335" t="s">
        <v>94</v>
      </c>
      <c r="B136" s="336"/>
      <c r="C136" s="67" t="s">
        <v>95</v>
      </c>
      <c r="D136" s="337">
        <v>510</v>
      </c>
      <c r="E136" s="338"/>
      <c r="F136" s="338"/>
      <c r="G136" s="338"/>
      <c r="H136" s="339"/>
    </row>
    <row r="137" spans="1:8" ht="69.75" customHeight="1" x14ac:dyDescent="0.2">
      <c r="A137" s="335" t="s">
        <v>96</v>
      </c>
      <c r="B137" s="336"/>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37">
        <v>1920</v>
      </c>
      <c r="E137" s="338"/>
      <c r="F137" s="338"/>
      <c r="G137" s="338"/>
      <c r="H137" s="339"/>
    </row>
    <row r="138" spans="1:8" ht="69.75" customHeight="1" x14ac:dyDescent="0.2">
      <c r="A138" s="335" t="s">
        <v>97</v>
      </c>
      <c r="B138" s="336"/>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37">
        <v>1536</v>
      </c>
      <c r="E138" s="338"/>
      <c r="F138" s="338"/>
      <c r="G138" s="338"/>
      <c r="H138" s="339"/>
    </row>
    <row r="139" spans="1:8" ht="69.75" customHeight="1" x14ac:dyDescent="0.2">
      <c r="A139" s="335" t="s">
        <v>98</v>
      </c>
      <c r="B139" s="336"/>
      <c r="C139"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37">
        <v>1560</v>
      </c>
      <c r="E139" s="338"/>
      <c r="F139" s="338"/>
      <c r="G139" s="338"/>
      <c r="H139" s="339"/>
    </row>
    <row r="140" spans="1:8" ht="69.75" customHeight="1" x14ac:dyDescent="0.2">
      <c r="A140" s="335" t="s">
        <v>99</v>
      </c>
      <c r="B140" s="336"/>
      <c r="C140"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37">
        <v>768</v>
      </c>
      <c r="E140" s="338"/>
      <c r="F140" s="338"/>
      <c r="G140" s="338"/>
      <c r="H140" s="339"/>
    </row>
    <row r="141" spans="1:8" ht="69.75" customHeight="1" x14ac:dyDescent="0.2">
      <c r="A141" s="335" t="s">
        <v>100</v>
      </c>
      <c r="B141" s="336"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37">
        <v>3300</v>
      </c>
      <c r="E141" s="338"/>
      <c r="F141" s="338"/>
      <c r="G141" s="338"/>
      <c r="H141" s="339"/>
    </row>
    <row r="142" spans="1:8" ht="69.75" customHeight="1" x14ac:dyDescent="0.2">
      <c r="A142" s="335" t="s">
        <v>101</v>
      </c>
      <c r="B142" s="336"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2" s="337">
        <v>3000</v>
      </c>
      <c r="E142" s="338"/>
      <c r="F142" s="338"/>
      <c r="G142" s="338"/>
      <c r="H142" s="339"/>
    </row>
    <row r="143" spans="1:8" ht="50.1" customHeight="1" thickBot="1" x14ac:dyDescent="0.25">
      <c r="A143" s="335" t="s">
        <v>102</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3" s="337">
        <v>9120</v>
      </c>
      <c r="E143" s="338"/>
      <c r="F143" s="338"/>
      <c r="G143" s="338"/>
      <c r="H143" s="339"/>
    </row>
    <row r="144" spans="1:8" s="16" customFormat="1" ht="102" customHeight="1" thickBot="1" x14ac:dyDescent="0.25">
      <c r="A144" s="335" t="s">
        <v>16</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37">
        <v>900</v>
      </c>
      <c r="E144" s="338"/>
      <c r="F144" s="338"/>
      <c r="G144" s="338"/>
      <c r="H144" s="339"/>
    </row>
    <row r="145" spans="1:8" s="16" customFormat="1" ht="102" customHeight="1" thickBot="1" x14ac:dyDescent="0.25">
      <c r="A145" s="335" t="s">
        <v>103</v>
      </c>
      <c r="B145" s="336"/>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5" s="337">
        <v>50010</v>
      </c>
      <c r="E145" s="338"/>
      <c r="F145" s="338"/>
      <c r="G145" s="338"/>
      <c r="H145" s="339"/>
    </row>
    <row r="146" spans="1:8" s="16" customFormat="1" ht="126" customHeight="1" x14ac:dyDescent="0.2">
      <c r="A146" s="335" t="s">
        <v>104</v>
      </c>
      <c r="B146" s="336"/>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6" s="337">
        <v>2502</v>
      </c>
      <c r="E146" s="338"/>
      <c r="F146" s="338"/>
      <c r="G146" s="338"/>
      <c r="H146" s="339"/>
    </row>
    <row r="147" spans="1:8" s="16" customFormat="1" ht="96" customHeight="1" x14ac:dyDescent="0.2">
      <c r="A147" s="356" t="s">
        <v>105</v>
      </c>
      <c r="B147" s="357"/>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7" s="337">
        <v>6000</v>
      </c>
      <c r="E147" s="338"/>
      <c r="F147" s="338"/>
      <c r="G147" s="338"/>
      <c r="H147" s="339"/>
    </row>
    <row r="148" spans="1:8" s="16" customFormat="1" ht="96" customHeight="1" x14ac:dyDescent="0.2">
      <c r="A148" s="356" t="s">
        <v>106</v>
      </c>
      <c r="B148" s="357"/>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8" s="337">
        <v>2502</v>
      </c>
      <c r="E148" s="338"/>
      <c r="F148" s="338"/>
      <c r="G148" s="338"/>
      <c r="H148" s="339"/>
    </row>
    <row r="149" spans="1:8" ht="50.1" customHeight="1" x14ac:dyDescent="0.2">
      <c r="A149" s="335" t="s">
        <v>107</v>
      </c>
      <c r="B149" s="336"/>
      <c r="C149" s="67" t="str">
        <f>"Интернет-площадка 2gis.ru на основе Cправочника организаций "&amp;$C$2&amp;""</f>
        <v>Интернет-площадка 2gis.ru на основе Cправочника организаций "2ГИС.ЛЕНИНСК-КУЗНЕЦКИЙ"</v>
      </c>
      <c r="D149" s="337">
        <v>3600</v>
      </c>
      <c r="E149" s="338"/>
      <c r="F149" s="338"/>
      <c r="G149" s="338"/>
      <c r="H149" s="339"/>
    </row>
    <row r="150" spans="1:8" ht="50.1" customHeight="1" x14ac:dyDescent="0.2">
      <c r="A150" s="335" t="s">
        <v>108</v>
      </c>
      <c r="B150" s="336"/>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0" s="337">
        <v>4200</v>
      </c>
      <c r="E150" s="338"/>
      <c r="F150" s="338"/>
      <c r="G150" s="338"/>
      <c r="H150" s="339"/>
    </row>
    <row r="151" spans="1:8" ht="50.1" customHeight="1" x14ac:dyDescent="0.2">
      <c r="A151" s="335" t="s">
        <v>109</v>
      </c>
      <c r="B151" s="336"/>
      <c r="C151" s="67" t="str">
        <f t="shared" si="1"/>
        <v>Электронный справочник на основе Справочника организаций "2ГИС.ЛЕНИНСК-КУЗНЕЦКИЙ" (версия для ПК)</v>
      </c>
      <c r="D151" s="337">
        <v>5520</v>
      </c>
      <c r="E151" s="338"/>
      <c r="F151" s="338"/>
      <c r="G151" s="338"/>
      <c r="H151" s="339"/>
    </row>
    <row r="152" spans="1:8" ht="50.1" customHeight="1" x14ac:dyDescent="0.2">
      <c r="A152" s="335" t="s">
        <v>110</v>
      </c>
      <c r="B152" s="336"/>
      <c r="C152" s="67" t="str">
        <f>"Интернет-площадка 2gis.ru на основе Cправочника организаций "&amp;$C$2&amp;""</f>
        <v>Интернет-площадка 2gis.ru на основе Cправочника организаций "2ГИС.ЛЕНИНСК-КУЗНЕЦКИЙ"</v>
      </c>
      <c r="D152" s="337">
        <v>5040</v>
      </c>
      <c r="E152" s="338"/>
      <c r="F152" s="338"/>
      <c r="G152" s="338"/>
      <c r="H152" s="339"/>
    </row>
    <row r="153" spans="1:8" ht="50.1" customHeight="1" x14ac:dyDescent="0.2">
      <c r="A153" s="335" t="s">
        <v>111</v>
      </c>
      <c r="B153" s="336"/>
      <c r="C153" s="67" t="str">
        <f>"Интернет-площадка 2gis.ru на основе Cправочника организаций "&amp;$C$2&amp;""</f>
        <v>Интернет-площадка 2gis.ru на основе Cправочника организаций "2ГИС.ЛЕНИНСК-КУЗНЕЦКИЙ"</v>
      </c>
      <c r="D153" s="337">
        <v>6048</v>
      </c>
      <c r="E153" s="338"/>
      <c r="F153" s="338"/>
      <c r="G153" s="338"/>
      <c r="H153" s="339"/>
    </row>
    <row r="154" spans="1:8" ht="50.1" customHeight="1" x14ac:dyDescent="0.2">
      <c r="A154" s="335" t="s">
        <v>112</v>
      </c>
      <c r="B154" s="336"/>
      <c r="C154" s="67" t="str">
        <f t="shared" si="1"/>
        <v>Электронный справочник на основе Справочника организаций "2ГИС.ЛЕНИНСК-КУЗНЕЦКИЙ" (версия для ПК)</v>
      </c>
      <c r="D154" s="337">
        <v>4200</v>
      </c>
      <c r="E154" s="338"/>
      <c r="F154" s="338"/>
      <c r="G154" s="338"/>
      <c r="H154" s="339"/>
    </row>
    <row r="155" spans="1:8" ht="50.1" customHeight="1" x14ac:dyDescent="0.2">
      <c r="A155" s="335" t="s">
        <v>113</v>
      </c>
      <c r="B155" s="336"/>
      <c r="C155" s="67" t="str">
        <f t="shared" si="1"/>
        <v>Электронный справочник на основе Справочника организаций "2ГИС.ЛЕНИНСК-КУЗНЕЦКИЙ" (версия для ПК)</v>
      </c>
      <c r="D155" s="337">
        <v>4200</v>
      </c>
      <c r="E155" s="338"/>
      <c r="F155" s="338"/>
      <c r="G155" s="338"/>
      <c r="H155" s="339"/>
    </row>
    <row r="156" spans="1:8" ht="50.1" customHeight="1" x14ac:dyDescent="0.2">
      <c r="A156" s="335" t="s">
        <v>114</v>
      </c>
      <c r="B156" s="336"/>
      <c r="C156" s="67" t="str">
        <f t="shared" si="1"/>
        <v>Электронный справочник на основе Справочника организаций "2ГИС.ЛЕНИНСК-КУЗНЕЦКИЙ" (версия для ПК)</v>
      </c>
      <c r="D156" s="337">
        <v>3960</v>
      </c>
      <c r="E156" s="338"/>
      <c r="F156" s="338"/>
      <c r="G156" s="338"/>
      <c r="H156" s="339"/>
    </row>
    <row r="157" spans="1:8" ht="50.1" customHeight="1" x14ac:dyDescent="0.2">
      <c r="A157" s="335" t="s">
        <v>115</v>
      </c>
      <c r="B157" s="336"/>
      <c r="C157" s="67" t="s">
        <v>95</v>
      </c>
      <c r="D157" s="337">
        <v>720</v>
      </c>
      <c r="E157" s="338"/>
      <c r="F157" s="338"/>
      <c r="G157" s="338"/>
      <c r="H157" s="339"/>
    </row>
    <row r="158" spans="1:8" ht="66.75" customHeight="1" x14ac:dyDescent="0.2">
      <c r="A158" s="335" t="s">
        <v>116</v>
      </c>
      <c r="B158" s="336"/>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8" s="337">
        <v>4680</v>
      </c>
      <c r="E158" s="338"/>
      <c r="F158" s="338"/>
      <c r="G158" s="338"/>
      <c r="H158" s="339"/>
    </row>
    <row r="159" spans="1:8" ht="50.1" customHeight="1" thickBot="1" x14ac:dyDescent="0.25">
      <c r="A159" s="335" t="s">
        <v>117</v>
      </c>
      <c r="B159" s="336"/>
      <c r="C159" s="67" t="str">
        <f t="shared" si="1"/>
        <v>Электронный справочник на основе Справочника организаций "2ГИС.ЛЕНИНСК-КУЗНЕЦКИЙ" (версия для ПК)</v>
      </c>
      <c r="D159" s="353">
        <v>12840</v>
      </c>
      <c r="E159" s="354"/>
      <c r="F159" s="354"/>
      <c r="G159" s="354"/>
      <c r="H159" s="355"/>
    </row>
    <row r="160" spans="1:8" s="23" customFormat="1" ht="50.1" customHeight="1" thickBot="1" x14ac:dyDescent="0.25">
      <c r="A160" s="341" t="s">
        <v>118</v>
      </c>
      <c r="B160" s="342"/>
      <c r="C160" s="21"/>
      <c r="D160" s="343"/>
      <c r="E160" s="343"/>
      <c r="F160" s="343"/>
      <c r="G160" s="343"/>
      <c r="H160" s="344"/>
    </row>
    <row r="161" spans="1:8" s="16" customFormat="1" ht="50.1" customHeight="1" x14ac:dyDescent="0.2">
      <c r="A161" s="335" t="s">
        <v>119</v>
      </c>
      <c r="B161" s="336"/>
      <c r="C16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1" s="337">
        <v>2004</v>
      </c>
      <c r="E161" s="338"/>
      <c r="F161" s="338"/>
      <c r="G161" s="338"/>
      <c r="H161" s="339"/>
    </row>
    <row r="162" spans="1:8" s="16" customFormat="1" ht="50.1" customHeight="1" x14ac:dyDescent="0.2">
      <c r="A162" s="335" t="s">
        <v>120</v>
      </c>
      <c r="B162" s="336"/>
      <c r="C162" s="346"/>
      <c r="D162" s="337">
        <v>4002</v>
      </c>
      <c r="E162" s="338"/>
      <c r="F162" s="338"/>
      <c r="G162" s="338"/>
      <c r="H162" s="339"/>
    </row>
    <row r="163" spans="1:8" s="16" customFormat="1" ht="50.1" customHeight="1" x14ac:dyDescent="0.2">
      <c r="A163" s="348" t="s">
        <v>121</v>
      </c>
      <c r="B163" s="349"/>
      <c r="C163" s="346"/>
      <c r="D163" s="496">
        <v>1500</v>
      </c>
      <c r="E163" s="368"/>
      <c r="F163" s="368"/>
      <c r="G163" s="368"/>
      <c r="H163" s="368"/>
    </row>
    <row r="164" spans="1:8" s="16" customFormat="1" ht="50.1" customHeight="1" x14ac:dyDescent="0.2">
      <c r="A164" s="348" t="s">
        <v>122</v>
      </c>
      <c r="B164" s="349"/>
      <c r="C164" s="346"/>
      <c r="D164" s="496">
        <v>150</v>
      </c>
      <c r="E164" s="368"/>
      <c r="F164" s="368"/>
      <c r="G164" s="368"/>
      <c r="H164" s="368"/>
    </row>
    <row r="165" spans="1:8" s="16" customFormat="1" ht="50.1" customHeight="1" thickBot="1" x14ac:dyDescent="0.25">
      <c r="A165" s="348" t="s">
        <v>123</v>
      </c>
      <c r="B165" s="349"/>
      <c r="C165" s="347"/>
      <c r="D165" s="450">
        <v>510</v>
      </c>
      <c r="E165" s="451"/>
      <c r="F165" s="451"/>
      <c r="G165" s="451"/>
      <c r="H165" s="451"/>
    </row>
    <row r="166" spans="1:8" s="16" customFormat="1" ht="50.1" customHeight="1" thickBot="1" x14ac:dyDescent="0.25">
      <c r="A166" s="341" t="s">
        <v>124</v>
      </c>
      <c r="B166" s="342"/>
      <c r="C166" s="21"/>
      <c r="D166" s="343"/>
      <c r="E166" s="343"/>
      <c r="F166" s="343"/>
      <c r="G166" s="343"/>
      <c r="H166" s="344"/>
    </row>
    <row r="167" spans="1:8" ht="50.1" customHeight="1" x14ac:dyDescent="0.2">
      <c r="A167" s="335" t="s">
        <v>125</v>
      </c>
      <c r="B167" s="336"/>
      <c r="C167" s="67" t="str">
        <f>"Интернет-площадка 2gis.ru на основе Cправочника организаций "&amp;$C$2&amp;""</f>
        <v>Интернет-площадка 2gis.ru на основе Cправочника организаций "2ГИС.ЛЕНИНСК-КУЗНЕЦКИЙ"</v>
      </c>
      <c r="D167" s="337">
        <v>1800</v>
      </c>
      <c r="E167" s="338"/>
      <c r="F167" s="338"/>
      <c r="G167" s="338"/>
      <c r="H167" s="339"/>
    </row>
    <row r="168" spans="1:8" ht="50.1" customHeight="1" x14ac:dyDescent="0.2">
      <c r="A168" s="335" t="s">
        <v>126</v>
      </c>
      <c r="B168" s="336"/>
      <c r="C16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8" s="337">
        <v>3000</v>
      </c>
      <c r="E168" s="338"/>
      <c r="F168" s="338"/>
      <c r="G168" s="338"/>
      <c r="H168" s="339"/>
    </row>
    <row r="169" spans="1:8" ht="50.1" customHeight="1" x14ac:dyDescent="0.2">
      <c r="A169" s="335" t="s">
        <v>195</v>
      </c>
      <c r="B169" s="336"/>
      <c r="C169" s="67" t="str">
        <f>"Интернет-площадка 2gis.ru на основе Cправочника организаций "&amp;$C$2&amp;""</f>
        <v>Интернет-площадка 2gis.ru на основе Cправочника организаций "2ГИС.ЛЕНИНСК-КУЗНЕЦКИЙ"</v>
      </c>
      <c r="D169" s="337">
        <v>2520</v>
      </c>
      <c r="E169" s="338"/>
      <c r="F169" s="338"/>
      <c r="G169" s="338"/>
      <c r="H169" s="339"/>
    </row>
    <row r="170" spans="1:8" ht="50.1" customHeight="1" x14ac:dyDescent="0.2">
      <c r="A170" s="335" t="s">
        <v>128</v>
      </c>
      <c r="B170" s="336"/>
      <c r="C170"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0" s="337">
        <v>4200</v>
      </c>
      <c r="E170" s="338"/>
      <c r="F170" s="338"/>
      <c r="G170" s="338"/>
      <c r="H170" s="339"/>
    </row>
    <row r="171" spans="1:8" s="16" customFormat="1" ht="126" customHeight="1" thickBot="1" x14ac:dyDescent="0.25">
      <c r="A171" s="335" t="s">
        <v>129</v>
      </c>
      <c r="B171" s="336"/>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1" s="337">
        <v>3942</v>
      </c>
      <c r="E171" s="338"/>
      <c r="F171" s="338"/>
      <c r="G171" s="338"/>
      <c r="H171" s="339"/>
    </row>
    <row r="172" spans="1:8" ht="50.1" customHeight="1" thickBot="1" x14ac:dyDescent="0.25">
      <c r="A172" s="341" t="s">
        <v>196</v>
      </c>
      <c r="B172" s="342"/>
      <c r="C172" s="21"/>
      <c r="D172" s="343"/>
      <c r="E172" s="343"/>
      <c r="F172" s="343"/>
      <c r="G172" s="343"/>
      <c r="H172" s="344"/>
    </row>
    <row r="173" spans="1:8" s="20" customFormat="1" ht="30" customHeight="1" thickBot="1" x14ac:dyDescent="0.25">
      <c r="A173" s="486"/>
      <c r="B173" s="486"/>
      <c r="C173" s="602"/>
      <c r="D173" s="486"/>
      <c r="E173" s="486"/>
      <c r="F173" s="486"/>
      <c r="G173" s="486"/>
      <c r="H173" s="487"/>
    </row>
    <row r="174" spans="1:8" s="16" customFormat="1" ht="83.25" customHeight="1" x14ac:dyDescent="0.2">
      <c r="A174" s="335" t="s">
        <v>197</v>
      </c>
      <c r="B174" s="336"/>
      <c r="C17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4" s="496">
        <v>7080</v>
      </c>
      <c r="E174" s="368"/>
      <c r="F174" s="368"/>
      <c r="G174" s="368"/>
      <c r="H174" s="368"/>
    </row>
    <row r="175" spans="1:8" s="16" customFormat="1" ht="83.25" customHeight="1" thickBot="1" x14ac:dyDescent="0.25">
      <c r="A175" s="335" t="s">
        <v>198</v>
      </c>
      <c r="B175" s="336"/>
      <c r="C175" s="346"/>
      <c r="D175" s="496">
        <v>7080</v>
      </c>
      <c r="E175" s="368"/>
      <c r="F175" s="368"/>
      <c r="G175" s="368"/>
      <c r="H175" s="368"/>
    </row>
    <row r="176" spans="1:8" ht="50.1" customHeight="1" thickBot="1" x14ac:dyDescent="0.25">
      <c r="A176" s="497"/>
      <c r="B176" s="498"/>
      <c r="C176" s="56"/>
      <c r="D176" s="499"/>
      <c r="E176" s="499"/>
      <c r="F176" s="499"/>
      <c r="G176" s="499"/>
      <c r="H176" s="500"/>
    </row>
    <row r="177" spans="1:8" s="20" customFormat="1" ht="26.25" x14ac:dyDescent="0.2">
      <c r="A177" s="71"/>
      <c r="B177" s="72"/>
      <c r="C177" s="73"/>
      <c r="D177" s="72"/>
      <c r="E177" s="72"/>
      <c r="F177" s="72"/>
      <c r="G177" s="72"/>
      <c r="H177" s="74"/>
    </row>
    <row r="178" spans="1:8" s="16" customFormat="1" ht="21" x14ac:dyDescent="0.2">
      <c r="A178" s="75"/>
      <c r="B178" s="76" t="s">
        <v>130</v>
      </c>
      <c r="C178" s="333" t="s">
        <v>542</v>
      </c>
      <c r="D178" s="333"/>
      <c r="E178" s="77"/>
      <c r="F178" s="77"/>
      <c r="G178" s="77"/>
      <c r="H178" s="77"/>
    </row>
    <row r="179" spans="1:8" s="16" customFormat="1" ht="21" x14ac:dyDescent="0.2">
      <c r="A179" s="75"/>
      <c r="B179" s="77"/>
      <c r="C179" s="327" t="s">
        <v>516</v>
      </c>
      <c r="D179" s="327"/>
      <c r="E179" s="77"/>
      <c r="F179" s="77"/>
      <c r="G179" s="77"/>
      <c r="H179" s="77"/>
    </row>
    <row r="180" spans="1:8" s="16" customFormat="1" ht="21" x14ac:dyDescent="0.2">
      <c r="A180" s="75"/>
      <c r="B180" s="77"/>
      <c r="C180" s="327" t="s">
        <v>517</v>
      </c>
      <c r="D180" s="327"/>
      <c r="E180" s="77"/>
      <c r="F180" s="77"/>
      <c r="G180" s="77"/>
      <c r="H180" s="77"/>
    </row>
    <row r="181" spans="1:8" s="16" customFormat="1" ht="21" x14ac:dyDescent="0.2">
      <c r="A181" s="71"/>
      <c r="B181" s="72"/>
      <c r="C181" s="327"/>
      <c r="D181" s="327"/>
      <c r="E181" s="77"/>
      <c r="F181" s="77"/>
      <c r="G181" s="77"/>
      <c r="H181" s="72"/>
    </row>
    <row r="182" spans="1:8" s="16" customFormat="1" ht="26.25" x14ac:dyDescent="0.2">
      <c r="A182" s="324" t="str">
        <f>Абакан_юр!A171</f>
        <v>По соглашению сторон в качестве валюты платежа могут выступать украинские гривны, в этом случае курс следующий: 1 руб. = 0,5104 гривен</v>
      </c>
      <c r="B182" s="324"/>
      <c r="C182" s="324"/>
      <c r="D182" s="79"/>
      <c r="E182" s="79"/>
      <c r="F182" s="80"/>
      <c r="G182" s="328"/>
      <c r="H182" s="328"/>
    </row>
    <row r="183" spans="1:8" ht="26.25" x14ac:dyDescent="0.2">
      <c r="A183" s="324" t="str">
        <f>Абакан_юр!A172</f>
        <v>По соглашению сторон в качестве валюты платежа могут выступать дирхамы ОАЭ, в этом случае курс следующий: 1 руб. = 0,0434 дирхам</v>
      </c>
      <c r="B183" s="324"/>
      <c r="C183" s="324"/>
      <c r="D183" s="79"/>
      <c r="E183" s="79"/>
      <c r="F183" s="80"/>
      <c r="G183" s="82"/>
      <c r="H183" s="82"/>
    </row>
    <row r="184" spans="1:8" ht="26.25" x14ac:dyDescent="0.2">
      <c r="A184" s="324" t="str">
        <f>Абакан_юр!A173</f>
        <v>По соглашению сторон в качестве валюты платежа могут выступать доллары США, в этом случае курс следующий: 1 руб. = 0,0126 доллара</v>
      </c>
      <c r="B184" s="324"/>
      <c r="C184" s="324"/>
      <c r="D184" s="79"/>
      <c r="E184" s="79"/>
      <c r="F184" s="80"/>
      <c r="G184" s="82"/>
      <c r="H184" s="82"/>
    </row>
    <row r="185" spans="1:8" ht="26.25" x14ac:dyDescent="0.2">
      <c r="A185" s="324" t="str">
        <f>Абакан_юр!A174</f>
        <v>По соглашению сторон в качестве валюты платежа могут выступать евро, в этом случае курс следующий: 1 руб. = 0,0117 евро</v>
      </c>
      <c r="B185" s="324"/>
      <c r="C185" s="324"/>
      <c r="D185" s="79"/>
      <c r="E185" s="80"/>
      <c r="F185" s="80"/>
      <c r="G185" s="82"/>
      <c r="H185" s="82"/>
    </row>
    <row r="186" spans="1:8" ht="26.25" x14ac:dyDescent="0.2">
      <c r="A186" s="324" t="str">
        <f>Абакан_юр!A175</f>
        <v>По соглашению сторон в качестве валюты платежа могут выступать чешские кроны, в этом случае курс следующий: 1 руб. = 0,2914 крона</v>
      </c>
      <c r="B186" s="324"/>
      <c r="C186" s="324"/>
      <c r="D186" s="79"/>
      <c r="E186" s="80"/>
      <c r="F186" s="80"/>
      <c r="G186" s="82"/>
      <c r="H186" s="82"/>
    </row>
    <row r="187" spans="1:8" ht="26.25" x14ac:dyDescent="0.2">
      <c r="A187" s="324" t="str">
        <f>Абакан_юр!A176</f>
        <v>По соглашению сторон в качестве валюты платежа могут выступать киргизские сомы, в этом случае курс следующий: 1 руб. = 1,0988 сом</v>
      </c>
      <c r="B187" s="324"/>
      <c r="C187" s="324"/>
      <c r="D187" s="79"/>
      <c r="E187" s="79"/>
      <c r="F187" s="80"/>
      <c r="G187" s="82"/>
      <c r="H187" s="82"/>
    </row>
    <row r="188" spans="1:8" ht="26.25" x14ac:dyDescent="0.2">
      <c r="A1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8" s="324"/>
      <c r="C188" s="324"/>
      <c r="D188" s="79"/>
      <c r="E188" s="79"/>
      <c r="F188" s="80"/>
      <c r="G188" s="82"/>
      <c r="H188" s="82"/>
    </row>
    <row r="189" spans="1:8" ht="26.25" customHeight="1" x14ac:dyDescent="0.2">
      <c r="A189" s="83"/>
      <c r="B189" s="83"/>
      <c r="C189" s="84"/>
      <c r="D189" s="85"/>
      <c r="E189" s="85"/>
      <c r="F189" s="86"/>
      <c r="G189" s="87"/>
      <c r="H189" s="87"/>
    </row>
    <row r="190" spans="1:8" ht="26.25" customHeight="1" x14ac:dyDescent="0.2">
      <c r="A190" s="325" t="s">
        <v>141</v>
      </c>
      <c r="B190" s="325"/>
      <c r="C190" s="325"/>
      <c r="D190" s="325"/>
      <c r="E190" s="325"/>
      <c r="F190" s="325"/>
      <c r="G190" s="325"/>
      <c r="H190" s="325"/>
    </row>
    <row r="191" spans="1:8" ht="26.25" customHeight="1" x14ac:dyDescent="0.2">
      <c r="A191" s="325" t="s">
        <v>142</v>
      </c>
      <c r="B191" s="325"/>
      <c r="C191" s="325"/>
      <c r="D191" s="325"/>
      <c r="E191" s="325"/>
      <c r="F191" s="325"/>
      <c r="G191" s="325"/>
      <c r="H191" s="325"/>
    </row>
    <row r="192" spans="1:8" ht="26.25" customHeight="1" x14ac:dyDescent="0.2">
      <c r="A192" s="83"/>
      <c r="B192" s="83"/>
      <c r="C192" s="84"/>
      <c r="D192" s="85"/>
      <c r="E192" s="85"/>
      <c r="F192" s="86"/>
      <c r="G192" s="87"/>
      <c r="H192" s="87"/>
    </row>
    <row r="193" spans="1:8" ht="26.25" customHeight="1" thickBot="1" x14ac:dyDescent="0.25">
      <c r="A193" s="326" t="s">
        <v>143</v>
      </c>
      <c r="B193" s="326"/>
      <c r="C193" s="326"/>
      <c r="D193" s="326"/>
      <c r="E193" s="326"/>
      <c r="F193" s="89"/>
      <c r="G193" s="81"/>
      <c r="H193" s="90"/>
    </row>
    <row r="194" spans="1:8" ht="26.25" customHeight="1" thickBot="1" x14ac:dyDescent="0.25">
      <c r="A194" s="312" t="s">
        <v>144</v>
      </c>
      <c r="B194" s="313"/>
      <c r="C194" s="313"/>
      <c r="D194" s="313"/>
      <c r="E194" s="314"/>
      <c r="F194" s="91"/>
      <c r="H194" s="92"/>
    </row>
    <row r="195" spans="1:8" ht="84.75" customHeight="1" thickBot="1" x14ac:dyDescent="0.25">
      <c r="A195" s="517" t="s">
        <v>145</v>
      </c>
      <c r="B195" s="518"/>
      <c r="C195" s="93" t="s">
        <v>146</v>
      </c>
      <c r="D195" s="600" t="s">
        <v>147</v>
      </c>
      <c r="E195" s="601"/>
      <c r="F195" s="94"/>
      <c r="G195" s="94"/>
      <c r="H195" s="94"/>
    </row>
    <row r="196" spans="1:8" ht="131.25" customHeight="1" x14ac:dyDescent="0.2">
      <c r="A196" s="318" t="s">
        <v>148</v>
      </c>
      <c r="B196" s="319"/>
      <c r="C196" s="95" t="s">
        <v>149</v>
      </c>
      <c r="D196" s="320" t="s">
        <v>150</v>
      </c>
      <c r="E196" s="321"/>
      <c r="F196" s="94"/>
      <c r="G196" s="94"/>
      <c r="H196" s="94"/>
    </row>
    <row r="197" spans="1:8" ht="21" x14ac:dyDescent="0.2">
      <c r="A197" s="322" t="s">
        <v>151</v>
      </c>
      <c r="B197" s="323"/>
      <c r="C197" s="96" t="s">
        <v>152</v>
      </c>
      <c r="D197" s="310" t="s">
        <v>153</v>
      </c>
      <c r="E197" s="311"/>
      <c r="F197" s="94"/>
      <c r="G197" s="94"/>
      <c r="H197" s="94"/>
    </row>
    <row r="198" spans="1:8" ht="103.5" customHeight="1" thickBot="1" x14ac:dyDescent="0.25">
      <c r="A198" s="474" t="s">
        <v>154</v>
      </c>
      <c r="B198" s="475"/>
      <c r="C198" s="111" t="s">
        <v>155</v>
      </c>
      <c r="D198" s="476" t="s">
        <v>153</v>
      </c>
      <c r="E198" s="477"/>
      <c r="F198" s="94"/>
      <c r="G198" s="94"/>
      <c r="H198" s="94"/>
    </row>
    <row r="199" spans="1:8" ht="94.5" customHeight="1" x14ac:dyDescent="0.2">
      <c r="A199" s="322" t="s">
        <v>157</v>
      </c>
      <c r="B199" s="323"/>
      <c r="C199" s="110" t="s">
        <v>158</v>
      </c>
      <c r="D199" s="323" t="s">
        <v>153</v>
      </c>
      <c r="E199" s="473"/>
      <c r="F199" s="91"/>
      <c r="G199" s="91"/>
      <c r="H199" s="91"/>
    </row>
    <row r="200" spans="1:8" ht="256.5" customHeight="1" thickBot="1" x14ac:dyDescent="0.25">
      <c r="A200" s="596" t="s">
        <v>159</v>
      </c>
      <c r="B200" s="597"/>
      <c r="C200" s="111" t="s">
        <v>160</v>
      </c>
      <c r="D200" s="598" t="s">
        <v>153</v>
      </c>
      <c r="E200" s="599"/>
      <c r="F200" s="86"/>
      <c r="G200" s="87"/>
      <c r="H200" s="87"/>
    </row>
    <row r="201" spans="1:8" ht="50.1" customHeight="1" x14ac:dyDescent="0.2">
      <c r="A201" s="307" t="s">
        <v>161</v>
      </c>
      <c r="B201" s="307"/>
      <c r="C201" s="307"/>
      <c r="D201" s="307"/>
      <c r="E201" s="307"/>
      <c r="F201" s="307"/>
      <c r="G201" s="307"/>
      <c r="H201" s="307"/>
    </row>
    <row r="202" spans="1:8" ht="96" customHeight="1" x14ac:dyDescent="0.2">
      <c r="A202" s="307" t="s">
        <v>162</v>
      </c>
      <c r="B202" s="307"/>
      <c r="C202" s="307"/>
      <c r="D202" s="307"/>
      <c r="E202" s="307"/>
      <c r="F202" s="307"/>
      <c r="G202" s="307"/>
      <c r="H202" s="307"/>
    </row>
    <row r="203" spans="1:8" ht="176.25" customHeight="1" x14ac:dyDescent="0.2">
      <c r="A203"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5"/>
      <c r="C203" s="325"/>
      <c r="D203" s="325"/>
      <c r="E203" s="325"/>
      <c r="F203" s="325"/>
      <c r="G203" s="325"/>
      <c r="H203" s="325"/>
    </row>
    <row r="204" spans="1:8" ht="71.25" customHeight="1" x14ac:dyDescent="0.2">
      <c r="A204" s="325" t="s">
        <v>164</v>
      </c>
      <c r="B204" s="325"/>
      <c r="C204" s="325"/>
      <c r="D204" s="325"/>
      <c r="E204" s="325"/>
      <c r="F204" s="325"/>
      <c r="G204" s="325"/>
      <c r="H204" s="325"/>
    </row>
    <row r="205" spans="1:8" ht="132.75" customHeight="1" x14ac:dyDescent="0.2">
      <c r="A205" s="307" t="s">
        <v>165</v>
      </c>
      <c r="B205" s="307"/>
      <c r="C205" s="307"/>
      <c r="D205" s="307"/>
      <c r="E205" s="307"/>
      <c r="F205" s="307"/>
      <c r="G205" s="307"/>
      <c r="H205" s="307"/>
    </row>
    <row r="206" spans="1:8" s="72" customFormat="1" ht="125.25" customHeight="1" x14ac:dyDescent="0.2">
      <c r="A206" s="325" t="s">
        <v>166</v>
      </c>
      <c r="B206" s="325"/>
      <c r="C206" s="325"/>
      <c r="D206" s="325"/>
      <c r="E206" s="325"/>
      <c r="F206" s="325"/>
      <c r="G206" s="325"/>
      <c r="H206" s="325"/>
    </row>
    <row r="207" spans="1:8" s="88" customFormat="1" ht="222.75" customHeight="1" x14ac:dyDescent="0.2">
      <c r="A207" s="618" t="s">
        <v>281</v>
      </c>
      <c r="B207" s="618"/>
      <c r="C207" s="618"/>
      <c r="D207" s="618"/>
      <c r="E207" s="618"/>
      <c r="F207" s="618"/>
      <c r="G207" s="618"/>
      <c r="H207" s="618"/>
    </row>
    <row r="208" spans="1:8" ht="39" customHeight="1" x14ac:dyDescent="0.35">
      <c r="A208" s="616" t="s">
        <v>282</v>
      </c>
      <c r="B208" s="617"/>
      <c r="C208" s="158" t="s">
        <v>283</v>
      </c>
    </row>
    <row r="209" spans="1:8" ht="39" customHeight="1" x14ac:dyDescent="0.35">
      <c r="A209" s="614" t="s">
        <v>284</v>
      </c>
      <c r="B209" s="615"/>
      <c r="C209" s="159">
        <v>1</v>
      </c>
    </row>
    <row r="210" spans="1:8" ht="25.5" x14ac:dyDescent="0.35">
      <c r="A210" s="614">
        <v>2</v>
      </c>
      <c r="B210" s="615"/>
      <c r="C210" s="159">
        <v>1.1000000000000001</v>
      </c>
    </row>
    <row r="211" spans="1:8" ht="25.5" x14ac:dyDescent="0.35">
      <c r="A211" s="614">
        <v>3</v>
      </c>
      <c r="B211" s="615"/>
      <c r="C211" s="159">
        <v>1.2</v>
      </c>
    </row>
    <row r="212" spans="1:8" ht="25.5" x14ac:dyDescent="0.35">
      <c r="A212" s="614" t="s">
        <v>285</v>
      </c>
      <c r="B212" s="615"/>
      <c r="C212" s="159">
        <v>1.25</v>
      </c>
    </row>
    <row r="213" spans="1:8" s="97" customFormat="1" ht="25.5" x14ac:dyDescent="0.35">
      <c r="A213" s="614" t="s">
        <v>286</v>
      </c>
      <c r="B213" s="615"/>
      <c r="C213" s="159">
        <v>1.3</v>
      </c>
      <c r="D213" s="72"/>
      <c r="E213" s="72"/>
      <c r="F213" s="72"/>
      <c r="G213" s="72"/>
      <c r="H213" s="74"/>
    </row>
    <row r="214" spans="1:8" ht="25.5" x14ac:dyDescent="0.35">
      <c r="A214" s="614" t="s">
        <v>287</v>
      </c>
      <c r="B214" s="615"/>
      <c r="C214" s="159">
        <v>1.35</v>
      </c>
    </row>
    <row r="215" spans="1:8" ht="25.5" x14ac:dyDescent="0.35">
      <c r="A215" s="614" t="s">
        <v>288</v>
      </c>
      <c r="B215" s="615"/>
      <c r="C215" s="159">
        <v>1.4</v>
      </c>
    </row>
    <row r="216" spans="1:8" ht="25.5" x14ac:dyDescent="0.35">
      <c r="A216" s="614" t="s">
        <v>289</v>
      </c>
      <c r="B216" s="615"/>
      <c r="C216" s="159">
        <v>1.45</v>
      </c>
    </row>
    <row r="217" spans="1:8" ht="25.5" x14ac:dyDescent="0.35">
      <c r="A217" s="614" t="s">
        <v>290</v>
      </c>
      <c r="B217" s="615"/>
      <c r="C217" s="159">
        <v>1.5</v>
      </c>
    </row>
    <row r="218" spans="1:8" ht="25.5" x14ac:dyDescent="0.35">
      <c r="A218" s="614" t="s">
        <v>291</v>
      </c>
      <c r="B218" s="615"/>
      <c r="C218" s="159">
        <v>2</v>
      </c>
    </row>
    <row r="219" spans="1:8" ht="23.25" x14ac:dyDescent="0.2">
      <c r="A219" s="307" t="s">
        <v>292</v>
      </c>
      <c r="B219" s="307"/>
      <c r="C219" s="307"/>
      <c r="D219" s="307"/>
      <c r="E219" s="307"/>
      <c r="F219" s="307"/>
      <c r="G219" s="307"/>
      <c r="H219" s="307"/>
    </row>
  </sheetData>
  <sheetProtection selectLockedCells="1" selectUnlockedCells="1"/>
  <mergeCells count="351">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219:H219"/>
    <mergeCell ref="A213:B213"/>
    <mergeCell ref="A214:B214"/>
    <mergeCell ref="A215:B215"/>
    <mergeCell ref="A216:B216"/>
    <mergeCell ref="A217:B217"/>
    <mergeCell ref="A218:B218"/>
    <mergeCell ref="A207:H207"/>
    <mergeCell ref="A208:B208"/>
    <mergeCell ref="A209:B209"/>
    <mergeCell ref="A210:B210"/>
    <mergeCell ref="A211:B211"/>
    <mergeCell ref="A212:B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8"/>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ht="50.1" customHeight="1" thickBot="1" x14ac:dyDescent="0.25">
      <c r="A5" s="341" t="s">
        <v>9</v>
      </c>
      <c r="B5" s="342"/>
      <c r="C5" s="21"/>
      <c r="D5" s="21"/>
      <c r="E5" s="21"/>
      <c r="F5" s="21"/>
      <c r="G5" s="21"/>
      <c r="H5" s="22"/>
    </row>
    <row r="6" spans="1:8" ht="35.2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60">
        <f>F7*1.2</f>
        <v>5760</v>
      </c>
      <c r="E7" s="361">
        <f>F7*1.1</f>
        <v>5280</v>
      </c>
      <c r="F7" s="361">
        <v>4800</v>
      </c>
      <c r="G7" s="361">
        <f>F7*0.75</f>
        <v>3600</v>
      </c>
      <c r="H7" s="362">
        <f>F7*0.5</f>
        <v>2400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436">
        <f>F12*1.2</f>
        <v>6904.8</v>
      </c>
      <c r="E12" s="361">
        <f>F12*1.1</f>
        <v>6329.4000000000005</v>
      </c>
      <c r="F12" s="361">
        <v>5754</v>
      </c>
      <c r="G12" s="361">
        <f>F12*0.75</f>
        <v>4315.5</v>
      </c>
      <c r="H12" s="362">
        <f>F12*0.5</f>
        <v>2877</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1182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"2ГИС.ЛИПЕЦК"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506">
        <v>198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60">
        <f>F27*1.2</f>
        <v>8064</v>
      </c>
      <c r="E27" s="361">
        <f>F27*1.1</f>
        <v>7392.0000000000009</v>
      </c>
      <c r="F27" s="361">
        <v>6720</v>
      </c>
      <c r="G27" s="361">
        <f>F27*0.75</f>
        <v>5040</v>
      </c>
      <c r="H27" s="362">
        <f>F27*0.5</f>
        <v>3360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436">
        <f>F32*1.2</f>
        <v>9676.7999999999993</v>
      </c>
      <c r="E32" s="361">
        <f>F32*1.1</f>
        <v>8870.4000000000015</v>
      </c>
      <c r="F32" s="361">
        <v>8064</v>
      </c>
      <c r="G32" s="361">
        <f>F32*0.75</f>
        <v>6048</v>
      </c>
      <c r="H32" s="362">
        <f>F32*0.5</f>
        <v>4032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"2ГИС.ЛИПЕЦК"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444">
        <v>288</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60">
        <f>F48*1.2</f>
        <v>6912</v>
      </c>
      <c r="E48" s="361">
        <f>F48*1.1</f>
        <v>6336.0000000000009</v>
      </c>
      <c r="F48" s="361">
        <v>5760</v>
      </c>
      <c r="G48" s="361">
        <f>F48*0.75</f>
        <v>4320</v>
      </c>
      <c r="H48" s="362">
        <f>F48*0.5</f>
        <v>2880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436">
        <f>F54*1.2</f>
        <v>8287.1999999999989</v>
      </c>
      <c r="E54" s="361">
        <f>F54*1.1</f>
        <v>7596.6</v>
      </c>
      <c r="F54" s="361">
        <v>6906</v>
      </c>
      <c r="G54" s="361">
        <f>F54*0.75</f>
        <v>5179.5</v>
      </c>
      <c r="H54" s="362">
        <f>F54*0.5</f>
        <v>3453</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506">
        <v>198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1146 до 22920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411">
        <v>1146</v>
      </c>
      <c r="E65" s="412"/>
      <c r="F65" s="412"/>
      <c r="G65" s="412"/>
      <c r="H65" s="413"/>
    </row>
    <row r="66" spans="1:8" ht="37.5" customHeight="1" x14ac:dyDescent="0.2">
      <c r="A66" s="396" t="s">
        <v>40</v>
      </c>
      <c r="B66" s="397"/>
      <c r="C66" s="410"/>
      <c r="D66" s="337">
        <v>2292</v>
      </c>
      <c r="E66" s="338"/>
      <c r="F66" s="338"/>
      <c r="G66" s="338"/>
      <c r="H66" s="339"/>
    </row>
    <row r="67" spans="1:8" ht="37.5" customHeight="1" x14ac:dyDescent="0.2">
      <c r="A67" s="396" t="s">
        <v>41</v>
      </c>
      <c r="B67" s="397"/>
      <c r="C67" s="410"/>
      <c r="D67" s="337">
        <v>3438</v>
      </c>
      <c r="E67" s="338"/>
      <c r="F67" s="338"/>
      <c r="G67" s="338"/>
      <c r="H67" s="339"/>
    </row>
    <row r="68" spans="1:8" ht="37.5" customHeight="1" x14ac:dyDescent="0.2">
      <c r="A68" s="396" t="s">
        <v>42</v>
      </c>
      <c r="B68" s="397"/>
      <c r="C68" s="410"/>
      <c r="D68" s="337">
        <v>4584</v>
      </c>
      <c r="E68" s="338"/>
      <c r="F68" s="338"/>
      <c r="G68" s="338"/>
      <c r="H68" s="339"/>
    </row>
    <row r="69" spans="1:8" ht="37.5" customHeight="1" x14ac:dyDescent="0.2">
      <c r="A69" s="396" t="s">
        <v>43</v>
      </c>
      <c r="B69" s="397"/>
      <c r="C69" s="410"/>
      <c r="D69" s="337">
        <v>5730</v>
      </c>
      <c r="E69" s="338"/>
      <c r="F69" s="338"/>
      <c r="G69" s="338"/>
      <c r="H69" s="339"/>
    </row>
    <row r="70" spans="1:8" ht="37.5" customHeight="1" x14ac:dyDescent="0.2">
      <c r="A70" s="396" t="s">
        <v>44</v>
      </c>
      <c r="B70" s="397"/>
      <c r="C70" s="410"/>
      <c r="D70" s="337">
        <v>6876</v>
      </c>
      <c r="E70" s="338"/>
      <c r="F70" s="338"/>
      <c r="G70" s="338"/>
      <c r="H70" s="339"/>
    </row>
    <row r="71" spans="1:8" ht="37.5" customHeight="1" x14ac:dyDescent="0.2">
      <c r="A71" s="396" t="s">
        <v>45</v>
      </c>
      <c r="B71" s="397"/>
      <c r="C71" s="410"/>
      <c r="D71" s="337">
        <v>8022</v>
      </c>
      <c r="E71" s="338"/>
      <c r="F71" s="338"/>
      <c r="G71" s="338"/>
      <c r="H71" s="339"/>
    </row>
    <row r="72" spans="1:8" ht="37.5" customHeight="1" x14ac:dyDescent="0.2">
      <c r="A72" s="396" t="s">
        <v>46</v>
      </c>
      <c r="B72" s="397"/>
      <c r="C72" s="410"/>
      <c r="D72" s="337">
        <v>9168</v>
      </c>
      <c r="E72" s="338"/>
      <c r="F72" s="338"/>
      <c r="G72" s="338"/>
      <c r="H72" s="339"/>
    </row>
    <row r="73" spans="1:8" ht="37.5" customHeight="1" x14ac:dyDescent="0.2">
      <c r="A73" s="396" t="s">
        <v>47</v>
      </c>
      <c r="B73" s="397"/>
      <c r="C73" s="410"/>
      <c r="D73" s="337">
        <v>10314</v>
      </c>
      <c r="E73" s="338"/>
      <c r="F73" s="338"/>
      <c r="G73" s="338"/>
      <c r="H73" s="339"/>
    </row>
    <row r="74" spans="1:8" ht="37.5" customHeight="1" x14ac:dyDescent="0.2">
      <c r="A74" s="396" t="s">
        <v>48</v>
      </c>
      <c r="B74" s="397"/>
      <c r="C74" s="410"/>
      <c r="D74" s="337">
        <v>11460</v>
      </c>
      <c r="E74" s="338"/>
      <c r="F74" s="338"/>
      <c r="G74" s="338"/>
      <c r="H74" s="339"/>
    </row>
    <row r="75" spans="1:8" ht="37.5" customHeight="1" x14ac:dyDescent="0.2">
      <c r="A75" s="396" t="s">
        <v>49</v>
      </c>
      <c r="B75" s="397"/>
      <c r="C75" s="410"/>
      <c r="D75" s="337">
        <v>12606</v>
      </c>
      <c r="E75" s="338"/>
      <c r="F75" s="338"/>
      <c r="G75" s="338"/>
      <c r="H75" s="339"/>
    </row>
    <row r="76" spans="1:8" ht="37.5" customHeight="1" x14ac:dyDescent="0.2">
      <c r="A76" s="396" t="s">
        <v>50</v>
      </c>
      <c r="B76" s="397"/>
      <c r="C76" s="410"/>
      <c r="D76" s="337">
        <v>13752</v>
      </c>
      <c r="E76" s="338"/>
      <c r="F76" s="338"/>
      <c r="G76" s="338"/>
      <c r="H76" s="339"/>
    </row>
    <row r="77" spans="1:8" ht="37.5" customHeight="1" x14ac:dyDescent="0.2">
      <c r="A77" s="396" t="s">
        <v>51</v>
      </c>
      <c r="B77" s="397"/>
      <c r="C77" s="410"/>
      <c r="D77" s="337">
        <v>14898</v>
      </c>
      <c r="E77" s="338"/>
      <c r="F77" s="338"/>
      <c r="G77" s="338"/>
      <c r="H77" s="339"/>
    </row>
    <row r="78" spans="1:8" ht="37.5" customHeight="1" x14ac:dyDescent="0.2">
      <c r="A78" s="396" t="s">
        <v>52</v>
      </c>
      <c r="B78" s="397"/>
      <c r="C78" s="410"/>
      <c r="D78" s="337">
        <v>16044</v>
      </c>
      <c r="E78" s="338"/>
      <c r="F78" s="338"/>
      <c r="G78" s="338"/>
      <c r="H78" s="339"/>
    </row>
    <row r="79" spans="1:8" ht="37.5" customHeight="1" x14ac:dyDescent="0.2">
      <c r="A79" s="396" t="s">
        <v>53</v>
      </c>
      <c r="B79" s="397"/>
      <c r="C79" s="410"/>
      <c r="D79" s="337">
        <v>17190</v>
      </c>
      <c r="E79" s="338"/>
      <c r="F79" s="338"/>
      <c r="G79" s="338"/>
      <c r="H79" s="339"/>
    </row>
    <row r="80" spans="1:8" ht="37.5" customHeight="1" x14ac:dyDescent="0.2">
      <c r="A80" s="396" t="s">
        <v>54</v>
      </c>
      <c r="B80" s="397"/>
      <c r="C80" s="410"/>
      <c r="D80" s="337">
        <v>18336</v>
      </c>
      <c r="E80" s="338"/>
      <c r="F80" s="338"/>
      <c r="G80" s="338"/>
      <c r="H80" s="339"/>
    </row>
    <row r="81" spans="1:8" ht="37.5" customHeight="1" x14ac:dyDescent="0.2">
      <c r="A81" s="396" t="s">
        <v>55</v>
      </c>
      <c r="B81" s="397"/>
      <c r="C81" s="410"/>
      <c r="D81" s="337">
        <v>19482</v>
      </c>
      <c r="E81" s="338"/>
      <c r="F81" s="338"/>
      <c r="G81" s="338"/>
      <c r="H81" s="339"/>
    </row>
    <row r="82" spans="1:8" ht="37.5" customHeight="1" x14ac:dyDescent="0.2">
      <c r="A82" s="396" t="s">
        <v>56</v>
      </c>
      <c r="B82" s="397"/>
      <c r="C82" s="410"/>
      <c r="D82" s="337">
        <v>20628</v>
      </c>
      <c r="E82" s="338"/>
      <c r="F82" s="338"/>
      <c r="G82" s="338"/>
      <c r="H82" s="339"/>
    </row>
    <row r="83" spans="1:8" ht="37.5" customHeight="1" x14ac:dyDescent="0.2">
      <c r="A83" s="396" t="s">
        <v>57</v>
      </c>
      <c r="B83" s="397"/>
      <c r="C83" s="410"/>
      <c r="D83" s="337">
        <v>21774</v>
      </c>
      <c r="E83" s="338"/>
      <c r="F83" s="338"/>
      <c r="G83" s="338"/>
      <c r="H83" s="339"/>
    </row>
    <row r="84" spans="1:8" ht="37.5" customHeight="1" thickBot="1" x14ac:dyDescent="0.25">
      <c r="A84" s="396" t="s">
        <v>58</v>
      </c>
      <c r="B84" s="397"/>
      <c r="C84" s="410"/>
      <c r="D84" s="337">
        <v>22920</v>
      </c>
      <c r="E84" s="338"/>
      <c r="F84" s="338"/>
      <c r="G84" s="338"/>
      <c r="H84" s="339"/>
    </row>
    <row r="85" spans="1:8" ht="50.1" customHeight="1" thickBot="1" x14ac:dyDescent="0.25">
      <c r="A85" s="386" t="s">
        <v>59</v>
      </c>
      <c r="B85" s="387"/>
      <c r="C85" s="387"/>
      <c r="D85" s="398" t="str">
        <f>"от "&amp;MIN(D86:D95)&amp;" до "&amp;MAX(D86:D95)</f>
        <v>от 240 до 6252</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401">
        <v>768</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368">
        <v>354</v>
      </c>
      <c r="E87" s="368"/>
      <c r="F87" s="368"/>
      <c r="G87" s="368"/>
      <c r="H87" s="369"/>
    </row>
    <row r="88" spans="1:8" ht="37.5" customHeight="1" x14ac:dyDescent="0.2">
      <c r="A88" s="356" t="s">
        <v>62</v>
      </c>
      <c r="B88" s="395"/>
      <c r="C88" s="404"/>
      <c r="D88" s="368">
        <v>6252</v>
      </c>
      <c r="E88" s="368"/>
      <c r="F88" s="368"/>
      <c r="G88" s="368"/>
      <c r="H88" s="369"/>
    </row>
    <row r="89" spans="1:8" ht="37.5" customHeight="1" x14ac:dyDescent="0.2">
      <c r="A89" s="356" t="s">
        <v>63</v>
      </c>
      <c r="B89" s="395"/>
      <c r="C89" s="404"/>
      <c r="D89" s="368">
        <v>1242</v>
      </c>
      <c r="E89" s="368"/>
      <c r="F89" s="368"/>
      <c r="G89" s="368"/>
      <c r="H89" s="369"/>
    </row>
    <row r="90" spans="1:8" ht="37.5" customHeight="1" x14ac:dyDescent="0.2">
      <c r="A90" s="335" t="s">
        <v>64</v>
      </c>
      <c r="B90" s="336"/>
      <c r="C90" s="404"/>
      <c r="D90" s="368">
        <v>4020</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4542</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370"/>
      <c r="B98" s="371"/>
      <c r="C98" s="60"/>
      <c r="D98" s="372"/>
      <c r="E98" s="372"/>
      <c r="F98" s="372"/>
      <c r="G98" s="372"/>
      <c r="H98" s="373"/>
    </row>
    <row r="99" spans="1:8" ht="67.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379">
        <v>3684</v>
      </c>
      <c r="E99" s="379"/>
      <c r="F99" s="379"/>
      <c r="G99" s="379"/>
      <c r="H99" s="380"/>
    </row>
    <row r="100" spans="1:8" ht="67.5" customHeight="1" thickBot="1" x14ac:dyDescent="0.25">
      <c r="A100" s="381" t="s">
        <v>74</v>
      </c>
      <c r="B100" s="382"/>
      <c r="C100" s="377"/>
      <c r="D100" s="383" t="s">
        <v>75</v>
      </c>
      <c r="E100" s="384"/>
      <c r="F100" s="384"/>
      <c r="G100" s="384"/>
      <c r="H100" s="385"/>
    </row>
    <row r="101" spans="1:8" ht="67.5" customHeight="1" x14ac:dyDescent="0.2">
      <c r="A101" s="363" t="s">
        <v>76</v>
      </c>
      <c r="B101" s="364"/>
      <c r="C101" s="377"/>
      <c r="D101" s="368">
        <f>D99/4</f>
        <v>921</v>
      </c>
      <c r="E101" s="368"/>
      <c r="F101" s="368"/>
      <c r="G101" s="368"/>
      <c r="H101" s="369"/>
    </row>
    <row r="102" spans="1:8" ht="67.5" customHeight="1" x14ac:dyDescent="0.2">
      <c r="A102" s="363" t="s">
        <v>77</v>
      </c>
      <c r="B102" s="364"/>
      <c r="C102" s="377"/>
      <c r="D102" s="368">
        <f>D99/5</f>
        <v>736.8</v>
      </c>
      <c r="E102" s="368"/>
      <c r="F102" s="368"/>
      <c r="G102" s="368"/>
      <c r="H102" s="369"/>
    </row>
    <row r="103" spans="1:8" ht="67.5" customHeight="1" x14ac:dyDescent="0.2">
      <c r="A103" s="363" t="s">
        <v>78</v>
      </c>
      <c r="B103" s="364"/>
      <c r="C103" s="377"/>
      <c r="D103" s="368">
        <f>D99/6</f>
        <v>614</v>
      </c>
      <c r="E103" s="368"/>
      <c r="F103" s="368"/>
      <c r="G103" s="368"/>
      <c r="H103" s="369"/>
    </row>
    <row r="104" spans="1:8" ht="67.5" customHeight="1" x14ac:dyDescent="0.2">
      <c r="A104" s="363" t="s">
        <v>79</v>
      </c>
      <c r="B104" s="364"/>
      <c r="C104" s="377"/>
      <c r="D104" s="368">
        <f>D99/7</f>
        <v>526.28571428571433</v>
      </c>
      <c r="E104" s="368"/>
      <c r="F104" s="368"/>
      <c r="G104" s="368"/>
      <c r="H104" s="369"/>
    </row>
    <row r="105" spans="1:8" ht="67.5" customHeight="1" x14ac:dyDescent="0.2">
      <c r="A105" s="363" t="s">
        <v>80</v>
      </c>
      <c r="B105" s="364"/>
      <c r="C105" s="377"/>
      <c r="D105" s="368">
        <f>D99/8</f>
        <v>460.5</v>
      </c>
      <c r="E105" s="368"/>
      <c r="F105" s="368"/>
      <c r="G105" s="368"/>
      <c r="H105" s="369"/>
    </row>
    <row r="106" spans="1:8" ht="67.5" customHeight="1" x14ac:dyDescent="0.2">
      <c r="A106" s="363" t="s">
        <v>81</v>
      </c>
      <c r="B106" s="364"/>
      <c r="C106" s="377"/>
      <c r="D106" s="368">
        <f>D99/9</f>
        <v>409.33333333333331</v>
      </c>
      <c r="E106" s="368"/>
      <c r="F106" s="368"/>
      <c r="G106" s="368"/>
      <c r="H106" s="369"/>
    </row>
    <row r="107" spans="1:8" ht="67.5" customHeight="1" x14ac:dyDescent="0.2">
      <c r="A107" s="363" t="s">
        <v>82</v>
      </c>
      <c r="B107" s="364"/>
      <c r="C107" s="377"/>
      <c r="D107" s="368">
        <f>D99/10</f>
        <v>368.4</v>
      </c>
      <c r="E107" s="368"/>
      <c r="F107" s="368"/>
      <c r="G107" s="368"/>
      <c r="H107" s="369"/>
    </row>
    <row r="108" spans="1:8" ht="67.5" customHeight="1" thickBot="1" x14ac:dyDescent="0.25">
      <c r="A108" s="374" t="s">
        <v>83</v>
      </c>
      <c r="B108" s="375"/>
      <c r="C108" s="377"/>
      <c r="D108" s="379">
        <v>5520</v>
      </c>
      <c r="E108" s="379"/>
      <c r="F108" s="379"/>
      <c r="G108" s="379"/>
      <c r="H108" s="380"/>
    </row>
    <row r="109" spans="1:8" ht="67.5" customHeight="1" thickBot="1" x14ac:dyDescent="0.25">
      <c r="A109" s="381" t="s">
        <v>74</v>
      </c>
      <c r="B109" s="382"/>
      <c r="C109" s="377"/>
      <c r="D109" s="383" t="s">
        <v>75</v>
      </c>
      <c r="E109" s="384"/>
      <c r="F109" s="384"/>
      <c r="G109" s="384"/>
      <c r="H109" s="385"/>
    </row>
    <row r="110" spans="1:8" ht="67.5" customHeight="1" x14ac:dyDescent="0.2">
      <c r="A110" s="363" t="s">
        <v>76</v>
      </c>
      <c r="B110" s="364"/>
      <c r="C110" s="377"/>
      <c r="D110" s="368">
        <v>1380</v>
      </c>
      <c r="E110" s="368"/>
      <c r="F110" s="368"/>
      <c r="G110" s="368"/>
      <c r="H110" s="369"/>
    </row>
    <row r="111" spans="1:8" ht="67.5" customHeight="1" x14ac:dyDescent="0.2">
      <c r="A111" s="363" t="s">
        <v>77</v>
      </c>
      <c r="B111" s="364"/>
      <c r="C111" s="377"/>
      <c r="D111" s="368">
        <v>1104</v>
      </c>
      <c r="E111" s="368"/>
      <c r="F111" s="368"/>
      <c r="G111" s="368"/>
      <c r="H111" s="369"/>
    </row>
    <row r="112" spans="1:8" ht="67.5" customHeight="1" x14ac:dyDescent="0.2">
      <c r="A112" s="363" t="s">
        <v>78</v>
      </c>
      <c r="B112" s="364"/>
      <c r="C112" s="377"/>
      <c r="D112" s="368">
        <v>919.99999999999989</v>
      </c>
      <c r="E112" s="368"/>
      <c r="F112" s="368"/>
      <c r="G112" s="368"/>
      <c r="H112" s="369"/>
    </row>
    <row r="113" spans="1:8" ht="67.5" customHeight="1" x14ac:dyDescent="0.2">
      <c r="A113" s="363" t="s">
        <v>79</v>
      </c>
      <c r="B113" s="364"/>
      <c r="C113" s="377"/>
      <c r="D113" s="368">
        <v>788.57142857142856</v>
      </c>
      <c r="E113" s="368"/>
      <c r="F113" s="368"/>
      <c r="G113" s="368"/>
      <c r="H113" s="369"/>
    </row>
    <row r="114" spans="1:8" ht="67.5" customHeight="1" x14ac:dyDescent="0.2">
      <c r="A114" s="363" t="s">
        <v>80</v>
      </c>
      <c r="B114" s="364"/>
      <c r="C114" s="377"/>
      <c r="D114" s="368">
        <v>690</v>
      </c>
      <c r="E114" s="368"/>
      <c r="F114" s="368"/>
      <c r="G114" s="368"/>
      <c r="H114" s="369"/>
    </row>
    <row r="115" spans="1:8" ht="67.5" customHeight="1" x14ac:dyDescent="0.2">
      <c r="A115" s="363" t="s">
        <v>81</v>
      </c>
      <c r="B115" s="364"/>
      <c r="C115" s="377"/>
      <c r="D115" s="368">
        <v>613.33333333333326</v>
      </c>
      <c r="E115" s="368"/>
      <c r="F115" s="368"/>
      <c r="G115" s="368"/>
      <c r="H115" s="369"/>
    </row>
    <row r="116" spans="1:8" ht="67.5" customHeight="1" thickBot="1" x14ac:dyDescent="0.25">
      <c r="A116" s="363" t="s">
        <v>82</v>
      </c>
      <c r="B116" s="364"/>
      <c r="C116" s="378"/>
      <c r="D116" s="368">
        <v>552</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353">
        <v>10008</v>
      </c>
      <c r="E117" s="354"/>
      <c r="F117" s="354"/>
      <c r="G117" s="354"/>
      <c r="H117" s="355"/>
    </row>
    <row r="118" spans="1:8" ht="21.75" thickBot="1" x14ac:dyDescent="0.25">
      <c r="A118" s="329"/>
      <c r="B118" s="330"/>
      <c r="C118" s="56"/>
      <c r="D118" s="331"/>
      <c r="E118" s="331"/>
      <c r="F118" s="331"/>
      <c r="G118" s="331"/>
      <c r="H118" s="332"/>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"2ГИС.ЛИПЕЦК"</v>
      </c>
      <c r="D119" s="360">
        <v>4986</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367">
        <v>3306</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37">
        <v>7464</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"2ГИС.ЛИПЕЦК"</v>
      </c>
      <c r="D122" s="337">
        <v>5904</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"2ГИС.ЛИПЕЦК"</v>
      </c>
      <c r="D123" s="337">
        <v>7084.8</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37">
        <v>2892</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37">
        <v>6726</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37">
        <v>7464</v>
      </c>
      <c r="E126" s="338"/>
      <c r="F126" s="338"/>
      <c r="G126" s="338"/>
      <c r="H126" s="339"/>
    </row>
    <row r="127" spans="1:8" ht="50.1" customHeight="1" x14ac:dyDescent="0.2">
      <c r="A127" s="335" t="s">
        <v>93</v>
      </c>
      <c r="B127" s="336"/>
      <c r="C127" s="68" t="str">
        <f>C120</f>
        <v>Электронный справочник на основе Справочника организаций "2ГИС.ЛИПЕЦК" (версия для ПК)</v>
      </c>
      <c r="D127" s="337">
        <v>4815</v>
      </c>
      <c r="E127" s="338"/>
      <c r="F127" s="338"/>
      <c r="G127" s="338"/>
      <c r="H127" s="339"/>
    </row>
    <row r="128" spans="1:8" ht="50.1" customHeight="1" x14ac:dyDescent="0.2">
      <c r="A128" s="335" t="s">
        <v>94</v>
      </c>
      <c r="B128" s="336"/>
      <c r="C128" s="67" t="s">
        <v>95</v>
      </c>
      <c r="D128" s="337">
        <v>504</v>
      </c>
      <c r="E128" s="338"/>
      <c r="F128" s="338"/>
      <c r="G128" s="338"/>
      <c r="H128" s="339"/>
    </row>
    <row r="129" spans="1:8" ht="63"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37">
        <v>1770</v>
      </c>
      <c r="E129" s="338"/>
      <c r="F129" s="338"/>
      <c r="G129" s="338"/>
      <c r="H129" s="339"/>
    </row>
    <row r="130" spans="1:8" ht="63"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37">
        <v>1416</v>
      </c>
      <c r="E130" s="338"/>
      <c r="F130" s="338"/>
      <c r="G130" s="338"/>
      <c r="H130" s="339"/>
    </row>
    <row r="131" spans="1:8" ht="63" customHeight="1" x14ac:dyDescent="0.2">
      <c r="A131" s="335" t="s">
        <v>98</v>
      </c>
      <c r="B131" s="336"/>
      <c r="C131"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37">
        <v>1302</v>
      </c>
      <c r="E131" s="338"/>
      <c r="F131" s="338"/>
      <c r="G131" s="338"/>
      <c r="H131" s="339"/>
    </row>
    <row r="132" spans="1:8" ht="63" customHeight="1" x14ac:dyDescent="0.2">
      <c r="A132" s="335" t="s">
        <v>99</v>
      </c>
      <c r="B132" s="336"/>
      <c r="C132"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37">
        <v>708</v>
      </c>
      <c r="E132" s="338"/>
      <c r="F132" s="338"/>
      <c r="G132" s="338"/>
      <c r="H132" s="339"/>
    </row>
    <row r="133" spans="1:8" ht="63"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37">
        <v>7560</v>
      </c>
      <c r="E133" s="338"/>
      <c r="F133" s="338"/>
      <c r="G133" s="338"/>
      <c r="H133" s="339"/>
    </row>
    <row r="134" spans="1:8" ht="63"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37">
        <v>2004</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37">
        <v>2070</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37">
        <v>768</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8" s="337">
        <v>6000</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37">
        <v>5505</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0" s="337">
        <v>5904</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"2ГИС.ЛИПЕЦК"</v>
      </c>
      <c r="D141" s="337">
        <v>7080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37">
        <v>4680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"2ГИС.ЛИПЕЦК" (версия для ПК)</v>
      </c>
      <c r="D143" s="337">
        <v>10560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"2ГИС.ЛИПЕЦК"</v>
      </c>
      <c r="D144" s="337">
        <v>8280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"2ГИС.ЛИПЕЦК"</v>
      </c>
      <c r="D145" s="337">
        <v>9936</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"2ГИС.ЛИПЕЦК" (версия для ПК)</v>
      </c>
      <c r="D146" s="337">
        <v>4080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"2ГИС.ЛИПЕЦК" (версия для ПК)</v>
      </c>
      <c r="D147" s="337">
        <v>9480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"2ГИС.ЛИПЕЦК" (версия для ПК)</v>
      </c>
      <c r="D148" s="337">
        <v>10560</v>
      </c>
      <c r="E148" s="338"/>
      <c r="F148" s="338"/>
      <c r="G148" s="338"/>
      <c r="H148" s="339"/>
    </row>
    <row r="149" spans="1:8" ht="50.1" customHeight="1" x14ac:dyDescent="0.2">
      <c r="A149" s="335" t="s">
        <v>115</v>
      </c>
      <c r="B149" s="336"/>
      <c r="C149" s="67" t="s">
        <v>95</v>
      </c>
      <c r="D149" s="337">
        <v>720</v>
      </c>
      <c r="E149" s="338"/>
      <c r="F149" s="338"/>
      <c r="G149" s="338"/>
      <c r="H149" s="339"/>
    </row>
    <row r="150" spans="1:8" ht="62.2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37">
        <v>10680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"2ГИС.ЛИПЕЦК" (версия для ПК)</v>
      </c>
      <c r="D151" s="353">
        <v>3000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37">
        <v>4050</v>
      </c>
      <c r="E153" s="338"/>
      <c r="F153" s="338"/>
      <c r="G153" s="338"/>
      <c r="H153" s="339"/>
    </row>
    <row r="154" spans="1:8" s="16" customFormat="1" ht="50.1" customHeight="1" x14ac:dyDescent="0.2">
      <c r="A154" s="335" t="s">
        <v>120</v>
      </c>
      <c r="B154" s="336"/>
      <c r="C154" s="346"/>
      <c r="D154" s="337">
        <v>4002</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"2ГИС.ЛИПЕЦК"</v>
      </c>
      <c r="D159" s="337">
        <v>1890</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0" s="337">
        <v>4488</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"2ГИС.ЛИПЕЦК"</v>
      </c>
      <c r="D161" s="337">
        <v>2760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2" s="337">
        <v>6360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"2ГИС.ЛИПЕЦК"</v>
      </c>
      <c r="D163" s="337">
        <v>4194</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6" s="360">
        <v>6630</v>
      </c>
      <c r="E166" s="361"/>
      <c r="F166" s="361"/>
      <c r="G166" s="361"/>
      <c r="H166" s="362"/>
    </row>
    <row r="167" spans="1:8" s="16" customFormat="1" ht="83.25" customHeight="1" thickBot="1" x14ac:dyDescent="0.25">
      <c r="A167" s="335" t="s">
        <v>198</v>
      </c>
      <c r="B167" s="336"/>
      <c r="C167" s="346"/>
      <c r="D167" s="337">
        <v>6630</v>
      </c>
      <c r="E167" s="338"/>
      <c r="F167" s="338"/>
      <c r="G167" s="338"/>
      <c r="H167" s="339"/>
    </row>
    <row r="168" spans="1:8" ht="21.75" thickBot="1" x14ac:dyDescent="0.25">
      <c r="A168" s="497"/>
      <c r="B168" s="498"/>
      <c r="C168" s="56"/>
      <c r="D168" s="499"/>
      <c r="E168" s="499"/>
      <c r="F168" s="499"/>
      <c r="G168" s="499"/>
      <c r="H168" s="500"/>
    </row>
    <row r="170" spans="1:8" ht="21" x14ac:dyDescent="0.2">
      <c r="A170" s="75"/>
      <c r="B170" s="76" t="s">
        <v>130</v>
      </c>
      <c r="C170" s="234" t="s">
        <v>544</v>
      </c>
      <c r="D170" s="227"/>
      <c r="E170" s="77"/>
      <c r="F170" s="77"/>
      <c r="G170" s="77"/>
      <c r="H170" s="77"/>
    </row>
    <row r="171" spans="1:8" ht="21" x14ac:dyDescent="0.2">
      <c r="A171" s="75"/>
      <c r="B171" s="77"/>
      <c r="C171" s="235" t="s">
        <v>545</v>
      </c>
      <c r="D171" s="108"/>
      <c r="E171" s="77"/>
      <c r="F171" s="77"/>
      <c r="G171" s="77"/>
      <c r="H171" s="77"/>
    </row>
    <row r="172" spans="1:8" ht="21" x14ac:dyDescent="0.2">
      <c r="A172" s="75"/>
      <c r="B172" s="77"/>
      <c r="C172" s="235" t="s">
        <v>546</v>
      </c>
      <c r="D172" s="108"/>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88.5" customHeight="1" thickBot="1" x14ac:dyDescent="0.25">
      <c r="A187" s="517" t="s">
        <v>145</v>
      </c>
      <c r="B187" s="518"/>
      <c r="C187" s="93" t="s">
        <v>146</v>
      </c>
      <c r="D187" s="600" t="s">
        <v>147</v>
      </c>
      <c r="E187" s="601"/>
      <c r="F187" s="94"/>
      <c r="G187" s="94"/>
      <c r="H187" s="94"/>
    </row>
    <row r="188" spans="1:8" ht="84" x14ac:dyDescent="0.2">
      <c r="A188" s="318" t="s">
        <v>148</v>
      </c>
      <c r="B188" s="319"/>
      <c r="C188" s="95" t="s">
        <v>149</v>
      </c>
      <c r="D188" s="320" t="s">
        <v>150</v>
      </c>
      <c r="E188" s="321"/>
      <c r="F188" s="94"/>
      <c r="G188" s="94"/>
      <c r="H188" s="94"/>
    </row>
    <row r="189" spans="1:8" ht="78" customHeight="1" x14ac:dyDescent="0.2">
      <c r="A189" s="322" t="s">
        <v>151</v>
      </c>
      <c r="B189" s="323"/>
      <c r="C189" s="96" t="s">
        <v>152</v>
      </c>
      <c r="D189" s="310" t="s">
        <v>153</v>
      </c>
      <c r="E189" s="311"/>
      <c r="F189" s="94"/>
      <c r="G189" s="94"/>
      <c r="H189" s="94"/>
    </row>
    <row r="190" spans="1:8" ht="180" customHeight="1" thickBot="1" x14ac:dyDescent="0.25">
      <c r="A190" s="474" t="s">
        <v>154</v>
      </c>
      <c r="B190" s="475"/>
      <c r="C190" s="111" t="s">
        <v>155</v>
      </c>
      <c r="D190" s="476" t="s">
        <v>153</v>
      </c>
      <c r="E190" s="477"/>
      <c r="F190" s="94"/>
      <c r="G190" s="94"/>
      <c r="H190" s="94"/>
    </row>
    <row r="191" spans="1:8" s="72" customFormat="1" ht="125.25" customHeight="1" x14ac:dyDescent="0.2">
      <c r="A191" s="322" t="s">
        <v>157</v>
      </c>
      <c r="B191" s="323"/>
      <c r="C191" s="110" t="s">
        <v>158</v>
      </c>
      <c r="D191" s="323" t="s">
        <v>153</v>
      </c>
      <c r="E191" s="473"/>
      <c r="F191" s="91"/>
      <c r="G191" s="91"/>
      <c r="H191" s="91"/>
    </row>
    <row r="192" spans="1:8" s="88" customFormat="1" ht="222.75" customHeight="1" thickBot="1" x14ac:dyDescent="0.25">
      <c r="A192" s="596" t="s">
        <v>159</v>
      </c>
      <c r="B192" s="597"/>
      <c r="C192" s="111" t="s">
        <v>160</v>
      </c>
      <c r="D192" s="598" t="s">
        <v>153</v>
      </c>
      <c r="E192" s="599"/>
      <c r="F192" s="86"/>
      <c r="G192" s="87"/>
      <c r="H192" s="87"/>
    </row>
    <row r="193" spans="1:16384" ht="30.75" customHeight="1" x14ac:dyDescent="0.2">
      <c r="A193" s="307" t="s">
        <v>161</v>
      </c>
      <c r="B193" s="307"/>
      <c r="C193" s="307"/>
      <c r="D193" s="307"/>
      <c r="E193" s="307"/>
      <c r="F193" s="307"/>
      <c r="G193" s="307"/>
      <c r="H193" s="307"/>
    </row>
    <row r="194" spans="1:16384" ht="30.75" customHeight="1" x14ac:dyDescent="0.2">
      <c r="A194" s="307" t="s">
        <v>162</v>
      </c>
      <c r="B194" s="307"/>
      <c r="C194" s="307"/>
      <c r="D194" s="307"/>
      <c r="E194" s="307"/>
      <c r="F194" s="307"/>
      <c r="G194" s="307"/>
      <c r="H194" s="307"/>
      <c r="I194" s="307"/>
      <c r="J194" s="307"/>
      <c r="K194" s="307"/>
      <c r="L194" s="307"/>
      <c r="M194" s="307"/>
      <c r="N194" s="307"/>
      <c r="O194" s="307"/>
      <c r="P194" s="307"/>
      <c r="Q194" s="307"/>
      <c r="R194" s="307"/>
      <c r="S194" s="307"/>
      <c r="T194" s="307"/>
      <c r="U194" s="307"/>
      <c r="V194" s="307"/>
      <c r="W194" s="307"/>
      <c r="X194" s="307"/>
      <c r="Y194" s="307"/>
      <c r="Z194" s="307"/>
      <c r="AA194" s="307"/>
      <c r="AB194" s="307"/>
      <c r="AC194" s="307"/>
      <c r="AD194" s="307"/>
      <c r="AE194" s="307"/>
      <c r="AF194" s="307"/>
      <c r="AG194" s="307"/>
      <c r="AH194" s="307"/>
      <c r="AI194" s="307"/>
      <c r="AJ194" s="307"/>
      <c r="AK194" s="307"/>
      <c r="AL194" s="307"/>
      <c r="AM194" s="307"/>
      <c r="AN194" s="307"/>
      <c r="AO194" s="307"/>
      <c r="AP194" s="307"/>
      <c r="AQ194" s="307"/>
      <c r="AR194" s="307"/>
      <c r="AS194" s="307"/>
      <c r="AT194" s="307"/>
      <c r="AU194" s="307"/>
      <c r="AV194" s="307"/>
      <c r="AW194" s="307"/>
      <c r="AX194" s="307"/>
      <c r="AY194" s="307"/>
      <c r="AZ194" s="307"/>
      <c r="BA194" s="307"/>
      <c r="BB194" s="307"/>
      <c r="BC194" s="307"/>
      <c r="BD194" s="307"/>
      <c r="BE194" s="307"/>
      <c r="BF194" s="307"/>
      <c r="BG194" s="307"/>
      <c r="BH194" s="307"/>
      <c r="BI194" s="307"/>
      <c r="BJ194" s="307"/>
      <c r="BK194" s="307"/>
      <c r="BL194" s="307"/>
      <c r="BM194" s="307"/>
      <c r="BN194" s="307"/>
      <c r="BO194" s="307"/>
      <c r="BP194" s="307"/>
      <c r="BQ194" s="307"/>
      <c r="BR194" s="307"/>
      <c r="BS194" s="307"/>
      <c r="BT194" s="307"/>
      <c r="BU194" s="307"/>
      <c r="BV194" s="307"/>
      <c r="BW194" s="307"/>
      <c r="BX194" s="307"/>
      <c r="BY194" s="307"/>
      <c r="BZ194" s="307"/>
      <c r="CA194" s="307"/>
      <c r="CB194" s="307"/>
      <c r="CC194" s="307"/>
      <c r="CD194" s="307"/>
      <c r="CE194" s="307"/>
      <c r="CF194" s="307"/>
      <c r="CG194" s="307"/>
      <c r="CH194" s="307"/>
      <c r="CI194" s="307"/>
      <c r="CJ194" s="307"/>
      <c r="CK194" s="307"/>
      <c r="CL194" s="307"/>
      <c r="CM194" s="307"/>
      <c r="CN194" s="307"/>
      <c r="CO194" s="307"/>
      <c r="CP194" s="307"/>
      <c r="CQ194" s="307"/>
      <c r="CR194" s="307"/>
      <c r="CS194" s="307"/>
      <c r="CT194" s="307"/>
      <c r="CU194" s="307"/>
      <c r="CV194" s="307"/>
      <c r="CW194" s="307"/>
      <c r="CX194" s="307"/>
      <c r="CY194" s="307"/>
      <c r="CZ194" s="307"/>
      <c r="DA194" s="307"/>
      <c r="DB194" s="307"/>
      <c r="DC194" s="307"/>
      <c r="DD194" s="307"/>
      <c r="DE194" s="307"/>
      <c r="DF194" s="307"/>
      <c r="DG194" s="307"/>
      <c r="DH194" s="307"/>
      <c r="DI194" s="307"/>
      <c r="DJ194" s="307"/>
      <c r="DK194" s="307"/>
      <c r="DL194" s="307"/>
      <c r="DM194" s="307"/>
      <c r="DN194" s="307"/>
      <c r="DO194" s="307"/>
      <c r="DP194" s="307"/>
      <c r="DQ194" s="307"/>
      <c r="DR194" s="307"/>
      <c r="DS194" s="307"/>
      <c r="DT194" s="307"/>
      <c r="DU194" s="307"/>
      <c r="DV194" s="307"/>
      <c r="DW194" s="307"/>
      <c r="DX194" s="307"/>
      <c r="DY194" s="307"/>
      <c r="DZ194" s="307"/>
      <c r="EA194" s="307"/>
      <c r="EB194" s="307"/>
      <c r="EC194" s="307"/>
      <c r="ED194" s="307"/>
      <c r="EE194" s="307"/>
      <c r="EF194" s="307"/>
      <c r="EG194" s="307"/>
      <c r="EH194" s="307"/>
      <c r="EI194" s="307"/>
      <c r="EJ194" s="307"/>
      <c r="EK194" s="307"/>
      <c r="EL194" s="307"/>
      <c r="EM194" s="307"/>
      <c r="EN194" s="307"/>
      <c r="EO194" s="307"/>
      <c r="EP194" s="307"/>
      <c r="EQ194" s="307"/>
      <c r="ER194" s="307"/>
      <c r="ES194" s="307"/>
      <c r="ET194" s="307"/>
      <c r="EU194" s="307"/>
      <c r="EV194" s="307"/>
      <c r="EW194" s="307"/>
      <c r="EX194" s="307"/>
      <c r="EY194" s="307"/>
      <c r="EZ194" s="307"/>
      <c r="FA194" s="307"/>
      <c r="FB194" s="307"/>
      <c r="FC194" s="307"/>
      <c r="FD194" s="307"/>
      <c r="FE194" s="307"/>
      <c r="FF194" s="307"/>
      <c r="FG194" s="307"/>
      <c r="FH194" s="307"/>
      <c r="FI194" s="307"/>
      <c r="FJ194" s="307"/>
      <c r="FK194" s="307"/>
      <c r="FL194" s="307"/>
      <c r="FM194" s="307"/>
      <c r="FN194" s="307"/>
      <c r="FO194" s="307"/>
      <c r="FP194" s="307"/>
      <c r="FQ194" s="307"/>
      <c r="FR194" s="307"/>
      <c r="FS194" s="307"/>
      <c r="FT194" s="307"/>
      <c r="FU194" s="307"/>
      <c r="FV194" s="307"/>
      <c r="FW194" s="307"/>
      <c r="FX194" s="307"/>
      <c r="FY194" s="307"/>
      <c r="FZ194" s="307"/>
      <c r="GA194" s="307"/>
      <c r="GB194" s="307"/>
      <c r="GC194" s="307"/>
      <c r="GD194" s="307"/>
      <c r="GE194" s="307"/>
      <c r="GF194" s="307"/>
      <c r="GG194" s="307"/>
      <c r="GH194" s="307"/>
      <c r="GI194" s="307"/>
      <c r="GJ194" s="307"/>
      <c r="GK194" s="307"/>
      <c r="GL194" s="307"/>
      <c r="GM194" s="307"/>
      <c r="GN194" s="307"/>
      <c r="GO194" s="307"/>
      <c r="GP194" s="307"/>
      <c r="GQ194" s="307"/>
      <c r="GR194" s="307"/>
      <c r="GS194" s="307"/>
      <c r="GT194" s="307"/>
      <c r="GU194" s="307"/>
      <c r="GV194" s="307"/>
      <c r="GW194" s="307"/>
      <c r="GX194" s="307"/>
      <c r="GY194" s="307"/>
      <c r="GZ194" s="307"/>
      <c r="HA194" s="307"/>
      <c r="HB194" s="307"/>
      <c r="HC194" s="307"/>
      <c r="HD194" s="307"/>
      <c r="HE194" s="307"/>
      <c r="HF194" s="307"/>
      <c r="HG194" s="307"/>
      <c r="HH194" s="307"/>
      <c r="HI194" s="307"/>
      <c r="HJ194" s="307"/>
      <c r="HK194" s="307"/>
      <c r="HL194" s="307"/>
      <c r="HM194" s="307"/>
      <c r="HN194" s="307"/>
      <c r="HO194" s="307"/>
      <c r="HP194" s="307"/>
      <c r="HQ194" s="307"/>
      <c r="HR194" s="307"/>
      <c r="HS194" s="307"/>
      <c r="HT194" s="307"/>
      <c r="HU194" s="307"/>
      <c r="HV194" s="307"/>
      <c r="HW194" s="307"/>
      <c r="HX194" s="307"/>
      <c r="HY194" s="307"/>
      <c r="HZ194" s="307"/>
      <c r="IA194" s="307"/>
      <c r="IB194" s="307"/>
      <c r="IC194" s="307"/>
      <c r="ID194" s="307"/>
      <c r="IE194" s="307"/>
      <c r="IF194" s="307"/>
      <c r="IG194" s="307"/>
      <c r="IH194" s="307"/>
      <c r="II194" s="307"/>
      <c r="IJ194" s="307"/>
      <c r="IK194" s="307"/>
      <c r="IL194" s="307"/>
      <c r="IM194" s="307"/>
      <c r="IN194" s="307"/>
      <c r="IO194" s="307"/>
      <c r="IP194" s="307"/>
      <c r="IQ194" s="307"/>
      <c r="IR194" s="307"/>
      <c r="IS194" s="307"/>
      <c r="IT194" s="307"/>
      <c r="IU194" s="307"/>
      <c r="IV194" s="307"/>
      <c r="IW194" s="307"/>
      <c r="IX194" s="307"/>
      <c r="IY194" s="307"/>
      <c r="IZ194" s="307"/>
      <c r="JA194" s="307"/>
      <c r="JB194" s="307"/>
      <c r="JC194" s="307"/>
      <c r="JD194" s="307"/>
      <c r="JE194" s="307"/>
      <c r="JF194" s="307"/>
      <c r="JG194" s="307"/>
      <c r="JH194" s="307"/>
      <c r="JI194" s="307"/>
      <c r="JJ194" s="307"/>
      <c r="JK194" s="307"/>
      <c r="JL194" s="307"/>
      <c r="JM194" s="307"/>
      <c r="JN194" s="307"/>
      <c r="JO194" s="307"/>
      <c r="JP194" s="307"/>
      <c r="JQ194" s="307"/>
      <c r="JR194" s="307"/>
      <c r="JS194" s="307"/>
      <c r="JT194" s="307"/>
      <c r="JU194" s="307"/>
      <c r="JV194" s="307"/>
      <c r="JW194" s="307"/>
      <c r="JX194" s="307"/>
      <c r="JY194" s="307"/>
      <c r="JZ194" s="307"/>
      <c r="KA194" s="307"/>
      <c r="KB194" s="307"/>
      <c r="KC194" s="307"/>
      <c r="KD194" s="307"/>
      <c r="KE194" s="307"/>
      <c r="KF194" s="307"/>
      <c r="KG194" s="307"/>
      <c r="KH194" s="307"/>
      <c r="KI194" s="307"/>
      <c r="KJ194" s="307"/>
      <c r="KK194" s="307"/>
      <c r="KL194" s="307"/>
      <c r="KM194" s="307"/>
      <c r="KN194" s="307"/>
      <c r="KO194" s="307"/>
      <c r="KP194" s="307"/>
      <c r="KQ194" s="307"/>
      <c r="KR194" s="307"/>
      <c r="KS194" s="307"/>
      <c r="KT194" s="307"/>
      <c r="KU194" s="307"/>
      <c r="KV194" s="307"/>
      <c r="KW194" s="307"/>
      <c r="KX194" s="307"/>
      <c r="KY194" s="307"/>
      <c r="KZ194" s="307"/>
      <c r="LA194" s="307"/>
      <c r="LB194" s="307"/>
      <c r="LC194" s="307"/>
      <c r="LD194" s="307"/>
      <c r="LE194" s="307"/>
      <c r="LF194" s="307"/>
      <c r="LG194" s="307"/>
      <c r="LH194" s="307"/>
      <c r="LI194" s="307"/>
      <c r="LJ194" s="307"/>
      <c r="LK194" s="307"/>
      <c r="LL194" s="307"/>
      <c r="LM194" s="307"/>
      <c r="LN194" s="307"/>
      <c r="LO194" s="307"/>
      <c r="LP194" s="307"/>
      <c r="LQ194" s="307"/>
      <c r="LR194" s="307"/>
      <c r="LS194" s="307"/>
      <c r="LT194" s="307"/>
      <c r="LU194" s="307"/>
      <c r="LV194" s="307"/>
      <c r="LW194" s="307"/>
      <c r="LX194" s="307"/>
      <c r="LY194" s="307"/>
      <c r="LZ194" s="307"/>
      <c r="MA194" s="307"/>
      <c r="MB194" s="307"/>
      <c r="MC194" s="307"/>
      <c r="MD194" s="307"/>
      <c r="ME194" s="307"/>
      <c r="MF194" s="307"/>
      <c r="MG194" s="307"/>
      <c r="MH194" s="307"/>
      <c r="MI194" s="307"/>
      <c r="MJ194" s="307"/>
      <c r="MK194" s="307"/>
      <c r="ML194" s="307"/>
      <c r="MM194" s="307"/>
      <c r="MN194" s="307"/>
      <c r="MO194" s="307"/>
      <c r="MP194" s="307"/>
      <c r="MQ194" s="307"/>
      <c r="MR194" s="307"/>
      <c r="MS194" s="307"/>
      <c r="MT194" s="307"/>
      <c r="MU194" s="307"/>
      <c r="MV194" s="307"/>
      <c r="MW194" s="307"/>
      <c r="MX194" s="307"/>
      <c r="MY194" s="307"/>
      <c r="MZ194" s="307"/>
      <c r="NA194" s="307"/>
      <c r="NB194" s="307"/>
      <c r="NC194" s="307"/>
      <c r="ND194" s="307"/>
      <c r="NE194" s="307"/>
      <c r="NF194" s="307"/>
      <c r="NG194" s="307"/>
      <c r="NH194" s="307"/>
      <c r="NI194" s="307"/>
      <c r="NJ194" s="307"/>
      <c r="NK194" s="307"/>
      <c r="NL194" s="307"/>
      <c r="NM194" s="307"/>
      <c r="NN194" s="307"/>
      <c r="NO194" s="307"/>
      <c r="NP194" s="307"/>
      <c r="NQ194" s="307"/>
      <c r="NR194" s="307"/>
      <c r="NS194" s="307"/>
      <c r="NT194" s="307"/>
      <c r="NU194" s="307"/>
      <c r="NV194" s="307"/>
      <c r="NW194" s="307"/>
      <c r="NX194" s="307"/>
      <c r="NY194" s="307"/>
      <c r="NZ194" s="307"/>
      <c r="OA194" s="307"/>
      <c r="OB194" s="307"/>
      <c r="OC194" s="307"/>
      <c r="OD194" s="307"/>
      <c r="OE194" s="307"/>
      <c r="OF194" s="307"/>
      <c r="OG194" s="307"/>
      <c r="OH194" s="307"/>
      <c r="OI194" s="307"/>
      <c r="OJ194" s="307"/>
      <c r="OK194" s="307"/>
      <c r="OL194" s="307"/>
      <c r="OM194" s="307"/>
      <c r="ON194" s="307"/>
      <c r="OO194" s="307"/>
      <c r="OP194" s="307"/>
      <c r="OQ194" s="307"/>
      <c r="OR194" s="307"/>
      <c r="OS194" s="307"/>
      <c r="OT194" s="307"/>
      <c r="OU194" s="307"/>
      <c r="OV194" s="307"/>
      <c r="OW194" s="307"/>
      <c r="OX194" s="307"/>
      <c r="OY194" s="307"/>
      <c r="OZ194" s="307"/>
      <c r="PA194" s="307"/>
      <c r="PB194" s="307"/>
      <c r="PC194" s="307"/>
      <c r="PD194" s="307"/>
      <c r="PE194" s="307"/>
      <c r="PF194" s="307"/>
      <c r="PG194" s="307"/>
      <c r="PH194" s="307"/>
      <c r="PI194" s="307"/>
      <c r="PJ194" s="307"/>
      <c r="PK194" s="307"/>
      <c r="PL194" s="307"/>
      <c r="PM194" s="307"/>
      <c r="PN194" s="307"/>
      <c r="PO194" s="307"/>
      <c r="PP194" s="307"/>
      <c r="PQ194" s="307"/>
      <c r="PR194" s="307"/>
      <c r="PS194" s="307"/>
      <c r="PT194" s="307"/>
      <c r="PU194" s="307"/>
      <c r="PV194" s="307"/>
      <c r="PW194" s="307"/>
      <c r="PX194" s="307"/>
      <c r="PY194" s="307"/>
      <c r="PZ194" s="307"/>
      <c r="QA194" s="307"/>
      <c r="QB194" s="307"/>
      <c r="QC194" s="307"/>
      <c r="QD194" s="307"/>
      <c r="QE194" s="307"/>
      <c r="QF194" s="307"/>
      <c r="QG194" s="307"/>
      <c r="QH194" s="307"/>
      <c r="QI194" s="307"/>
      <c r="QJ194" s="307"/>
      <c r="QK194" s="307"/>
      <c r="QL194" s="307"/>
      <c r="QM194" s="307"/>
      <c r="QN194" s="307"/>
      <c r="QO194" s="307"/>
      <c r="QP194" s="307"/>
      <c r="QQ194" s="307"/>
      <c r="QR194" s="307"/>
      <c r="QS194" s="307"/>
      <c r="QT194" s="307"/>
      <c r="QU194" s="307"/>
      <c r="QV194" s="307"/>
      <c r="QW194" s="307"/>
      <c r="QX194" s="307"/>
      <c r="QY194" s="307"/>
      <c r="QZ194" s="307"/>
      <c r="RA194" s="307"/>
      <c r="RB194" s="307"/>
      <c r="RC194" s="307"/>
      <c r="RD194" s="307"/>
      <c r="RE194" s="307"/>
      <c r="RF194" s="307"/>
      <c r="RG194" s="307"/>
      <c r="RH194" s="307"/>
      <c r="RI194" s="307"/>
      <c r="RJ194" s="307"/>
      <c r="RK194" s="307"/>
      <c r="RL194" s="307"/>
      <c r="RM194" s="307"/>
      <c r="RN194" s="307"/>
      <c r="RO194" s="307"/>
      <c r="RP194" s="307"/>
      <c r="RQ194" s="307"/>
      <c r="RR194" s="307"/>
      <c r="RS194" s="307"/>
      <c r="RT194" s="307"/>
      <c r="RU194" s="307"/>
      <c r="RV194" s="307"/>
      <c r="RW194" s="307"/>
      <c r="RX194" s="307"/>
      <c r="RY194" s="307"/>
      <c r="RZ194" s="307"/>
      <c r="SA194" s="307"/>
      <c r="SB194" s="307"/>
      <c r="SC194" s="307"/>
      <c r="SD194" s="307"/>
      <c r="SE194" s="307"/>
      <c r="SF194" s="307"/>
      <c r="SG194" s="307"/>
      <c r="SH194" s="307"/>
      <c r="SI194" s="307"/>
      <c r="SJ194" s="307"/>
      <c r="SK194" s="307"/>
      <c r="SL194" s="307"/>
      <c r="SM194" s="307"/>
      <c r="SN194" s="307"/>
      <c r="SO194" s="307"/>
      <c r="SP194" s="307"/>
      <c r="SQ194" s="307"/>
      <c r="SR194" s="307"/>
      <c r="SS194" s="307"/>
      <c r="ST194" s="307"/>
      <c r="SU194" s="307"/>
      <c r="SV194" s="307"/>
      <c r="SW194" s="307"/>
      <c r="SX194" s="307"/>
      <c r="SY194" s="307"/>
      <c r="SZ194" s="307"/>
      <c r="TA194" s="307"/>
      <c r="TB194" s="307"/>
      <c r="TC194" s="307"/>
      <c r="TD194" s="307"/>
      <c r="TE194" s="307"/>
      <c r="TF194" s="307"/>
      <c r="TG194" s="307"/>
      <c r="TH194" s="307"/>
      <c r="TI194" s="307"/>
      <c r="TJ194" s="307"/>
      <c r="TK194" s="307"/>
      <c r="TL194" s="307"/>
      <c r="TM194" s="307"/>
      <c r="TN194" s="307"/>
      <c r="TO194" s="307"/>
      <c r="TP194" s="307"/>
      <c r="TQ194" s="307"/>
      <c r="TR194" s="307"/>
      <c r="TS194" s="307"/>
      <c r="TT194" s="307"/>
      <c r="TU194" s="307"/>
      <c r="TV194" s="307"/>
      <c r="TW194" s="307"/>
      <c r="TX194" s="307"/>
      <c r="TY194" s="307"/>
      <c r="TZ194" s="307"/>
      <c r="UA194" s="307"/>
      <c r="UB194" s="307"/>
      <c r="UC194" s="307"/>
      <c r="UD194" s="307"/>
      <c r="UE194" s="307"/>
      <c r="UF194" s="307"/>
      <c r="UG194" s="307"/>
      <c r="UH194" s="307"/>
      <c r="UI194" s="307"/>
      <c r="UJ194" s="307"/>
      <c r="UK194" s="307"/>
      <c r="UL194" s="307"/>
      <c r="UM194" s="307"/>
      <c r="UN194" s="307"/>
      <c r="UO194" s="307"/>
      <c r="UP194" s="307"/>
      <c r="UQ194" s="307"/>
      <c r="UR194" s="307"/>
      <c r="US194" s="307"/>
      <c r="UT194" s="307"/>
      <c r="UU194" s="307"/>
      <c r="UV194" s="307"/>
      <c r="UW194" s="307"/>
      <c r="UX194" s="307"/>
      <c r="UY194" s="307"/>
      <c r="UZ194" s="307"/>
      <c r="VA194" s="307"/>
      <c r="VB194" s="307"/>
      <c r="VC194" s="307"/>
      <c r="VD194" s="307"/>
      <c r="VE194" s="307"/>
      <c r="VF194" s="307"/>
      <c r="VG194" s="307"/>
      <c r="VH194" s="307"/>
      <c r="VI194" s="307"/>
      <c r="VJ194" s="307"/>
      <c r="VK194" s="307"/>
      <c r="VL194" s="307"/>
      <c r="VM194" s="307"/>
      <c r="VN194" s="307"/>
      <c r="VO194" s="307"/>
      <c r="VP194" s="307"/>
      <c r="VQ194" s="307"/>
      <c r="VR194" s="307"/>
      <c r="VS194" s="307"/>
      <c r="VT194" s="307"/>
      <c r="VU194" s="307"/>
      <c r="VV194" s="307"/>
      <c r="VW194" s="307"/>
      <c r="VX194" s="307"/>
      <c r="VY194" s="307"/>
      <c r="VZ194" s="307"/>
      <c r="WA194" s="307"/>
      <c r="WB194" s="307"/>
      <c r="WC194" s="307"/>
      <c r="WD194" s="307"/>
      <c r="WE194" s="307"/>
      <c r="WF194" s="307"/>
      <c r="WG194" s="307"/>
      <c r="WH194" s="307"/>
      <c r="WI194" s="307"/>
      <c r="WJ194" s="307"/>
      <c r="WK194" s="307"/>
      <c r="WL194" s="307"/>
      <c r="WM194" s="307"/>
      <c r="WN194" s="307"/>
      <c r="WO194" s="307"/>
      <c r="WP194" s="307"/>
      <c r="WQ194" s="307"/>
      <c r="WR194" s="307"/>
      <c r="WS194" s="307"/>
      <c r="WT194" s="307"/>
      <c r="WU194" s="307"/>
      <c r="WV194" s="307"/>
      <c r="WW194" s="307"/>
      <c r="WX194" s="307"/>
      <c r="WY194" s="307"/>
      <c r="WZ194" s="307"/>
      <c r="XA194" s="307"/>
      <c r="XB194" s="307"/>
      <c r="XC194" s="307"/>
      <c r="XD194" s="307"/>
      <c r="XE194" s="307"/>
      <c r="XF194" s="307"/>
      <c r="XG194" s="307"/>
      <c r="XH194" s="307"/>
      <c r="XI194" s="307"/>
      <c r="XJ194" s="307"/>
      <c r="XK194" s="307"/>
      <c r="XL194" s="307"/>
      <c r="XM194" s="307"/>
      <c r="XN194" s="307"/>
      <c r="XO194" s="307"/>
      <c r="XP194" s="307"/>
      <c r="XQ194" s="307"/>
      <c r="XR194" s="307"/>
      <c r="XS194" s="307"/>
      <c r="XT194" s="307"/>
      <c r="XU194" s="307"/>
      <c r="XV194" s="307"/>
      <c r="XW194" s="307"/>
      <c r="XX194" s="307"/>
      <c r="XY194" s="307"/>
      <c r="XZ194" s="307"/>
      <c r="YA194" s="307"/>
      <c r="YB194" s="307"/>
      <c r="YC194" s="307"/>
      <c r="YD194" s="307"/>
      <c r="YE194" s="307"/>
      <c r="YF194" s="307"/>
      <c r="YG194" s="307"/>
      <c r="YH194" s="307"/>
      <c r="YI194" s="307"/>
      <c r="YJ194" s="307"/>
      <c r="YK194" s="307"/>
      <c r="YL194" s="307"/>
      <c r="YM194" s="307"/>
      <c r="YN194" s="307"/>
      <c r="YO194" s="307"/>
      <c r="YP194" s="307"/>
      <c r="YQ194" s="307"/>
      <c r="YR194" s="307"/>
      <c r="YS194" s="307"/>
      <c r="YT194" s="307"/>
      <c r="YU194" s="307"/>
      <c r="YV194" s="307"/>
      <c r="YW194" s="307"/>
      <c r="YX194" s="307"/>
      <c r="YY194" s="307"/>
      <c r="YZ194" s="307"/>
      <c r="ZA194" s="307"/>
      <c r="ZB194" s="307"/>
      <c r="ZC194" s="307"/>
      <c r="ZD194" s="307"/>
      <c r="ZE194" s="307"/>
      <c r="ZF194" s="307"/>
      <c r="ZG194" s="307"/>
      <c r="ZH194" s="307"/>
      <c r="ZI194" s="307"/>
      <c r="ZJ194" s="307"/>
      <c r="ZK194" s="307"/>
      <c r="ZL194" s="307"/>
      <c r="ZM194" s="307"/>
      <c r="ZN194" s="307"/>
      <c r="ZO194" s="307"/>
      <c r="ZP194" s="307"/>
      <c r="ZQ194" s="307"/>
      <c r="ZR194" s="307"/>
      <c r="ZS194" s="307"/>
      <c r="ZT194" s="307"/>
      <c r="ZU194" s="307"/>
      <c r="ZV194" s="307"/>
      <c r="ZW194" s="307"/>
      <c r="ZX194" s="307"/>
      <c r="ZY194" s="307"/>
      <c r="ZZ194" s="307"/>
      <c r="AAA194" s="307"/>
      <c r="AAB194" s="307"/>
      <c r="AAC194" s="307"/>
      <c r="AAD194" s="307"/>
      <c r="AAE194" s="307"/>
      <c r="AAF194" s="307"/>
      <c r="AAG194" s="307"/>
      <c r="AAH194" s="307"/>
      <c r="AAI194" s="307"/>
      <c r="AAJ194" s="307"/>
      <c r="AAK194" s="307"/>
      <c r="AAL194" s="307"/>
      <c r="AAM194" s="307"/>
      <c r="AAN194" s="307"/>
      <c r="AAO194" s="307"/>
      <c r="AAP194" s="307"/>
      <c r="AAQ194" s="307"/>
      <c r="AAR194" s="307"/>
      <c r="AAS194" s="307"/>
      <c r="AAT194" s="307"/>
      <c r="AAU194" s="307"/>
      <c r="AAV194" s="307"/>
      <c r="AAW194" s="307"/>
      <c r="AAX194" s="307"/>
      <c r="AAY194" s="307"/>
      <c r="AAZ194" s="307"/>
      <c r="ABA194" s="307"/>
      <c r="ABB194" s="307"/>
      <c r="ABC194" s="307"/>
      <c r="ABD194" s="307"/>
      <c r="ABE194" s="307"/>
      <c r="ABF194" s="307"/>
      <c r="ABG194" s="307"/>
      <c r="ABH194" s="307"/>
      <c r="ABI194" s="307"/>
      <c r="ABJ194" s="307"/>
      <c r="ABK194" s="307"/>
      <c r="ABL194" s="307"/>
      <c r="ABM194" s="307"/>
      <c r="ABN194" s="307"/>
      <c r="ABO194" s="307"/>
      <c r="ABP194" s="307"/>
      <c r="ABQ194" s="307"/>
      <c r="ABR194" s="307"/>
      <c r="ABS194" s="307"/>
      <c r="ABT194" s="307"/>
      <c r="ABU194" s="307"/>
      <c r="ABV194" s="307"/>
      <c r="ABW194" s="307"/>
      <c r="ABX194" s="307"/>
      <c r="ABY194" s="307"/>
      <c r="ABZ194" s="307"/>
      <c r="ACA194" s="307"/>
      <c r="ACB194" s="307"/>
      <c r="ACC194" s="307"/>
      <c r="ACD194" s="307"/>
      <c r="ACE194" s="307"/>
      <c r="ACF194" s="307"/>
      <c r="ACG194" s="307"/>
      <c r="ACH194" s="307"/>
      <c r="ACI194" s="307"/>
      <c r="ACJ194" s="307"/>
      <c r="ACK194" s="307"/>
      <c r="ACL194" s="307"/>
      <c r="ACM194" s="307"/>
      <c r="ACN194" s="307"/>
      <c r="ACO194" s="307"/>
      <c r="ACP194" s="307"/>
      <c r="ACQ194" s="307"/>
      <c r="ACR194" s="307"/>
      <c r="ACS194" s="307"/>
      <c r="ACT194" s="307"/>
      <c r="ACU194" s="307"/>
      <c r="ACV194" s="307"/>
      <c r="ACW194" s="307"/>
      <c r="ACX194" s="307"/>
      <c r="ACY194" s="307"/>
      <c r="ACZ194" s="307"/>
      <c r="ADA194" s="307"/>
      <c r="ADB194" s="307"/>
      <c r="ADC194" s="307"/>
      <c r="ADD194" s="307"/>
      <c r="ADE194" s="307"/>
      <c r="ADF194" s="307"/>
      <c r="ADG194" s="307"/>
      <c r="ADH194" s="307"/>
      <c r="ADI194" s="307"/>
      <c r="ADJ194" s="307"/>
      <c r="ADK194" s="307"/>
      <c r="ADL194" s="307"/>
      <c r="ADM194" s="307"/>
      <c r="ADN194" s="307"/>
      <c r="ADO194" s="307"/>
      <c r="ADP194" s="307"/>
      <c r="ADQ194" s="307"/>
      <c r="ADR194" s="307"/>
      <c r="ADS194" s="307"/>
      <c r="ADT194" s="307"/>
      <c r="ADU194" s="307"/>
      <c r="ADV194" s="307"/>
      <c r="ADW194" s="307"/>
      <c r="ADX194" s="307"/>
      <c r="ADY194" s="307"/>
      <c r="ADZ194" s="307"/>
      <c r="AEA194" s="307"/>
      <c r="AEB194" s="307"/>
      <c r="AEC194" s="307"/>
      <c r="AED194" s="307"/>
      <c r="AEE194" s="307"/>
      <c r="AEF194" s="307"/>
      <c r="AEG194" s="307"/>
      <c r="AEH194" s="307"/>
      <c r="AEI194" s="307"/>
      <c r="AEJ194" s="307"/>
      <c r="AEK194" s="307"/>
      <c r="AEL194" s="307"/>
      <c r="AEM194" s="307"/>
      <c r="AEN194" s="307"/>
      <c r="AEO194" s="307"/>
      <c r="AEP194" s="307"/>
      <c r="AEQ194" s="307"/>
      <c r="AER194" s="307"/>
      <c r="AES194" s="307"/>
      <c r="AET194" s="307"/>
      <c r="AEU194" s="307"/>
      <c r="AEV194" s="307"/>
      <c r="AEW194" s="307"/>
      <c r="AEX194" s="307"/>
      <c r="AEY194" s="307"/>
      <c r="AEZ194" s="307"/>
      <c r="AFA194" s="307"/>
      <c r="AFB194" s="307"/>
      <c r="AFC194" s="307"/>
      <c r="AFD194" s="307"/>
      <c r="AFE194" s="307"/>
      <c r="AFF194" s="307"/>
      <c r="AFG194" s="307"/>
      <c r="AFH194" s="307"/>
      <c r="AFI194" s="307"/>
      <c r="AFJ194" s="307"/>
      <c r="AFK194" s="307"/>
      <c r="AFL194" s="307"/>
      <c r="AFM194" s="307"/>
      <c r="AFN194" s="307"/>
      <c r="AFO194" s="307"/>
      <c r="AFP194" s="307"/>
      <c r="AFQ194" s="307"/>
      <c r="AFR194" s="307"/>
      <c r="AFS194" s="307"/>
      <c r="AFT194" s="307"/>
      <c r="AFU194" s="307"/>
      <c r="AFV194" s="307"/>
      <c r="AFW194" s="307"/>
      <c r="AFX194" s="307"/>
      <c r="AFY194" s="307"/>
      <c r="AFZ194" s="307"/>
      <c r="AGA194" s="307"/>
      <c r="AGB194" s="307"/>
      <c r="AGC194" s="307"/>
      <c r="AGD194" s="307"/>
      <c r="AGE194" s="307"/>
      <c r="AGF194" s="307"/>
      <c r="AGG194" s="307"/>
      <c r="AGH194" s="307"/>
      <c r="AGI194" s="307"/>
      <c r="AGJ194" s="307"/>
      <c r="AGK194" s="307"/>
      <c r="AGL194" s="307"/>
      <c r="AGM194" s="307"/>
      <c r="AGN194" s="307"/>
      <c r="AGO194" s="307"/>
      <c r="AGP194" s="307"/>
      <c r="AGQ194" s="307"/>
      <c r="AGR194" s="307"/>
      <c r="AGS194" s="307"/>
      <c r="AGT194" s="307"/>
      <c r="AGU194" s="307"/>
      <c r="AGV194" s="307"/>
      <c r="AGW194" s="307"/>
      <c r="AGX194" s="307"/>
      <c r="AGY194" s="307"/>
      <c r="AGZ194" s="307"/>
      <c r="AHA194" s="307"/>
      <c r="AHB194" s="307"/>
      <c r="AHC194" s="307"/>
      <c r="AHD194" s="307"/>
      <c r="AHE194" s="307"/>
      <c r="AHF194" s="307"/>
      <c r="AHG194" s="307"/>
      <c r="AHH194" s="307"/>
      <c r="AHI194" s="307"/>
      <c r="AHJ194" s="307"/>
      <c r="AHK194" s="307"/>
      <c r="AHL194" s="307"/>
      <c r="AHM194" s="307"/>
      <c r="AHN194" s="307"/>
      <c r="AHO194" s="307"/>
      <c r="AHP194" s="307"/>
      <c r="AHQ194" s="307"/>
      <c r="AHR194" s="307"/>
      <c r="AHS194" s="307"/>
      <c r="AHT194" s="307"/>
      <c r="AHU194" s="307"/>
      <c r="AHV194" s="307"/>
      <c r="AHW194" s="307"/>
      <c r="AHX194" s="307"/>
      <c r="AHY194" s="307"/>
      <c r="AHZ194" s="307"/>
      <c r="AIA194" s="307"/>
      <c r="AIB194" s="307"/>
      <c r="AIC194" s="307"/>
      <c r="AID194" s="307"/>
      <c r="AIE194" s="307"/>
      <c r="AIF194" s="307"/>
      <c r="AIG194" s="307"/>
      <c r="AIH194" s="307"/>
      <c r="AII194" s="307"/>
      <c r="AIJ194" s="307"/>
      <c r="AIK194" s="307"/>
      <c r="AIL194" s="307"/>
      <c r="AIM194" s="307"/>
      <c r="AIN194" s="307"/>
      <c r="AIO194" s="307"/>
      <c r="AIP194" s="307"/>
      <c r="AIQ194" s="307"/>
      <c r="AIR194" s="307"/>
      <c r="AIS194" s="307"/>
      <c r="AIT194" s="307"/>
      <c r="AIU194" s="307"/>
      <c r="AIV194" s="307"/>
      <c r="AIW194" s="307"/>
      <c r="AIX194" s="307"/>
      <c r="AIY194" s="307"/>
      <c r="AIZ194" s="307"/>
      <c r="AJA194" s="307"/>
      <c r="AJB194" s="307"/>
      <c r="AJC194" s="307"/>
      <c r="AJD194" s="307"/>
      <c r="AJE194" s="307"/>
      <c r="AJF194" s="307"/>
      <c r="AJG194" s="307"/>
      <c r="AJH194" s="307"/>
      <c r="AJI194" s="307"/>
      <c r="AJJ194" s="307"/>
      <c r="AJK194" s="307"/>
      <c r="AJL194" s="307"/>
      <c r="AJM194" s="307"/>
      <c r="AJN194" s="307"/>
      <c r="AJO194" s="307"/>
      <c r="AJP194" s="307"/>
      <c r="AJQ194" s="307"/>
      <c r="AJR194" s="307"/>
      <c r="AJS194" s="307"/>
      <c r="AJT194" s="307"/>
      <c r="AJU194" s="307"/>
      <c r="AJV194" s="307"/>
      <c r="AJW194" s="307"/>
      <c r="AJX194" s="307"/>
      <c r="AJY194" s="307"/>
      <c r="AJZ194" s="307"/>
      <c r="AKA194" s="307"/>
      <c r="AKB194" s="307"/>
      <c r="AKC194" s="307"/>
      <c r="AKD194" s="307"/>
      <c r="AKE194" s="307"/>
      <c r="AKF194" s="307"/>
      <c r="AKG194" s="307"/>
      <c r="AKH194" s="307"/>
      <c r="AKI194" s="307"/>
      <c r="AKJ194" s="307"/>
      <c r="AKK194" s="307"/>
      <c r="AKL194" s="307"/>
      <c r="AKM194" s="307"/>
      <c r="AKN194" s="307"/>
      <c r="AKO194" s="307"/>
      <c r="AKP194" s="307"/>
      <c r="AKQ194" s="307"/>
      <c r="AKR194" s="307"/>
      <c r="AKS194" s="307"/>
      <c r="AKT194" s="307"/>
      <c r="AKU194" s="307"/>
      <c r="AKV194" s="307"/>
      <c r="AKW194" s="307"/>
      <c r="AKX194" s="307"/>
      <c r="AKY194" s="307"/>
      <c r="AKZ194" s="307"/>
      <c r="ALA194" s="307"/>
      <c r="ALB194" s="307"/>
      <c r="ALC194" s="307"/>
      <c r="ALD194" s="307"/>
      <c r="ALE194" s="307"/>
      <c r="ALF194" s="307"/>
      <c r="ALG194" s="307"/>
      <c r="ALH194" s="307"/>
      <c r="ALI194" s="307"/>
      <c r="ALJ194" s="307"/>
      <c r="ALK194" s="307"/>
      <c r="ALL194" s="307"/>
      <c r="ALM194" s="307"/>
      <c r="ALN194" s="307"/>
      <c r="ALO194" s="307"/>
      <c r="ALP194" s="307"/>
      <c r="ALQ194" s="307"/>
      <c r="ALR194" s="307"/>
      <c r="ALS194" s="307"/>
      <c r="ALT194" s="307"/>
      <c r="ALU194" s="307"/>
      <c r="ALV194" s="307"/>
      <c r="ALW194" s="307"/>
      <c r="ALX194" s="307"/>
      <c r="ALY194" s="307"/>
      <c r="ALZ194" s="307"/>
      <c r="AMA194" s="307"/>
      <c r="AMB194" s="307"/>
      <c r="AMC194" s="307"/>
      <c r="AMD194" s="307"/>
      <c r="AME194" s="307"/>
      <c r="AMF194" s="307"/>
      <c r="AMG194" s="307"/>
      <c r="AMH194" s="307"/>
      <c r="AMI194" s="307"/>
      <c r="AMJ194" s="307"/>
      <c r="AMK194" s="307"/>
      <c r="AML194" s="307"/>
      <c r="AMM194" s="307"/>
      <c r="AMN194" s="307"/>
      <c r="AMO194" s="307"/>
      <c r="AMP194" s="307"/>
      <c r="AMQ194" s="307"/>
      <c r="AMR194" s="307"/>
      <c r="AMS194" s="307"/>
      <c r="AMT194" s="307"/>
      <c r="AMU194" s="307"/>
      <c r="AMV194" s="307"/>
      <c r="AMW194" s="307"/>
      <c r="AMX194" s="307"/>
      <c r="AMY194" s="307"/>
      <c r="AMZ194" s="307"/>
      <c r="ANA194" s="307"/>
      <c r="ANB194" s="307"/>
      <c r="ANC194" s="307"/>
      <c r="AND194" s="307"/>
      <c r="ANE194" s="307"/>
      <c r="ANF194" s="307"/>
      <c r="ANG194" s="307"/>
      <c r="ANH194" s="307"/>
      <c r="ANI194" s="307"/>
      <c r="ANJ194" s="307"/>
      <c r="ANK194" s="307"/>
      <c r="ANL194" s="307"/>
      <c r="ANM194" s="307"/>
      <c r="ANN194" s="307"/>
      <c r="ANO194" s="307"/>
      <c r="ANP194" s="307"/>
      <c r="ANQ194" s="307"/>
      <c r="ANR194" s="307"/>
      <c r="ANS194" s="307"/>
      <c r="ANT194" s="307"/>
      <c r="ANU194" s="307"/>
      <c r="ANV194" s="307"/>
      <c r="ANW194" s="307"/>
      <c r="ANX194" s="307"/>
      <c r="ANY194" s="307"/>
      <c r="ANZ194" s="307"/>
      <c r="AOA194" s="307"/>
      <c r="AOB194" s="307"/>
      <c r="AOC194" s="307"/>
      <c r="AOD194" s="307"/>
      <c r="AOE194" s="307"/>
      <c r="AOF194" s="307"/>
      <c r="AOG194" s="307"/>
      <c r="AOH194" s="307"/>
      <c r="AOI194" s="307"/>
      <c r="AOJ194" s="307"/>
      <c r="AOK194" s="307"/>
      <c r="AOL194" s="307"/>
      <c r="AOM194" s="307"/>
      <c r="AON194" s="307"/>
      <c r="AOO194" s="307"/>
      <c r="AOP194" s="307"/>
      <c r="AOQ194" s="307"/>
      <c r="AOR194" s="307"/>
      <c r="AOS194" s="307"/>
      <c r="AOT194" s="307"/>
      <c r="AOU194" s="307"/>
      <c r="AOV194" s="307"/>
      <c r="AOW194" s="307"/>
      <c r="AOX194" s="307"/>
      <c r="AOY194" s="307"/>
      <c r="AOZ194" s="307"/>
      <c r="APA194" s="307"/>
      <c r="APB194" s="307"/>
      <c r="APC194" s="307"/>
      <c r="APD194" s="307"/>
      <c r="APE194" s="307"/>
      <c r="APF194" s="307"/>
      <c r="APG194" s="307"/>
      <c r="APH194" s="307"/>
      <c r="API194" s="307"/>
      <c r="APJ194" s="307"/>
      <c r="APK194" s="307"/>
      <c r="APL194" s="307"/>
      <c r="APM194" s="307"/>
      <c r="APN194" s="307"/>
      <c r="APO194" s="307"/>
      <c r="APP194" s="307"/>
      <c r="APQ194" s="307"/>
      <c r="APR194" s="307"/>
      <c r="APS194" s="307"/>
      <c r="APT194" s="307"/>
      <c r="APU194" s="307"/>
      <c r="APV194" s="307"/>
      <c r="APW194" s="307"/>
      <c r="APX194" s="307"/>
      <c r="APY194" s="307"/>
      <c r="APZ194" s="307"/>
      <c r="AQA194" s="307"/>
      <c r="AQB194" s="307"/>
      <c r="AQC194" s="307"/>
      <c r="AQD194" s="307"/>
      <c r="AQE194" s="307"/>
      <c r="AQF194" s="307"/>
      <c r="AQG194" s="307"/>
      <c r="AQH194" s="307"/>
      <c r="AQI194" s="307"/>
      <c r="AQJ194" s="307"/>
      <c r="AQK194" s="307"/>
      <c r="AQL194" s="307"/>
      <c r="AQM194" s="307"/>
      <c r="AQN194" s="307"/>
      <c r="AQO194" s="307"/>
      <c r="AQP194" s="307"/>
      <c r="AQQ194" s="307"/>
      <c r="AQR194" s="307"/>
      <c r="AQS194" s="307"/>
      <c r="AQT194" s="307"/>
      <c r="AQU194" s="307"/>
      <c r="AQV194" s="307"/>
      <c r="AQW194" s="307"/>
      <c r="AQX194" s="307"/>
      <c r="AQY194" s="307"/>
      <c r="AQZ194" s="307"/>
      <c r="ARA194" s="307"/>
      <c r="ARB194" s="307"/>
      <c r="ARC194" s="307"/>
      <c r="ARD194" s="307"/>
      <c r="ARE194" s="307"/>
      <c r="ARF194" s="307"/>
      <c r="ARG194" s="307"/>
      <c r="ARH194" s="307"/>
      <c r="ARI194" s="307"/>
      <c r="ARJ194" s="307"/>
      <c r="ARK194" s="307"/>
      <c r="ARL194" s="307"/>
      <c r="ARM194" s="307"/>
      <c r="ARN194" s="307"/>
      <c r="ARO194" s="307"/>
      <c r="ARP194" s="307"/>
      <c r="ARQ194" s="307"/>
      <c r="ARR194" s="307"/>
      <c r="ARS194" s="307"/>
      <c r="ART194" s="307"/>
      <c r="ARU194" s="307"/>
      <c r="ARV194" s="307"/>
      <c r="ARW194" s="307"/>
      <c r="ARX194" s="307"/>
      <c r="ARY194" s="307"/>
      <c r="ARZ194" s="307"/>
      <c r="ASA194" s="307"/>
      <c r="ASB194" s="307"/>
      <c r="ASC194" s="307"/>
      <c r="ASD194" s="307"/>
      <c r="ASE194" s="307"/>
      <c r="ASF194" s="307"/>
      <c r="ASG194" s="307"/>
      <c r="ASH194" s="307"/>
      <c r="ASI194" s="307"/>
      <c r="ASJ194" s="307"/>
      <c r="ASK194" s="307"/>
      <c r="ASL194" s="307"/>
      <c r="ASM194" s="307"/>
      <c r="ASN194" s="307"/>
      <c r="ASO194" s="307"/>
      <c r="ASP194" s="307"/>
      <c r="ASQ194" s="307"/>
      <c r="ASR194" s="307"/>
      <c r="ASS194" s="307"/>
      <c r="AST194" s="307"/>
      <c r="ASU194" s="307"/>
      <c r="ASV194" s="307"/>
      <c r="ASW194" s="307"/>
      <c r="ASX194" s="307"/>
      <c r="ASY194" s="307"/>
      <c r="ASZ194" s="307"/>
      <c r="ATA194" s="307"/>
      <c r="ATB194" s="307"/>
      <c r="ATC194" s="307"/>
      <c r="ATD194" s="307"/>
      <c r="ATE194" s="307"/>
      <c r="ATF194" s="307"/>
      <c r="ATG194" s="307"/>
      <c r="ATH194" s="307"/>
      <c r="ATI194" s="307"/>
      <c r="ATJ194" s="307"/>
      <c r="ATK194" s="307"/>
      <c r="ATL194" s="307"/>
      <c r="ATM194" s="307"/>
      <c r="ATN194" s="307"/>
      <c r="ATO194" s="307"/>
      <c r="ATP194" s="307"/>
      <c r="ATQ194" s="307"/>
      <c r="ATR194" s="307"/>
      <c r="ATS194" s="307"/>
      <c r="ATT194" s="307"/>
      <c r="ATU194" s="307"/>
      <c r="ATV194" s="307"/>
      <c r="ATW194" s="307"/>
      <c r="ATX194" s="307"/>
      <c r="ATY194" s="307"/>
      <c r="ATZ194" s="307"/>
      <c r="AUA194" s="307"/>
      <c r="AUB194" s="307"/>
      <c r="AUC194" s="307"/>
      <c r="AUD194" s="307"/>
      <c r="AUE194" s="307"/>
      <c r="AUF194" s="307"/>
      <c r="AUG194" s="307"/>
      <c r="AUH194" s="307"/>
      <c r="AUI194" s="307"/>
      <c r="AUJ194" s="307"/>
      <c r="AUK194" s="307"/>
      <c r="AUL194" s="307"/>
      <c r="AUM194" s="307"/>
      <c r="AUN194" s="307"/>
      <c r="AUO194" s="307"/>
      <c r="AUP194" s="307"/>
      <c r="AUQ194" s="307"/>
      <c r="AUR194" s="307"/>
      <c r="AUS194" s="307"/>
      <c r="AUT194" s="307"/>
      <c r="AUU194" s="307"/>
      <c r="AUV194" s="307"/>
      <c r="AUW194" s="307"/>
      <c r="AUX194" s="307"/>
      <c r="AUY194" s="307"/>
      <c r="AUZ194" s="307"/>
      <c r="AVA194" s="307"/>
      <c r="AVB194" s="307"/>
      <c r="AVC194" s="307"/>
      <c r="AVD194" s="307"/>
      <c r="AVE194" s="307"/>
      <c r="AVF194" s="307"/>
      <c r="AVG194" s="307"/>
      <c r="AVH194" s="307"/>
      <c r="AVI194" s="307"/>
      <c r="AVJ194" s="307"/>
      <c r="AVK194" s="307"/>
      <c r="AVL194" s="307"/>
      <c r="AVM194" s="307"/>
      <c r="AVN194" s="307"/>
      <c r="AVO194" s="307"/>
      <c r="AVP194" s="307"/>
      <c r="AVQ194" s="307"/>
      <c r="AVR194" s="307"/>
      <c r="AVS194" s="307"/>
      <c r="AVT194" s="307"/>
      <c r="AVU194" s="307"/>
      <c r="AVV194" s="307"/>
      <c r="AVW194" s="307"/>
      <c r="AVX194" s="307"/>
      <c r="AVY194" s="307"/>
      <c r="AVZ194" s="307"/>
      <c r="AWA194" s="307"/>
      <c r="AWB194" s="307"/>
      <c r="AWC194" s="307"/>
      <c r="AWD194" s="307"/>
      <c r="AWE194" s="307"/>
      <c r="AWF194" s="307"/>
      <c r="AWG194" s="307"/>
      <c r="AWH194" s="307"/>
      <c r="AWI194" s="307"/>
      <c r="AWJ194" s="307"/>
      <c r="AWK194" s="307"/>
      <c r="AWL194" s="307"/>
      <c r="AWM194" s="307"/>
      <c r="AWN194" s="307"/>
      <c r="AWO194" s="307"/>
      <c r="AWP194" s="307"/>
      <c r="AWQ194" s="307"/>
      <c r="AWR194" s="307"/>
      <c r="AWS194" s="307"/>
      <c r="AWT194" s="307"/>
      <c r="AWU194" s="307"/>
      <c r="AWV194" s="307"/>
      <c r="AWW194" s="307"/>
      <c r="AWX194" s="307"/>
      <c r="AWY194" s="307"/>
      <c r="AWZ194" s="307"/>
      <c r="AXA194" s="307"/>
      <c r="AXB194" s="307"/>
      <c r="AXC194" s="307"/>
      <c r="AXD194" s="307"/>
      <c r="AXE194" s="307"/>
      <c r="AXF194" s="307"/>
      <c r="AXG194" s="307"/>
      <c r="AXH194" s="307"/>
      <c r="AXI194" s="307"/>
      <c r="AXJ194" s="307"/>
      <c r="AXK194" s="307"/>
      <c r="AXL194" s="307"/>
      <c r="AXM194" s="307"/>
      <c r="AXN194" s="307"/>
      <c r="AXO194" s="307"/>
      <c r="AXP194" s="307"/>
      <c r="AXQ194" s="307"/>
      <c r="AXR194" s="307"/>
      <c r="AXS194" s="307"/>
      <c r="AXT194" s="307"/>
      <c r="AXU194" s="307"/>
      <c r="AXV194" s="307"/>
      <c r="AXW194" s="307"/>
      <c r="AXX194" s="307"/>
      <c r="AXY194" s="307"/>
      <c r="AXZ194" s="307"/>
      <c r="AYA194" s="307"/>
      <c r="AYB194" s="307"/>
      <c r="AYC194" s="307"/>
      <c r="AYD194" s="307"/>
      <c r="AYE194" s="307"/>
      <c r="AYF194" s="307"/>
      <c r="AYG194" s="307"/>
      <c r="AYH194" s="307"/>
      <c r="AYI194" s="307"/>
      <c r="AYJ194" s="307"/>
      <c r="AYK194" s="307"/>
      <c r="AYL194" s="307"/>
      <c r="AYM194" s="307"/>
      <c r="AYN194" s="307"/>
      <c r="AYO194" s="307"/>
      <c r="AYP194" s="307"/>
      <c r="AYQ194" s="307"/>
      <c r="AYR194" s="307"/>
      <c r="AYS194" s="307"/>
      <c r="AYT194" s="307"/>
      <c r="AYU194" s="307"/>
      <c r="AYV194" s="307"/>
      <c r="AYW194" s="307"/>
      <c r="AYX194" s="307"/>
      <c r="AYY194" s="307"/>
      <c r="AYZ194" s="307"/>
      <c r="AZA194" s="307"/>
      <c r="AZB194" s="307"/>
      <c r="AZC194" s="307"/>
      <c r="AZD194" s="307"/>
      <c r="AZE194" s="307"/>
      <c r="AZF194" s="307"/>
      <c r="AZG194" s="307"/>
      <c r="AZH194" s="307"/>
      <c r="AZI194" s="307"/>
      <c r="AZJ194" s="307"/>
      <c r="AZK194" s="307"/>
      <c r="AZL194" s="307"/>
      <c r="AZM194" s="307"/>
      <c r="AZN194" s="307"/>
      <c r="AZO194" s="307"/>
      <c r="AZP194" s="307"/>
      <c r="AZQ194" s="307"/>
      <c r="AZR194" s="307"/>
      <c r="AZS194" s="307"/>
      <c r="AZT194" s="307"/>
      <c r="AZU194" s="307"/>
      <c r="AZV194" s="307"/>
      <c r="AZW194" s="307"/>
      <c r="AZX194" s="307"/>
      <c r="AZY194" s="307"/>
      <c r="AZZ194" s="307"/>
      <c r="BAA194" s="307"/>
      <c r="BAB194" s="307"/>
      <c r="BAC194" s="307"/>
      <c r="BAD194" s="307"/>
      <c r="BAE194" s="307"/>
      <c r="BAF194" s="307"/>
      <c r="BAG194" s="307"/>
      <c r="BAH194" s="307"/>
      <c r="BAI194" s="307"/>
      <c r="BAJ194" s="307"/>
      <c r="BAK194" s="307"/>
      <c r="BAL194" s="307"/>
      <c r="BAM194" s="307"/>
      <c r="BAN194" s="307"/>
      <c r="BAO194" s="307"/>
      <c r="BAP194" s="307"/>
      <c r="BAQ194" s="307"/>
      <c r="BAR194" s="307"/>
      <c r="BAS194" s="307"/>
      <c r="BAT194" s="307"/>
      <c r="BAU194" s="307"/>
      <c r="BAV194" s="307"/>
      <c r="BAW194" s="307"/>
      <c r="BAX194" s="307"/>
      <c r="BAY194" s="307"/>
      <c r="BAZ194" s="307"/>
      <c r="BBA194" s="307"/>
      <c r="BBB194" s="307"/>
      <c r="BBC194" s="307"/>
      <c r="BBD194" s="307"/>
      <c r="BBE194" s="307"/>
      <c r="BBF194" s="307"/>
      <c r="BBG194" s="307"/>
      <c r="BBH194" s="307"/>
      <c r="BBI194" s="307"/>
      <c r="BBJ194" s="307"/>
      <c r="BBK194" s="307"/>
      <c r="BBL194" s="307"/>
      <c r="BBM194" s="307"/>
      <c r="BBN194" s="307"/>
      <c r="BBO194" s="307"/>
      <c r="BBP194" s="307"/>
      <c r="BBQ194" s="307"/>
      <c r="BBR194" s="307"/>
      <c r="BBS194" s="307"/>
      <c r="BBT194" s="307"/>
      <c r="BBU194" s="307"/>
      <c r="BBV194" s="307"/>
      <c r="BBW194" s="307"/>
      <c r="BBX194" s="307"/>
      <c r="BBY194" s="307"/>
      <c r="BBZ194" s="307"/>
      <c r="BCA194" s="307"/>
      <c r="BCB194" s="307"/>
      <c r="BCC194" s="307"/>
      <c r="BCD194" s="307"/>
      <c r="BCE194" s="307"/>
      <c r="BCF194" s="307"/>
      <c r="BCG194" s="307"/>
      <c r="BCH194" s="307"/>
      <c r="BCI194" s="307"/>
      <c r="BCJ194" s="307"/>
      <c r="BCK194" s="307"/>
      <c r="BCL194" s="307"/>
      <c r="BCM194" s="307"/>
      <c r="BCN194" s="307"/>
      <c r="BCO194" s="307"/>
      <c r="BCP194" s="307"/>
      <c r="BCQ194" s="307"/>
      <c r="BCR194" s="307"/>
      <c r="BCS194" s="307"/>
      <c r="BCT194" s="307"/>
      <c r="BCU194" s="307"/>
      <c r="BCV194" s="307"/>
      <c r="BCW194" s="307"/>
      <c r="BCX194" s="307"/>
      <c r="BCY194" s="307"/>
      <c r="BCZ194" s="307"/>
      <c r="BDA194" s="307"/>
      <c r="BDB194" s="307"/>
      <c r="BDC194" s="307"/>
      <c r="BDD194" s="307"/>
      <c r="BDE194" s="307"/>
      <c r="BDF194" s="307"/>
      <c r="BDG194" s="307"/>
      <c r="BDH194" s="307"/>
      <c r="BDI194" s="307"/>
      <c r="BDJ194" s="307"/>
      <c r="BDK194" s="307"/>
      <c r="BDL194" s="307"/>
      <c r="BDM194" s="307"/>
      <c r="BDN194" s="307"/>
      <c r="BDO194" s="307"/>
      <c r="BDP194" s="307"/>
      <c r="BDQ194" s="307"/>
      <c r="BDR194" s="307"/>
      <c r="BDS194" s="307"/>
      <c r="BDT194" s="307"/>
      <c r="BDU194" s="307"/>
      <c r="BDV194" s="307"/>
      <c r="BDW194" s="307"/>
      <c r="BDX194" s="307"/>
      <c r="BDY194" s="307"/>
      <c r="BDZ194" s="307"/>
      <c r="BEA194" s="307"/>
      <c r="BEB194" s="307"/>
      <c r="BEC194" s="307"/>
      <c r="BED194" s="307"/>
      <c r="BEE194" s="307"/>
      <c r="BEF194" s="307"/>
      <c r="BEG194" s="307"/>
      <c r="BEH194" s="307"/>
      <c r="BEI194" s="307"/>
      <c r="BEJ194" s="307"/>
      <c r="BEK194" s="307"/>
      <c r="BEL194" s="307"/>
      <c r="BEM194" s="307"/>
      <c r="BEN194" s="307"/>
      <c r="BEO194" s="307"/>
      <c r="BEP194" s="307"/>
      <c r="BEQ194" s="307"/>
      <c r="BER194" s="307"/>
      <c r="BES194" s="307"/>
      <c r="BET194" s="307"/>
      <c r="BEU194" s="307"/>
      <c r="BEV194" s="307"/>
      <c r="BEW194" s="307"/>
      <c r="BEX194" s="307"/>
      <c r="BEY194" s="307"/>
      <c r="BEZ194" s="307"/>
      <c r="BFA194" s="307"/>
      <c r="BFB194" s="307"/>
      <c r="BFC194" s="307"/>
      <c r="BFD194" s="307"/>
      <c r="BFE194" s="307"/>
      <c r="BFF194" s="307"/>
      <c r="BFG194" s="307"/>
      <c r="BFH194" s="307"/>
      <c r="BFI194" s="307"/>
      <c r="BFJ194" s="307"/>
      <c r="BFK194" s="307"/>
      <c r="BFL194" s="307"/>
      <c r="BFM194" s="307"/>
      <c r="BFN194" s="307"/>
      <c r="BFO194" s="307"/>
      <c r="BFP194" s="307"/>
      <c r="BFQ194" s="307"/>
      <c r="BFR194" s="307"/>
      <c r="BFS194" s="307"/>
      <c r="BFT194" s="307"/>
      <c r="BFU194" s="307"/>
      <c r="BFV194" s="307"/>
      <c r="BFW194" s="307"/>
      <c r="BFX194" s="307"/>
      <c r="BFY194" s="307"/>
      <c r="BFZ194" s="307"/>
      <c r="BGA194" s="307"/>
      <c r="BGB194" s="307"/>
      <c r="BGC194" s="307"/>
      <c r="BGD194" s="307"/>
      <c r="BGE194" s="307"/>
      <c r="BGF194" s="307"/>
      <c r="BGG194" s="307"/>
      <c r="BGH194" s="307"/>
      <c r="BGI194" s="307"/>
      <c r="BGJ194" s="307"/>
      <c r="BGK194" s="307"/>
      <c r="BGL194" s="307"/>
      <c r="BGM194" s="307"/>
      <c r="BGN194" s="307"/>
      <c r="BGO194" s="307"/>
      <c r="BGP194" s="307"/>
      <c r="BGQ194" s="307"/>
      <c r="BGR194" s="307"/>
      <c r="BGS194" s="307"/>
      <c r="BGT194" s="307"/>
      <c r="BGU194" s="307"/>
      <c r="BGV194" s="307"/>
      <c r="BGW194" s="307"/>
      <c r="BGX194" s="307"/>
      <c r="BGY194" s="307"/>
      <c r="BGZ194" s="307"/>
      <c r="BHA194" s="307"/>
      <c r="BHB194" s="307"/>
      <c r="BHC194" s="307"/>
      <c r="BHD194" s="307"/>
      <c r="BHE194" s="307"/>
      <c r="BHF194" s="307"/>
      <c r="BHG194" s="307"/>
      <c r="BHH194" s="307"/>
      <c r="BHI194" s="307"/>
      <c r="BHJ194" s="307"/>
      <c r="BHK194" s="307"/>
      <c r="BHL194" s="307"/>
      <c r="BHM194" s="307"/>
      <c r="BHN194" s="307"/>
      <c r="BHO194" s="307"/>
      <c r="BHP194" s="307"/>
      <c r="BHQ194" s="307"/>
      <c r="BHR194" s="307"/>
      <c r="BHS194" s="307"/>
      <c r="BHT194" s="307"/>
      <c r="BHU194" s="307"/>
      <c r="BHV194" s="307"/>
      <c r="BHW194" s="307"/>
      <c r="BHX194" s="307"/>
      <c r="BHY194" s="307"/>
      <c r="BHZ194" s="307"/>
      <c r="BIA194" s="307"/>
      <c r="BIB194" s="307"/>
      <c r="BIC194" s="307"/>
      <c r="BID194" s="307"/>
      <c r="BIE194" s="307"/>
      <c r="BIF194" s="307"/>
      <c r="BIG194" s="307"/>
      <c r="BIH194" s="307"/>
      <c r="BII194" s="307"/>
      <c r="BIJ194" s="307"/>
      <c r="BIK194" s="307"/>
      <c r="BIL194" s="307"/>
      <c r="BIM194" s="307"/>
      <c r="BIN194" s="307"/>
      <c r="BIO194" s="307"/>
      <c r="BIP194" s="307"/>
      <c r="BIQ194" s="307"/>
      <c r="BIR194" s="307"/>
      <c r="BIS194" s="307"/>
      <c r="BIT194" s="307"/>
      <c r="BIU194" s="307"/>
      <c r="BIV194" s="307"/>
      <c r="BIW194" s="307"/>
      <c r="BIX194" s="307"/>
      <c r="BIY194" s="307"/>
      <c r="BIZ194" s="307"/>
      <c r="BJA194" s="307"/>
      <c r="BJB194" s="307"/>
      <c r="BJC194" s="307"/>
      <c r="BJD194" s="307"/>
      <c r="BJE194" s="307"/>
      <c r="BJF194" s="307"/>
      <c r="BJG194" s="307"/>
      <c r="BJH194" s="307"/>
      <c r="BJI194" s="307"/>
      <c r="BJJ194" s="307"/>
      <c r="BJK194" s="307"/>
      <c r="BJL194" s="307"/>
      <c r="BJM194" s="307"/>
      <c r="BJN194" s="307"/>
      <c r="BJO194" s="307"/>
      <c r="BJP194" s="307"/>
      <c r="BJQ194" s="307"/>
      <c r="BJR194" s="307"/>
      <c r="BJS194" s="307"/>
      <c r="BJT194" s="307"/>
      <c r="BJU194" s="307"/>
      <c r="BJV194" s="307"/>
      <c r="BJW194" s="307"/>
      <c r="BJX194" s="307"/>
      <c r="BJY194" s="307"/>
      <c r="BJZ194" s="307"/>
      <c r="BKA194" s="307"/>
      <c r="BKB194" s="307"/>
      <c r="BKC194" s="307"/>
      <c r="BKD194" s="307"/>
      <c r="BKE194" s="307"/>
      <c r="BKF194" s="307"/>
      <c r="BKG194" s="307"/>
      <c r="BKH194" s="307"/>
      <c r="BKI194" s="307"/>
      <c r="BKJ194" s="307"/>
      <c r="BKK194" s="307"/>
      <c r="BKL194" s="307"/>
      <c r="BKM194" s="307"/>
      <c r="BKN194" s="307"/>
      <c r="BKO194" s="307"/>
      <c r="BKP194" s="307"/>
      <c r="BKQ194" s="307"/>
      <c r="BKR194" s="307"/>
      <c r="BKS194" s="307"/>
      <c r="BKT194" s="307"/>
      <c r="BKU194" s="307"/>
      <c r="BKV194" s="307"/>
      <c r="BKW194" s="307"/>
      <c r="BKX194" s="307"/>
      <c r="BKY194" s="307"/>
      <c r="BKZ194" s="307"/>
      <c r="BLA194" s="307"/>
      <c r="BLB194" s="307"/>
      <c r="BLC194" s="307"/>
      <c r="BLD194" s="307"/>
      <c r="BLE194" s="307"/>
      <c r="BLF194" s="307"/>
      <c r="BLG194" s="307"/>
      <c r="BLH194" s="307"/>
      <c r="BLI194" s="307"/>
      <c r="BLJ194" s="307"/>
      <c r="BLK194" s="307"/>
      <c r="BLL194" s="307"/>
      <c r="BLM194" s="307"/>
      <c r="BLN194" s="307"/>
      <c r="BLO194" s="307"/>
      <c r="BLP194" s="307"/>
      <c r="BLQ194" s="307"/>
      <c r="BLR194" s="307"/>
      <c r="BLS194" s="307"/>
      <c r="BLT194" s="307"/>
      <c r="BLU194" s="307"/>
      <c r="BLV194" s="307"/>
      <c r="BLW194" s="307"/>
      <c r="BLX194" s="307"/>
      <c r="BLY194" s="307"/>
      <c r="BLZ194" s="307"/>
      <c r="BMA194" s="307"/>
      <c r="BMB194" s="307"/>
      <c r="BMC194" s="307"/>
      <c r="BMD194" s="307"/>
      <c r="BME194" s="307"/>
      <c r="BMF194" s="307"/>
      <c r="BMG194" s="307"/>
      <c r="BMH194" s="307"/>
      <c r="BMI194" s="307"/>
      <c r="BMJ194" s="307"/>
      <c r="BMK194" s="307"/>
      <c r="BML194" s="307"/>
      <c r="BMM194" s="307"/>
      <c r="BMN194" s="307"/>
      <c r="BMO194" s="307"/>
      <c r="BMP194" s="307"/>
      <c r="BMQ194" s="307"/>
      <c r="BMR194" s="307"/>
      <c r="BMS194" s="307"/>
      <c r="BMT194" s="307"/>
      <c r="BMU194" s="307"/>
      <c r="BMV194" s="307"/>
      <c r="BMW194" s="307"/>
      <c r="BMX194" s="307"/>
      <c r="BMY194" s="307"/>
      <c r="BMZ194" s="307"/>
      <c r="BNA194" s="307"/>
      <c r="BNB194" s="307"/>
      <c r="BNC194" s="307"/>
      <c r="BND194" s="307"/>
      <c r="BNE194" s="307"/>
      <c r="BNF194" s="307"/>
      <c r="BNG194" s="307"/>
      <c r="BNH194" s="307"/>
      <c r="BNI194" s="307"/>
      <c r="BNJ194" s="307"/>
      <c r="BNK194" s="307"/>
      <c r="BNL194" s="307"/>
      <c r="BNM194" s="307"/>
      <c r="BNN194" s="307"/>
      <c r="BNO194" s="307"/>
      <c r="BNP194" s="307"/>
      <c r="BNQ194" s="307"/>
      <c r="BNR194" s="307"/>
      <c r="BNS194" s="307"/>
      <c r="BNT194" s="307"/>
      <c r="BNU194" s="307"/>
      <c r="BNV194" s="307"/>
      <c r="BNW194" s="307"/>
      <c r="BNX194" s="307"/>
      <c r="BNY194" s="307"/>
      <c r="BNZ194" s="307"/>
      <c r="BOA194" s="307"/>
      <c r="BOB194" s="307"/>
      <c r="BOC194" s="307"/>
      <c r="BOD194" s="307"/>
      <c r="BOE194" s="307"/>
      <c r="BOF194" s="307"/>
      <c r="BOG194" s="307"/>
      <c r="BOH194" s="307"/>
      <c r="BOI194" s="307"/>
      <c r="BOJ194" s="307"/>
      <c r="BOK194" s="307"/>
      <c r="BOL194" s="307"/>
      <c r="BOM194" s="307"/>
      <c r="BON194" s="307"/>
      <c r="BOO194" s="307"/>
      <c r="BOP194" s="307"/>
      <c r="BOQ194" s="307"/>
      <c r="BOR194" s="307"/>
      <c r="BOS194" s="307"/>
      <c r="BOT194" s="307"/>
      <c r="BOU194" s="307"/>
      <c r="BOV194" s="307"/>
      <c r="BOW194" s="307"/>
      <c r="BOX194" s="307"/>
      <c r="BOY194" s="307"/>
      <c r="BOZ194" s="307"/>
      <c r="BPA194" s="307"/>
      <c r="BPB194" s="307"/>
      <c r="BPC194" s="307"/>
      <c r="BPD194" s="307"/>
      <c r="BPE194" s="307"/>
      <c r="BPF194" s="307"/>
      <c r="BPG194" s="307"/>
      <c r="BPH194" s="307"/>
      <c r="BPI194" s="307"/>
      <c r="BPJ194" s="307"/>
      <c r="BPK194" s="307"/>
      <c r="BPL194" s="307"/>
      <c r="BPM194" s="307"/>
      <c r="BPN194" s="307"/>
      <c r="BPO194" s="307"/>
      <c r="BPP194" s="307"/>
      <c r="BPQ194" s="307"/>
      <c r="BPR194" s="307"/>
      <c r="BPS194" s="307"/>
      <c r="BPT194" s="307"/>
      <c r="BPU194" s="307"/>
      <c r="BPV194" s="307"/>
      <c r="BPW194" s="307"/>
      <c r="BPX194" s="307"/>
      <c r="BPY194" s="307"/>
      <c r="BPZ194" s="307"/>
      <c r="BQA194" s="307"/>
      <c r="BQB194" s="307"/>
      <c r="BQC194" s="307"/>
      <c r="BQD194" s="307"/>
      <c r="BQE194" s="307"/>
      <c r="BQF194" s="307"/>
      <c r="BQG194" s="307"/>
      <c r="BQH194" s="307"/>
      <c r="BQI194" s="307"/>
      <c r="BQJ194" s="307"/>
      <c r="BQK194" s="307"/>
      <c r="BQL194" s="307"/>
      <c r="BQM194" s="307"/>
      <c r="BQN194" s="307"/>
      <c r="BQO194" s="307"/>
      <c r="BQP194" s="307"/>
      <c r="BQQ194" s="307"/>
      <c r="BQR194" s="307"/>
      <c r="BQS194" s="307"/>
      <c r="BQT194" s="307"/>
      <c r="BQU194" s="307"/>
      <c r="BQV194" s="307"/>
      <c r="BQW194" s="307"/>
      <c r="BQX194" s="307"/>
      <c r="BQY194" s="307"/>
      <c r="BQZ194" s="307"/>
      <c r="BRA194" s="307"/>
      <c r="BRB194" s="307"/>
      <c r="BRC194" s="307"/>
      <c r="BRD194" s="307"/>
      <c r="BRE194" s="307"/>
      <c r="BRF194" s="307"/>
      <c r="BRG194" s="307"/>
      <c r="BRH194" s="307"/>
      <c r="BRI194" s="307"/>
      <c r="BRJ194" s="307"/>
      <c r="BRK194" s="307"/>
      <c r="BRL194" s="307"/>
      <c r="BRM194" s="307"/>
      <c r="BRN194" s="307"/>
      <c r="BRO194" s="307"/>
      <c r="BRP194" s="307"/>
      <c r="BRQ194" s="307"/>
      <c r="BRR194" s="307"/>
      <c r="BRS194" s="307"/>
      <c r="BRT194" s="307"/>
      <c r="BRU194" s="307"/>
      <c r="BRV194" s="307"/>
      <c r="BRW194" s="307"/>
      <c r="BRX194" s="307"/>
      <c r="BRY194" s="307"/>
      <c r="BRZ194" s="307"/>
      <c r="BSA194" s="307"/>
      <c r="BSB194" s="307"/>
      <c r="BSC194" s="307"/>
      <c r="BSD194" s="307"/>
      <c r="BSE194" s="307"/>
      <c r="BSF194" s="307"/>
      <c r="BSG194" s="307"/>
      <c r="BSH194" s="307"/>
      <c r="BSI194" s="307"/>
      <c r="BSJ194" s="307"/>
      <c r="BSK194" s="307"/>
      <c r="BSL194" s="307"/>
      <c r="BSM194" s="307"/>
      <c r="BSN194" s="307"/>
      <c r="BSO194" s="307"/>
      <c r="BSP194" s="307"/>
      <c r="BSQ194" s="307"/>
      <c r="BSR194" s="307"/>
      <c r="BSS194" s="307"/>
      <c r="BST194" s="307"/>
      <c r="BSU194" s="307"/>
      <c r="BSV194" s="307"/>
      <c r="BSW194" s="307"/>
      <c r="BSX194" s="307"/>
      <c r="BSY194" s="307"/>
      <c r="BSZ194" s="307"/>
      <c r="BTA194" s="307"/>
      <c r="BTB194" s="307"/>
      <c r="BTC194" s="307"/>
      <c r="BTD194" s="307"/>
      <c r="BTE194" s="307"/>
      <c r="BTF194" s="307"/>
      <c r="BTG194" s="307"/>
      <c r="BTH194" s="307"/>
      <c r="BTI194" s="307"/>
      <c r="BTJ194" s="307"/>
      <c r="BTK194" s="307"/>
      <c r="BTL194" s="307"/>
      <c r="BTM194" s="307"/>
      <c r="BTN194" s="307"/>
      <c r="BTO194" s="307"/>
      <c r="BTP194" s="307"/>
      <c r="BTQ194" s="307"/>
      <c r="BTR194" s="307"/>
      <c r="BTS194" s="307"/>
      <c r="BTT194" s="307"/>
      <c r="BTU194" s="307"/>
      <c r="BTV194" s="307"/>
      <c r="BTW194" s="307"/>
      <c r="BTX194" s="307"/>
      <c r="BTY194" s="307"/>
      <c r="BTZ194" s="307"/>
      <c r="BUA194" s="307"/>
      <c r="BUB194" s="307"/>
      <c r="BUC194" s="307"/>
      <c r="BUD194" s="307"/>
      <c r="BUE194" s="307"/>
      <c r="BUF194" s="307"/>
      <c r="BUG194" s="307"/>
      <c r="BUH194" s="307"/>
      <c r="BUI194" s="307"/>
      <c r="BUJ194" s="307"/>
      <c r="BUK194" s="307"/>
      <c r="BUL194" s="307"/>
      <c r="BUM194" s="307"/>
      <c r="BUN194" s="307"/>
      <c r="BUO194" s="307"/>
      <c r="BUP194" s="307"/>
      <c r="BUQ194" s="307"/>
      <c r="BUR194" s="307"/>
      <c r="BUS194" s="307"/>
      <c r="BUT194" s="307"/>
      <c r="BUU194" s="307"/>
      <c r="BUV194" s="307"/>
      <c r="BUW194" s="307"/>
      <c r="BUX194" s="307"/>
      <c r="BUY194" s="307"/>
      <c r="BUZ194" s="307"/>
      <c r="BVA194" s="307"/>
      <c r="BVB194" s="307"/>
      <c r="BVC194" s="307"/>
      <c r="BVD194" s="307"/>
      <c r="BVE194" s="307"/>
      <c r="BVF194" s="307"/>
      <c r="BVG194" s="307"/>
      <c r="BVH194" s="307"/>
      <c r="BVI194" s="307"/>
      <c r="BVJ194" s="307"/>
      <c r="BVK194" s="307"/>
      <c r="BVL194" s="307"/>
      <c r="BVM194" s="307"/>
      <c r="BVN194" s="307"/>
      <c r="BVO194" s="307"/>
      <c r="BVP194" s="307"/>
      <c r="BVQ194" s="307"/>
      <c r="BVR194" s="307"/>
      <c r="BVS194" s="307"/>
      <c r="BVT194" s="307"/>
      <c r="BVU194" s="307"/>
      <c r="BVV194" s="307"/>
      <c r="BVW194" s="307"/>
      <c r="BVX194" s="307"/>
      <c r="BVY194" s="307"/>
      <c r="BVZ194" s="307"/>
      <c r="BWA194" s="307"/>
      <c r="BWB194" s="307"/>
      <c r="BWC194" s="307"/>
      <c r="BWD194" s="307"/>
      <c r="BWE194" s="307"/>
      <c r="BWF194" s="307"/>
      <c r="BWG194" s="307"/>
      <c r="BWH194" s="307"/>
      <c r="BWI194" s="307"/>
      <c r="BWJ194" s="307"/>
      <c r="BWK194" s="307"/>
      <c r="BWL194" s="307"/>
      <c r="BWM194" s="307"/>
      <c r="BWN194" s="307"/>
      <c r="BWO194" s="307"/>
      <c r="BWP194" s="307"/>
      <c r="BWQ194" s="307"/>
      <c r="BWR194" s="307"/>
      <c r="BWS194" s="307"/>
      <c r="BWT194" s="307"/>
      <c r="BWU194" s="307"/>
      <c r="BWV194" s="307"/>
      <c r="BWW194" s="307"/>
      <c r="BWX194" s="307"/>
      <c r="BWY194" s="307"/>
      <c r="BWZ194" s="307"/>
      <c r="BXA194" s="307"/>
      <c r="BXB194" s="307"/>
      <c r="BXC194" s="307"/>
      <c r="BXD194" s="307"/>
      <c r="BXE194" s="307"/>
      <c r="BXF194" s="307"/>
      <c r="BXG194" s="307"/>
      <c r="BXH194" s="307"/>
      <c r="BXI194" s="307"/>
      <c r="BXJ194" s="307"/>
      <c r="BXK194" s="307"/>
      <c r="BXL194" s="307"/>
      <c r="BXM194" s="307"/>
      <c r="BXN194" s="307"/>
      <c r="BXO194" s="307"/>
      <c r="BXP194" s="307"/>
      <c r="BXQ194" s="307"/>
      <c r="BXR194" s="307"/>
      <c r="BXS194" s="307"/>
      <c r="BXT194" s="307"/>
      <c r="BXU194" s="307"/>
      <c r="BXV194" s="307"/>
      <c r="BXW194" s="307"/>
      <c r="BXX194" s="307"/>
      <c r="BXY194" s="307"/>
      <c r="BXZ194" s="307"/>
      <c r="BYA194" s="307"/>
      <c r="BYB194" s="307"/>
      <c r="BYC194" s="307"/>
      <c r="BYD194" s="307"/>
      <c r="BYE194" s="307"/>
      <c r="BYF194" s="307"/>
      <c r="BYG194" s="307"/>
      <c r="BYH194" s="307"/>
      <c r="BYI194" s="307"/>
      <c r="BYJ194" s="307"/>
      <c r="BYK194" s="307"/>
      <c r="BYL194" s="307"/>
      <c r="BYM194" s="307"/>
      <c r="BYN194" s="307"/>
      <c r="BYO194" s="307"/>
      <c r="BYP194" s="307"/>
      <c r="BYQ194" s="307"/>
      <c r="BYR194" s="307"/>
      <c r="BYS194" s="307"/>
      <c r="BYT194" s="307"/>
      <c r="BYU194" s="307"/>
      <c r="BYV194" s="307"/>
      <c r="BYW194" s="307"/>
      <c r="BYX194" s="307"/>
      <c r="BYY194" s="307"/>
      <c r="BYZ194" s="307"/>
      <c r="BZA194" s="307"/>
      <c r="BZB194" s="307"/>
      <c r="BZC194" s="307"/>
      <c r="BZD194" s="307"/>
      <c r="BZE194" s="307"/>
      <c r="BZF194" s="307"/>
      <c r="BZG194" s="307"/>
      <c r="BZH194" s="307"/>
      <c r="BZI194" s="307"/>
      <c r="BZJ194" s="307"/>
      <c r="BZK194" s="307"/>
      <c r="BZL194" s="307"/>
      <c r="BZM194" s="307"/>
      <c r="BZN194" s="307"/>
      <c r="BZO194" s="307"/>
      <c r="BZP194" s="307"/>
      <c r="BZQ194" s="307"/>
      <c r="BZR194" s="307"/>
      <c r="BZS194" s="307"/>
      <c r="BZT194" s="307"/>
      <c r="BZU194" s="307"/>
      <c r="BZV194" s="307"/>
      <c r="BZW194" s="307"/>
      <c r="BZX194" s="307"/>
      <c r="BZY194" s="307"/>
      <c r="BZZ194" s="307"/>
      <c r="CAA194" s="307"/>
      <c r="CAB194" s="307"/>
      <c r="CAC194" s="307"/>
      <c r="CAD194" s="307"/>
      <c r="CAE194" s="307"/>
      <c r="CAF194" s="307"/>
      <c r="CAG194" s="307"/>
      <c r="CAH194" s="307"/>
      <c r="CAI194" s="307"/>
      <c r="CAJ194" s="307"/>
      <c r="CAK194" s="307"/>
      <c r="CAL194" s="307"/>
      <c r="CAM194" s="307"/>
      <c r="CAN194" s="307"/>
      <c r="CAO194" s="307"/>
      <c r="CAP194" s="307"/>
      <c r="CAQ194" s="307"/>
      <c r="CAR194" s="307"/>
      <c r="CAS194" s="307"/>
      <c r="CAT194" s="307"/>
      <c r="CAU194" s="307"/>
      <c r="CAV194" s="307"/>
      <c r="CAW194" s="307"/>
      <c r="CAX194" s="307"/>
      <c r="CAY194" s="307"/>
      <c r="CAZ194" s="307"/>
      <c r="CBA194" s="307"/>
      <c r="CBB194" s="307"/>
      <c r="CBC194" s="307"/>
      <c r="CBD194" s="307"/>
      <c r="CBE194" s="307"/>
      <c r="CBF194" s="307"/>
      <c r="CBG194" s="307"/>
      <c r="CBH194" s="307"/>
      <c r="CBI194" s="307"/>
      <c r="CBJ194" s="307"/>
      <c r="CBK194" s="307"/>
      <c r="CBL194" s="307"/>
      <c r="CBM194" s="307"/>
      <c r="CBN194" s="307"/>
      <c r="CBO194" s="307"/>
      <c r="CBP194" s="307"/>
      <c r="CBQ194" s="307"/>
      <c r="CBR194" s="307"/>
      <c r="CBS194" s="307"/>
      <c r="CBT194" s="307"/>
      <c r="CBU194" s="307"/>
      <c r="CBV194" s="307"/>
      <c r="CBW194" s="307"/>
      <c r="CBX194" s="307"/>
      <c r="CBY194" s="307"/>
      <c r="CBZ194" s="307"/>
      <c r="CCA194" s="307"/>
      <c r="CCB194" s="307"/>
      <c r="CCC194" s="307"/>
      <c r="CCD194" s="307"/>
      <c r="CCE194" s="307"/>
      <c r="CCF194" s="307"/>
      <c r="CCG194" s="307"/>
      <c r="CCH194" s="307"/>
      <c r="CCI194" s="307"/>
      <c r="CCJ194" s="307"/>
      <c r="CCK194" s="307"/>
      <c r="CCL194" s="307"/>
      <c r="CCM194" s="307"/>
      <c r="CCN194" s="307"/>
      <c r="CCO194" s="307"/>
      <c r="CCP194" s="307"/>
      <c r="CCQ194" s="307"/>
      <c r="CCR194" s="307"/>
      <c r="CCS194" s="307"/>
      <c r="CCT194" s="307"/>
      <c r="CCU194" s="307"/>
      <c r="CCV194" s="307"/>
      <c r="CCW194" s="307"/>
      <c r="CCX194" s="307"/>
      <c r="CCY194" s="307"/>
      <c r="CCZ194" s="307"/>
      <c r="CDA194" s="307"/>
      <c r="CDB194" s="307"/>
      <c r="CDC194" s="307"/>
      <c r="CDD194" s="307"/>
      <c r="CDE194" s="307"/>
      <c r="CDF194" s="307"/>
      <c r="CDG194" s="307"/>
      <c r="CDH194" s="307"/>
      <c r="CDI194" s="307"/>
      <c r="CDJ194" s="307"/>
      <c r="CDK194" s="307"/>
      <c r="CDL194" s="307"/>
      <c r="CDM194" s="307"/>
      <c r="CDN194" s="307"/>
      <c r="CDO194" s="307"/>
      <c r="CDP194" s="307"/>
      <c r="CDQ194" s="307"/>
      <c r="CDR194" s="307"/>
      <c r="CDS194" s="307"/>
      <c r="CDT194" s="307"/>
      <c r="CDU194" s="307"/>
      <c r="CDV194" s="307"/>
      <c r="CDW194" s="307"/>
      <c r="CDX194" s="307"/>
      <c r="CDY194" s="307"/>
      <c r="CDZ194" s="307"/>
      <c r="CEA194" s="307"/>
      <c r="CEB194" s="307"/>
      <c r="CEC194" s="307"/>
      <c r="CED194" s="307"/>
      <c r="CEE194" s="307"/>
      <c r="CEF194" s="307"/>
      <c r="CEG194" s="307"/>
      <c r="CEH194" s="307"/>
      <c r="CEI194" s="307"/>
      <c r="CEJ194" s="307"/>
      <c r="CEK194" s="307"/>
      <c r="CEL194" s="307"/>
      <c r="CEM194" s="307"/>
      <c r="CEN194" s="307"/>
      <c r="CEO194" s="307"/>
      <c r="CEP194" s="307"/>
      <c r="CEQ194" s="307"/>
      <c r="CER194" s="307"/>
      <c r="CES194" s="307"/>
      <c r="CET194" s="307"/>
      <c r="CEU194" s="307"/>
      <c r="CEV194" s="307"/>
      <c r="CEW194" s="307"/>
      <c r="CEX194" s="307"/>
      <c r="CEY194" s="307"/>
      <c r="CEZ194" s="307"/>
      <c r="CFA194" s="307"/>
      <c r="CFB194" s="307"/>
      <c r="CFC194" s="307"/>
      <c r="CFD194" s="307"/>
      <c r="CFE194" s="307"/>
      <c r="CFF194" s="307"/>
      <c r="CFG194" s="307"/>
      <c r="CFH194" s="307"/>
      <c r="CFI194" s="307"/>
      <c r="CFJ194" s="307"/>
      <c r="CFK194" s="307"/>
      <c r="CFL194" s="307"/>
      <c r="CFM194" s="307"/>
      <c r="CFN194" s="307"/>
      <c r="CFO194" s="307"/>
      <c r="CFP194" s="307"/>
      <c r="CFQ194" s="307"/>
      <c r="CFR194" s="307"/>
      <c r="CFS194" s="307"/>
      <c r="CFT194" s="307"/>
      <c r="CFU194" s="307"/>
      <c r="CFV194" s="307"/>
      <c r="CFW194" s="307"/>
      <c r="CFX194" s="307"/>
      <c r="CFY194" s="307"/>
      <c r="CFZ194" s="307"/>
      <c r="CGA194" s="307"/>
      <c r="CGB194" s="307"/>
      <c r="CGC194" s="307"/>
      <c r="CGD194" s="307"/>
      <c r="CGE194" s="307"/>
      <c r="CGF194" s="307"/>
      <c r="CGG194" s="307"/>
      <c r="CGH194" s="307"/>
      <c r="CGI194" s="307"/>
      <c r="CGJ194" s="307"/>
      <c r="CGK194" s="307"/>
      <c r="CGL194" s="307"/>
      <c r="CGM194" s="307"/>
      <c r="CGN194" s="307"/>
      <c r="CGO194" s="307"/>
      <c r="CGP194" s="307"/>
      <c r="CGQ194" s="307"/>
      <c r="CGR194" s="307"/>
      <c r="CGS194" s="307"/>
      <c r="CGT194" s="307"/>
      <c r="CGU194" s="307"/>
      <c r="CGV194" s="307"/>
      <c r="CGW194" s="307"/>
      <c r="CGX194" s="307"/>
      <c r="CGY194" s="307"/>
      <c r="CGZ194" s="307"/>
      <c r="CHA194" s="307"/>
      <c r="CHB194" s="307"/>
      <c r="CHC194" s="307"/>
      <c r="CHD194" s="307"/>
      <c r="CHE194" s="307"/>
      <c r="CHF194" s="307"/>
      <c r="CHG194" s="307"/>
      <c r="CHH194" s="307"/>
      <c r="CHI194" s="307"/>
      <c r="CHJ194" s="307"/>
      <c r="CHK194" s="307"/>
      <c r="CHL194" s="307"/>
      <c r="CHM194" s="307"/>
      <c r="CHN194" s="307"/>
      <c r="CHO194" s="307"/>
      <c r="CHP194" s="307"/>
      <c r="CHQ194" s="307"/>
      <c r="CHR194" s="307"/>
      <c r="CHS194" s="307"/>
      <c r="CHT194" s="307"/>
      <c r="CHU194" s="307"/>
      <c r="CHV194" s="307"/>
      <c r="CHW194" s="307"/>
      <c r="CHX194" s="307"/>
      <c r="CHY194" s="307"/>
      <c r="CHZ194" s="307"/>
      <c r="CIA194" s="307"/>
      <c r="CIB194" s="307"/>
      <c r="CIC194" s="307"/>
      <c r="CID194" s="307"/>
      <c r="CIE194" s="307"/>
      <c r="CIF194" s="307"/>
      <c r="CIG194" s="307"/>
      <c r="CIH194" s="307"/>
      <c r="CII194" s="307"/>
      <c r="CIJ194" s="307"/>
      <c r="CIK194" s="307"/>
      <c r="CIL194" s="307"/>
      <c r="CIM194" s="307"/>
      <c r="CIN194" s="307"/>
      <c r="CIO194" s="307"/>
      <c r="CIP194" s="307"/>
      <c r="CIQ194" s="307"/>
      <c r="CIR194" s="307"/>
      <c r="CIS194" s="307"/>
      <c r="CIT194" s="307"/>
      <c r="CIU194" s="307"/>
      <c r="CIV194" s="307"/>
      <c r="CIW194" s="307"/>
      <c r="CIX194" s="307"/>
      <c r="CIY194" s="307"/>
      <c r="CIZ194" s="307"/>
      <c r="CJA194" s="307"/>
      <c r="CJB194" s="307"/>
      <c r="CJC194" s="307"/>
      <c r="CJD194" s="307"/>
      <c r="CJE194" s="307"/>
      <c r="CJF194" s="307"/>
      <c r="CJG194" s="307"/>
      <c r="CJH194" s="307"/>
      <c r="CJI194" s="307"/>
      <c r="CJJ194" s="307"/>
      <c r="CJK194" s="307"/>
      <c r="CJL194" s="307"/>
      <c r="CJM194" s="307"/>
      <c r="CJN194" s="307"/>
      <c r="CJO194" s="307"/>
      <c r="CJP194" s="307"/>
      <c r="CJQ194" s="307"/>
      <c r="CJR194" s="307"/>
      <c r="CJS194" s="307"/>
      <c r="CJT194" s="307"/>
      <c r="CJU194" s="307"/>
      <c r="CJV194" s="307"/>
      <c r="CJW194" s="307"/>
      <c r="CJX194" s="307"/>
      <c r="CJY194" s="307"/>
      <c r="CJZ194" s="307"/>
      <c r="CKA194" s="307"/>
      <c r="CKB194" s="307"/>
      <c r="CKC194" s="307"/>
      <c r="CKD194" s="307"/>
      <c r="CKE194" s="307"/>
      <c r="CKF194" s="307"/>
      <c r="CKG194" s="307"/>
      <c r="CKH194" s="307"/>
      <c r="CKI194" s="307"/>
      <c r="CKJ194" s="307"/>
      <c r="CKK194" s="307"/>
      <c r="CKL194" s="307"/>
      <c r="CKM194" s="307"/>
      <c r="CKN194" s="307"/>
      <c r="CKO194" s="307"/>
      <c r="CKP194" s="307"/>
      <c r="CKQ194" s="307"/>
      <c r="CKR194" s="307"/>
      <c r="CKS194" s="307"/>
      <c r="CKT194" s="307"/>
      <c r="CKU194" s="307"/>
      <c r="CKV194" s="307"/>
      <c r="CKW194" s="307"/>
      <c r="CKX194" s="307"/>
      <c r="CKY194" s="307"/>
      <c r="CKZ194" s="307"/>
      <c r="CLA194" s="307"/>
      <c r="CLB194" s="307"/>
      <c r="CLC194" s="307"/>
      <c r="CLD194" s="307"/>
      <c r="CLE194" s="307"/>
      <c r="CLF194" s="307"/>
      <c r="CLG194" s="307"/>
      <c r="CLH194" s="307"/>
      <c r="CLI194" s="307"/>
      <c r="CLJ194" s="307"/>
      <c r="CLK194" s="307"/>
      <c r="CLL194" s="307"/>
      <c r="CLM194" s="307"/>
      <c r="CLN194" s="307"/>
      <c r="CLO194" s="307"/>
      <c r="CLP194" s="307"/>
      <c r="CLQ194" s="307"/>
      <c r="CLR194" s="307"/>
      <c r="CLS194" s="307"/>
      <c r="CLT194" s="307"/>
      <c r="CLU194" s="307"/>
      <c r="CLV194" s="307"/>
      <c r="CLW194" s="307"/>
      <c r="CLX194" s="307"/>
      <c r="CLY194" s="307"/>
      <c r="CLZ194" s="307"/>
      <c r="CMA194" s="307"/>
      <c r="CMB194" s="307"/>
      <c r="CMC194" s="307"/>
      <c r="CMD194" s="307"/>
      <c r="CME194" s="307"/>
      <c r="CMF194" s="307"/>
      <c r="CMG194" s="307"/>
      <c r="CMH194" s="307"/>
      <c r="CMI194" s="307"/>
      <c r="CMJ194" s="307"/>
      <c r="CMK194" s="307"/>
      <c r="CML194" s="307"/>
      <c r="CMM194" s="307"/>
      <c r="CMN194" s="307"/>
      <c r="CMO194" s="307"/>
      <c r="CMP194" s="307"/>
      <c r="CMQ194" s="307"/>
      <c r="CMR194" s="307"/>
      <c r="CMS194" s="307"/>
      <c r="CMT194" s="307"/>
      <c r="CMU194" s="307"/>
      <c r="CMV194" s="307"/>
      <c r="CMW194" s="307"/>
      <c r="CMX194" s="307"/>
      <c r="CMY194" s="307"/>
      <c r="CMZ194" s="307"/>
      <c r="CNA194" s="307"/>
      <c r="CNB194" s="307"/>
      <c r="CNC194" s="307"/>
      <c r="CND194" s="307"/>
      <c r="CNE194" s="307"/>
      <c r="CNF194" s="307"/>
      <c r="CNG194" s="307"/>
      <c r="CNH194" s="307"/>
      <c r="CNI194" s="307"/>
      <c r="CNJ194" s="307"/>
      <c r="CNK194" s="307"/>
      <c r="CNL194" s="307"/>
      <c r="CNM194" s="307"/>
      <c r="CNN194" s="307"/>
      <c r="CNO194" s="307"/>
      <c r="CNP194" s="307"/>
      <c r="CNQ194" s="307"/>
      <c r="CNR194" s="307"/>
      <c r="CNS194" s="307"/>
      <c r="CNT194" s="307"/>
      <c r="CNU194" s="307"/>
      <c r="CNV194" s="307"/>
      <c r="CNW194" s="307"/>
      <c r="CNX194" s="307"/>
      <c r="CNY194" s="307"/>
      <c r="CNZ194" s="307"/>
      <c r="COA194" s="307"/>
      <c r="COB194" s="307"/>
      <c r="COC194" s="307"/>
      <c r="COD194" s="307"/>
      <c r="COE194" s="307"/>
      <c r="COF194" s="307"/>
      <c r="COG194" s="307"/>
      <c r="COH194" s="307"/>
      <c r="COI194" s="307"/>
      <c r="COJ194" s="307"/>
      <c r="COK194" s="307"/>
      <c r="COL194" s="307"/>
      <c r="COM194" s="307"/>
      <c r="CON194" s="307"/>
      <c r="COO194" s="307"/>
      <c r="COP194" s="307"/>
      <c r="COQ194" s="307"/>
      <c r="COR194" s="307"/>
      <c r="COS194" s="307"/>
      <c r="COT194" s="307"/>
      <c r="COU194" s="307"/>
      <c r="COV194" s="307"/>
      <c r="COW194" s="307"/>
      <c r="COX194" s="307"/>
      <c r="COY194" s="307"/>
      <c r="COZ194" s="307"/>
      <c r="CPA194" s="307"/>
      <c r="CPB194" s="307"/>
      <c r="CPC194" s="307"/>
      <c r="CPD194" s="307"/>
      <c r="CPE194" s="307"/>
      <c r="CPF194" s="307"/>
      <c r="CPG194" s="307"/>
      <c r="CPH194" s="307"/>
      <c r="CPI194" s="307"/>
      <c r="CPJ194" s="307"/>
      <c r="CPK194" s="307"/>
      <c r="CPL194" s="307"/>
      <c r="CPM194" s="307"/>
      <c r="CPN194" s="307"/>
      <c r="CPO194" s="307"/>
      <c r="CPP194" s="307"/>
      <c r="CPQ194" s="307"/>
      <c r="CPR194" s="307"/>
      <c r="CPS194" s="307"/>
      <c r="CPT194" s="307"/>
      <c r="CPU194" s="307"/>
      <c r="CPV194" s="307"/>
      <c r="CPW194" s="307"/>
      <c r="CPX194" s="307"/>
      <c r="CPY194" s="307"/>
      <c r="CPZ194" s="307"/>
      <c r="CQA194" s="307"/>
      <c r="CQB194" s="307"/>
      <c r="CQC194" s="307"/>
      <c r="CQD194" s="307"/>
      <c r="CQE194" s="307"/>
      <c r="CQF194" s="307"/>
      <c r="CQG194" s="307"/>
      <c r="CQH194" s="307"/>
      <c r="CQI194" s="307"/>
      <c r="CQJ194" s="307"/>
      <c r="CQK194" s="307"/>
      <c r="CQL194" s="307"/>
      <c r="CQM194" s="307"/>
      <c r="CQN194" s="307"/>
      <c r="CQO194" s="307"/>
      <c r="CQP194" s="307"/>
      <c r="CQQ194" s="307"/>
      <c r="CQR194" s="307"/>
      <c r="CQS194" s="307"/>
      <c r="CQT194" s="307"/>
      <c r="CQU194" s="307"/>
      <c r="CQV194" s="307"/>
      <c r="CQW194" s="307"/>
      <c r="CQX194" s="307"/>
      <c r="CQY194" s="307"/>
      <c r="CQZ194" s="307"/>
      <c r="CRA194" s="307"/>
      <c r="CRB194" s="307"/>
      <c r="CRC194" s="307"/>
      <c r="CRD194" s="307"/>
      <c r="CRE194" s="307"/>
      <c r="CRF194" s="307"/>
      <c r="CRG194" s="307"/>
      <c r="CRH194" s="307"/>
      <c r="CRI194" s="307"/>
      <c r="CRJ194" s="307"/>
      <c r="CRK194" s="307"/>
      <c r="CRL194" s="307"/>
      <c r="CRM194" s="307"/>
      <c r="CRN194" s="307"/>
      <c r="CRO194" s="307"/>
      <c r="CRP194" s="307"/>
      <c r="CRQ194" s="307"/>
      <c r="CRR194" s="307"/>
      <c r="CRS194" s="307"/>
      <c r="CRT194" s="307"/>
      <c r="CRU194" s="307"/>
      <c r="CRV194" s="307"/>
      <c r="CRW194" s="307"/>
      <c r="CRX194" s="307"/>
      <c r="CRY194" s="307"/>
      <c r="CRZ194" s="307"/>
      <c r="CSA194" s="307"/>
      <c r="CSB194" s="307"/>
      <c r="CSC194" s="307"/>
      <c r="CSD194" s="307"/>
      <c r="CSE194" s="307"/>
      <c r="CSF194" s="307"/>
      <c r="CSG194" s="307"/>
      <c r="CSH194" s="307"/>
      <c r="CSI194" s="307"/>
      <c r="CSJ194" s="307"/>
      <c r="CSK194" s="307"/>
      <c r="CSL194" s="307"/>
      <c r="CSM194" s="307"/>
      <c r="CSN194" s="307"/>
      <c r="CSO194" s="307"/>
      <c r="CSP194" s="307"/>
      <c r="CSQ194" s="307"/>
      <c r="CSR194" s="307"/>
      <c r="CSS194" s="307"/>
      <c r="CST194" s="307"/>
      <c r="CSU194" s="307"/>
      <c r="CSV194" s="307"/>
      <c r="CSW194" s="307"/>
      <c r="CSX194" s="307"/>
      <c r="CSY194" s="307"/>
      <c r="CSZ194" s="307"/>
      <c r="CTA194" s="307"/>
      <c r="CTB194" s="307"/>
      <c r="CTC194" s="307"/>
      <c r="CTD194" s="307"/>
      <c r="CTE194" s="307"/>
      <c r="CTF194" s="307"/>
      <c r="CTG194" s="307"/>
      <c r="CTH194" s="307"/>
      <c r="CTI194" s="307"/>
      <c r="CTJ194" s="307"/>
      <c r="CTK194" s="307"/>
      <c r="CTL194" s="307"/>
      <c r="CTM194" s="307"/>
      <c r="CTN194" s="307"/>
      <c r="CTO194" s="307"/>
      <c r="CTP194" s="307"/>
      <c r="CTQ194" s="307"/>
      <c r="CTR194" s="307"/>
      <c r="CTS194" s="307"/>
      <c r="CTT194" s="307"/>
      <c r="CTU194" s="307"/>
      <c r="CTV194" s="307"/>
      <c r="CTW194" s="307"/>
      <c r="CTX194" s="307"/>
      <c r="CTY194" s="307"/>
      <c r="CTZ194" s="307"/>
      <c r="CUA194" s="307"/>
      <c r="CUB194" s="307"/>
      <c r="CUC194" s="307"/>
      <c r="CUD194" s="307"/>
      <c r="CUE194" s="307"/>
      <c r="CUF194" s="307"/>
      <c r="CUG194" s="307"/>
      <c r="CUH194" s="307"/>
      <c r="CUI194" s="307"/>
      <c r="CUJ194" s="307"/>
      <c r="CUK194" s="307"/>
      <c r="CUL194" s="307"/>
      <c r="CUM194" s="307"/>
      <c r="CUN194" s="307"/>
      <c r="CUO194" s="307"/>
      <c r="CUP194" s="307"/>
      <c r="CUQ194" s="307"/>
      <c r="CUR194" s="307"/>
      <c r="CUS194" s="307"/>
      <c r="CUT194" s="307"/>
      <c r="CUU194" s="307"/>
      <c r="CUV194" s="307"/>
      <c r="CUW194" s="307"/>
      <c r="CUX194" s="307"/>
      <c r="CUY194" s="307"/>
      <c r="CUZ194" s="307"/>
      <c r="CVA194" s="307"/>
      <c r="CVB194" s="307"/>
      <c r="CVC194" s="307"/>
      <c r="CVD194" s="307"/>
      <c r="CVE194" s="307"/>
      <c r="CVF194" s="307"/>
      <c r="CVG194" s="307"/>
      <c r="CVH194" s="307"/>
      <c r="CVI194" s="307"/>
      <c r="CVJ194" s="307"/>
      <c r="CVK194" s="307"/>
      <c r="CVL194" s="307"/>
      <c r="CVM194" s="307"/>
      <c r="CVN194" s="307"/>
      <c r="CVO194" s="307"/>
      <c r="CVP194" s="307"/>
      <c r="CVQ194" s="307"/>
      <c r="CVR194" s="307"/>
      <c r="CVS194" s="307"/>
      <c r="CVT194" s="307"/>
      <c r="CVU194" s="307"/>
      <c r="CVV194" s="307"/>
      <c r="CVW194" s="307"/>
      <c r="CVX194" s="307"/>
      <c r="CVY194" s="307"/>
      <c r="CVZ194" s="307"/>
      <c r="CWA194" s="307"/>
      <c r="CWB194" s="307"/>
      <c r="CWC194" s="307"/>
      <c r="CWD194" s="307"/>
      <c r="CWE194" s="307"/>
      <c r="CWF194" s="307"/>
      <c r="CWG194" s="307"/>
      <c r="CWH194" s="307"/>
      <c r="CWI194" s="307"/>
      <c r="CWJ194" s="307"/>
      <c r="CWK194" s="307"/>
      <c r="CWL194" s="307"/>
      <c r="CWM194" s="307"/>
      <c r="CWN194" s="307"/>
      <c r="CWO194" s="307"/>
      <c r="CWP194" s="307"/>
      <c r="CWQ194" s="307"/>
      <c r="CWR194" s="307"/>
      <c r="CWS194" s="307"/>
      <c r="CWT194" s="307"/>
      <c r="CWU194" s="307"/>
      <c r="CWV194" s="307"/>
      <c r="CWW194" s="307"/>
      <c r="CWX194" s="307"/>
      <c r="CWY194" s="307"/>
      <c r="CWZ194" s="307"/>
      <c r="CXA194" s="307"/>
      <c r="CXB194" s="307"/>
      <c r="CXC194" s="307"/>
      <c r="CXD194" s="307"/>
      <c r="CXE194" s="307"/>
      <c r="CXF194" s="307"/>
      <c r="CXG194" s="307"/>
      <c r="CXH194" s="307"/>
      <c r="CXI194" s="307"/>
      <c r="CXJ194" s="307"/>
      <c r="CXK194" s="307"/>
      <c r="CXL194" s="307"/>
      <c r="CXM194" s="307"/>
      <c r="CXN194" s="307"/>
      <c r="CXO194" s="307"/>
      <c r="CXP194" s="307"/>
      <c r="CXQ194" s="307"/>
      <c r="CXR194" s="307"/>
      <c r="CXS194" s="307"/>
      <c r="CXT194" s="307"/>
      <c r="CXU194" s="307"/>
      <c r="CXV194" s="307"/>
      <c r="CXW194" s="307"/>
      <c r="CXX194" s="307"/>
      <c r="CXY194" s="307"/>
      <c r="CXZ194" s="307"/>
      <c r="CYA194" s="307"/>
      <c r="CYB194" s="307"/>
      <c r="CYC194" s="307"/>
      <c r="CYD194" s="307"/>
      <c r="CYE194" s="307"/>
      <c r="CYF194" s="307"/>
      <c r="CYG194" s="307"/>
      <c r="CYH194" s="307"/>
      <c r="CYI194" s="307"/>
      <c r="CYJ194" s="307"/>
      <c r="CYK194" s="307"/>
      <c r="CYL194" s="307"/>
      <c r="CYM194" s="307"/>
      <c r="CYN194" s="307"/>
      <c r="CYO194" s="307"/>
      <c r="CYP194" s="307"/>
      <c r="CYQ194" s="307"/>
      <c r="CYR194" s="307"/>
      <c r="CYS194" s="307"/>
      <c r="CYT194" s="307"/>
      <c r="CYU194" s="307"/>
      <c r="CYV194" s="307"/>
      <c r="CYW194" s="307"/>
      <c r="CYX194" s="307"/>
      <c r="CYY194" s="307"/>
      <c r="CYZ194" s="307"/>
      <c r="CZA194" s="307"/>
      <c r="CZB194" s="307"/>
      <c r="CZC194" s="307"/>
      <c r="CZD194" s="307"/>
      <c r="CZE194" s="307"/>
      <c r="CZF194" s="307"/>
      <c r="CZG194" s="307"/>
      <c r="CZH194" s="307"/>
      <c r="CZI194" s="307"/>
      <c r="CZJ194" s="307"/>
      <c r="CZK194" s="307"/>
      <c r="CZL194" s="307"/>
      <c r="CZM194" s="307"/>
      <c r="CZN194" s="307"/>
      <c r="CZO194" s="307"/>
      <c r="CZP194" s="307"/>
      <c r="CZQ194" s="307"/>
      <c r="CZR194" s="307"/>
      <c r="CZS194" s="307"/>
      <c r="CZT194" s="307"/>
      <c r="CZU194" s="307"/>
      <c r="CZV194" s="307"/>
      <c r="CZW194" s="307"/>
      <c r="CZX194" s="307"/>
      <c r="CZY194" s="307"/>
      <c r="CZZ194" s="307"/>
      <c r="DAA194" s="307"/>
      <c r="DAB194" s="307"/>
      <c r="DAC194" s="307"/>
      <c r="DAD194" s="307"/>
      <c r="DAE194" s="307"/>
      <c r="DAF194" s="307"/>
      <c r="DAG194" s="307"/>
      <c r="DAH194" s="307"/>
      <c r="DAI194" s="307"/>
      <c r="DAJ194" s="307"/>
      <c r="DAK194" s="307"/>
      <c r="DAL194" s="307"/>
      <c r="DAM194" s="307"/>
      <c r="DAN194" s="307"/>
      <c r="DAO194" s="307"/>
      <c r="DAP194" s="307"/>
      <c r="DAQ194" s="307"/>
      <c r="DAR194" s="307"/>
      <c r="DAS194" s="307"/>
      <c r="DAT194" s="307"/>
      <c r="DAU194" s="307"/>
      <c r="DAV194" s="307"/>
      <c r="DAW194" s="307"/>
      <c r="DAX194" s="307"/>
      <c r="DAY194" s="307"/>
      <c r="DAZ194" s="307"/>
      <c r="DBA194" s="307"/>
      <c r="DBB194" s="307"/>
      <c r="DBC194" s="307"/>
      <c r="DBD194" s="307"/>
      <c r="DBE194" s="307"/>
      <c r="DBF194" s="307"/>
      <c r="DBG194" s="307"/>
      <c r="DBH194" s="307"/>
      <c r="DBI194" s="307"/>
      <c r="DBJ194" s="307"/>
      <c r="DBK194" s="307"/>
      <c r="DBL194" s="307"/>
      <c r="DBM194" s="307"/>
      <c r="DBN194" s="307"/>
      <c r="DBO194" s="307"/>
      <c r="DBP194" s="307"/>
      <c r="DBQ194" s="307"/>
      <c r="DBR194" s="307"/>
      <c r="DBS194" s="307"/>
      <c r="DBT194" s="307"/>
      <c r="DBU194" s="307"/>
      <c r="DBV194" s="307"/>
      <c r="DBW194" s="307"/>
      <c r="DBX194" s="307"/>
      <c r="DBY194" s="307"/>
      <c r="DBZ194" s="307"/>
      <c r="DCA194" s="307"/>
      <c r="DCB194" s="307"/>
      <c r="DCC194" s="307"/>
      <c r="DCD194" s="307"/>
      <c r="DCE194" s="307"/>
      <c r="DCF194" s="307"/>
      <c r="DCG194" s="307"/>
      <c r="DCH194" s="307"/>
      <c r="DCI194" s="307"/>
      <c r="DCJ194" s="307"/>
      <c r="DCK194" s="307"/>
      <c r="DCL194" s="307"/>
      <c r="DCM194" s="307"/>
      <c r="DCN194" s="307"/>
      <c r="DCO194" s="307"/>
      <c r="DCP194" s="307"/>
      <c r="DCQ194" s="307"/>
      <c r="DCR194" s="307"/>
      <c r="DCS194" s="307"/>
      <c r="DCT194" s="307"/>
      <c r="DCU194" s="307"/>
      <c r="DCV194" s="307"/>
      <c r="DCW194" s="307"/>
      <c r="DCX194" s="307"/>
      <c r="DCY194" s="307"/>
      <c r="DCZ194" s="307"/>
      <c r="DDA194" s="307"/>
      <c r="DDB194" s="307"/>
      <c r="DDC194" s="307"/>
      <c r="DDD194" s="307"/>
      <c r="DDE194" s="307"/>
      <c r="DDF194" s="307"/>
      <c r="DDG194" s="307"/>
      <c r="DDH194" s="307"/>
      <c r="DDI194" s="307"/>
      <c r="DDJ194" s="307"/>
      <c r="DDK194" s="307"/>
      <c r="DDL194" s="307"/>
      <c r="DDM194" s="307"/>
      <c r="DDN194" s="307"/>
      <c r="DDO194" s="307"/>
      <c r="DDP194" s="307"/>
      <c r="DDQ194" s="307"/>
      <c r="DDR194" s="307"/>
      <c r="DDS194" s="307"/>
      <c r="DDT194" s="307"/>
      <c r="DDU194" s="307"/>
      <c r="DDV194" s="307"/>
      <c r="DDW194" s="307"/>
      <c r="DDX194" s="307"/>
      <c r="DDY194" s="307"/>
      <c r="DDZ194" s="307"/>
      <c r="DEA194" s="307"/>
      <c r="DEB194" s="307"/>
      <c r="DEC194" s="307"/>
      <c r="DED194" s="307"/>
      <c r="DEE194" s="307"/>
      <c r="DEF194" s="307"/>
      <c r="DEG194" s="307"/>
      <c r="DEH194" s="307"/>
      <c r="DEI194" s="307"/>
      <c r="DEJ194" s="307"/>
      <c r="DEK194" s="307"/>
      <c r="DEL194" s="307"/>
      <c r="DEM194" s="307"/>
      <c r="DEN194" s="307"/>
      <c r="DEO194" s="307"/>
      <c r="DEP194" s="307"/>
      <c r="DEQ194" s="307"/>
      <c r="DER194" s="307"/>
      <c r="DES194" s="307"/>
      <c r="DET194" s="307"/>
      <c r="DEU194" s="307"/>
      <c r="DEV194" s="307"/>
      <c r="DEW194" s="307"/>
      <c r="DEX194" s="307"/>
      <c r="DEY194" s="307"/>
      <c r="DEZ194" s="307"/>
      <c r="DFA194" s="307"/>
      <c r="DFB194" s="307"/>
      <c r="DFC194" s="307"/>
      <c r="DFD194" s="307"/>
      <c r="DFE194" s="307"/>
      <c r="DFF194" s="307"/>
      <c r="DFG194" s="307"/>
      <c r="DFH194" s="307"/>
      <c r="DFI194" s="307"/>
      <c r="DFJ194" s="307"/>
      <c r="DFK194" s="307"/>
      <c r="DFL194" s="307"/>
      <c r="DFM194" s="307"/>
      <c r="DFN194" s="307"/>
      <c r="DFO194" s="307"/>
      <c r="DFP194" s="307"/>
      <c r="DFQ194" s="307"/>
      <c r="DFR194" s="307"/>
      <c r="DFS194" s="307"/>
      <c r="DFT194" s="307"/>
      <c r="DFU194" s="307"/>
      <c r="DFV194" s="307"/>
      <c r="DFW194" s="307"/>
      <c r="DFX194" s="307"/>
      <c r="DFY194" s="307"/>
      <c r="DFZ194" s="307"/>
      <c r="DGA194" s="307"/>
      <c r="DGB194" s="307"/>
      <c r="DGC194" s="307"/>
      <c r="DGD194" s="307"/>
      <c r="DGE194" s="307"/>
      <c r="DGF194" s="307"/>
      <c r="DGG194" s="307"/>
      <c r="DGH194" s="307"/>
      <c r="DGI194" s="307"/>
      <c r="DGJ194" s="307"/>
      <c r="DGK194" s="307"/>
      <c r="DGL194" s="307"/>
      <c r="DGM194" s="307"/>
      <c r="DGN194" s="307"/>
      <c r="DGO194" s="307"/>
      <c r="DGP194" s="307"/>
      <c r="DGQ194" s="307"/>
      <c r="DGR194" s="307"/>
      <c r="DGS194" s="307"/>
      <c r="DGT194" s="307"/>
      <c r="DGU194" s="307"/>
      <c r="DGV194" s="307"/>
      <c r="DGW194" s="307"/>
      <c r="DGX194" s="307"/>
      <c r="DGY194" s="307"/>
      <c r="DGZ194" s="307"/>
      <c r="DHA194" s="307"/>
      <c r="DHB194" s="307"/>
      <c r="DHC194" s="307"/>
      <c r="DHD194" s="307"/>
      <c r="DHE194" s="307"/>
      <c r="DHF194" s="307"/>
      <c r="DHG194" s="307"/>
      <c r="DHH194" s="307"/>
      <c r="DHI194" s="307"/>
      <c r="DHJ194" s="307"/>
      <c r="DHK194" s="307"/>
      <c r="DHL194" s="307"/>
      <c r="DHM194" s="307"/>
      <c r="DHN194" s="307"/>
      <c r="DHO194" s="307"/>
      <c r="DHP194" s="307"/>
      <c r="DHQ194" s="307"/>
      <c r="DHR194" s="307"/>
      <c r="DHS194" s="307"/>
      <c r="DHT194" s="307"/>
      <c r="DHU194" s="307"/>
      <c r="DHV194" s="307"/>
      <c r="DHW194" s="307"/>
      <c r="DHX194" s="307"/>
      <c r="DHY194" s="307"/>
      <c r="DHZ194" s="307"/>
      <c r="DIA194" s="307"/>
      <c r="DIB194" s="307"/>
      <c r="DIC194" s="307"/>
      <c r="DID194" s="307"/>
      <c r="DIE194" s="307"/>
      <c r="DIF194" s="307"/>
      <c r="DIG194" s="307"/>
      <c r="DIH194" s="307"/>
      <c r="DII194" s="307"/>
      <c r="DIJ194" s="307"/>
      <c r="DIK194" s="307"/>
      <c r="DIL194" s="307"/>
      <c r="DIM194" s="307"/>
      <c r="DIN194" s="307"/>
      <c r="DIO194" s="307"/>
      <c r="DIP194" s="307"/>
      <c r="DIQ194" s="307"/>
      <c r="DIR194" s="307"/>
      <c r="DIS194" s="307"/>
      <c r="DIT194" s="307"/>
      <c r="DIU194" s="307"/>
      <c r="DIV194" s="307"/>
      <c r="DIW194" s="307"/>
      <c r="DIX194" s="307"/>
      <c r="DIY194" s="307"/>
      <c r="DIZ194" s="307"/>
      <c r="DJA194" s="307"/>
      <c r="DJB194" s="307"/>
      <c r="DJC194" s="307"/>
      <c r="DJD194" s="307"/>
      <c r="DJE194" s="307"/>
      <c r="DJF194" s="307"/>
      <c r="DJG194" s="307"/>
      <c r="DJH194" s="307"/>
      <c r="DJI194" s="307"/>
      <c r="DJJ194" s="307"/>
      <c r="DJK194" s="307"/>
      <c r="DJL194" s="307"/>
      <c r="DJM194" s="307"/>
      <c r="DJN194" s="307"/>
      <c r="DJO194" s="307"/>
      <c r="DJP194" s="307"/>
      <c r="DJQ194" s="307"/>
      <c r="DJR194" s="307"/>
      <c r="DJS194" s="307"/>
      <c r="DJT194" s="307"/>
      <c r="DJU194" s="307"/>
      <c r="DJV194" s="307"/>
      <c r="DJW194" s="307"/>
      <c r="DJX194" s="307"/>
      <c r="DJY194" s="307"/>
      <c r="DJZ194" s="307"/>
      <c r="DKA194" s="307"/>
      <c r="DKB194" s="307"/>
      <c r="DKC194" s="307"/>
      <c r="DKD194" s="307"/>
      <c r="DKE194" s="307"/>
      <c r="DKF194" s="307"/>
      <c r="DKG194" s="307"/>
      <c r="DKH194" s="307"/>
      <c r="DKI194" s="307"/>
      <c r="DKJ194" s="307"/>
      <c r="DKK194" s="307"/>
      <c r="DKL194" s="307"/>
      <c r="DKM194" s="307"/>
      <c r="DKN194" s="307"/>
      <c r="DKO194" s="307"/>
      <c r="DKP194" s="307"/>
      <c r="DKQ194" s="307"/>
      <c r="DKR194" s="307"/>
      <c r="DKS194" s="307"/>
      <c r="DKT194" s="307"/>
      <c r="DKU194" s="307"/>
      <c r="DKV194" s="307"/>
      <c r="DKW194" s="307"/>
      <c r="DKX194" s="307"/>
      <c r="DKY194" s="307"/>
      <c r="DKZ194" s="307"/>
      <c r="DLA194" s="307"/>
      <c r="DLB194" s="307"/>
      <c r="DLC194" s="307"/>
      <c r="DLD194" s="307"/>
      <c r="DLE194" s="307"/>
      <c r="DLF194" s="307"/>
      <c r="DLG194" s="307"/>
      <c r="DLH194" s="307"/>
      <c r="DLI194" s="307"/>
      <c r="DLJ194" s="307"/>
      <c r="DLK194" s="307"/>
      <c r="DLL194" s="307"/>
      <c r="DLM194" s="307"/>
      <c r="DLN194" s="307"/>
      <c r="DLO194" s="307"/>
      <c r="DLP194" s="307"/>
      <c r="DLQ194" s="307"/>
      <c r="DLR194" s="307"/>
      <c r="DLS194" s="307"/>
      <c r="DLT194" s="307"/>
      <c r="DLU194" s="307"/>
      <c r="DLV194" s="307"/>
      <c r="DLW194" s="307"/>
      <c r="DLX194" s="307"/>
      <c r="DLY194" s="307"/>
      <c r="DLZ194" s="307"/>
      <c r="DMA194" s="307"/>
      <c r="DMB194" s="307"/>
      <c r="DMC194" s="307"/>
      <c r="DMD194" s="307"/>
      <c r="DME194" s="307"/>
      <c r="DMF194" s="307"/>
      <c r="DMG194" s="307"/>
      <c r="DMH194" s="307"/>
      <c r="DMI194" s="307"/>
      <c r="DMJ194" s="307"/>
      <c r="DMK194" s="307"/>
      <c r="DML194" s="307"/>
      <c r="DMM194" s="307"/>
      <c r="DMN194" s="307"/>
      <c r="DMO194" s="307"/>
      <c r="DMP194" s="307"/>
      <c r="DMQ194" s="307"/>
      <c r="DMR194" s="307"/>
      <c r="DMS194" s="307"/>
      <c r="DMT194" s="307"/>
      <c r="DMU194" s="307"/>
      <c r="DMV194" s="307"/>
      <c r="DMW194" s="307"/>
      <c r="DMX194" s="307"/>
      <c r="DMY194" s="307"/>
      <c r="DMZ194" s="307"/>
      <c r="DNA194" s="307"/>
      <c r="DNB194" s="307"/>
      <c r="DNC194" s="307"/>
      <c r="DND194" s="307"/>
      <c r="DNE194" s="307"/>
      <c r="DNF194" s="307"/>
      <c r="DNG194" s="307"/>
      <c r="DNH194" s="307"/>
      <c r="DNI194" s="307"/>
      <c r="DNJ194" s="307"/>
      <c r="DNK194" s="307"/>
      <c r="DNL194" s="307"/>
      <c r="DNM194" s="307"/>
      <c r="DNN194" s="307"/>
      <c r="DNO194" s="307"/>
      <c r="DNP194" s="307"/>
      <c r="DNQ194" s="307"/>
      <c r="DNR194" s="307"/>
      <c r="DNS194" s="307"/>
      <c r="DNT194" s="307"/>
      <c r="DNU194" s="307"/>
      <c r="DNV194" s="307"/>
      <c r="DNW194" s="307"/>
      <c r="DNX194" s="307"/>
      <c r="DNY194" s="307"/>
      <c r="DNZ194" s="307"/>
      <c r="DOA194" s="307"/>
      <c r="DOB194" s="307"/>
      <c r="DOC194" s="307"/>
      <c r="DOD194" s="307"/>
      <c r="DOE194" s="307"/>
      <c r="DOF194" s="307"/>
      <c r="DOG194" s="307"/>
      <c r="DOH194" s="307"/>
      <c r="DOI194" s="307"/>
      <c r="DOJ194" s="307"/>
      <c r="DOK194" s="307"/>
      <c r="DOL194" s="307"/>
      <c r="DOM194" s="307"/>
      <c r="DON194" s="307"/>
      <c r="DOO194" s="307"/>
      <c r="DOP194" s="307"/>
      <c r="DOQ194" s="307"/>
      <c r="DOR194" s="307"/>
      <c r="DOS194" s="307"/>
      <c r="DOT194" s="307"/>
      <c r="DOU194" s="307"/>
      <c r="DOV194" s="307"/>
      <c r="DOW194" s="307"/>
      <c r="DOX194" s="307"/>
      <c r="DOY194" s="307"/>
      <c r="DOZ194" s="307"/>
      <c r="DPA194" s="307"/>
      <c r="DPB194" s="307"/>
      <c r="DPC194" s="307"/>
      <c r="DPD194" s="307"/>
      <c r="DPE194" s="307"/>
      <c r="DPF194" s="307"/>
      <c r="DPG194" s="307"/>
      <c r="DPH194" s="307"/>
      <c r="DPI194" s="307"/>
      <c r="DPJ194" s="307"/>
      <c r="DPK194" s="307"/>
      <c r="DPL194" s="307"/>
      <c r="DPM194" s="307"/>
      <c r="DPN194" s="307"/>
      <c r="DPO194" s="307"/>
      <c r="DPP194" s="307"/>
      <c r="DPQ194" s="307"/>
      <c r="DPR194" s="307"/>
      <c r="DPS194" s="307"/>
      <c r="DPT194" s="307"/>
      <c r="DPU194" s="307"/>
      <c r="DPV194" s="307"/>
      <c r="DPW194" s="307"/>
      <c r="DPX194" s="307"/>
      <c r="DPY194" s="307"/>
      <c r="DPZ194" s="307"/>
      <c r="DQA194" s="307"/>
      <c r="DQB194" s="307"/>
      <c r="DQC194" s="307"/>
      <c r="DQD194" s="307"/>
      <c r="DQE194" s="307"/>
      <c r="DQF194" s="307"/>
      <c r="DQG194" s="307"/>
      <c r="DQH194" s="307"/>
      <c r="DQI194" s="307"/>
      <c r="DQJ194" s="307"/>
      <c r="DQK194" s="307"/>
      <c r="DQL194" s="307"/>
      <c r="DQM194" s="307"/>
      <c r="DQN194" s="307"/>
      <c r="DQO194" s="307"/>
      <c r="DQP194" s="307"/>
      <c r="DQQ194" s="307"/>
      <c r="DQR194" s="307"/>
      <c r="DQS194" s="307"/>
      <c r="DQT194" s="307"/>
      <c r="DQU194" s="307"/>
      <c r="DQV194" s="307"/>
      <c r="DQW194" s="307"/>
      <c r="DQX194" s="307"/>
      <c r="DQY194" s="307"/>
      <c r="DQZ194" s="307"/>
      <c r="DRA194" s="307"/>
      <c r="DRB194" s="307"/>
      <c r="DRC194" s="307"/>
      <c r="DRD194" s="307"/>
      <c r="DRE194" s="307"/>
      <c r="DRF194" s="307"/>
      <c r="DRG194" s="307"/>
      <c r="DRH194" s="307"/>
      <c r="DRI194" s="307"/>
      <c r="DRJ194" s="307"/>
      <c r="DRK194" s="307"/>
      <c r="DRL194" s="307"/>
      <c r="DRM194" s="307"/>
      <c r="DRN194" s="307"/>
      <c r="DRO194" s="307"/>
      <c r="DRP194" s="307"/>
      <c r="DRQ194" s="307"/>
      <c r="DRR194" s="307"/>
      <c r="DRS194" s="307"/>
      <c r="DRT194" s="307"/>
      <c r="DRU194" s="307"/>
      <c r="DRV194" s="307"/>
      <c r="DRW194" s="307"/>
      <c r="DRX194" s="307"/>
      <c r="DRY194" s="307"/>
      <c r="DRZ194" s="307"/>
      <c r="DSA194" s="307"/>
      <c r="DSB194" s="307"/>
      <c r="DSC194" s="307"/>
      <c r="DSD194" s="307"/>
      <c r="DSE194" s="307"/>
      <c r="DSF194" s="307"/>
      <c r="DSG194" s="307"/>
      <c r="DSH194" s="307"/>
      <c r="DSI194" s="307"/>
      <c r="DSJ194" s="307"/>
      <c r="DSK194" s="307"/>
      <c r="DSL194" s="307"/>
      <c r="DSM194" s="307"/>
      <c r="DSN194" s="307"/>
      <c r="DSO194" s="307"/>
      <c r="DSP194" s="307"/>
      <c r="DSQ194" s="307"/>
      <c r="DSR194" s="307"/>
      <c r="DSS194" s="307"/>
      <c r="DST194" s="307"/>
      <c r="DSU194" s="307"/>
      <c r="DSV194" s="307"/>
      <c r="DSW194" s="307"/>
      <c r="DSX194" s="307"/>
      <c r="DSY194" s="307"/>
      <c r="DSZ194" s="307"/>
      <c r="DTA194" s="307"/>
      <c r="DTB194" s="307"/>
      <c r="DTC194" s="307"/>
      <c r="DTD194" s="307"/>
      <c r="DTE194" s="307"/>
      <c r="DTF194" s="307"/>
      <c r="DTG194" s="307"/>
      <c r="DTH194" s="307"/>
      <c r="DTI194" s="307"/>
      <c r="DTJ194" s="307"/>
      <c r="DTK194" s="307"/>
      <c r="DTL194" s="307"/>
      <c r="DTM194" s="307"/>
      <c r="DTN194" s="307"/>
      <c r="DTO194" s="307"/>
      <c r="DTP194" s="307"/>
      <c r="DTQ194" s="307"/>
      <c r="DTR194" s="307"/>
      <c r="DTS194" s="307"/>
      <c r="DTT194" s="307"/>
      <c r="DTU194" s="307"/>
      <c r="DTV194" s="307"/>
      <c r="DTW194" s="307"/>
      <c r="DTX194" s="307"/>
      <c r="DTY194" s="307"/>
      <c r="DTZ194" s="307"/>
      <c r="DUA194" s="307"/>
      <c r="DUB194" s="307"/>
      <c r="DUC194" s="307"/>
      <c r="DUD194" s="307"/>
      <c r="DUE194" s="307"/>
      <c r="DUF194" s="307"/>
      <c r="DUG194" s="307"/>
      <c r="DUH194" s="307"/>
      <c r="DUI194" s="307"/>
      <c r="DUJ194" s="307"/>
      <c r="DUK194" s="307"/>
      <c r="DUL194" s="307"/>
      <c r="DUM194" s="307"/>
      <c r="DUN194" s="307"/>
      <c r="DUO194" s="307"/>
      <c r="DUP194" s="307"/>
      <c r="DUQ194" s="307"/>
      <c r="DUR194" s="307"/>
      <c r="DUS194" s="307"/>
      <c r="DUT194" s="307"/>
      <c r="DUU194" s="307"/>
      <c r="DUV194" s="307"/>
      <c r="DUW194" s="307"/>
      <c r="DUX194" s="307"/>
      <c r="DUY194" s="307"/>
      <c r="DUZ194" s="307"/>
      <c r="DVA194" s="307"/>
      <c r="DVB194" s="307"/>
      <c r="DVC194" s="307"/>
      <c r="DVD194" s="307"/>
      <c r="DVE194" s="307"/>
      <c r="DVF194" s="307"/>
      <c r="DVG194" s="307"/>
      <c r="DVH194" s="307"/>
      <c r="DVI194" s="307"/>
      <c r="DVJ194" s="307"/>
      <c r="DVK194" s="307"/>
      <c r="DVL194" s="307"/>
      <c r="DVM194" s="307"/>
      <c r="DVN194" s="307"/>
      <c r="DVO194" s="307"/>
      <c r="DVP194" s="307"/>
      <c r="DVQ194" s="307"/>
      <c r="DVR194" s="307"/>
      <c r="DVS194" s="307"/>
      <c r="DVT194" s="307"/>
      <c r="DVU194" s="307"/>
      <c r="DVV194" s="307"/>
      <c r="DVW194" s="307"/>
      <c r="DVX194" s="307"/>
      <c r="DVY194" s="307"/>
      <c r="DVZ194" s="307"/>
      <c r="DWA194" s="307"/>
      <c r="DWB194" s="307"/>
      <c r="DWC194" s="307"/>
      <c r="DWD194" s="307"/>
      <c r="DWE194" s="307"/>
      <c r="DWF194" s="307"/>
      <c r="DWG194" s="307"/>
      <c r="DWH194" s="307"/>
      <c r="DWI194" s="307"/>
      <c r="DWJ194" s="307"/>
      <c r="DWK194" s="307"/>
      <c r="DWL194" s="307"/>
      <c r="DWM194" s="307"/>
      <c r="DWN194" s="307"/>
      <c r="DWO194" s="307"/>
      <c r="DWP194" s="307"/>
      <c r="DWQ194" s="307"/>
      <c r="DWR194" s="307"/>
      <c r="DWS194" s="307"/>
      <c r="DWT194" s="307"/>
      <c r="DWU194" s="307"/>
      <c r="DWV194" s="307"/>
      <c r="DWW194" s="307"/>
      <c r="DWX194" s="307"/>
      <c r="DWY194" s="307"/>
      <c r="DWZ194" s="307"/>
      <c r="DXA194" s="307"/>
      <c r="DXB194" s="307"/>
      <c r="DXC194" s="307"/>
      <c r="DXD194" s="307"/>
      <c r="DXE194" s="307"/>
      <c r="DXF194" s="307"/>
      <c r="DXG194" s="307"/>
      <c r="DXH194" s="307"/>
      <c r="DXI194" s="307"/>
      <c r="DXJ194" s="307"/>
      <c r="DXK194" s="307"/>
      <c r="DXL194" s="307"/>
      <c r="DXM194" s="307"/>
      <c r="DXN194" s="307"/>
      <c r="DXO194" s="307"/>
      <c r="DXP194" s="307"/>
      <c r="DXQ194" s="307"/>
      <c r="DXR194" s="307"/>
      <c r="DXS194" s="307"/>
      <c r="DXT194" s="307"/>
      <c r="DXU194" s="307"/>
      <c r="DXV194" s="307"/>
      <c r="DXW194" s="307"/>
      <c r="DXX194" s="307"/>
      <c r="DXY194" s="307"/>
      <c r="DXZ194" s="307"/>
      <c r="DYA194" s="307"/>
      <c r="DYB194" s="307"/>
      <c r="DYC194" s="307"/>
      <c r="DYD194" s="307"/>
      <c r="DYE194" s="307"/>
      <c r="DYF194" s="307"/>
      <c r="DYG194" s="307"/>
      <c r="DYH194" s="307"/>
      <c r="DYI194" s="307"/>
      <c r="DYJ194" s="307"/>
      <c r="DYK194" s="307"/>
      <c r="DYL194" s="307"/>
      <c r="DYM194" s="307"/>
      <c r="DYN194" s="307"/>
      <c r="DYO194" s="307"/>
      <c r="DYP194" s="307"/>
      <c r="DYQ194" s="307"/>
      <c r="DYR194" s="307"/>
      <c r="DYS194" s="307"/>
      <c r="DYT194" s="307"/>
      <c r="DYU194" s="307"/>
      <c r="DYV194" s="307"/>
      <c r="DYW194" s="307"/>
      <c r="DYX194" s="307"/>
      <c r="DYY194" s="307"/>
      <c r="DYZ194" s="307"/>
      <c r="DZA194" s="307"/>
      <c r="DZB194" s="307"/>
      <c r="DZC194" s="307"/>
      <c r="DZD194" s="307"/>
      <c r="DZE194" s="307"/>
      <c r="DZF194" s="307"/>
      <c r="DZG194" s="307"/>
      <c r="DZH194" s="307"/>
      <c r="DZI194" s="307"/>
      <c r="DZJ194" s="307"/>
      <c r="DZK194" s="307"/>
      <c r="DZL194" s="307"/>
      <c r="DZM194" s="307"/>
      <c r="DZN194" s="307"/>
      <c r="DZO194" s="307"/>
      <c r="DZP194" s="307"/>
      <c r="DZQ194" s="307"/>
      <c r="DZR194" s="307"/>
      <c r="DZS194" s="307"/>
      <c r="DZT194" s="307"/>
      <c r="DZU194" s="307"/>
      <c r="DZV194" s="307"/>
      <c r="DZW194" s="307"/>
      <c r="DZX194" s="307"/>
      <c r="DZY194" s="307"/>
      <c r="DZZ194" s="307"/>
      <c r="EAA194" s="307"/>
      <c r="EAB194" s="307"/>
      <c r="EAC194" s="307"/>
      <c r="EAD194" s="307"/>
      <c r="EAE194" s="307"/>
      <c r="EAF194" s="307"/>
      <c r="EAG194" s="307"/>
      <c r="EAH194" s="307"/>
      <c r="EAI194" s="307"/>
      <c r="EAJ194" s="307"/>
      <c r="EAK194" s="307"/>
      <c r="EAL194" s="307"/>
      <c r="EAM194" s="307"/>
      <c r="EAN194" s="307"/>
      <c r="EAO194" s="307"/>
      <c r="EAP194" s="307"/>
      <c r="EAQ194" s="307"/>
      <c r="EAR194" s="307"/>
      <c r="EAS194" s="307"/>
      <c r="EAT194" s="307"/>
      <c r="EAU194" s="307"/>
      <c r="EAV194" s="307"/>
      <c r="EAW194" s="307"/>
      <c r="EAX194" s="307"/>
      <c r="EAY194" s="307"/>
      <c r="EAZ194" s="307"/>
      <c r="EBA194" s="307"/>
      <c r="EBB194" s="307"/>
      <c r="EBC194" s="307"/>
      <c r="EBD194" s="307"/>
      <c r="EBE194" s="307"/>
      <c r="EBF194" s="307"/>
      <c r="EBG194" s="307"/>
      <c r="EBH194" s="307"/>
      <c r="EBI194" s="307"/>
      <c r="EBJ194" s="307"/>
      <c r="EBK194" s="307"/>
      <c r="EBL194" s="307"/>
      <c r="EBM194" s="307"/>
      <c r="EBN194" s="307"/>
      <c r="EBO194" s="307"/>
      <c r="EBP194" s="307"/>
      <c r="EBQ194" s="307"/>
      <c r="EBR194" s="307"/>
      <c r="EBS194" s="307"/>
      <c r="EBT194" s="307"/>
      <c r="EBU194" s="307"/>
      <c r="EBV194" s="307"/>
      <c r="EBW194" s="307"/>
      <c r="EBX194" s="307"/>
      <c r="EBY194" s="307"/>
      <c r="EBZ194" s="307"/>
      <c r="ECA194" s="307"/>
      <c r="ECB194" s="307"/>
      <c r="ECC194" s="307"/>
      <c r="ECD194" s="307"/>
      <c r="ECE194" s="307"/>
      <c r="ECF194" s="307"/>
      <c r="ECG194" s="307"/>
      <c r="ECH194" s="307"/>
      <c r="ECI194" s="307"/>
      <c r="ECJ194" s="307"/>
      <c r="ECK194" s="307"/>
      <c r="ECL194" s="307"/>
      <c r="ECM194" s="307"/>
      <c r="ECN194" s="307"/>
      <c r="ECO194" s="307"/>
      <c r="ECP194" s="307"/>
      <c r="ECQ194" s="307"/>
      <c r="ECR194" s="307"/>
      <c r="ECS194" s="307"/>
      <c r="ECT194" s="307"/>
      <c r="ECU194" s="307"/>
      <c r="ECV194" s="307"/>
      <c r="ECW194" s="307"/>
      <c r="ECX194" s="307"/>
      <c r="ECY194" s="307"/>
      <c r="ECZ194" s="307"/>
      <c r="EDA194" s="307"/>
      <c r="EDB194" s="307"/>
      <c r="EDC194" s="307"/>
      <c r="EDD194" s="307"/>
      <c r="EDE194" s="307"/>
      <c r="EDF194" s="307"/>
      <c r="EDG194" s="307"/>
      <c r="EDH194" s="307"/>
      <c r="EDI194" s="307"/>
      <c r="EDJ194" s="307"/>
      <c r="EDK194" s="307"/>
      <c r="EDL194" s="307"/>
      <c r="EDM194" s="307"/>
      <c r="EDN194" s="307"/>
      <c r="EDO194" s="307"/>
      <c r="EDP194" s="307"/>
      <c r="EDQ194" s="307"/>
      <c r="EDR194" s="307"/>
      <c r="EDS194" s="307"/>
      <c r="EDT194" s="307"/>
      <c r="EDU194" s="307"/>
      <c r="EDV194" s="307"/>
      <c r="EDW194" s="307"/>
      <c r="EDX194" s="307"/>
      <c r="EDY194" s="307"/>
      <c r="EDZ194" s="307"/>
      <c r="EEA194" s="307"/>
      <c r="EEB194" s="307"/>
      <c r="EEC194" s="307"/>
      <c r="EED194" s="307"/>
      <c r="EEE194" s="307"/>
      <c r="EEF194" s="307"/>
      <c r="EEG194" s="307"/>
      <c r="EEH194" s="307"/>
      <c r="EEI194" s="307"/>
      <c r="EEJ194" s="307"/>
      <c r="EEK194" s="307"/>
      <c r="EEL194" s="307"/>
      <c r="EEM194" s="307"/>
      <c r="EEN194" s="307"/>
      <c r="EEO194" s="307"/>
      <c r="EEP194" s="307"/>
      <c r="EEQ194" s="307"/>
      <c r="EER194" s="307"/>
      <c r="EES194" s="307"/>
      <c r="EET194" s="307"/>
      <c r="EEU194" s="307"/>
      <c r="EEV194" s="307"/>
      <c r="EEW194" s="307"/>
      <c r="EEX194" s="307"/>
      <c r="EEY194" s="307"/>
      <c r="EEZ194" s="307"/>
      <c r="EFA194" s="307"/>
      <c r="EFB194" s="307"/>
      <c r="EFC194" s="307"/>
      <c r="EFD194" s="307"/>
      <c r="EFE194" s="307"/>
      <c r="EFF194" s="307"/>
      <c r="EFG194" s="307"/>
      <c r="EFH194" s="307"/>
      <c r="EFI194" s="307"/>
      <c r="EFJ194" s="307"/>
      <c r="EFK194" s="307"/>
      <c r="EFL194" s="307"/>
      <c r="EFM194" s="307"/>
      <c r="EFN194" s="307"/>
      <c r="EFO194" s="307"/>
      <c r="EFP194" s="307"/>
      <c r="EFQ194" s="307"/>
      <c r="EFR194" s="307"/>
      <c r="EFS194" s="307"/>
      <c r="EFT194" s="307"/>
      <c r="EFU194" s="307"/>
      <c r="EFV194" s="307"/>
      <c r="EFW194" s="307"/>
      <c r="EFX194" s="307"/>
      <c r="EFY194" s="307"/>
      <c r="EFZ194" s="307"/>
      <c r="EGA194" s="307"/>
      <c r="EGB194" s="307"/>
      <c r="EGC194" s="307"/>
      <c r="EGD194" s="307"/>
      <c r="EGE194" s="307"/>
      <c r="EGF194" s="307"/>
      <c r="EGG194" s="307"/>
      <c r="EGH194" s="307"/>
      <c r="EGI194" s="307"/>
      <c r="EGJ194" s="307"/>
      <c r="EGK194" s="307"/>
      <c r="EGL194" s="307"/>
      <c r="EGM194" s="307"/>
      <c r="EGN194" s="307"/>
      <c r="EGO194" s="307"/>
      <c r="EGP194" s="307"/>
      <c r="EGQ194" s="307"/>
      <c r="EGR194" s="307"/>
      <c r="EGS194" s="307"/>
      <c r="EGT194" s="307"/>
      <c r="EGU194" s="307"/>
      <c r="EGV194" s="307"/>
      <c r="EGW194" s="307"/>
      <c r="EGX194" s="307"/>
      <c r="EGY194" s="307"/>
      <c r="EGZ194" s="307"/>
      <c r="EHA194" s="307"/>
      <c r="EHB194" s="307"/>
      <c r="EHC194" s="307"/>
      <c r="EHD194" s="307"/>
      <c r="EHE194" s="307"/>
      <c r="EHF194" s="307"/>
      <c r="EHG194" s="307"/>
      <c r="EHH194" s="307"/>
      <c r="EHI194" s="307"/>
      <c r="EHJ194" s="307"/>
      <c r="EHK194" s="307"/>
      <c r="EHL194" s="307"/>
      <c r="EHM194" s="307"/>
      <c r="EHN194" s="307"/>
      <c r="EHO194" s="307"/>
      <c r="EHP194" s="307"/>
      <c r="EHQ194" s="307"/>
      <c r="EHR194" s="307"/>
      <c r="EHS194" s="307"/>
      <c r="EHT194" s="307"/>
      <c r="EHU194" s="307"/>
      <c r="EHV194" s="307"/>
      <c r="EHW194" s="307"/>
      <c r="EHX194" s="307"/>
      <c r="EHY194" s="307"/>
      <c r="EHZ194" s="307"/>
      <c r="EIA194" s="307"/>
      <c r="EIB194" s="307"/>
      <c r="EIC194" s="307"/>
      <c r="EID194" s="307"/>
      <c r="EIE194" s="307"/>
      <c r="EIF194" s="307"/>
      <c r="EIG194" s="307"/>
      <c r="EIH194" s="307"/>
      <c r="EII194" s="307"/>
      <c r="EIJ194" s="307"/>
      <c r="EIK194" s="307"/>
      <c r="EIL194" s="307"/>
      <c r="EIM194" s="307"/>
      <c r="EIN194" s="307"/>
      <c r="EIO194" s="307"/>
      <c r="EIP194" s="307"/>
      <c r="EIQ194" s="307"/>
      <c r="EIR194" s="307"/>
      <c r="EIS194" s="307"/>
      <c r="EIT194" s="307"/>
      <c r="EIU194" s="307"/>
      <c r="EIV194" s="307"/>
      <c r="EIW194" s="307"/>
      <c r="EIX194" s="307"/>
      <c r="EIY194" s="307"/>
      <c r="EIZ194" s="307"/>
      <c r="EJA194" s="307"/>
      <c r="EJB194" s="307"/>
      <c r="EJC194" s="307"/>
      <c r="EJD194" s="307"/>
      <c r="EJE194" s="307"/>
      <c r="EJF194" s="307"/>
      <c r="EJG194" s="307"/>
      <c r="EJH194" s="307"/>
      <c r="EJI194" s="307"/>
      <c r="EJJ194" s="307"/>
      <c r="EJK194" s="307"/>
      <c r="EJL194" s="307"/>
      <c r="EJM194" s="307"/>
      <c r="EJN194" s="307"/>
      <c r="EJO194" s="307"/>
      <c r="EJP194" s="307"/>
      <c r="EJQ194" s="307"/>
      <c r="EJR194" s="307"/>
      <c r="EJS194" s="307"/>
      <c r="EJT194" s="307"/>
      <c r="EJU194" s="307"/>
      <c r="EJV194" s="307"/>
      <c r="EJW194" s="307"/>
      <c r="EJX194" s="307"/>
      <c r="EJY194" s="307"/>
      <c r="EJZ194" s="307"/>
      <c r="EKA194" s="307"/>
      <c r="EKB194" s="307"/>
      <c r="EKC194" s="307"/>
      <c r="EKD194" s="307"/>
      <c r="EKE194" s="307"/>
      <c r="EKF194" s="307"/>
      <c r="EKG194" s="307"/>
      <c r="EKH194" s="307"/>
      <c r="EKI194" s="307"/>
      <c r="EKJ194" s="307"/>
      <c r="EKK194" s="307"/>
      <c r="EKL194" s="307"/>
      <c r="EKM194" s="307"/>
      <c r="EKN194" s="307"/>
      <c r="EKO194" s="307"/>
      <c r="EKP194" s="307"/>
      <c r="EKQ194" s="307"/>
      <c r="EKR194" s="307"/>
      <c r="EKS194" s="307"/>
      <c r="EKT194" s="307"/>
      <c r="EKU194" s="307"/>
      <c r="EKV194" s="307"/>
      <c r="EKW194" s="307"/>
      <c r="EKX194" s="307"/>
      <c r="EKY194" s="307"/>
      <c r="EKZ194" s="307"/>
      <c r="ELA194" s="307"/>
      <c r="ELB194" s="307"/>
      <c r="ELC194" s="307"/>
      <c r="ELD194" s="307"/>
      <c r="ELE194" s="307"/>
      <c r="ELF194" s="307"/>
      <c r="ELG194" s="307"/>
      <c r="ELH194" s="307"/>
      <c r="ELI194" s="307"/>
      <c r="ELJ194" s="307"/>
      <c r="ELK194" s="307"/>
      <c r="ELL194" s="307"/>
      <c r="ELM194" s="307"/>
      <c r="ELN194" s="307"/>
      <c r="ELO194" s="307"/>
      <c r="ELP194" s="307"/>
      <c r="ELQ194" s="307"/>
      <c r="ELR194" s="307"/>
      <c r="ELS194" s="307"/>
      <c r="ELT194" s="307"/>
      <c r="ELU194" s="307"/>
      <c r="ELV194" s="307"/>
      <c r="ELW194" s="307"/>
      <c r="ELX194" s="307"/>
      <c r="ELY194" s="307"/>
      <c r="ELZ194" s="307"/>
      <c r="EMA194" s="307"/>
      <c r="EMB194" s="307"/>
      <c r="EMC194" s="307"/>
      <c r="EMD194" s="307"/>
      <c r="EME194" s="307"/>
      <c r="EMF194" s="307"/>
      <c r="EMG194" s="307"/>
      <c r="EMH194" s="307"/>
      <c r="EMI194" s="307"/>
      <c r="EMJ194" s="307"/>
      <c r="EMK194" s="307"/>
      <c r="EML194" s="307"/>
      <c r="EMM194" s="307"/>
      <c r="EMN194" s="307"/>
      <c r="EMO194" s="307"/>
      <c r="EMP194" s="307"/>
      <c r="EMQ194" s="307"/>
      <c r="EMR194" s="307"/>
      <c r="EMS194" s="307"/>
      <c r="EMT194" s="307"/>
      <c r="EMU194" s="307"/>
      <c r="EMV194" s="307"/>
      <c r="EMW194" s="307"/>
      <c r="EMX194" s="307"/>
      <c r="EMY194" s="307"/>
      <c r="EMZ194" s="307"/>
      <c r="ENA194" s="307"/>
      <c r="ENB194" s="307"/>
      <c r="ENC194" s="307"/>
      <c r="END194" s="307"/>
      <c r="ENE194" s="307"/>
      <c r="ENF194" s="307"/>
      <c r="ENG194" s="307"/>
      <c r="ENH194" s="307"/>
      <c r="ENI194" s="307"/>
      <c r="ENJ194" s="307"/>
      <c r="ENK194" s="307"/>
      <c r="ENL194" s="307"/>
      <c r="ENM194" s="307"/>
      <c r="ENN194" s="307"/>
      <c r="ENO194" s="307"/>
      <c r="ENP194" s="307"/>
      <c r="ENQ194" s="307"/>
      <c r="ENR194" s="307"/>
      <c r="ENS194" s="307"/>
      <c r="ENT194" s="307"/>
      <c r="ENU194" s="307"/>
      <c r="ENV194" s="307"/>
      <c r="ENW194" s="307"/>
      <c r="ENX194" s="307"/>
      <c r="ENY194" s="307"/>
      <c r="ENZ194" s="307"/>
      <c r="EOA194" s="307"/>
      <c r="EOB194" s="307"/>
      <c r="EOC194" s="307"/>
      <c r="EOD194" s="307"/>
      <c r="EOE194" s="307"/>
      <c r="EOF194" s="307"/>
      <c r="EOG194" s="307"/>
      <c r="EOH194" s="307"/>
      <c r="EOI194" s="307"/>
      <c r="EOJ194" s="307"/>
      <c r="EOK194" s="307"/>
      <c r="EOL194" s="307"/>
      <c r="EOM194" s="307"/>
      <c r="EON194" s="307"/>
      <c r="EOO194" s="307"/>
      <c r="EOP194" s="307"/>
      <c r="EOQ194" s="307"/>
      <c r="EOR194" s="307"/>
      <c r="EOS194" s="307"/>
      <c r="EOT194" s="307"/>
      <c r="EOU194" s="307"/>
      <c r="EOV194" s="307"/>
      <c r="EOW194" s="307"/>
      <c r="EOX194" s="307"/>
      <c r="EOY194" s="307"/>
      <c r="EOZ194" s="307"/>
      <c r="EPA194" s="307"/>
      <c r="EPB194" s="307"/>
      <c r="EPC194" s="307"/>
      <c r="EPD194" s="307"/>
      <c r="EPE194" s="307"/>
      <c r="EPF194" s="307"/>
      <c r="EPG194" s="307"/>
      <c r="EPH194" s="307"/>
      <c r="EPI194" s="307"/>
      <c r="EPJ194" s="307"/>
      <c r="EPK194" s="307"/>
      <c r="EPL194" s="307"/>
      <c r="EPM194" s="307"/>
      <c r="EPN194" s="307"/>
      <c r="EPO194" s="307"/>
      <c r="EPP194" s="307"/>
      <c r="EPQ194" s="307"/>
      <c r="EPR194" s="307"/>
      <c r="EPS194" s="307"/>
      <c r="EPT194" s="307"/>
      <c r="EPU194" s="307"/>
      <c r="EPV194" s="307"/>
      <c r="EPW194" s="307"/>
      <c r="EPX194" s="307"/>
      <c r="EPY194" s="307"/>
      <c r="EPZ194" s="307"/>
      <c r="EQA194" s="307"/>
      <c r="EQB194" s="307"/>
      <c r="EQC194" s="307"/>
      <c r="EQD194" s="307"/>
      <c r="EQE194" s="307"/>
      <c r="EQF194" s="307"/>
      <c r="EQG194" s="307"/>
      <c r="EQH194" s="307"/>
      <c r="EQI194" s="307"/>
      <c r="EQJ194" s="307"/>
      <c r="EQK194" s="307"/>
      <c r="EQL194" s="307"/>
      <c r="EQM194" s="307"/>
      <c r="EQN194" s="307"/>
      <c r="EQO194" s="307"/>
      <c r="EQP194" s="307"/>
      <c r="EQQ194" s="307"/>
      <c r="EQR194" s="307"/>
      <c r="EQS194" s="307"/>
      <c r="EQT194" s="307"/>
      <c r="EQU194" s="307"/>
      <c r="EQV194" s="307"/>
      <c r="EQW194" s="307"/>
      <c r="EQX194" s="307"/>
      <c r="EQY194" s="307"/>
      <c r="EQZ194" s="307"/>
      <c r="ERA194" s="307"/>
      <c r="ERB194" s="307"/>
      <c r="ERC194" s="307"/>
      <c r="ERD194" s="307"/>
      <c r="ERE194" s="307"/>
      <c r="ERF194" s="307"/>
      <c r="ERG194" s="307"/>
      <c r="ERH194" s="307"/>
      <c r="ERI194" s="307"/>
      <c r="ERJ194" s="307"/>
      <c r="ERK194" s="307"/>
      <c r="ERL194" s="307"/>
      <c r="ERM194" s="307"/>
      <c r="ERN194" s="307"/>
      <c r="ERO194" s="307"/>
      <c r="ERP194" s="307"/>
      <c r="ERQ194" s="307"/>
      <c r="ERR194" s="307"/>
      <c r="ERS194" s="307"/>
      <c r="ERT194" s="307"/>
      <c r="ERU194" s="307"/>
      <c r="ERV194" s="307"/>
      <c r="ERW194" s="307"/>
      <c r="ERX194" s="307"/>
      <c r="ERY194" s="307"/>
      <c r="ERZ194" s="307"/>
      <c r="ESA194" s="307"/>
      <c r="ESB194" s="307"/>
      <c r="ESC194" s="307"/>
      <c r="ESD194" s="307"/>
      <c r="ESE194" s="307"/>
      <c r="ESF194" s="307"/>
      <c r="ESG194" s="307"/>
      <c r="ESH194" s="307"/>
      <c r="ESI194" s="307"/>
      <c r="ESJ194" s="307"/>
      <c r="ESK194" s="307"/>
      <c r="ESL194" s="307"/>
      <c r="ESM194" s="307"/>
      <c r="ESN194" s="307"/>
      <c r="ESO194" s="307"/>
      <c r="ESP194" s="307"/>
      <c r="ESQ194" s="307"/>
      <c r="ESR194" s="307"/>
      <c r="ESS194" s="307"/>
      <c r="EST194" s="307"/>
      <c r="ESU194" s="307"/>
      <c r="ESV194" s="307"/>
      <c r="ESW194" s="307"/>
      <c r="ESX194" s="307"/>
      <c r="ESY194" s="307"/>
      <c r="ESZ194" s="307"/>
      <c r="ETA194" s="307"/>
      <c r="ETB194" s="307"/>
      <c r="ETC194" s="307"/>
      <c r="ETD194" s="307"/>
      <c r="ETE194" s="307"/>
      <c r="ETF194" s="307"/>
      <c r="ETG194" s="307"/>
      <c r="ETH194" s="307"/>
      <c r="ETI194" s="307"/>
      <c r="ETJ194" s="307"/>
      <c r="ETK194" s="307"/>
      <c r="ETL194" s="307"/>
      <c r="ETM194" s="307"/>
      <c r="ETN194" s="307"/>
      <c r="ETO194" s="307"/>
      <c r="ETP194" s="307"/>
      <c r="ETQ194" s="307"/>
      <c r="ETR194" s="307"/>
      <c r="ETS194" s="307"/>
      <c r="ETT194" s="307"/>
      <c r="ETU194" s="307"/>
      <c r="ETV194" s="307"/>
      <c r="ETW194" s="307"/>
      <c r="ETX194" s="307"/>
      <c r="ETY194" s="307"/>
      <c r="ETZ194" s="307"/>
      <c r="EUA194" s="307"/>
      <c r="EUB194" s="307"/>
      <c r="EUC194" s="307"/>
      <c r="EUD194" s="307"/>
      <c r="EUE194" s="307"/>
      <c r="EUF194" s="307"/>
      <c r="EUG194" s="307"/>
      <c r="EUH194" s="307"/>
      <c r="EUI194" s="307"/>
      <c r="EUJ194" s="307"/>
      <c r="EUK194" s="307"/>
      <c r="EUL194" s="307"/>
      <c r="EUM194" s="307"/>
      <c r="EUN194" s="307"/>
      <c r="EUO194" s="307"/>
      <c r="EUP194" s="307"/>
      <c r="EUQ194" s="307"/>
      <c r="EUR194" s="307"/>
      <c r="EUS194" s="307"/>
      <c r="EUT194" s="307"/>
      <c r="EUU194" s="307"/>
      <c r="EUV194" s="307"/>
      <c r="EUW194" s="307"/>
      <c r="EUX194" s="307"/>
      <c r="EUY194" s="307"/>
      <c r="EUZ194" s="307"/>
      <c r="EVA194" s="307"/>
      <c r="EVB194" s="307"/>
      <c r="EVC194" s="307"/>
      <c r="EVD194" s="307"/>
      <c r="EVE194" s="307"/>
      <c r="EVF194" s="307"/>
      <c r="EVG194" s="307"/>
      <c r="EVH194" s="307"/>
      <c r="EVI194" s="307"/>
      <c r="EVJ194" s="307"/>
      <c r="EVK194" s="307"/>
      <c r="EVL194" s="307"/>
      <c r="EVM194" s="307"/>
      <c r="EVN194" s="307"/>
      <c r="EVO194" s="307"/>
      <c r="EVP194" s="307"/>
      <c r="EVQ194" s="307"/>
      <c r="EVR194" s="307"/>
      <c r="EVS194" s="307"/>
      <c r="EVT194" s="307"/>
      <c r="EVU194" s="307"/>
      <c r="EVV194" s="307"/>
      <c r="EVW194" s="307"/>
      <c r="EVX194" s="307"/>
      <c r="EVY194" s="307"/>
      <c r="EVZ194" s="307"/>
      <c r="EWA194" s="307"/>
      <c r="EWB194" s="307"/>
      <c r="EWC194" s="307"/>
      <c r="EWD194" s="307"/>
      <c r="EWE194" s="307"/>
      <c r="EWF194" s="307"/>
      <c r="EWG194" s="307"/>
      <c r="EWH194" s="307"/>
      <c r="EWI194" s="307"/>
      <c r="EWJ194" s="307"/>
      <c r="EWK194" s="307"/>
      <c r="EWL194" s="307"/>
      <c r="EWM194" s="307"/>
      <c r="EWN194" s="307"/>
      <c r="EWO194" s="307"/>
      <c r="EWP194" s="307"/>
      <c r="EWQ194" s="307"/>
      <c r="EWR194" s="307"/>
      <c r="EWS194" s="307"/>
      <c r="EWT194" s="307"/>
      <c r="EWU194" s="307"/>
      <c r="EWV194" s="307"/>
      <c r="EWW194" s="307"/>
      <c r="EWX194" s="307"/>
      <c r="EWY194" s="307"/>
      <c r="EWZ194" s="307"/>
      <c r="EXA194" s="307"/>
      <c r="EXB194" s="307"/>
      <c r="EXC194" s="307"/>
      <c r="EXD194" s="307"/>
      <c r="EXE194" s="307"/>
      <c r="EXF194" s="307"/>
      <c r="EXG194" s="307"/>
      <c r="EXH194" s="307"/>
      <c r="EXI194" s="307"/>
      <c r="EXJ194" s="307"/>
      <c r="EXK194" s="307"/>
      <c r="EXL194" s="307"/>
      <c r="EXM194" s="307"/>
      <c r="EXN194" s="307"/>
      <c r="EXO194" s="307"/>
      <c r="EXP194" s="307"/>
      <c r="EXQ194" s="307"/>
      <c r="EXR194" s="307"/>
      <c r="EXS194" s="307"/>
      <c r="EXT194" s="307"/>
      <c r="EXU194" s="307"/>
      <c r="EXV194" s="307"/>
      <c r="EXW194" s="307"/>
      <c r="EXX194" s="307"/>
      <c r="EXY194" s="307"/>
      <c r="EXZ194" s="307"/>
      <c r="EYA194" s="307"/>
      <c r="EYB194" s="307"/>
      <c r="EYC194" s="307"/>
      <c r="EYD194" s="307"/>
      <c r="EYE194" s="307"/>
      <c r="EYF194" s="307"/>
      <c r="EYG194" s="307"/>
      <c r="EYH194" s="307"/>
      <c r="EYI194" s="307"/>
      <c r="EYJ194" s="307"/>
      <c r="EYK194" s="307"/>
      <c r="EYL194" s="307"/>
      <c r="EYM194" s="307"/>
      <c r="EYN194" s="307"/>
      <c r="EYO194" s="307"/>
      <c r="EYP194" s="307"/>
      <c r="EYQ194" s="307"/>
      <c r="EYR194" s="307"/>
      <c r="EYS194" s="307"/>
      <c r="EYT194" s="307"/>
      <c r="EYU194" s="307"/>
      <c r="EYV194" s="307"/>
      <c r="EYW194" s="307"/>
      <c r="EYX194" s="307"/>
      <c r="EYY194" s="307"/>
      <c r="EYZ194" s="307"/>
      <c r="EZA194" s="307"/>
      <c r="EZB194" s="307"/>
      <c r="EZC194" s="307"/>
      <c r="EZD194" s="307"/>
      <c r="EZE194" s="307"/>
      <c r="EZF194" s="307"/>
      <c r="EZG194" s="307"/>
      <c r="EZH194" s="307"/>
      <c r="EZI194" s="307"/>
      <c r="EZJ194" s="307"/>
      <c r="EZK194" s="307"/>
      <c r="EZL194" s="307"/>
      <c r="EZM194" s="307"/>
      <c r="EZN194" s="307"/>
      <c r="EZO194" s="307"/>
      <c r="EZP194" s="307"/>
      <c r="EZQ194" s="307"/>
      <c r="EZR194" s="307"/>
      <c r="EZS194" s="307"/>
      <c r="EZT194" s="307"/>
      <c r="EZU194" s="307"/>
      <c r="EZV194" s="307"/>
      <c r="EZW194" s="307"/>
      <c r="EZX194" s="307"/>
      <c r="EZY194" s="307"/>
      <c r="EZZ194" s="307"/>
      <c r="FAA194" s="307"/>
      <c r="FAB194" s="307"/>
      <c r="FAC194" s="307"/>
      <c r="FAD194" s="307"/>
      <c r="FAE194" s="307"/>
      <c r="FAF194" s="307"/>
      <c r="FAG194" s="307"/>
      <c r="FAH194" s="307"/>
      <c r="FAI194" s="307"/>
      <c r="FAJ194" s="307"/>
      <c r="FAK194" s="307"/>
      <c r="FAL194" s="307"/>
      <c r="FAM194" s="307"/>
      <c r="FAN194" s="307"/>
      <c r="FAO194" s="307"/>
      <c r="FAP194" s="307"/>
      <c r="FAQ194" s="307"/>
      <c r="FAR194" s="307"/>
      <c r="FAS194" s="307"/>
      <c r="FAT194" s="307"/>
      <c r="FAU194" s="307"/>
      <c r="FAV194" s="307"/>
      <c r="FAW194" s="307"/>
      <c r="FAX194" s="307"/>
      <c r="FAY194" s="307"/>
      <c r="FAZ194" s="307"/>
      <c r="FBA194" s="307"/>
      <c r="FBB194" s="307"/>
      <c r="FBC194" s="307"/>
      <c r="FBD194" s="307"/>
      <c r="FBE194" s="307"/>
      <c r="FBF194" s="307"/>
      <c r="FBG194" s="307"/>
      <c r="FBH194" s="307"/>
      <c r="FBI194" s="307"/>
      <c r="FBJ194" s="307"/>
      <c r="FBK194" s="307"/>
      <c r="FBL194" s="307"/>
      <c r="FBM194" s="307"/>
      <c r="FBN194" s="307"/>
      <c r="FBO194" s="307"/>
      <c r="FBP194" s="307"/>
      <c r="FBQ194" s="307"/>
      <c r="FBR194" s="307"/>
      <c r="FBS194" s="307"/>
      <c r="FBT194" s="307"/>
      <c r="FBU194" s="307"/>
      <c r="FBV194" s="307"/>
      <c r="FBW194" s="307"/>
      <c r="FBX194" s="307"/>
      <c r="FBY194" s="307"/>
      <c r="FBZ194" s="307"/>
      <c r="FCA194" s="307"/>
      <c r="FCB194" s="307"/>
      <c r="FCC194" s="307"/>
      <c r="FCD194" s="307"/>
      <c r="FCE194" s="307"/>
      <c r="FCF194" s="307"/>
      <c r="FCG194" s="307"/>
      <c r="FCH194" s="307"/>
      <c r="FCI194" s="307"/>
      <c r="FCJ194" s="307"/>
      <c r="FCK194" s="307"/>
      <c r="FCL194" s="307"/>
      <c r="FCM194" s="307"/>
      <c r="FCN194" s="307"/>
      <c r="FCO194" s="307"/>
      <c r="FCP194" s="307"/>
      <c r="FCQ194" s="307"/>
      <c r="FCR194" s="307"/>
      <c r="FCS194" s="307"/>
      <c r="FCT194" s="307"/>
      <c r="FCU194" s="307"/>
      <c r="FCV194" s="307"/>
      <c r="FCW194" s="307"/>
      <c r="FCX194" s="307"/>
      <c r="FCY194" s="307"/>
      <c r="FCZ194" s="307"/>
      <c r="FDA194" s="307"/>
      <c r="FDB194" s="307"/>
      <c r="FDC194" s="307"/>
      <c r="FDD194" s="307"/>
      <c r="FDE194" s="307"/>
      <c r="FDF194" s="307"/>
      <c r="FDG194" s="307"/>
      <c r="FDH194" s="307"/>
      <c r="FDI194" s="307"/>
      <c r="FDJ194" s="307"/>
      <c r="FDK194" s="307"/>
      <c r="FDL194" s="307"/>
      <c r="FDM194" s="307"/>
      <c r="FDN194" s="307"/>
      <c r="FDO194" s="307"/>
      <c r="FDP194" s="307"/>
      <c r="FDQ194" s="307"/>
      <c r="FDR194" s="307"/>
      <c r="FDS194" s="307"/>
      <c r="FDT194" s="307"/>
      <c r="FDU194" s="307"/>
      <c r="FDV194" s="307"/>
      <c r="FDW194" s="307"/>
      <c r="FDX194" s="307"/>
      <c r="FDY194" s="307"/>
      <c r="FDZ194" s="307"/>
      <c r="FEA194" s="307"/>
      <c r="FEB194" s="307"/>
      <c r="FEC194" s="307"/>
      <c r="FED194" s="307"/>
      <c r="FEE194" s="307"/>
      <c r="FEF194" s="307"/>
      <c r="FEG194" s="307"/>
      <c r="FEH194" s="307"/>
      <c r="FEI194" s="307"/>
      <c r="FEJ194" s="307"/>
      <c r="FEK194" s="307"/>
      <c r="FEL194" s="307"/>
      <c r="FEM194" s="307"/>
      <c r="FEN194" s="307"/>
      <c r="FEO194" s="307"/>
      <c r="FEP194" s="307"/>
      <c r="FEQ194" s="307"/>
      <c r="FER194" s="307"/>
      <c r="FES194" s="307"/>
      <c r="FET194" s="307"/>
      <c r="FEU194" s="307"/>
      <c r="FEV194" s="307"/>
      <c r="FEW194" s="307"/>
      <c r="FEX194" s="307"/>
      <c r="FEY194" s="307"/>
      <c r="FEZ194" s="307"/>
      <c r="FFA194" s="307"/>
      <c r="FFB194" s="307"/>
      <c r="FFC194" s="307"/>
      <c r="FFD194" s="307"/>
      <c r="FFE194" s="307"/>
      <c r="FFF194" s="307"/>
      <c r="FFG194" s="307"/>
      <c r="FFH194" s="307"/>
      <c r="FFI194" s="307"/>
      <c r="FFJ194" s="307"/>
      <c r="FFK194" s="307"/>
      <c r="FFL194" s="307"/>
      <c r="FFM194" s="307"/>
      <c r="FFN194" s="307"/>
      <c r="FFO194" s="307"/>
      <c r="FFP194" s="307"/>
      <c r="FFQ194" s="307"/>
      <c r="FFR194" s="307"/>
      <c r="FFS194" s="307"/>
      <c r="FFT194" s="307"/>
      <c r="FFU194" s="307"/>
      <c r="FFV194" s="307"/>
      <c r="FFW194" s="307"/>
      <c r="FFX194" s="307"/>
      <c r="FFY194" s="307"/>
      <c r="FFZ194" s="307"/>
      <c r="FGA194" s="307"/>
      <c r="FGB194" s="307"/>
      <c r="FGC194" s="307"/>
      <c r="FGD194" s="307"/>
      <c r="FGE194" s="307"/>
      <c r="FGF194" s="307"/>
      <c r="FGG194" s="307"/>
      <c r="FGH194" s="307"/>
      <c r="FGI194" s="307"/>
      <c r="FGJ194" s="307"/>
      <c r="FGK194" s="307"/>
      <c r="FGL194" s="307"/>
      <c r="FGM194" s="307"/>
      <c r="FGN194" s="307"/>
      <c r="FGO194" s="307"/>
      <c r="FGP194" s="307"/>
      <c r="FGQ194" s="307"/>
      <c r="FGR194" s="307"/>
      <c r="FGS194" s="307"/>
      <c r="FGT194" s="307"/>
      <c r="FGU194" s="307"/>
      <c r="FGV194" s="307"/>
      <c r="FGW194" s="307"/>
      <c r="FGX194" s="307"/>
      <c r="FGY194" s="307"/>
      <c r="FGZ194" s="307"/>
      <c r="FHA194" s="307"/>
      <c r="FHB194" s="307"/>
      <c r="FHC194" s="307"/>
      <c r="FHD194" s="307"/>
      <c r="FHE194" s="307"/>
      <c r="FHF194" s="307"/>
      <c r="FHG194" s="307"/>
      <c r="FHH194" s="307"/>
      <c r="FHI194" s="307"/>
      <c r="FHJ194" s="307"/>
      <c r="FHK194" s="307"/>
      <c r="FHL194" s="307"/>
      <c r="FHM194" s="307"/>
      <c r="FHN194" s="307"/>
      <c r="FHO194" s="307"/>
      <c r="FHP194" s="307"/>
      <c r="FHQ194" s="307"/>
      <c r="FHR194" s="307"/>
      <c r="FHS194" s="307"/>
      <c r="FHT194" s="307"/>
      <c r="FHU194" s="307"/>
      <c r="FHV194" s="307"/>
      <c r="FHW194" s="307"/>
      <c r="FHX194" s="307"/>
      <c r="FHY194" s="307"/>
      <c r="FHZ194" s="307"/>
      <c r="FIA194" s="307"/>
      <c r="FIB194" s="307"/>
      <c r="FIC194" s="307"/>
      <c r="FID194" s="307"/>
      <c r="FIE194" s="307"/>
      <c r="FIF194" s="307"/>
      <c r="FIG194" s="307"/>
      <c r="FIH194" s="307"/>
      <c r="FII194" s="307"/>
      <c r="FIJ194" s="307"/>
      <c r="FIK194" s="307"/>
      <c r="FIL194" s="307"/>
      <c r="FIM194" s="307"/>
      <c r="FIN194" s="307"/>
      <c r="FIO194" s="307"/>
      <c r="FIP194" s="307"/>
      <c r="FIQ194" s="307"/>
      <c r="FIR194" s="307"/>
      <c r="FIS194" s="307"/>
      <c r="FIT194" s="307"/>
      <c r="FIU194" s="307"/>
      <c r="FIV194" s="307"/>
      <c r="FIW194" s="307"/>
      <c r="FIX194" s="307"/>
      <c r="FIY194" s="307"/>
      <c r="FIZ194" s="307"/>
      <c r="FJA194" s="307"/>
      <c r="FJB194" s="307"/>
      <c r="FJC194" s="307"/>
      <c r="FJD194" s="307"/>
      <c r="FJE194" s="307"/>
      <c r="FJF194" s="307"/>
      <c r="FJG194" s="307"/>
      <c r="FJH194" s="307"/>
      <c r="FJI194" s="307"/>
      <c r="FJJ194" s="307"/>
      <c r="FJK194" s="307"/>
      <c r="FJL194" s="307"/>
      <c r="FJM194" s="307"/>
      <c r="FJN194" s="307"/>
      <c r="FJO194" s="307"/>
      <c r="FJP194" s="307"/>
      <c r="FJQ194" s="307"/>
      <c r="FJR194" s="307"/>
      <c r="FJS194" s="307"/>
      <c r="FJT194" s="307"/>
      <c r="FJU194" s="307"/>
      <c r="FJV194" s="307"/>
      <c r="FJW194" s="307"/>
      <c r="FJX194" s="307"/>
      <c r="FJY194" s="307"/>
      <c r="FJZ194" s="307"/>
      <c r="FKA194" s="307"/>
      <c r="FKB194" s="307"/>
      <c r="FKC194" s="307"/>
      <c r="FKD194" s="307"/>
      <c r="FKE194" s="307"/>
      <c r="FKF194" s="307"/>
      <c r="FKG194" s="307"/>
      <c r="FKH194" s="307"/>
      <c r="FKI194" s="307"/>
      <c r="FKJ194" s="307"/>
      <c r="FKK194" s="307"/>
      <c r="FKL194" s="307"/>
      <c r="FKM194" s="307"/>
      <c r="FKN194" s="307"/>
      <c r="FKO194" s="307"/>
      <c r="FKP194" s="307"/>
      <c r="FKQ194" s="307"/>
      <c r="FKR194" s="307"/>
      <c r="FKS194" s="307"/>
      <c r="FKT194" s="307"/>
      <c r="FKU194" s="307"/>
      <c r="FKV194" s="307"/>
      <c r="FKW194" s="307"/>
      <c r="FKX194" s="307"/>
      <c r="FKY194" s="307"/>
      <c r="FKZ194" s="307"/>
      <c r="FLA194" s="307"/>
      <c r="FLB194" s="307"/>
      <c r="FLC194" s="307"/>
      <c r="FLD194" s="307"/>
      <c r="FLE194" s="307"/>
      <c r="FLF194" s="307"/>
      <c r="FLG194" s="307"/>
      <c r="FLH194" s="307"/>
      <c r="FLI194" s="307"/>
      <c r="FLJ194" s="307"/>
      <c r="FLK194" s="307"/>
      <c r="FLL194" s="307"/>
      <c r="FLM194" s="307"/>
      <c r="FLN194" s="307"/>
      <c r="FLO194" s="307"/>
      <c r="FLP194" s="307"/>
      <c r="FLQ194" s="307"/>
      <c r="FLR194" s="307"/>
      <c r="FLS194" s="307"/>
      <c r="FLT194" s="307"/>
      <c r="FLU194" s="307"/>
      <c r="FLV194" s="307"/>
      <c r="FLW194" s="307"/>
      <c r="FLX194" s="307"/>
      <c r="FLY194" s="307"/>
      <c r="FLZ194" s="307"/>
      <c r="FMA194" s="307"/>
      <c r="FMB194" s="307"/>
      <c r="FMC194" s="307"/>
      <c r="FMD194" s="307"/>
      <c r="FME194" s="307"/>
      <c r="FMF194" s="307"/>
      <c r="FMG194" s="307"/>
      <c r="FMH194" s="307"/>
      <c r="FMI194" s="307"/>
      <c r="FMJ194" s="307"/>
      <c r="FMK194" s="307"/>
      <c r="FML194" s="307"/>
      <c r="FMM194" s="307"/>
      <c r="FMN194" s="307"/>
      <c r="FMO194" s="307"/>
      <c r="FMP194" s="307"/>
      <c r="FMQ194" s="307"/>
      <c r="FMR194" s="307"/>
      <c r="FMS194" s="307"/>
      <c r="FMT194" s="307"/>
      <c r="FMU194" s="307"/>
      <c r="FMV194" s="307"/>
      <c r="FMW194" s="307"/>
      <c r="FMX194" s="307"/>
      <c r="FMY194" s="307"/>
      <c r="FMZ194" s="307"/>
      <c r="FNA194" s="307"/>
      <c r="FNB194" s="307"/>
      <c r="FNC194" s="307"/>
      <c r="FND194" s="307"/>
      <c r="FNE194" s="307"/>
      <c r="FNF194" s="307"/>
      <c r="FNG194" s="307"/>
      <c r="FNH194" s="307"/>
      <c r="FNI194" s="307"/>
      <c r="FNJ194" s="307"/>
      <c r="FNK194" s="307"/>
      <c r="FNL194" s="307"/>
      <c r="FNM194" s="307"/>
      <c r="FNN194" s="307"/>
      <c r="FNO194" s="307"/>
      <c r="FNP194" s="307"/>
      <c r="FNQ194" s="307"/>
      <c r="FNR194" s="307"/>
      <c r="FNS194" s="307"/>
      <c r="FNT194" s="307"/>
      <c r="FNU194" s="307"/>
      <c r="FNV194" s="307"/>
      <c r="FNW194" s="307"/>
      <c r="FNX194" s="307"/>
      <c r="FNY194" s="307"/>
      <c r="FNZ194" s="307"/>
      <c r="FOA194" s="307"/>
      <c r="FOB194" s="307"/>
      <c r="FOC194" s="307"/>
      <c r="FOD194" s="307"/>
      <c r="FOE194" s="307"/>
      <c r="FOF194" s="307"/>
      <c r="FOG194" s="307"/>
      <c r="FOH194" s="307"/>
      <c r="FOI194" s="307"/>
      <c r="FOJ194" s="307"/>
      <c r="FOK194" s="307"/>
      <c r="FOL194" s="307"/>
      <c r="FOM194" s="307"/>
      <c r="FON194" s="307"/>
      <c r="FOO194" s="307"/>
      <c r="FOP194" s="307"/>
      <c r="FOQ194" s="307"/>
      <c r="FOR194" s="307"/>
      <c r="FOS194" s="307"/>
      <c r="FOT194" s="307"/>
      <c r="FOU194" s="307"/>
      <c r="FOV194" s="307"/>
      <c r="FOW194" s="307"/>
      <c r="FOX194" s="307"/>
      <c r="FOY194" s="307"/>
      <c r="FOZ194" s="307"/>
      <c r="FPA194" s="307"/>
      <c r="FPB194" s="307"/>
      <c r="FPC194" s="307"/>
      <c r="FPD194" s="307"/>
      <c r="FPE194" s="307"/>
      <c r="FPF194" s="307"/>
      <c r="FPG194" s="307"/>
      <c r="FPH194" s="307"/>
      <c r="FPI194" s="307"/>
      <c r="FPJ194" s="307"/>
      <c r="FPK194" s="307"/>
      <c r="FPL194" s="307"/>
      <c r="FPM194" s="307"/>
      <c r="FPN194" s="307"/>
      <c r="FPO194" s="307"/>
      <c r="FPP194" s="307"/>
      <c r="FPQ194" s="307"/>
      <c r="FPR194" s="307"/>
      <c r="FPS194" s="307"/>
      <c r="FPT194" s="307"/>
      <c r="FPU194" s="307"/>
      <c r="FPV194" s="307"/>
      <c r="FPW194" s="307"/>
      <c r="FPX194" s="307"/>
      <c r="FPY194" s="307"/>
      <c r="FPZ194" s="307"/>
      <c r="FQA194" s="307"/>
      <c r="FQB194" s="307"/>
      <c r="FQC194" s="307"/>
      <c r="FQD194" s="307"/>
      <c r="FQE194" s="307"/>
      <c r="FQF194" s="307"/>
      <c r="FQG194" s="307"/>
      <c r="FQH194" s="307"/>
      <c r="FQI194" s="307"/>
      <c r="FQJ194" s="307"/>
      <c r="FQK194" s="307"/>
      <c r="FQL194" s="307"/>
      <c r="FQM194" s="307"/>
      <c r="FQN194" s="307"/>
      <c r="FQO194" s="307"/>
      <c r="FQP194" s="307"/>
      <c r="FQQ194" s="307"/>
      <c r="FQR194" s="307"/>
      <c r="FQS194" s="307"/>
      <c r="FQT194" s="307"/>
      <c r="FQU194" s="307"/>
      <c r="FQV194" s="307"/>
      <c r="FQW194" s="307"/>
      <c r="FQX194" s="307"/>
      <c r="FQY194" s="307"/>
      <c r="FQZ194" s="307"/>
      <c r="FRA194" s="307"/>
      <c r="FRB194" s="307"/>
      <c r="FRC194" s="307"/>
      <c r="FRD194" s="307"/>
      <c r="FRE194" s="307"/>
      <c r="FRF194" s="307"/>
      <c r="FRG194" s="307"/>
      <c r="FRH194" s="307"/>
      <c r="FRI194" s="307"/>
      <c r="FRJ194" s="307"/>
      <c r="FRK194" s="307"/>
      <c r="FRL194" s="307"/>
      <c r="FRM194" s="307"/>
      <c r="FRN194" s="307"/>
      <c r="FRO194" s="307"/>
      <c r="FRP194" s="307"/>
      <c r="FRQ194" s="307"/>
      <c r="FRR194" s="307"/>
      <c r="FRS194" s="307"/>
      <c r="FRT194" s="307"/>
      <c r="FRU194" s="307"/>
      <c r="FRV194" s="307"/>
      <c r="FRW194" s="307"/>
      <c r="FRX194" s="307"/>
      <c r="FRY194" s="307"/>
      <c r="FRZ194" s="307"/>
      <c r="FSA194" s="307"/>
      <c r="FSB194" s="307"/>
      <c r="FSC194" s="307"/>
      <c r="FSD194" s="307"/>
      <c r="FSE194" s="307"/>
      <c r="FSF194" s="307"/>
      <c r="FSG194" s="307"/>
      <c r="FSH194" s="307"/>
      <c r="FSI194" s="307"/>
      <c r="FSJ194" s="307"/>
      <c r="FSK194" s="307"/>
      <c r="FSL194" s="307"/>
      <c r="FSM194" s="307"/>
      <c r="FSN194" s="307"/>
      <c r="FSO194" s="307"/>
      <c r="FSP194" s="307"/>
      <c r="FSQ194" s="307"/>
      <c r="FSR194" s="307"/>
      <c r="FSS194" s="307"/>
      <c r="FST194" s="307"/>
      <c r="FSU194" s="307"/>
      <c r="FSV194" s="307"/>
      <c r="FSW194" s="307"/>
      <c r="FSX194" s="307"/>
      <c r="FSY194" s="307"/>
      <c r="FSZ194" s="307"/>
      <c r="FTA194" s="307"/>
      <c r="FTB194" s="307"/>
      <c r="FTC194" s="307"/>
      <c r="FTD194" s="307"/>
      <c r="FTE194" s="307"/>
      <c r="FTF194" s="307"/>
      <c r="FTG194" s="307"/>
      <c r="FTH194" s="307"/>
      <c r="FTI194" s="307"/>
      <c r="FTJ194" s="307"/>
      <c r="FTK194" s="307"/>
      <c r="FTL194" s="307"/>
      <c r="FTM194" s="307"/>
      <c r="FTN194" s="307"/>
      <c r="FTO194" s="307"/>
      <c r="FTP194" s="307"/>
      <c r="FTQ194" s="307"/>
      <c r="FTR194" s="307"/>
      <c r="FTS194" s="307"/>
      <c r="FTT194" s="307"/>
      <c r="FTU194" s="307"/>
      <c r="FTV194" s="307"/>
      <c r="FTW194" s="307"/>
      <c r="FTX194" s="307"/>
      <c r="FTY194" s="307"/>
      <c r="FTZ194" s="307"/>
      <c r="FUA194" s="307"/>
      <c r="FUB194" s="307"/>
      <c r="FUC194" s="307"/>
      <c r="FUD194" s="307"/>
      <c r="FUE194" s="307"/>
      <c r="FUF194" s="307"/>
      <c r="FUG194" s="307"/>
      <c r="FUH194" s="307"/>
      <c r="FUI194" s="307"/>
      <c r="FUJ194" s="307"/>
      <c r="FUK194" s="307"/>
      <c r="FUL194" s="307"/>
      <c r="FUM194" s="307"/>
      <c r="FUN194" s="307"/>
      <c r="FUO194" s="307"/>
      <c r="FUP194" s="307"/>
      <c r="FUQ194" s="307"/>
      <c r="FUR194" s="307"/>
      <c r="FUS194" s="307"/>
      <c r="FUT194" s="307"/>
      <c r="FUU194" s="307"/>
      <c r="FUV194" s="307"/>
      <c r="FUW194" s="307"/>
      <c r="FUX194" s="307"/>
      <c r="FUY194" s="307"/>
      <c r="FUZ194" s="307"/>
      <c r="FVA194" s="307"/>
      <c r="FVB194" s="307"/>
      <c r="FVC194" s="307"/>
      <c r="FVD194" s="307"/>
      <c r="FVE194" s="307"/>
      <c r="FVF194" s="307"/>
      <c r="FVG194" s="307"/>
      <c r="FVH194" s="307"/>
      <c r="FVI194" s="307"/>
      <c r="FVJ194" s="307"/>
      <c r="FVK194" s="307"/>
      <c r="FVL194" s="307"/>
      <c r="FVM194" s="307"/>
      <c r="FVN194" s="307"/>
      <c r="FVO194" s="307"/>
      <c r="FVP194" s="307"/>
      <c r="FVQ194" s="307"/>
      <c r="FVR194" s="307"/>
      <c r="FVS194" s="307"/>
      <c r="FVT194" s="307"/>
      <c r="FVU194" s="307"/>
      <c r="FVV194" s="307"/>
      <c r="FVW194" s="307"/>
      <c r="FVX194" s="307"/>
      <c r="FVY194" s="307"/>
      <c r="FVZ194" s="307"/>
      <c r="FWA194" s="307"/>
      <c r="FWB194" s="307"/>
      <c r="FWC194" s="307"/>
      <c r="FWD194" s="307"/>
      <c r="FWE194" s="307"/>
      <c r="FWF194" s="307"/>
      <c r="FWG194" s="307"/>
      <c r="FWH194" s="307"/>
      <c r="FWI194" s="307"/>
      <c r="FWJ194" s="307"/>
      <c r="FWK194" s="307"/>
      <c r="FWL194" s="307"/>
      <c r="FWM194" s="307"/>
      <c r="FWN194" s="307"/>
      <c r="FWO194" s="307"/>
      <c r="FWP194" s="307"/>
      <c r="FWQ194" s="307"/>
      <c r="FWR194" s="307"/>
      <c r="FWS194" s="307"/>
      <c r="FWT194" s="307"/>
      <c r="FWU194" s="307"/>
      <c r="FWV194" s="307"/>
      <c r="FWW194" s="307"/>
      <c r="FWX194" s="307"/>
      <c r="FWY194" s="307"/>
      <c r="FWZ194" s="307"/>
      <c r="FXA194" s="307"/>
      <c r="FXB194" s="307"/>
      <c r="FXC194" s="307"/>
      <c r="FXD194" s="307"/>
      <c r="FXE194" s="307"/>
      <c r="FXF194" s="307"/>
      <c r="FXG194" s="307"/>
      <c r="FXH194" s="307"/>
      <c r="FXI194" s="307"/>
      <c r="FXJ194" s="307"/>
      <c r="FXK194" s="307"/>
      <c r="FXL194" s="307"/>
      <c r="FXM194" s="307"/>
      <c r="FXN194" s="307"/>
      <c r="FXO194" s="307"/>
      <c r="FXP194" s="307"/>
      <c r="FXQ194" s="307"/>
      <c r="FXR194" s="307"/>
      <c r="FXS194" s="307"/>
      <c r="FXT194" s="307"/>
      <c r="FXU194" s="307"/>
      <c r="FXV194" s="307"/>
      <c r="FXW194" s="307"/>
      <c r="FXX194" s="307"/>
      <c r="FXY194" s="307"/>
      <c r="FXZ194" s="307"/>
      <c r="FYA194" s="307"/>
      <c r="FYB194" s="307"/>
      <c r="FYC194" s="307"/>
      <c r="FYD194" s="307"/>
      <c r="FYE194" s="307"/>
      <c r="FYF194" s="307"/>
      <c r="FYG194" s="307"/>
      <c r="FYH194" s="307"/>
      <c r="FYI194" s="307"/>
      <c r="FYJ194" s="307"/>
      <c r="FYK194" s="307"/>
      <c r="FYL194" s="307"/>
      <c r="FYM194" s="307"/>
      <c r="FYN194" s="307"/>
      <c r="FYO194" s="307"/>
      <c r="FYP194" s="307"/>
      <c r="FYQ194" s="307"/>
      <c r="FYR194" s="307"/>
      <c r="FYS194" s="307"/>
      <c r="FYT194" s="307"/>
      <c r="FYU194" s="307"/>
      <c r="FYV194" s="307"/>
      <c r="FYW194" s="307"/>
      <c r="FYX194" s="307"/>
      <c r="FYY194" s="307"/>
      <c r="FYZ194" s="307"/>
      <c r="FZA194" s="307"/>
      <c r="FZB194" s="307"/>
      <c r="FZC194" s="307"/>
      <c r="FZD194" s="307"/>
      <c r="FZE194" s="307"/>
      <c r="FZF194" s="307"/>
      <c r="FZG194" s="307"/>
      <c r="FZH194" s="307"/>
      <c r="FZI194" s="307"/>
      <c r="FZJ194" s="307"/>
      <c r="FZK194" s="307"/>
      <c r="FZL194" s="307"/>
      <c r="FZM194" s="307"/>
      <c r="FZN194" s="307"/>
      <c r="FZO194" s="307"/>
      <c r="FZP194" s="307"/>
      <c r="FZQ194" s="307"/>
      <c r="FZR194" s="307"/>
      <c r="FZS194" s="307"/>
      <c r="FZT194" s="307"/>
      <c r="FZU194" s="307"/>
      <c r="FZV194" s="307"/>
      <c r="FZW194" s="307"/>
      <c r="FZX194" s="307"/>
      <c r="FZY194" s="307"/>
      <c r="FZZ194" s="307"/>
      <c r="GAA194" s="307"/>
      <c r="GAB194" s="307"/>
      <c r="GAC194" s="307"/>
      <c r="GAD194" s="307"/>
      <c r="GAE194" s="307"/>
      <c r="GAF194" s="307"/>
      <c r="GAG194" s="307"/>
      <c r="GAH194" s="307"/>
      <c r="GAI194" s="307"/>
      <c r="GAJ194" s="307"/>
      <c r="GAK194" s="307"/>
      <c r="GAL194" s="307"/>
      <c r="GAM194" s="307"/>
      <c r="GAN194" s="307"/>
      <c r="GAO194" s="307"/>
      <c r="GAP194" s="307"/>
      <c r="GAQ194" s="307"/>
      <c r="GAR194" s="307"/>
      <c r="GAS194" s="307"/>
      <c r="GAT194" s="307"/>
      <c r="GAU194" s="307"/>
      <c r="GAV194" s="307"/>
      <c r="GAW194" s="307"/>
      <c r="GAX194" s="307"/>
      <c r="GAY194" s="307"/>
      <c r="GAZ194" s="307"/>
      <c r="GBA194" s="307"/>
      <c r="GBB194" s="307"/>
      <c r="GBC194" s="307"/>
      <c r="GBD194" s="307"/>
      <c r="GBE194" s="307"/>
      <c r="GBF194" s="307"/>
      <c r="GBG194" s="307"/>
      <c r="GBH194" s="307"/>
      <c r="GBI194" s="307"/>
      <c r="GBJ194" s="307"/>
      <c r="GBK194" s="307"/>
      <c r="GBL194" s="307"/>
      <c r="GBM194" s="307"/>
      <c r="GBN194" s="307"/>
      <c r="GBO194" s="307"/>
      <c r="GBP194" s="307"/>
      <c r="GBQ194" s="307"/>
      <c r="GBR194" s="307"/>
      <c r="GBS194" s="307"/>
      <c r="GBT194" s="307"/>
      <c r="GBU194" s="307"/>
      <c r="GBV194" s="307"/>
      <c r="GBW194" s="307"/>
      <c r="GBX194" s="307"/>
      <c r="GBY194" s="307"/>
      <c r="GBZ194" s="307"/>
      <c r="GCA194" s="307"/>
      <c r="GCB194" s="307"/>
      <c r="GCC194" s="307"/>
      <c r="GCD194" s="307"/>
      <c r="GCE194" s="307"/>
      <c r="GCF194" s="307"/>
      <c r="GCG194" s="307"/>
      <c r="GCH194" s="307"/>
      <c r="GCI194" s="307"/>
      <c r="GCJ194" s="307"/>
      <c r="GCK194" s="307"/>
      <c r="GCL194" s="307"/>
      <c r="GCM194" s="307"/>
      <c r="GCN194" s="307"/>
      <c r="GCO194" s="307"/>
      <c r="GCP194" s="307"/>
      <c r="GCQ194" s="307"/>
      <c r="GCR194" s="307"/>
      <c r="GCS194" s="307"/>
      <c r="GCT194" s="307"/>
      <c r="GCU194" s="307"/>
      <c r="GCV194" s="307"/>
      <c r="GCW194" s="307"/>
      <c r="GCX194" s="307"/>
      <c r="GCY194" s="307"/>
      <c r="GCZ194" s="307"/>
      <c r="GDA194" s="307"/>
      <c r="GDB194" s="307"/>
      <c r="GDC194" s="307"/>
      <c r="GDD194" s="307"/>
      <c r="GDE194" s="307"/>
      <c r="GDF194" s="307"/>
      <c r="GDG194" s="307"/>
      <c r="GDH194" s="307"/>
      <c r="GDI194" s="307"/>
      <c r="GDJ194" s="307"/>
      <c r="GDK194" s="307"/>
      <c r="GDL194" s="307"/>
      <c r="GDM194" s="307"/>
      <c r="GDN194" s="307"/>
      <c r="GDO194" s="307"/>
      <c r="GDP194" s="307"/>
      <c r="GDQ194" s="307"/>
      <c r="GDR194" s="307"/>
      <c r="GDS194" s="307"/>
      <c r="GDT194" s="307"/>
      <c r="GDU194" s="307"/>
      <c r="GDV194" s="307"/>
      <c r="GDW194" s="307"/>
      <c r="GDX194" s="307"/>
      <c r="GDY194" s="307"/>
      <c r="GDZ194" s="307"/>
      <c r="GEA194" s="307"/>
      <c r="GEB194" s="307"/>
      <c r="GEC194" s="307"/>
      <c r="GED194" s="307"/>
      <c r="GEE194" s="307"/>
      <c r="GEF194" s="307"/>
      <c r="GEG194" s="307"/>
      <c r="GEH194" s="307"/>
      <c r="GEI194" s="307"/>
      <c r="GEJ194" s="307"/>
      <c r="GEK194" s="307"/>
      <c r="GEL194" s="307"/>
      <c r="GEM194" s="307"/>
      <c r="GEN194" s="307"/>
      <c r="GEO194" s="307"/>
      <c r="GEP194" s="307"/>
      <c r="GEQ194" s="307"/>
      <c r="GER194" s="307"/>
      <c r="GES194" s="307"/>
      <c r="GET194" s="307"/>
      <c r="GEU194" s="307"/>
      <c r="GEV194" s="307"/>
      <c r="GEW194" s="307"/>
      <c r="GEX194" s="307"/>
      <c r="GEY194" s="307"/>
      <c r="GEZ194" s="307"/>
      <c r="GFA194" s="307"/>
      <c r="GFB194" s="307"/>
      <c r="GFC194" s="307"/>
      <c r="GFD194" s="307"/>
      <c r="GFE194" s="307"/>
      <c r="GFF194" s="307"/>
      <c r="GFG194" s="307"/>
      <c r="GFH194" s="307"/>
      <c r="GFI194" s="307"/>
      <c r="GFJ194" s="307"/>
      <c r="GFK194" s="307"/>
      <c r="GFL194" s="307"/>
      <c r="GFM194" s="307"/>
      <c r="GFN194" s="307"/>
      <c r="GFO194" s="307"/>
      <c r="GFP194" s="307"/>
      <c r="GFQ194" s="307"/>
      <c r="GFR194" s="307"/>
      <c r="GFS194" s="307"/>
      <c r="GFT194" s="307"/>
      <c r="GFU194" s="307"/>
      <c r="GFV194" s="307"/>
      <c r="GFW194" s="307"/>
      <c r="GFX194" s="307"/>
      <c r="GFY194" s="307"/>
      <c r="GFZ194" s="307"/>
      <c r="GGA194" s="307"/>
      <c r="GGB194" s="307"/>
      <c r="GGC194" s="307"/>
      <c r="GGD194" s="307"/>
      <c r="GGE194" s="307"/>
      <c r="GGF194" s="307"/>
      <c r="GGG194" s="307"/>
      <c r="GGH194" s="307"/>
      <c r="GGI194" s="307"/>
      <c r="GGJ194" s="307"/>
      <c r="GGK194" s="307"/>
      <c r="GGL194" s="307"/>
      <c r="GGM194" s="307"/>
      <c r="GGN194" s="307"/>
      <c r="GGO194" s="307"/>
      <c r="GGP194" s="307"/>
      <c r="GGQ194" s="307"/>
      <c r="GGR194" s="307"/>
      <c r="GGS194" s="307"/>
      <c r="GGT194" s="307"/>
      <c r="GGU194" s="307"/>
      <c r="GGV194" s="307"/>
      <c r="GGW194" s="307"/>
      <c r="GGX194" s="307"/>
      <c r="GGY194" s="307"/>
      <c r="GGZ194" s="307"/>
      <c r="GHA194" s="307"/>
      <c r="GHB194" s="307"/>
      <c r="GHC194" s="307"/>
      <c r="GHD194" s="307"/>
      <c r="GHE194" s="307"/>
      <c r="GHF194" s="307"/>
      <c r="GHG194" s="307"/>
      <c r="GHH194" s="307"/>
      <c r="GHI194" s="307"/>
      <c r="GHJ194" s="307"/>
      <c r="GHK194" s="307"/>
      <c r="GHL194" s="307"/>
      <c r="GHM194" s="307"/>
      <c r="GHN194" s="307"/>
      <c r="GHO194" s="307"/>
      <c r="GHP194" s="307"/>
      <c r="GHQ194" s="307"/>
      <c r="GHR194" s="307"/>
      <c r="GHS194" s="307"/>
      <c r="GHT194" s="307"/>
      <c r="GHU194" s="307"/>
      <c r="GHV194" s="307"/>
      <c r="GHW194" s="307"/>
      <c r="GHX194" s="307"/>
      <c r="GHY194" s="307"/>
      <c r="GHZ194" s="307"/>
      <c r="GIA194" s="307"/>
      <c r="GIB194" s="307"/>
      <c r="GIC194" s="307"/>
      <c r="GID194" s="307"/>
      <c r="GIE194" s="307"/>
      <c r="GIF194" s="307"/>
      <c r="GIG194" s="307"/>
      <c r="GIH194" s="307"/>
      <c r="GII194" s="307"/>
      <c r="GIJ194" s="307"/>
      <c r="GIK194" s="307"/>
      <c r="GIL194" s="307"/>
      <c r="GIM194" s="307"/>
      <c r="GIN194" s="307"/>
      <c r="GIO194" s="307"/>
      <c r="GIP194" s="307"/>
      <c r="GIQ194" s="307"/>
      <c r="GIR194" s="307"/>
      <c r="GIS194" s="307"/>
      <c r="GIT194" s="307"/>
      <c r="GIU194" s="307"/>
      <c r="GIV194" s="307"/>
      <c r="GIW194" s="307"/>
      <c r="GIX194" s="307"/>
      <c r="GIY194" s="307"/>
      <c r="GIZ194" s="307"/>
      <c r="GJA194" s="307"/>
      <c r="GJB194" s="307"/>
      <c r="GJC194" s="307"/>
      <c r="GJD194" s="307"/>
      <c r="GJE194" s="307"/>
      <c r="GJF194" s="307"/>
      <c r="GJG194" s="307"/>
      <c r="GJH194" s="307"/>
      <c r="GJI194" s="307"/>
      <c r="GJJ194" s="307"/>
      <c r="GJK194" s="307"/>
      <c r="GJL194" s="307"/>
      <c r="GJM194" s="307"/>
      <c r="GJN194" s="307"/>
      <c r="GJO194" s="307"/>
      <c r="GJP194" s="307"/>
      <c r="GJQ194" s="307"/>
      <c r="GJR194" s="307"/>
      <c r="GJS194" s="307"/>
      <c r="GJT194" s="307"/>
      <c r="GJU194" s="307"/>
      <c r="GJV194" s="307"/>
      <c r="GJW194" s="307"/>
      <c r="GJX194" s="307"/>
      <c r="GJY194" s="307"/>
      <c r="GJZ194" s="307"/>
      <c r="GKA194" s="307"/>
      <c r="GKB194" s="307"/>
      <c r="GKC194" s="307"/>
      <c r="GKD194" s="307"/>
      <c r="GKE194" s="307"/>
      <c r="GKF194" s="307"/>
      <c r="GKG194" s="307"/>
      <c r="GKH194" s="307"/>
      <c r="GKI194" s="307"/>
      <c r="GKJ194" s="307"/>
      <c r="GKK194" s="307"/>
      <c r="GKL194" s="307"/>
      <c r="GKM194" s="307"/>
      <c r="GKN194" s="307"/>
      <c r="GKO194" s="307"/>
      <c r="GKP194" s="307"/>
      <c r="GKQ194" s="307"/>
      <c r="GKR194" s="307"/>
      <c r="GKS194" s="307"/>
      <c r="GKT194" s="307"/>
      <c r="GKU194" s="307"/>
      <c r="GKV194" s="307"/>
      <c r="GKW194" s="307"/>
      <c r="GKX194" s="307"/>
      <c r="GKY194" s="307"/>
      <c r="GKZ194" s="307"/>
      <c r="GLA194" s="307"/>
      <c r="GLB194" s="307"/>
      <c r="GLC194" s="307"/>
      <c r="GLD194" s="307"/>
      <c r="GLE194" s="307"/>
      <c r="GLF194" s="307"/>
      <c r="GLG194" s="307"/>
      <c r="GLH194" s="307"/>
      <c r="GLI194" s="307"/>
      <c r="GLJ194" s="307"/>
      <c r="GLK194" s="307"/>
      <c r="GLL194" s="307"/>
      <c r="GLM194" s="307"/>
      <c r="GLN194" s="307"/>
      <c r="GLO194" s="307"/>
      <c r="GLP194" s="307"/>
      <c r="GLQ194" s="307"/>
      <c r="GLR194" s="307"/>
      <c r="GLS194" s="307"/>
      <c r="GLT194" s="307"/>
      <c r="GLU194" s="307"/>
      <c r="GLV194" s="307"/>
      <c r="GLW194" s="307"/>
      <c r="GLX194" s="307"/>
      <c r="GLY194" s="307"/>
      <c r="GLZ194" s="307"/>
      <c r="GMA194" s="307"/>
      <c r="GMB194" s="307"/>
      <c r="GMC194" s="307"/>
      <c r="GMD194" s="307"/>
      <c r="GME194" s="307"/>
      <c r="GMF194" s="307"/>
      <c r="GMG194" s="307"/>
      <c r="GMH194" s="307"/>
      <c r="GMI194" s="307"/>
      <c r="GMJ194" s="307"/>
      <c r="GMK194" s="307"/>
      <c r="GML194" s="307"/>
      <c r="GMM194" s="307"/>
      <c r="GMN194" s="307"/>
      <c r="GMO194" s="307"/>
      <c r="GMP194" s="307"/>
      <c r="GMQ194" s="307"/>
      <c r="GMR194" s="307"/>
      <c r="GMS194" s="307"/>
      <c r="GMT194" s="307"/>
      <c r="GMU194" s="307"/>
      <c r="GMV194" s="307"/>
      <c r="GMW194" s="307"/>
      <c r="GMX194" s="307"/>
      <c r="GMY194" s="307"/>
      <c r="GMZ194" s="307"/>
      <c r="GNA194" s="307"/>
      <c r="GNB194" s="307"/>
      <c r="GNC194" s="307"/>
      <c r="GND194" s="307"/>
      <c r="GNE194" s="307"/>
      <c r="GNF194" s="307"/>
      <c r="GNG194" s="307"/>
      <c r="GNH194" s="307"/>
      <c r="GNI194" s="307"/>
      <c r="GNJ194" s="307"/>
      <c r="GNK194" s="307"/>
      <c r="GNL194" s="307"/>
      <c r="GNM194" s="307"/>
      <c r="GNN194" s="307"/>
      <c r="GNO194" s="307"/>
      <c r="GNP194" s="307"/>
      <c r="GNQ194" s="307"/>
      <c r="GNR194" s="307"/>
      <c r="GNS194" s="307"/>
      <c r="GNT194" s="307"/>
      <c r="GNU194" s="307"/>
      <c r="GNV194" s="307"/>
      <c r="GNW194" s="307"/>
      <c r="GNX194" s="307"/>
      <c r="GNY194" s="307"/>
      <c r="GNZ194" s="307"/>
      <c r="GOA194" s="307"/>
      <c r="GOB194" s="307"/>
      <c r="GOC194" s="307"/>
      <c r="GOD194" s="307"/>
      <c r="GOE194" s="307"/>
      <c r="GOF194" s="307"/>
      <c r="GOG194" s="307"/>
      <c r="GOH194" s="307"/>
      <c r="GOI194" s="307"/>
      <c r="GOJ194" s="307"/>
      <c r="GOK194" s="307"/>
      <c r="GOL194" s="307"/>
      <c r="GOM194" s="307"/>
      <c r="GON194" s="307"/>
      <c r="GOO194" s="307"/>
      <c r="GOP194" s="307"/>
      <c r="GOQ194" s="307"/>
      <c r="GOR194" s="307"/>
      <c r="GOS194" s="307"/>
      <c r="GOT194" s="307"/>
      <c r="GOU194" s="307"/>
      <c r="GOV194" s="307"/>
      <c r="GOW194" s="307"/>
      <c r="GOX194" s="307"/>
      <c r="GOY194" s="307"/>
      <c r="GOZ194" s="307"/>
      <c r="GPA194" s="307"/>
      <c r="GPB194" s="307"/>
      <c r="GPC194" s="307"/>
      <c r="GPD194" s="307"/>
      <c r="GPE194" s="307"/>
      <c r="GPF194" s="307"/>
      <c r="GPG194" s="307"/>
      <c r="GPH194" s="307"/>
      <c r="GPI194" s="307"/>
      <c r="GPJ194" s="307"/>
      <c r="GPK194" s="307"/>
      <c r="GPL194" s="307"/>
      <c r="GPM194" s="307"/>
      <c r="GPN194" s="307"/>
      <c r="GPO194" s="307"/>
      <c r="GPP194" s="307"/>
      <c r="GPQ194" s="307"/>
      <c r="GPR194" s="307"/>
      <c r="GPS194" s="307"/>
      <c r="GPT194" s="307"/>
      <c r="GPU194" s="307"/>
      <c r="GPV194" s="307"/>
      <c r="GPW194" s="307"/>
      <c r="GPX194" s="307"/>
      <c r="GPY194" s="307"/>
      <c r="GPZ194" s="307"/>
      <c r="GQA194" s="307"/>
      <c r="GQB194" s="307"/>
      <c r="GQC194" s="307"/>
      <c r="GQD194" s="307"/>
      <c r="GQE194" s="307"/>
      <c r="GQF194" s="307"/>
      <c r="GQG194" s="307"/>
      <c r="GQH194" s="307"/>
      <c r="GQI194" s="307"/>
      <c r="GQJ194" s="307"/>
      <c r="GQK194" s="307"/>
      <c r="GQL194" s="307"/>
      <c r="GQM194" s="307"/>
      <c r="GQN194" s="307"/>
      <c r="GQO194" s="307"/>
      <c r="GQP194" s="307"/>
      <c r="GQQ194" s="307"/>
      <c r="GQR194" s="307"/>
      <c r="GQS194" s="307"/>
      <c r="GQT194" s="307"/>
      <c r="GQU194" s="307"/>
      <c r="GQV194" s="307"/>
      <c r="GQW194" s="307"/>
      <c r="GQX194" s="307"/>
      <c r="GQY194" s="307"/>
      <c r="GQZ194" s="307"/>
      <c r="GRA194" s="307"/>
      <c r="GRB194" s="307"/>
      <c r="GRC194" s="307"/>
      <c r="GRD194" s="307"/>
      <c r="GRE194" s="307"/>
      <c r="GRF194" s="307"/>
      <c r="GRG194" s="307"/>
      <c r="GRH194" s="307"/>
      <c r="GRI194" s="307"/>
      <c r="GRJ194" s="307"/>
      <c r="GRK194" s="307"/>
      <c r="GRL194" s="307"/>
      <c r="GRM194" s="307"/>
      <c r="GRN194" s="307"/>
      <c r="GRO194" s="307"/>
      <c r="GRP194" s="307"/>
      <c r="GRQ194" s="307"/>
      <c r="GRR194" s="307"/>
      <c r="GRS194" s="307"/>
      <c r="GRT194" s="307"/>
      <c r="GRU194" s="307"/>
      <c r="GRV194" s="307"/>
      <c r="GRW194" s="307"/>
      <c r="GRX194" s="307"/>
      <c r="GRY194" s="307"/>
      <c r="GRZ194" s="307"/>
      <c r="GSA194" s="307"/>
      <c r="GSB194" s="307"/>
      <c r="GSC194" s="307"/>
      <c r="GSD194" s="307"/>
      <c r="GSE194" s="307"/>
      <c r="GSF194" s="307"/>
      <c r="GSG194" s="307"/>
      <c r="GSH194" s="307"/>
      <c r="GSI194" s="307"/>
      <c r="GSJ194" s="307"/>
      <c r="GSK194" s="307"/>
      <c r="GSL194" s="307"/>
      <c r="GSM194" s="307"/>
      <c r="GSN194" s="307"/>
      <c r="GSO194" s="307"/>
      <c r="GSP194" s="307"/>
      <c r="GSQ194" s="307"/>
      <c r="GSR194" s="307"/>
      <c r="GSS194" s="307"/>
      <c r="GST194" s="307"/>
      <c r="GSU194" s="307"/>
      <c r="GSV194" s="307"/>
      <c r="GSW194" s="307"/>
      <c r="GSX194" s="307"/>
      <c r="GSY194" s="307"/>
      <c r="GSZ194" s="307"/>
      <c r="GTA194" s="307"/>
      <c r="GTB194" s="307"/>
      <c r="GTC194" s="307"/>
      <c r="GTD194" s="307"/>
      <c r="GTE194" s="307"/>
      <c r="GTF194" s="307"/>
      <c r="GTG194" s="307"/>
      <c r="GTH194" s="307"/>
      <c r="GTI194" s="307"/>
      <c r="GTJ194" s="307"/>
      <c r="GTK194" s="307"/>
      <c r="GTL194" s="307"/>
      <c r="GTM194" s="307"/>
      <c r="GTN194" s="307"/>
      <c r="GTO194" s="307"/>
      <c r="GTP194" s="307"/>
      <c r="GTQ194" s="307"/>
      <c r="GTR194" s="307"/>
      <c r="GTS194" s="307"/>
      <c r="GTT194" s="307"/>
      <c r="GTU194" s="307"/>
      <c r="GTV194" s="307"/>
      <c r="GTW194" s="307"/>
      <c r="GTX194" s="307"/>
      <c r="GTY194" s="307"/>
      <c r="GTZ194" s="307"/>
      <c r="GUA194" s="307"/>
      <c r="GUB194" s="307"/>
      <c r="GUC194" s="307"/>
      <c r="GUD194" s="307"/>
      <c r="GUE194" s="307"/>
      <c r="GUF194" s="307"/>
      <c r="GUG194" s="307"/>
      <c r="GUH194" s="307"/>
      <c r="GUI194" s="307"/>
      <c r="GUJ194" s="307"/>
      <c r="GUK194" s="307"/>
      <c r="GUL194" s="307"/>
      <c r="GUM194" s="307"/>
      <c r="GUN194" s="307"/>
      <c r="GUO194" s="307"/>
      <c r="GUP194" s="307"/>
      <c r="GUQ194" s="307"/>
      <c r="GUR194" s="307"/>
      <c r="GUS194" s="307"/>
      <c r="GUT194" s="307"/>
      <c r="GUU194" s="307"/>
      <c r="GUV194" s="307"/>
      <c r="GUW194" s="307"/>
      <c r="GUX194" s="307"/>
      <c r="GUY194" s="307"/>
      <c r="GUZ194" s="307"/>
      <c r="GVA194" s="307"/>
      <c r="GVB194" s="307"/>
      <c r="GVC194" s="307"/>
      <c r="GVD194" s="307"/>
      <c r="GVE194" s="307"/>
      <c r="GVF194" s="307"/>
      <c r="GVG194" s="307"/>
      <c r="GVH194" s="307"/>
      <c r="GVI194" s="307"/>
      <c r="GVJ194" s="307"/>
      <c r="GVK194" s="307"/>
      <c r="GVL194" s="307"/>
      <c r="GVM194" s="307"/>
      <c r="GVN194" s="307"/>
      <c r="GVO194" s="307"/>
      <c r="GVP194" s="307"/>
      <c r="GVQ194" s="307"/>
      <c r="GVR194" s="307"/>
      <c r="GVS194" s="307"/>
      <c r="GVT194" s="307"/>
      <c r="GVU194" s="307"/>
      <c r="GVV194" s="307"/>
      <c r="GVW194" s="307"/>
      <c r="GVX194" s="307"/>
      <c r="GVY194" s="307"/>
      <c r="GVZ194" s="307"/>
      <c r="GWA194" s="307"/>
      <c r="GWB194" s="307"/>
      <c r="GWC194" s="307"/>
      <c r="GWD194" s="307"/>
      <c r="GWE194" s="307"/>
      <c r="GWF194" s="307"/>
      <c r="GWG194" s="307"/>
      <c r="GWH194" s="307"/>
      <c r="GWI194" s="307"/>
      <c r="GWJ194" s="307"/>
      <c r="GWK194" s="307"/>
      <c r="GWL194" s="307"/>
      <c r="GWM194" s="307"/>
      <c r="GWN194" s="307"/>
      <c r="GWO194" s="307"/>
      <c r="GWP194" s="307"/>
      <c r="GWQ194" s="307"/>
      <c r="GWR194" s="307"/>
      <c r="GWS194" s="307"/>
      <c r="GWT194" s="307"/>
      <c r="GWU194" s="307"/>
      <c r="GWV194" s="307"/>
      <c r="GWW194" s="307"/>
      <c r="GWX194" s="307"/>
      <c r="GWY194" s="307"/>
      <c r="GWZ194" s="307"/>
      <c r="GXA194" s="307"/>
      <c r="GXB194" s="307"/>
      <c r="GXC194" s="307"/>
      <c r="GXD194" s="307"/>
      <c r="GXE194" s="307"/>
      <c r="GXF194" s="307"/>
      <c r="GXG194" s="307"/>
      <c r="GXH194" s="307"/>
      <c r="GXI194" s="307"/>
      <c r="GXJ194" s="307"/>
      <c r="GXK194" s="307"/>
      <c r="GXL194" s="307"/>
      <c r="GXM194" s="307"/>
      <c r="GXN194" s="307"/>
      <c r="GXO194" s="307"/>
      <c r="GXP194" s="307"/>
      <c r="GXQ194" s="307"/>
      <c r="GXR194" s="307"/>
      <c r="GXS194" s="307"/>
      <c r="GXT194" s="307"/>
      <c r="GXU194" s="307"/>
      <c r="GXV194" s="307"/>
      <c r="GXW194" s="307"/>
      <c r="GXX194" s="307"/>
      <c r="GXY194" s="307"/>
      <c r="GXZ194" s="307"/>
      <c r="GYA194" s="307"/>
      <c r="GYB194" s="307"/>
      <c r="GYC194" s="307"/>
      <c r="GYD194" s="307"/>
      <c r="GYE194" s="307"/>
      <c r="GYF194" s="307"/>
      <c r="GYG194" s="307"/>
      <c r="GYH194" s="307"/>
      <c r="GYI194" s="307"/>
      <c r="GYJ194" s="307"/>
      <c r="GYK194" s="307"/>
      <c r="GYL194" s="307"/>
      <c r="GYM194" s="307"/>
      <c r="GYN194" s="307"/>
      <c r="GYO194" s="307"/>
      <c r="GYP194" s="307"/>
      <c r="GYQ194" s="307"/>
      <c r="GYR194" s="307"/>
      <c r="GYS194" s="307"/>
      <c r="GYT194" s="307"/>
      <c r="GYU194" s="307"/>
      <c r="GYV194" s="307"/>
      <c r="GYW194" s="307"/>
      <c r="GYX194" s="307"/>
      <c r="GYY194" s="307"/>
      <c r="GYZ194" s="307"/>
      <c r="GZA194" s="307"/>
      <c r="GZB194" s="307"/>
      <c r="GZC194" s="307"/>
      <c r="GZD194" s="307"/>
      <c r="GZE194" s="307"/>
      <c r="GZF194" s="307"/>
      <c r="GZG194" s="307"/>
      <c r="GZH194" s="307"/>
      <c r="GZI194" s="307"/>
      <c r="GZJ194" s="307"/>
      <c r="GZK194" s="307"/>
      <c r="GZL194" s="307"/>
      <c r="GZM194" s="307"/>
      <c r="GZN194" s="307"/>
      <c r="GZO194" s="307"/>
      <c r="GZP194" s="307"/>
      <c r="GZQ194" s="307"/>
      <c r="GZR194" s="307"/>
      <c r="GZS194" s="307"/>
      <c r="GZT194" s="307"/>
      <c r="GZU194" s="307"/>
      <c r="GZV194" s="307"/>
      <c r="GZW194" s="307"/>
      <c r="GZX194" s="307"/>
      <c r="GZY194" s="307"/>
      <c r="GZZ194" s="307"/>
      <c r="HAA194" s="307"/>
      <c r="HAB194" s="307"/>
      <c r="HAC194" s="307"/>
      <c r="HAD194" s="307"/>
      <c r="HAE194" s="307"/>
      <c r="HAF194" s="307"/>
      <c r="HAG194" s="307"/>
      <c r="HAH194" s="307"/>
      <c r="HAI194" s="307"/>
      <c r="HAJ194" s="307"/>
      <c r="HAK194" s="307"/>
      <c r="HAL194" s="307"/>
      <c r="HAM194" s="307"/>
      <c r="HAN194" s="307"/>
      <c r="HAO194" s="307"/>
      <c r="HAP194" s="307"/>
      <c r="HAQ194" s="307"/>
      <c r="HAR194" s="307"/>
      <c r="HAS194" s="307"/>
      <c r="HAT194" s="307"/>
      <c r="HAU194" s="307"/>
      <c r="HAV194" s="307"/>
      <c r="HAW194" s="307"/>
      <c r="HAX194" s="307"/>
      <c r="HAY194" s="307"/>
      <c r="HAZ194" s="307"/>
      <c r="HBA194" s="307"/>
      <c r="HBB194" s="307"/>
      <c r="HBC194" s="307"/>
      <c r="HBD194" s="307"/>
      <c r="HBE194" s="307"/>
      <c r="HBF194" s="307"/>
      <c r="HBG194" s="307"/>
      <c r="HBH194" s="307"/>
      <c r="HBI194" s="307"/>
      <c r="HBJ194" s="307"/>
      <c r="HBK194" s="307"/>
      <c r="HBL194" s="307"/>
      <c r="HBM194" s="307"/>
      <c r="HBN194" s="307"/>
      <c r="HBO194" s="307"/>
      <c r="HBP194" s="307"/>
      <c r="HBQ194" s="307"/>
      <c r="HBR194" s="307"/>
      <c r="HBS194" s="307"/>
      <c r="HBT194" s="307"/>
      <c r="HBU194" s="307"/>
      <c r="HBV194" s="307"/>
      <c r="HBW194" s="307"/>
      <c r="HBX194" s="307"/>
      <c r="HBY194" s="307"/>
      <c r="HBZ194" s="307"/>
      <c r="HCA194" s="307"/>
      <c r="HCB194" s="307"/>
      <c r="HCC194" s="307"/>
      <c r="HCD194" s="307"/>
      <c r="HCE194" s="307"/>
      <c r="HCF194" s="307"/>
      <c r="HCG194" s="307"/>
      <c r="HCH194" s="307"/>
      <c r="HCI194" s="307"/>
      <c r="HCJ194" s="307"/>
      <c r="HCK194" s="307"/>
      <c r="HCL194" s="307"/>
      <c r="HCM194" s="307"/>
      <c r="HCN194" s="307"/>
      <c r="HCO194" s="307"/>
      <c r="HCP194" s="307"/>
      <c r="HCQ194" s="307"/>
      <c r="HCR194" s="307"/>
      <c r="HCS194" s="307"/>
      <c r="HCT194" s="307"/>
      <c r="HCU194" s="307"/>
      <c r="HCV194" s="307"/>
      <c r="HCW194" s="307"/>
      <c r="HCX194" s="307"/>
      <c r="HCY194" s="307"/>
      <c r="HCZ194" s="307"/>
      <c r="HDA194" s="307"/>
      <c r="HDB194" s="307"/>
      <c r="HDC194" s="307"/>
      <c r="HDD194" s="307"/>
      <c r="HDE194" s="307"/>
      <c r="HDF194" s="307"/>
      <c r="HDG194" s="307"/>
      <c r="HDH194" s="307"/>
      <c r="HDI194" s="307"/>
      <c r="HDJ194" s="307"/>
      <c r="HDK194" s="307"/>
      <c r="HDL194" s="307"/>
      <c r="HDM194" s="307"/>
      <c r="HDN194" s="307"/>
      <c r="HDO194" s="307"/>
      <c r="HDP194" s="307"/>
      <c r="HDQ194" s="307"/>
      <c r="HDR194" s="307"/>
      <c r="HDS194" s="307"/>
      <c r="HDT194" s="307"/>
      <c r="HDU194" s="307"/>
      <c r="HDV194" s="307"/>
      <c r="HDW194" s="307"/>
      <c r="HDX194" s="307"/>
      <c r="HDY194" s="307"/>
      <c r="HDZ194" s="307"/>
      <c r="HEA194" s="307"/>
      <c r="HEB194" s="307"/>
      <c r="HEC194" s="307"/>
      <c r="HED194" s="307"/>
      <c r="HEE194" s="307"/>
      <c r="HEF194" s="307"/>
      <c r="HEG194" s="307"/>
      <c r="HEH194" s="307"/>
      <c r="HEI194" s="307"/>
      <c r="HEJ194" s="307"/>
      <c r="HEK194" s="307"/>
      <c r="HEL194" s="307"/>
      <c r="HEM194" s="307"/>
      <c r="HEN194" s="307"/>
      <c r="HEO194" s="307"/>
      <c r="HEP194" s="307"/>
      <c r="HEQ194" s="307"/>
      <c r="HER194" s="307"/>
      <c r="HES194" s="307"/>
      <c r="HET194" s="307"/>
      <c r="HEU194" s="307"/>
      <c r="HEV194" s="307"/>
      <c r="HEW194" s="307"/>
      <c r="HEX194" s="307"/>
      <c r="HEY194" s="307"/>
      <c r="HEZ194" s="307"/>
      <c r="HFA194" s="307"/>
      <c r="HFB194" s="307"/>
      <c r="HFC194" s="307"/>
      <c r="HFD194" s="307"/>
      <c r="HFE194" s="307"/>
      <c r="HFF194" s="307"/>
      <c r="HFG194" s="307"/>
      <c r="HFH194" s="307"/>
      <c r="HFI194" s="307"/>
      <c r="HFJ194" s="307"/>
      <c r="HFK194" s="307"/>
      <c r="HFL194" s="307"/>
      <c r="HFM194" s="307"/>
      <c r="HFN194" s="307"/>
      <c r="HFO194" s="307"/>
      <c r="HFP194" s="307"/>
      <c r="HFQ194" s="307"/>
      <c r="HFR194" s="307"/>
      <c r="HFS194" s="307"/>
      <c r="HFT194" s="307"/>
      <c r="HFU194" s="307"/>
      <c r="HFV194" s="307"/>
      <c r="HFW194" s="307"/>
      <c r="HFX194" s="307"/>
      <c r="HFY194" s="307"/>
      <c r="HFZ194" s="307"/>
      <c r="HGA194" s="307"/>
      <c r="HGB194" s="307"/>
      <c r="HGC194" s="307"/>
      <c r="HGD194" s="307"/>
      <c r="HGE194" s="307"/>
      <c r="HGF194" s="307"/>
      <c r="HGG194" s="307"/>
      <c r="HGH194" s="307"/>
      <c r="HGI194" s="307"/>
      <c r="HGJ194" s="307"/>
      <c r="HGK194" s="307"/>
      <c r="HGL194" s="307"/>
      <c r="HGM194" s="307"/>
      <c r="HGN194" s="307"/>
      <c r="HGO194" s="307"/>
      <c r="HGP194" s="307"/>
      <c r="HGQ194" s="307"/>
      <c r="HGR194" s="307"/>
      <c r="HGS194" s="307"/>
      <c r="HGT194" s="307"/>
      <c r="HGU194" s="307"/>
      <c r="HGV194" s="307"/>
      <c r="HGW194" s="307"/>
      <c r="HGX194" s="307"/>
      <c r="HGY194" s="307"/>
      <c r="HGZ194" s="307"/>
      <c r="HHA194" s="307"/>
      <c r="HHB194" s="307"/>
      <c r="HHC194" s="307"/>
      <c r="HHD194" s="307"/>
      <c r="HHE194" s="307"/>
      <c r="HHF194" s="307"/>
      <c r="HHG194" s="307"/>
      <c r="HHH194" s="307"/>
      <c r="HHI194" s="307"/>
      <c r="HHJ194" s="307"/>
      <c r="HHK194" s="307"/>
      <c r="HHL194" s="307"/>
      <c r="HHM194" s="307"/>
      <c r="HHN194" s="307"/>
      <c r="HHO194" s="307"/>
      <c r="HHP194" s="307"/>
      <c r="HHQ194" s="307"/>
      <c r="HHR194" s="307"/>
      <c r="HHS194" s="307"/>
      <c r="HHT194" s="307"/>
      <c r="HHU194" s="307"/>
      <c r="HHV194" s="307"/>
      <c r="HHW194" s="307"/>
      <c r="HHX194" s="307"/>
      <c r="HHY194" s="307"/>
      <c r="HHZ194" s="307"/>
      <c r="HIA194" s="307"/>
      <c r="HIB194" s="307"/>
      <c r="HIC194" s="307"/>
      <c r="HID194" s="307"/>
      <c r="HIE194" s="307"/>
      <c r="HIF194" s="307"/>
      <c r="HIG194" s="307"/>
      <c r="HIH194" s="307"/>
      <c r="HII194" s="307"/>
      <c r="HIJ194" s="307"/>
      <c r="HIK194" s="307"/>
      <c r="HIL194" s="307"/>
      <c r="HIM194" s="307"/>
      <c r="HIN194" s="307"/>
      <c r="HIO194" s="307"/>
      <c r="HIP194" s="307"/>
      <c r="HIQ194" s="307"/>
      <c r="HIR194" s="307"/>
      <c r="HIS194" s="307"/>
      <c r="HIT194" s="307"/>
      <c r="HIU194" s="307"/>
      <c r="HIV194" s="307"/>
      <c r="HIW194" s="307"/>
      <c r="HIX194" s="307"/>
      <c r="HIY194" s="307"/>
      <c r="HIZ194" s="307"/>
      <c r="HJA194" s="307"/>
      <c r="HJB194" s="307"/>
      <c r="HJC194" s="307"/>
      <c r="HJD194" s="307"/>
      <c r="HJE194" s="307"/>
      <c r="HJF194" s="307"/>
      <c r="HJG194" s="307"/>
      <c r="HJH194" s="307"/>
      <c r="HJI194" s="307"/>
      <c r="HJJ194" s="307"/>
      <c r="HJK194" s="307"/>
      <c r="HJL194" s="307"/>
      <c r="HJM194" s="307"/>
      <c r="HJN194" s="307"/>
      <c r="HJO194" s="307"/>
      <c r="HJP194" s="307"/>
      <c r="HJQ194" s="307"/>
      <c r="HJR194" s="307"/>
      <c r="HJS194" s="307"/>
      <c r="HJT194" s="307"/>
      <c r="HJU194" s="307"/>
      <c r="HJV194" s="307"/>
      <c r="HJW194" s="307"/>
      <c r="HJX194" s="307"/>
      <c r="HJY194" s="307"/>
      <c r="HJZ194" s="307"/>
      <c r="HKA194" s="307"/>
      <c r="HKB194" s="307"/>
      <c r="HKC194" s="307"/>
      <c r="HKD194" s="307"/>
      <c r="HKE194" s="307"/>
      <c r="HKF194" s="307"/>
      <c r="HKG194" s="307"/>
      <c r="HKH194" s="307"/>
      <c r="HKI194" s="307"/>
      <c r="HKJ194" s="307"/>
      <c r="HKK194" s="307"/>
      <c r="HKL194" s="307"/>
      <c r="HKM194" s="307"/>
      <c r="HKN194" s="307"/>
      <c r="HKO194" s="307"/>
      <c r="HKP194" s="307"/>
      <c r="HKQ194" s="307"/>
      <c r="HKR194" s="307"/>
      <c r="HKS194" s="307"/>
      <c r="HKT194" s="307"/>
      <c r="HKU194" s="307"/>
      <c r="HKV194" s="307"/>
      <c r="HKW194" s="307"/>
      <c r="HKX194" s="307"/>
      <c r="HKY194" s="307"/>
      <c r="HKZ194" s="307"/>
      <c r="HLA194" s="307"/>
      <c r="HLB194" s="307"/>
      <c r="HLC194" s="307"/>
      <c r="HLD194" s="307"/>
      <c r="HLE194" s="307"/>
      <c r="HLF194" s="307"/>
      <c r="HLG194" s="307"/>
      <c r="HLH194" s="307"/>
      <c r="HLI194" s="307"/>
      <c r="HLJ194" s="307"/>
      <c r="HLK194" s="307"/>
      <c r="HLL194" s="307"/>
      <c r="HLM194" s="307"/>
      <c r="HLN194" s="307"/>
      <c r="HLO194" s="307"/>
      <c r="HLP194" s="307"/>
      <c r="HLQ194" s="307"/>
      <c r="HLR194" s="307"/>
      <c r="HLS194" s="307"/>
      <c r="HLT194" s="307"/>
      <c r="HLU194" s="307"/>
      <c r="HLV194" s="307"/>
      <c r="HLW194" s="307"/>
      <c r="HLX194" s="307"/>
      <c r="HLY194" s="307"/>
      <c r="HLZ194" s="307"/>
      <c r="HMA194" s="307"/>
      <c r="HMB194" s="307"/>
      <c r="HMC194" s="307"/>
      <c r="HMD194" s="307"/>
      <c r="HME194" s="307"/>
      <c r="HMF194" s="307"/>
      <c r="HMG194" s="307"/>
      <c r="HMH194" s="307"/>
      <c r="HMI194" s="307"/>
      <c r="HMJ194" s="307"/>
      <c r="HMK194" s="307"/>
      <c r="HML194" s="307"/>
      <c r="HMM194" s="307"/>
      <c r="HMN194" s="307"/>
      <c r="HMO194" s="307"/>
      <c r="HMP194" s="307"/>
      <c r="HMQ194" s="307"/>
      <c r="HMR194" s="307"/>
      <c r="HMS194" s="307"/>
      <c r="HMT194" s="307"/>
      <c r="HMU194" s="307"/>
      <c r="HMV194" s="307"/>
      <c r="HMW194" s="307"/>
      <c r="HMX194" s="307"/>
      <c r="HMY194" s="307"/>
      <c r="HMZ194" s="307"/>
      <c r="HNA194" s="307"/>
      <c r="HNB194" s="307"/>
      <c r="HNC194" s="307"/>
      <c r="HND194" s="307"/>
      <c r="HNE194" s="307"/>
      <c r="HNF194" s="307"/>
      <c r="HNG194" s="307"/>
      <c r="HNH194" s="307"/>
      <c r="HNI194" s="307"/>
      <c r="HNJ194" s="307"/>
      <c r="HNK194" s="307"/>
      <c r="HNL194" s="307"/>
      <c r="HNM194" s="307"/>
      <c r="HNN194" s="307"/>
      <c r="HNO194" s="307"/>
      <c r="HNP194" s="307"/>
      <c r="HNQ194" s="307"/>
      <c r="HNR194" s="307"/>
      <c r="HNS194" s="307"/>
      <c r="HNT194" s="307"/>
      <c r="HNU194" s="307"/>
      <c r="HNV194" s="307"/>
      <c r="HNW194" s="307"/>
      <c r="HNX194" s="307"/>
      <c r="HNY194" s="307"/>
      <c r="HNZ194" s="307"/>
      <c r="HOA194" s="307"/>
      <c r="HOB194" s="307"/>
      <c r="HOC194" s="307"/>
      <c r="HOD194" s="307"/>
      <c r="HOE194" s="307"/>
      <c r="HOF194" s="307"/>
      <c r="HOG194" s="307"/>
      <c r="HOH194" s="307"/>
      <c r="HOI194" s="307"/>
      <c r="HOJ194" s="307"/>
      <c r="HOK194" s="307"/>
      <c r="HOL194" s="307"/>
      <c r="HOM194" s="307"/>
      <c r="HON194" s="307"/>
      <c r="HOO194" s="307"/>
      <c r="HOP194" s="307"/>
      <c r="HOQ194" s="307"/>
      <c r="HOR194" s="307"/>
      <c r="HOS194" s="307"/>
      <c r="HOT194" s="307"/>
      <c r="HOU194" s="307"/>
      <c r="HOV194" s="307"/>
      <c r="HOW194" s="307"/>
      <c r="HOX194" s="307"/>
      <c r="HOY194" s="307"/>
      <c r="HOZ194" s="307"/>
      <c r="HPA194" s="307"/>
      <c r="HPB194" s="307"/>
      <c r="HPC194" s="307"/>
      <c r="HPD194" s="307"/>
      <c r="HPE194" s="307"/>
      <c r="HPF194" s="307"/>
      <c r="HPG194" s="307"/>
      <c r="HPH194" s="307"/>
      <c r="HPI194" s="307"/>
      <c r="HPJ194" s="307"/>
      <c r="HPK194" s="307"/>
      <c r="HPL194" s="307"/>
      <c r="HPM194" s="307"/>
      <c r="HPN194" s="307"/>
      <c r="HPO194" s="307"/>
      <c r="HPP194" s="307"/>
      <c r="HPQ194" s="307"/>
      <c r="HPR194" s="307"/>
      <c r="HPS194" s="307"/>
      <c r="HPT194" s="307"/>
      <c r="HPU194" s="307"/>
      <c r="HPV194" s="307"/>
      <c r="HPW194" s="307"/>
      <c r="HPX194" s="307"/>
      <c r="HPY194" s="307"/>
      <c r="HPZ194" s="307"/>
      <c r="HQA194" s="307"/>
      <c r="HQB194" s="307"/>
      <c r="HQC194" s="307"/>
      <c r="HQD194" s="307"/>
      <c r="HQE194" s="307"/>
      <c r="HQF194" s="307"/>
      <c r="HQG194" s="307"/>
      <c r="HQH194" s="307"/>
      <c r="HQI194" s="307"/>
      <c r="HQJ194" s="307"/>
      <c r="HQK194" s="307"/>
      <c r="HQL194" s="307"/>
      <c r="HQM194" s="307"/>
      <c r="HQN194" s="307"/>
      <c r="HQO194" s="307"/>
      <c r="HQP194" s="307"/>
      <c r="HQQ194" s="307"/>
      <c r="HQR194" s="307"/>
      <c r="HQS194" s="307"/>
      <c r="HQT194" s="307"/>
      <c r="HQU194" s="307"/>
      <c r="HQV194" s="307"/>
      <c r="HQW194" s="307"/>
      <c r="HQX194" s="307"/>
      <c r="HQY194" s="307"/>
      <c r="HQZ194" s="307"/>
      <c r="HRA194" s="307"/>
      <c r="HRB194" s="307"/>
      <c r="HRC194" s="307"/>
      <c r="HRD194" s="307"/>
      <c r="HRE194" s="307"/>
      <c r="HRF194" s="307"/>
      <c r="HRG194" s="307"/>
      <c r="HRH194" s="307"/>
      <c r="HRI194" s="307"/>
      <c r="HRJ194" s="307"/>
      <c r="HRK194" s="307"/>
      <c r="HRL194" s="307"/>
      <c r="HRM194" s="307"/>
      <c r="HRN194" s="307"/>
      <c r="HRO194" s="307"/>
      <c r="HRP194" s="307"/>
      <c r="HRQ194" s="307"/>
      <c r="HRR194" s="307"/>
      <c r="HRS194" s="307"/>
      <c r="HRT194" s="307"/>
      <c r="HRU194" s="307"/>
      <c r="HRV194" s="307"/>
      <c r="HRW194" s="307"/>
      <c r="HRX194" s="307"/>
      <c r="HRY194" s="307"/>
      <c r="HRZ194" s="307"/>
      <c r="HSA194" s="307"/>
      <c r="HSB194" s="307"/>
      <c r="HSC194" s="307"/>
      <c r="HSD194" s="307"/>
      <c r="HSE194" s="307"/>
      <c r="HSF194" s="307"/>
      <c r="HSG194" s="307"/>
      <c r="HSH194" s="307"/>
      <c r="HSI194" s="307"/>
      <c r="HSJ194" s="307"/>
      <c r="HSK194" s="307"/>
      <c r="HSL194" s="307"/>
      <c r="HSM194" s="307"/>
      <c r="HSN194" s="307"/>
      <c r="HSO194" s="307"/>
      <c r="HSP194" s="307"/>
      <c r="HSQ194" s="307"/>
      <c r="HSR194" s="307"/>
      <c r="HSS194" s="307"/>
      <c r="HST194" s="307"/>
      <c r="HSU194" s="307"/>
      <c r="HSV194" s="307"/>
      <c r="HSW194" s="307"/>
      <c r="HSX194" s="307"/>
      <c r="HSY194" s="307"/>
      <c r="HSZ194" s="307"/>
      <c r="HTA194" s="307"/>
      <c r="HTB194" s="307"/>
      <c r="HTC194" s="307"/>
      <c r="HTD194" s="307"/>
      <c r="HTE194" s="307"/>
      <c r="HTF194" s="307"/>
      <c r="HTG194" s="307"/>
      <c r="HTH194" s="307"/>
      <c r="HTI194" s="307"/>
      <c r="HTJ194" s="307"/>
      <c r="HTK194" s="307"/>
      <c r="HTL194" s="307"/>
      <c r="HTM194" s="307"/>
      <c r="HTN194" s="307"/>
      <c r="HTO194" s="307"/>
      <c r="HTP194" s="307"/>
      <c r="HTQ194" s="307"/>
      <c r="HTR194" s="307"/>
      <c r="HTS194" s="307"/>
      <c r="HTT194" s="307"/>
      <c r="HTU194" s="307"/>
      <c r="HTV194" s="307"/>
      <c r="HTW194" s="307"/>
      <c r="HTX194" s="307"/>
      <c r="HTY194" s="307"/>
      <c r="HTZ194" s="307"/>
      <c r="HUA194" s="307"/>
      <c r="HUB194" s="307"/>
      <c r="HUC194" s="307"/>
      <c r="HUD194" s="307"/>
      <c r="HUE194" s="307"/>
      <c r="HUF194" s="307"/>
      <c r="HUG194" s="307"/>
      <c r="HUH194" s="307"/>
      <c r="HUI194" s="307"/>
      <c r="HUJ194" s="307"/>
      <c r="HUK194" s="307"/>
      <c r="HUL194" s="307"/>
      <c r="HUM194" s="307"/>
      <c r="HUN194" s="307"/>
      <c r="HUO194" s="307"/>
      <c r="HUP194" s="307"/>
      <c r="HUQ194" s="307"/>
      <c r="HUR194" s="307"/>
      <c r="HUS194" s="307"/>
      <c r="HUT194" s="307"/>
      <c r="HUU194" s="307"/>
      <c r="HUV194" s="307"/>
      <c r="HUW194" s="307"/>
      <c r="HUX194" s="307"/>
      <c r="HUY194" s="307"/>
      <c r="HUZ194" s="307"/>
      <c r="HVA194" s="307"/>
      <c r="HVB194" s="307"/>
      <c r="HVC194" s="307"/>
      <c r="HVD194" s="307"/>
      <c r="HVE194" s="307"/>
      <c r="HVF194" s="307"/>
      <c r="HVG194" s="307"/>
      <c r="HVH194" s="307"/>
      <c r="HVI194" s="307"/>
      <c r="HVJ194" s="307"/>
      <c r="HVK194" s="307"/>
      <c r="HVL194" s="307"/>
      <c r="HVM194" s="307"/>
      <c r="HVN194" s="307"/>
      <c r="HVO194" s="307"/>
      <c r="HVP194" s="307"/>
      <c r="HVQ194" s="307"/>
      <c r="HVR194" s="307"/>
      <c r="HVS194" s="307"/>
      <c r="HVT194" s="307"/>
      <c r="HVU194" s="307"/>
      <c r="HVV194" s="307"/>
      <c r="HVW194" s="307"/>
      <c r="HVX194" s="307"/>
      <c r="HVY194" s="307"/>
      <c r="HVZ194" s="307"/>
      <c r="HWA194" s="307"/>
      <c r="HWB194" s="307"/>
      <c r="HWC194" s="307"/>
      <c r="HWD194" s="307"/>
      <c r="HWE194" s="307"/>
      <c r="HWF194" s="307"/>
      <c r="HWG194" s="307"/>
      <c r="HWH194" s="307"/>
      <c r="HWI194" s="307"/>
      <c r="HWJ194" s="307"/>
      <c r="HWK194" s="307"/>
      <c r="HWL194" s="307"/>
      <c r="HWM194" s="307"/>
      <c r="HWN194" s="307"/>
      <c r="HWO194" s="307"/>
      <c r="HWP194" s="307"/>
      <c r="HWQ194" s="307"/>
      <c r="HWR194" s="307"/>
      <c r="HWS194" s="307"/>
      <c r="HWT194" s="307"/>
      <c r="HWU194" s="307"/>
      <c r="HWV194" s="307"/>
      <c r="HWW194" s="307"/>
      <c r="HWX194" s="307"/>
      <c r="HWY194" s="307"/>
      <c r="HWZ194" s="307"/>
      <c r="HXA194" s="307"/>
      <c r="HXB194" s="307"/>
      <c r="HXC194" s="307"/>
      <c r="HXD194" s="307"/>
      <c r="HXE194" s="307"/>
      <c r="HXF194" s="307"/>
      <c r="HXG194" s="307"/>
      <c r="HXH194" s="307"/>
      <c r="HXI194" s="307"/>
      <c r="HXJ194" s="307"/>
      <c r="HXK194" s="307"/>
      <c r="HXL194" s="307"/>
      <c r="HXM194" s="307"/>
      <c r="HXN194" s="307"/>
      <c r="HXO194" s="307"/>
      <c r="HXP194" s="307"/>
      <c r="HXQ194" s="307"/>
      <c r="HXR194" s="307"/>
      <c r="HXS194" s="307"/>
      <c r="HXT194" s="307"/>
      <c r="HXU194" s="307"/>
      <c r="HXV194" s="307"/>
      <c r="HXW194" s="307"/>
      <c r="HXX194" s="307"/>
      <c r="HXY194" s="307"/>
      <c r="HXZ194" s="307"/>
      <c r="HYA194" s="307"/>
      <c r="HYB194" s="307"/>
      <c r="HYC194" s="307"/>
      <c r="HYD194" s="307"/>
      <c r="HYE194" s="307"/>
      <c r="HYF194" s="307"/>
      <c r="HYG194" s="307"/>
      <c r="HYH194" s="307"/>
      <c r="HYI194" s="307"/>
      <c r="HYJ194" s="307"/>
      <c r="HYK194" s="307"/>
      <c r="HYL194" s="307"/>
      <c r="HYM194" s="307"/>
      <c r="HYN194" s="307"/>
      <c r="HYO194" s="307"/>
      <c r="HYP194" s="307"/>
      <c r="HYQ194" s="307"/>
      <c r="HYR194" s="307"/>
      <c r="HYS194" s="307"/>
      <c r="HYT194" s="307"/>
      <c r="HYU194" s="307"/>
      <c r="HYV194" s="307"/>
      <c r="HYW194" s="307"/>
      <c r="HYX194" s="307"/>
      <c r="HYY194" s="307"/>
      <c r="HYZ194" s="307"/>
      <c r="HZA194" s="307"/>
      <c r="HZB194" s="307"/>
      <c r="HZC194" s="307"/>
      <c r="HZD194" s="307"/>
      <c r="HZE194" s="307"/>
      <c r="HZF194" s="307"/>
      <c r="HZG194" s="307"/>
      <c r="HZH194" s="307"/>
      <c r="HZI194" s="307"/>
      <c r="HZJ194" s="307"/>
      <c r="HZK194" s="307"/>
      <c r="HZL194" s="307"/>
      <c r="HZM194" s="307"/>
      <c r="HZN194" s="307"/>
      <c r="HZO194" s="307"/>
      <c r="HZP194" s="307"/>
      <c r="HZQ194" s="307"/>
      <c r="HZR194" s="307"/>
      <c r="HZS194" s="307"/>
      <c r="HZT194" s="307"/>
      <c r="HZU194" s="307"/>
      <c r="HZV194" s="307"/>
      <c r="HZW194" s="307"/>
      <c r="HZX194" s="307"/>
      <c r="HZY194" s="307"/>
      <c r="HZZ194" s="307"/>
      <c r="IAA194" s="307"/>
      <c r="IAB194" s="307"/>
      <c r="IAC194" s="307"/>
      <c r="IAD194" s="307"/>
      <c r="IAE194" s="307"/>
      <c r="IAF194" s="307"/>
      <c r="IAG194" s="307"/>
      <c r="IAH194" s="307"/>
      <c r="IAI194" s="307"/>
      <c r="IAJ194" s="307"/>
      <c r="IAK194" s="307"/>
      <c r="IAL194" s="307"/>
      <c r="IAM194" s="307"/>
      <c r="IAN194" s="307"/>
      <c r="IAO194" s="307"/>
      <c r="IAP194" s="307"/>
      <c r="IAQ194" s="307"/>
      <c r="IAR194" s="307"/>
      <c r="IAS194" s="307"/>
      <c r="IAT194" s="307"/>
      <c r="IAU194" s="307"/>
      <c r="IAV194" s="307"/>
      <c r="IAW194" s="307"/>
      <c r="IAX194" s="307"/>
      <c r="IAY194" s="307"/>
      <c r="IAZ194" s="307"/>
      <c r="IBA194" s="307"/>
      <c r="IBB194" s="307"/>
      <c r="IBC194" s="307"/>
      <c r="IBD194" s="307"/>
      <c r="IBE194" s="307"/>
      <c r="IBF194" s="307"/>
      <c r="IBG194" s="307"/>
      <c r="IBH194" s="307"/>
      <c r="IBI194" s="307"/>
      <c r="IBJ194" s="307"/>
      <c r="IBK194" s="307"/>
      <c r="IBL194" s="307"/>
      <c r="IBM194" s="307"/>
      <c r="IBN194" s="307"/>
      <c r="IBO194" s="307"/>
      <c r="IBP194" s="307"/>
      <c r="IBQ194" s="307"/>
      <c r="IBR194" s="307"/>
      <c r="IBS194" s="307"/>
      <c r="IBT194" s="307"/>
      <c r="IBU194" s="307"/>
      <c r="IBV194" s="307"/>
      <c r="IBW194" s="307"/>
      <c r="IBX194" s="307"/>
      <c r="IBY194" s="307"/>
      <c r="IBZ194" s="307"/>
      <c r="ICA194" s="307"/>
      <c r="ICB194" s="307"/>
      <c r="ICC194" s="307"/>
      <c r="ICD194" s="307"/>
      <c r="ICE194" s="307"/>
      <c r="ICF194" s="307"/>
      <c r="ICG194" s="307"/>
      <c r="ICH194" s="307"/>
      <c r="ICI194" s="307"/>
      <c r="ICJ194" s="307"/>
      <c r="ICK194" s="307"/>
      <c r="ICL194" s="307"/>
      <c r="ICM194" s="307"/>
      <c r="ICN194" s="307"/>
      <c r="ICO194" s="307"/>
      <c r="ICP194" s="307"/>
      <c r="ICQ194" s="307"/>
      <c r="ICR194" s="307"/>
      <c r="ICS194" s="307"/>
      <c r="ICT194" s="307"/>
      <c r="ICU194" s="307"/>
      <c r="ICV194" s="307"/>
      <c r="ICW194" s="307"/>
      <c r="ICX194" s="307"/>
      <c r="ICY194" s="307"/>
      <c r="ICZ194" s="307"/>
      <c r="IDA194" s="307"/>
      <c r="IDB194" s="307"/>
      <c r="IDC194" s="307"/>
      <c r="IDD194" s="307"/>
      <c r="IDE194" s="307"/>
      <c r="IDF194" s="307"/>
      <c r="IDG194" s="307"/>
      <c r="IDH194" s="307"/>
      <c r="IDI194" s="307"/>
      <c r="IDJ194" s="307"/>
      <c r="IDK194" s="307"/>
      <c r="IDL194" s="307"/>
      <c r="IDM194" s="307"/>
      <c r="IDN194" s="307"/>
      <c r="IDO194" s="307"/>
      <c r="IDP194" s="307"/>
      <c r="IDQ194" s="307"/>
      <c r="IDR194" s="307"/>
      <c r="IDS194" s="307"/>
      <c r="IDT194" s="307"/>
      <c r="IDU194" s="307"/>
      <c r="IDV194" s="307"/>
      <c r="IDW194" s="307"/>
      <c r="IDX194" s="307"/>
      <c r="IDY194" s="307"/>
      <c r="IDZ194" s="307"/>
      <c r="IEA194" s="307"/>
      <c r="IEB194" s="307"/>
      <c r="IEC194" s="307"/>
      <c r="IED194" s="307"/>
      <c r="IEE194" s="307"/>
      <c r="IEF194" s="307"/>
      <c r="IEG194" s="307"/>
      <c r="IEH194" s="307"/>
      <c r="IEI194" s="307"/>
      <c r="IEJ194" s="307"/>
      <c r="IEK194" s="307"/>
      <c r="IEL194" s="307"/>
      <c r="IEM194" s="307"/>
      <c r="IEN194" s="307"/>
      <c r="IEO194" s="307"/>
      <c r="IEP194" s="307"/>
      <c r="IEQ194" s="307"/>
      <c r="IER194" s="307"/>
      <c r="IES194" s="307"/>
      <c r="IET194" s="307"/>
      <c r="IEU194" s="307"/>
      <c r="IEV194" s="307"/>
      <c r="IEW194" s="307"/>
      <c r="IEX194" s="307"/>
      <c r="IEY194" s="307"/>
      <c r="IEZ194" s="307"/>
      <c r="IFA194" s="307"/>
      <c r="IFB194" s="307"/>
      <c r="IFC194" s="307"/>
      <c r="IFD194" s="307"/>
      <c r="IFE194" s="307"/>
      <c r="IFF194" s="307"/>
      <c r="IFG194" s="307"/>
      <c r="IFH194" s="307"/>
      <c r="IFI194" s="307"/>
      <c r="IFJ194" s="307"/>
      <c r="IFK194" s="307"/>
      <c r="IFL194" s="307"/>
      <c r="IFM194" s="307"/>
      <c r="IFN194" s="307"/>
      <c r="IFO194" s="307"/>
      <c r="IFP194" s="307"/>
      <c r="IFQ194" s="307"/>
      <c r="IFR194" s="307"/>
      <c r="IFS194" s="307"/>
      <c r="IFT194" s="307"/>
      <c r="IFU194" s="307"/>
      <c r="IFV194" s="307"/>
      <c r="IFW194" s="307"/>
      <c r="IFX194" s="307"/>
      <c r="IFY194" s="307"/>
      <c r="IFZ194" s="307"/>
      <c r="IGA194" s="307"/>
      <c r="IGB194" s="307"/>
      <c r="IGC194" s="307"/>
      <c r="IGD194" s="307"/>
      <c r="IGE194" s="307"/>
      <c r="IGF194" s="307"/>
      <c r="IGG194" s="307"/>
      <c r="IGH194" s="307"/>
      <c r="IGI194" s="307"/>
      <c r="IGJ194" s="307"/>
      <c r="IGK194" s="307"/>
      <c r="IGL194" s="307"/>
      <c r="IGM194" s="307"/>
      <c r="IGN194" s="307"/>
      <c r="IGO194" s="307"/>
      <c r="IGP194" s="307"/>
      <c r="IGQ194" s="307"/>
      <c r="IGR194" s="307"/>
      <c r="IGS194" s="307"/>
      <c r="IGT194" s="307"/>
      <c r="IGU194" s="307"/>
      <c r="IGV194" s="307"/>
      <c r="IGW194" s="307"/>
      <c r="IGX194" s="307"/>
      <c r="IGY194" s="307"/>
      <c r="IGZ194" s="307"/>
      <c r="IHA194" s="307"/>
      <c r="IHB194" s="307"/>
      <c r="IHC194" s="307"/>
      <c r="IHD194" s="307"/>
      <c r="IHE194" s="307"/>
      <c r="IHF194" s="307"/>
      <c r="IHG194" s="307"/>
      <c r="IHH194" s="307"/>
      <c r="IHI194" s="307"/>
      <c r="IHJ194" s="307"/>
      <c r="IHK194" s="307"/>
      <c r="IHL194" s="307"/>
      <c r="IHM194" s="307"/>
      <c r="IHN194" s="307"/>
      <c r="IHO194" s="307"/>
      <c r="IHP194" s="307"/>
      <c r="IHQ194" s="307"/>
      <c r="IHR194" s="307"/>
      <c r="IHS194" s="307"/>
      <c r="IHT194" s="307"/>
      <c r="IHU194" s="307"/>
      <c r="IHV194" s="307"/>
      <c r="IHW194" s="307"/>
      <c r="IHX194" s="307"/>
      <c r="IHY194" s="307"/>
      <c r="IHZ194" s="307"/>
      <c r="IIA194" s="307"/>
      <c r="IIB194" s="307"/>
      <c r="IIC194" s="307"/>
      <c r="IID194" s="307"/>
      <c r="IIE194" s="307"/>
      <c r="IIF194" s="307"/>
      <c r="IIG194" s="307"/>
      <c r="IIH194" s="307"/>
      <c r="III194" s="307"/>
      <c r="IIJ194" s="307"/>
      <c r="IIK194" s="307"/>
      <c r="IIL194" s="307"/>
      <c r="IIM194" s="307"/>
      <c r="IIN194" s="307"/>
      <c r="IIO194" s="307"/>
      <c r="IIP194" s="307"/>
      <c r="IIQ194" s="307"/>
      <c r="IIR194" s="307"/>
      <c r="IIS194" s="307"/>
      <c r="IIT194" s="307"/>
      <c r="IIU194" s="307"/>
      <c r="IIV194" s="307"/>
      <c r="IIW194" s="307"/>
      <c r="IIX194" s="307"/>
      <c r="IIY194" s="307"/>
      <c r="IIZ194" s="307"/>
      <c r="IJA194" s="307"/>
      <c r="IJB194" s="307"/>
      <c r="IJC194" s="307"/>
      <c r="IJD194" s="307"/>
      <c r="IJE194" s="307"/>
      <c r="IJF194" s="307"/>
      <c r="IJG194" s="307"/>
      <c r="IJH194" s="307"/>
      <c r="IJI194" s="307"/>
      <c r="IJJ194" s="307"/>
      <c r="IJK194" s="307"/>
      <c r="IJL194" s="307"/>
      <c r="IJM194" s="307"/>
      <c r="IJN194" s="307"/>
      <c r="IJO194" s="307"/>
      <c r="IJP194" s="307"/>
      <c r="IJQ194" s="307"/>
      <c r="IJR194" s="307"/>
      <c r="IJS194" s="307"/>
      <c r="IJT194" s="307"/>
      <c r="IJU194" s="307"/>
      <c r="IJV194" s="307"/>
      <c r="IJW194" s="307"/>
      <c r="IJX194" s="307"/>
      <c r="IJY194" s="307"/>
      <c r="IJZ194" s="307"/>
      <c r="IKA194" s="307"/>
      <c r="IKB194" s="307"/>
      <c r="IKC194" s="307"/>
      <c r="IKD194" s="307"/>
      <c r="IKE194" s="307"/>
      <c r="IKF194" s="307"/>
      <c r="IKG194" s="307"/>
      <c r="IKH194" s="307"/>
      <c r="IKI194" s="307"/>
      <c r="IKJ194" s="307"/>
      <c r="IKK194" s="307"/>
      <c r="IKL194" s="307"/>
      <c r="IKM194" s="307"/>
      <c r="IKN194" s="307"/>
      <c r="IKO194" s="307"/>
      <c r="IKP194" s="307"/>
      <c r="IKQ194" s="307"/>
      <c r="IKR194" s="307"/>
      <c r="IKS194" s="307"/>
      <c r="IKT194" s="307"/>
      <c r="IKU194" s="307"/>
      <c r="IKV194" s="307"/>
      <c r="IKW194" s="307"/>
      <c r="IKX194" s="307"/>
      <c r="IKY194" s="307"/>
      <c r="IKZ194" s="307"/>
      <c r="ILA194" s="307"/>
      <c r="ILB194" s="307"/>
      <c r="ILC194" s="307"/>
      <c r="ILD194" s="307"/>
      <c r="ILE194" s="307"/>
      <c r="ILF194" s="307"/>
      <c r="ILG194" s="307"/>
      <c r="ILH194" s="307"/>
      <c r="ILI194" s="307"/>
      <c r="ILJ194" s="307"/>
      <c r="ILK194" s="307"/>
      <c r="ILL194" s="307"/>
      <c r="ILM194" s="307"/>
      <c r="ILN194" s="307"/>
      <c r="ILO194" s="307"/>
      <c r="ILP194" s="307"/>
      <c r="ILQ194" s="307"/>
      <c r="ILR194" s="307"/>
      <c r="ILS194" s="307"/>
      <c r="ILT194" s="307"/>
      <c r="ILU194" s="307"/>
      <c r="ILV194" s="307"/>
      <c r="ILW194" s="307"/>
      <c r="ILX194" s="307"/>
      <c r="ILY194" s="307"/>
      <c r="ILZ194" s="307"/>
      <c r="IMA194" s="307"/>
      <c r="IMB194" s="307"/>
      <c r="IMC194" s="307"/>
      <c r="IMD194" s="307"/>
      <c r="IME194" s="307"/>
      <c r="IMF194" s="307"/>
      <c r="IMG194" s="307"/>
      <c r="IMH194" s="307"/>
      <c r="IMI194" s="307"/>
      <c r="IMJ194" s="307"/>
      <c r="IMK194" s="307"/>
      <c r="IML194" s="307"/>
      <c r="IMM194" s="307"/>
      <c r="IMN194" s="307"/>
      <c r="IMO194" s="307"/>
      <c r="IMP194" s="307"/>
      <c r="IMQ194" s="307"/>
      <c r="IMR194" s="307"/>
      <c r="IMS194" s="307"/>
      <c r="IMT194" s="307"/>
      <c r="IMU194" s="307"/>
      <c r="IMV194" s="307"/>
      <c r="IMW194" s="307"/>
      <c r="IMX194" s="307"/>
      <c r="IMY194" s="307"/>
      <c r="IMZ194" s="307"/>
      <c r="INA194" s="307"/>
      <c r="INB194" s="307"/>
      <c r="INC194" s="307"/>
      <c r="IND194" s="307"/>
      <c r="INE194" s="307"/>
      <c r="INF194" s="307"/>
      <c r="ING194" s="307"/>
      <c r="INH194" s="307"/>
      <c r="INI194" s="307"/>
      <c r="INJ194" s="307"/>
      <c r="INK194" s="307"/>
      <c r="INL194" s="307"/>
      <c r="INM194" s="307"/>
      <c r="INN194" s="307"/>
      <c r="INO194" s="307"/>
      <c r="INP194" s="307"/>
      <c r="INQ194" s="307"/>
      <c r="INR194" s="307"/>
      <c r="INS194" s="307"/>
      <c r="INT194" s="307"/>
      <c r="INU194" s="307"/>
      <c r="INV194" s="307"/>
      <c r="INW194" s="307"/>
      <c r="INX194" s="307"/>
      <c r="INY194" s="307"/>
      <c r="INZ194" s="307"/>
      <c r="IOA194" s="307"/>
      <c r="IOB194" s="307"/>
      <c r="IOC194" s="307"/>
      <c r="IOD194" s="307"/>
      <c r="IOE194" s="307"/>
      <c r="IOF194" s="307"/>
      <c r="IOG194" s="307"/>
      <c r="IOH194" s="307"/>
      <c r="IOI194" s="307"/>
      <c r="IOJ194" s="307"/>
      <c r="IOK194" s="307"/>
      <c r="IOL194" s="307"/>
      <c r="IOM194" s="307"/>
      <c r="ION194" s="307"/>
      <c r="IOO194" s="307"/>
      <c r="IOP194" s="307"/>
      <c r="IOQ194" s="307"/>
      <c r="IOR194" s="307"/>
      <c r="IOS194" s="307"/>
      <c r="IOT194" s="307"/>
      <c r="IOU194" s="307"/>
      <c r="IOV194" s="307"/>
      <c r="IOW194" s="307"/>
      <c r="IOX194" s="307"/>
      <c r="IOY194" s="307"/>
      <c r="IOZ194" s="307"/>
      <c r="IPA194" s="307"/>
      <c r="IPB194" s="307"/>
      <c r="IPC194" s="307"/>
      <c r="IPD194" s="307"/>
      <c r="IPE194" s="307"/>
      <c r="IPF194" s="307"/>
      <c r="IPG194" s="307"/>
      <c r="IPH194" s="307"/>
      <c r="IPI194" s="307"/>
      <c r="IPJ194" s="307"/>
      <c r="IPK194" s="307"/>
      <c r="IPL194" s="307"/>
      <c r="IPM194" s="307"/>
      <c r="IPN194" s="307"/>
      <c r="IPO194" s="307"/>
      <c r="IPP194" s="307"/>
      <c r="IPQ194" s="307"/>
      <c r="IPR194" s="307"/>
      <c r="IPS194" s="307"/>
      <c r="IPT194" s="307"/>
      <c r="IPU194" s="307"/>
      <c r="IPV194" s="307"/>
      <c r="IPW194" s="307"/>
      <c r="IPX194" s="307"/>
      <c r="IPY194" s="307"/>
      <c r="IPZ194" s="307"/>
      <c r="IQA194" s="307"/>
      <c r="IQB194" s="307"/>
      <c r="IQC194" s="307"/>
      <c r="IQD194" s="307"/>
      <c r="IQE194" s="307"/>
      <c r="IQF194" s="307"/>
      <c r="IQG194" s="307"/>
      <c r="IQH194" s="307"/>
      <c r="IQI194" s="307"/>
      <c r="IQJ194" s="307"/>
      <c r="IQK194" s="307"/>
      <c r="IQL194" s="307"/>
      <c r="IQM194" s="307"/>
      <c r="IQN194" s="307"/>
      <c r="IQO194" s="307"/>
      <c r="IQP194" s="307"/>
      <c r="IQQ194" s="307"/>
      <c r="IQR194" s="307"/>
      <c r="IQS194" s="307"/>
      <c r="IQT194" s="307"/>
      <c r="IQU194" s="307"/>
      <c r="IQV194" s="307"/>
      <c r="IQW194" s="307"/>
      <c r="IQX194" s="307"/>
      <c r="IQY194" s="307"/>
      <c r="IQZ194" s="307"/>
      <c r="IRA194" s="307"/>
      <c r="IRB194" s="307"/>
      <c r="IRC194" s="307"/>
      <c r="IRD194" s="307"/>
      <c r="IRE194" s="307"/>
      <c r="IRF194" s="307"/>
      <c r="IRG194" s="307"/>
      <c r="IRH194" s="307"/>
      <c r="IRI194" s="307"/>
      <c r="IRJ194" s="307"/>
      <c r="IRK194" s="307"/>
      <c r="IRL194" s="307"/>
      <c r="IRM194" s="307"/>
      <c r="IRN194" s="307"/>
      <c r="IRO194" s="307"/>
      <c r="IRP194" s="307"/>
      <c r="IRQ194" s="307"/>
      <c r="IRR194" s="307"/>
      <c r="IRS194" s="307"/>
      <c r="IRT194" s="307"/>
      <c r="IRU194" s="307"/>
      <c r="IRV194" s="307"/>
      <c r="IRW194" s="307"/>
      <c r="IRX194" s="307"/>
      <c r="IRY194" s="307"/>
      <c r="IRZ194" s="307"/>
      <c r="ISA194" s="307"/>
      <c r="ISB194" s="307"/>
      <c r="ISC194" s="307"/>
      <c r="ISD194" s="307"/>
      <c r="ISE194" s="307"/>
      <c r="ISF194" s="307"/>
      <c r="ISG194" s="307"/>
      <c r="ISH194" s="307"/>
      <c r="ISI194" s="307"/>
      <c r="ISJ194" s="307"/>
      <c r="ISK194" s="307"/>
      <c r="ISL194" s="307"/>
      <c r="ISM194" s="307"/>
      <c r="ISN194" s="307"/>
      <c r="ISO194" s="307"/>
      <c r="ISP194" s="307"/>
      <c r="ISQ194" s="307"/>
      <c r="ISR194" s="307"/>
      <c r="ISS194" s="307"/>
      <c r="IST194" s="307"/>
      <c r="ISU194" s="307"/>
      <c r="ISV194" s="307"/>
      <c r="ISW194" s="307"/>
      <c r="ISX194" s="307"/>
      <c r="ISY194" s="307"/>
      <c r="ISZ194" s="307"/>
      <c r="ITA194" s="307"/>
      <c r="ITB194" s="307"/>
      <c r="ITC194" s="307"/>
      <c r="ITD194" s="307"/>
      <c r="ITE194" s="307"/>
      <c r="ITF194" s="307"/>
      <c r="ITG194" s="307"/>
      <c r="ITH194" s="307"/>
      <c r="ITI194" s="307"/>
      <c r="ITJ194" s="307"/>
      <c r="ITK194" s="307"/>
      <c r="ITL194" s="307"/>
      <c r="ITM194" s="307"/>
      <c r="ITN194" s="307"/>
      <c r="ITO194" s="307"/>
      <c r="ITP194" s="307"/>
      <c r="ITQ194" s="307"/>
      <c r="ITR194" s="307"/>
      <c r="ITS194" s="307"/>
      <c r="ITT194" s="307"/>
      <c r="ITU194" s="307"/>
      <c r="ITV194" s="307"/>
      <c r="ITW194" s="307"/>
      <c r="ITX194" s="307"/>
      <c r="ITY194" s="307"/>
      <c r="ITZ194" s="307"/>
      <c r="IUA194" s="307"/>
      <c r="IUB194" s="307"/>
      <c r="IUC194" s="307"/>
      <c r="IUD194" s="307"/>
      <c r="IUE194" s="307"/>
      <c r="IUF194" s="307"/>
      <c r="IUG194" s="307"/>
      <c r="IUH194" s="307"/>
      <c r="IUI194" s="307"/>
      <c r="IUJ194" s="307"/>
      <c r="IUK194" s="307"/>
      <c r="IUL194" s="307"/>
      <c r="IUM194" s="307"/>
      <c r="IUN194" s="307"/>
      <c r="IUO194" s="307"/>
      <c r="IUP194" s="307"/>
      <c r="IUQ194" s="307"/>
      <c r="IUR194" s="307"/>
      <c r="IUS194" s="307"/>
      <c r="IUT194" s="307"/>
      <c r="IUU194" s="307"/>
      <c r="IUV194" s="307"/>
      <c r="IUW194" s="307"/>
      <c r="IUX194" s="307"/>
      <c r="IUY194" s="307"/>
      <c r="IUZ194" s="307"/>
      <c r="IVA194" s="307"/>
      <c r="IVB194" s="307"/>
      <c r="IVC194" s="307"/>
      <c r="IVD194" s="307"/>
      <c r="IVE194" s="307"/>
      <c r="IVF194" s="307"/>
      <c r="IVG194" s="307"/>
      <c r="IVH194" s="307"/>
      <c r="IVI194" s="307"/>
      <c r="IVJ194" s="307"/>
      <c r="IVK194" s="307"/>
      <c r="IVL194" s="307"/>
      <c r="IVM194" s="307"/>
      <c r="IVN194" s="307"/>
      <c r="IVO194" s="307"/>
      <c r="IVP194" s="307"/>
      <c r="IVQ194" s="307"/>
      <c r="IVR194" s="307"/>
      <c r="IVS194" s="307"/>
      <c r="IVT194" s="307"/>
      <c r="IVU194" s="307"/>
      <c r="IVV194" s="307"/>
      <c r="IVW194" s="307"/>
      <c r="IVX194" s="307"/>
      <c r="IVY194" s="307"/>
      <c r="IVZ194" s="307"/>
      <c r="IWA194" s="307"/>
      <c r="IWB194" s="307"/>
      <c r="IWC194" s="307"/>
      <c r="IWD194" s="307"/>
      <c r="IWE194" s="307"/>
      <c r="IWF194" s="307"/>
      <c r="IWG194" s="307"/>
      <c r="IWH194" s="307"/>
      <c r="IWI194" s="307"/>
      <c r="IWJ194" s="307"/>
      <c r="IWK194" s="307"/>
      <c r="IWL194" s="307"/>
      <c r="IWM194" s="307"/>
      <c r="IWN194" s="307"/>
      <c r="IWO194" s="307"/>
      <c r="IWP194" s="307"/>
      <c r="IWQ194" s="307"/>
      <c r="IWR194" s="307"/>
      <c r="IWS194" s="307"/>
      <c r="IWT194" s="307"/>
      <c r="IWU194" s="307"/>
      <c r="IWV194" s="307"/>
      <c r="IWW194" s="307"/>
      <c r="IWX194" s="307"/>
      <c r="IWY194" s="307"/>
      <c r="IWZ194" s="307"/>
      <c r="IXA194" s="307"/>
      <c r="IXB194" s="307"/>
      <c r="IXC194" s="307"/>
      <c r="IXD194" s="307"/>
      <c r="IXE194" s="307"/>
      <c r="IXF194" s="307"/>
      <c r="IXG194" s="307"/>
      <c r="IXH194" s="307"/>
      <c r="IXI194" s="307"/>
      <c r="IXJ194" s="307"/>
      <c r="IXK194" s="307"/>
      <c r="IXL194" s="307"/>
      <c r="IXM194" s="307"/>
      <c r="IXN194" s="307"/>
      <c r="IXO194" s="307"/>
      <c r="IXP194" s="307"/>
      <c r="IXQ194" s="307"/>
      <c r="IXR194" s="307"/>
      <c r="IXS194" s="307"/>
      <c r="IXT194" s="307"/>
      <c r="IXU194" s="307"/>
      <c r="IXV194" s="307"/>
      <c r="IXW194" s="307"/>
      <c r="IXX194" s="307"/>
      <c r="IXY194" s="307"/>
      <c r="IXZ194" s="307"/>
      <c r="IYA194" s="307"/>
      <c r="IYB194" s="307"/>
      <c r="IYC194" s="307"/>
      <c r="IYD194" s="307"/>
      <c r="IYE194" s="307"/>
      <c r="IYF194" s="307"/>
      <c r="IYG194" s="307"/>
      <c r="IYH194" s="307"/>
      <c r="IYI194" s="307"/>
      <c r="IYJ194" s="307"/>
      <c r="IYK194" s="307"/>
      <c r="IYL194" s="307"/>
      <c r="IYM194" s="307"/>
      <c r="IYN194" s="307"/>
      <c r="IYO194" s="307"/>
      <c r="IYP194" s="307"/>
      <c r="IYQ194" s="307"/>
      <c r="IYR194" s="307"/>
      <c r="IYS194" s="307"/>
      <c r="IYT194" s="307"/>
      <c r="IYU194" s="307"/>
      <c r="IYV194" s="307"/>
      <c r="IYW194" s="307"/>
      <c r="IYX194" s="307"/>
      <c r="IYY194" s="307"/>
      <c r="IYZ194" s="307"/>
      <c r="IZA194" s="307"/>
      <c r="IZB194" s="307"/>
      <c r="IZC194" s="307"/>
      <c r="IZD194" s="307"/>
      <c r="IZE194" s="307"/>
      <c r="IZF194" s="307"/>
      <c r="IZG194" s="307"/>
      <c r="IZH194" s="307"/>
      <c r="IZI194" s="307"/>
      <c r="IZJ194" s="307"/>
      <c r="IZK194" s="307"/>
      <c r="IZL194" s="307"/>
      <c r="IZM194" s="307"/>
      <c r="IZN194" s="307"/>
      <c r="IZO194" s="307"/>
      <c r="IZP194" s="307"/>
      <c r="IZQ194" s="307"/>
      <c r="IZR194" s="307"/>
      <c r="IZS194" s="307"/>
      <c r="IZT194" s="307"/>
      <c r="IZU194" s="307"/>
      <c r="IZV194" s="307"/>
      <c r="IZW194" s="307"/>
      <c r="IZX194" s="307"/>
      <c r="IZY194" s="307"/>
      <c r="IZZ194" s="307"/>
      <c r="JAA194" s="307"/>
      <c r="JAB194" s="307"/>
      <c r="JAC194" s="307"/>
      <c r="JAD194" s="307"/>
      <c r="JAE194" s="307"/>
      <c r="JAF194" s="307"/>
      <c r="JAG194" s="307"/>
      <c r="JAH194" s="307"/>
      <c r="JAI194" s="307"/>
      <c r="JAJ194" s="307"/>
      <c r="JAK194" s="307"/>
      <c r="JAL194" s="307"/>
      <c r="JAM194" s="307"/>
      <c r="JAN194" s="307"/>
      <c r="JAO194" s="307"/>
      <c r="JAP194" s="307"/>
      <c r="JAQ194" s="307"/>
      <c r="JAR194" s="307"/>
      <c r="JAS194" s="307"/>
      <c r="JAT194" s="307"/>
      <c r="JAU194" s="307"/>
      <c r="JAV194" s="307"/>
      <c r="JAW194" s="307"/>
      <c r="JAX194" s="307"/>
      <c r="JAY194" s="307"/>
      <c r="JAZ194" s="307"/>
      <c r="JBA194" s="307"/>
      <c r="JBB194" s="307"/>
      <c r="JBC194" s="307"/>
      <c r="JBD194" s="307"/>
      <c r="JBE194" s="307"/>
      <c r="JBF194" s="307"/>
      <c r="JBG194" s="307"/>
      <c r="JBH194" s="307"/>
      <c r="JBI194" s="307"/>
      <c r="JBJ194" s="307"/>
      <c r="JBK194" s="307"/>
      <c r="JBL194" s="307"/>
      <c r="JBM194" s="307"/>
      <c r="JBN194" s="307"/>
      <c r="JBO194" s="307"/>
      <c r="JBP194" s="307"/>
      <c r="JBQ194" s="307"/>
      <c r="JBR194" s="307"/>
      <c r="JBS194" s="307"/>
      <c r="JBT194" s="307"/>
      <c r="JBU194" s="307"/>
      <c r="JBV194" s="307"/>
      <c r="JBW194" s="307"/>
      <c r="JBX194" s="307"/>
      <c r="JBY194" s="307"/>
      <c r="JBZ194" s="307"/>
      <c r="JCA194" s="307"/>
      <c r="JCB194" s="307"/>
      <c r="JCC194" s="307"/>
      <c r="JCD194" s="307"/>
      <c r="JCE194" s="307"/>
      <c r="JCF194" s="307"/>
      <c r="JCG194" s="307"/>
      <c r="JCH194" s="307"/>
      <c r="JCI194" s="307"/>
      <c r="JCJ194" s="307"/>
      <c r="JCK194" s="307"/>
      <c r="JCL194" s="307"/>
      <c r="JCM194" s="307"/>
      <c r="JCN194" s="307"/>
      <c r="JCO194" s="307"/>
      <c r="JCP194" s="307"/>
      <c r="JCQ194" s="307"/>
      <c r="JCR194" s="307"/>
      <c r="JCS194" s="307"/>
      <c r="JCT194" s="307"/>
      <c r="JCU194" s="307"/>
      <c r="JCV194" s="307"/>
      <c r="JCW194" s="307"/>
      <c r="JCX194" s="307"/>
      <c r="JCY194" s="307"/>
      <c r="JCZ194" s="307"/>
      <c r="JDA194" s="307"/>
      <c r="JDB194" s="307"/>
      <c r="JDC194" s="307"/>
      <c r="JDD194" s="307"/>
      <c r="JDE194" s="307"/>
      <c r="JDF194" s="307"/>
      <c r="JDG194" s="307"/>
      <c r="JDH194" s="307"/>
      <c r="JDI194" s="307"/>
      <c r="JDJ194" s="307"/>
      <c r="JDK194" s="307"/>
      <c r="JDL194" s="307"/>
      <c r="JDM194" s="307"/>
      <c r="JDN194" s="307"/>
      <c r="JDO194" s="307"/>
      <c r="JDP194" s="307"/>
      <c r="JDQ194" s="307"/>
      <c r="JDR194" s="307"/>
      <c r="JDS194" s="307"/>
      <c r="JDT194" s="307"/>
      <c r="JDU194" s="307"/>
      <c r="JDV194" s="307"/>
      <c r="JDW194" s="307"/>
      <c r="JDX194" s="307"/>
      <c r="JDY194" s="307"/>
      <c r="JDZ194" s="307"/>
      <c r="JEA194" s="307"/>
      <c r="JEB194" s="307"/>
      <c r="JEC194" s="307"/>
      <c r="JED194" s="307"/>
      <c r="JEE194" s="307"/>
      <c r="JEF194" s="307"/>
      <c r="JEG194" s="307"/>
      <c r="JEH194" s="307"/>
      <c r="JEI194" s="307"/>
      <c r="JEJ194" s="307"/>
      <c r="JEK194" s="307"/>
      <c r="JEL194" s="307"/>
      <c r="JEM194" s="307"/>
      <c r="JEN194" s="307"/>
      <c r="JEO194" s="307"/>
      <c r="JEP194" s="307"/>
      <c r="JEQ194" s="307"/>
      <c r="JER194" s="307"/>
      <c r="JES194" s="307"/>
      <c r="JET194" s="307"/>
      <c r="JEU194" s="307"/>
      <c r="JEV194" s="307"/>
      <c r="JEW194" s="307"/>
      <c r="JEX194" s="307"/>
      <c r="JEY194" s="307"/>
      <c r="JEZ194" s="307"/>
      <c r="JFA194" s="307"/>
      <c r="JFB194" s="307"/>
      <c r="JFC194" s="307"/>
      <c r="JFD194" s="307"/>
      <c r="JFE194" s="307"/>
      <c r="JFF194" s="307"/>
      <c r="JFG194" s="307"/>
      <c r="JFH194" s="307"/>
      <c r="JFI194" s="307"/>
      <c r="JFJ194" s="307"/>
      <c r="JFK194" s="307"/>
      <c r="JFL194" s="307"/>
      <c r="JFM194" s="307"/>
      <c r="JFN194" s="307"/>
      <c r="JFO194" s="307"/>
      <c r="JFP194" s="307"/>
      <c r="JFQ194" s="307"/>
      <c r="JFR194" s="307"/>
      <c r="JFS194" s="307"/>
      <c r="JFT194" s="307"/>
      <c r="JFU194" s="307"/>
      <c r="JFV194" s="307"/>
      <c r="JFW194" s="307"/>
      <c r="JFX194" s="307"/>
      <c r="JFY194" s="307"/>
      <c r="JFZ194" s="307"/>
      <c r="JGA194" s="307"/>
      <c r="JGB194" s="307"/>
      <c r="JGC194" s="307"/>
      <c r="JGD194" s="307"/>
      <c r="JGE194" s="307"/>
      <c r="JGF194" s="307"/>
      <c r="JGG194" s="307"/>
      <c r="JGH194" s="307"/>
      <c r="JGI194" s="307"/>
      <c r="JGJ194" s="307"/>
      <c r="JGK194" s="307"/>
      <c r="JGL194" s="307"/>
      <c r="JGM194" s="307"/>
      <c r="JGN194" s="307"/>
      <c r="JGO194" s="307"/>
      <c r="JGP194" s="307"/>
      <c r="JGQ194" s="307"/>
      <c r="JGR194" s="307"/>
      <c r="JGS194" s="307"/>
      <c r="JGT194" s="307"/>
      <c r="JGU194" s="307"/>
      <c r="JGV194" s="307"/>
      <c r="JGW194" s="307"/>
      <c r="JGX194" s="307"/>
      <c r="JGY194" s="307"/>
      <c r="JGZ194" s="307"/>
      <c r="JHA194" s="307"/>
      <c r="JHB194" s="307"/>
      <c r="JHC194" s="307"/>
      <c r="JHD194" s="307"/>
      <c r="JHE194" s="307"/>
      <c r="JHF194" s="307"/>
      <c r="JHG194" s="307"/>
      <c r="JHH194" s="307"/>
      <c r="JHI194" s="307"/>
      <c r="JHJ194" s="307"/>
      <c r="JHK194" s="307"/>
      <c r="JHL194" s="307"/>
      <c r="JHM194" s="307"/>
      <c r="JHN194" s="307"/>
      <c r="JHO194" s="307"/>
      <c r="JHP194" s="307"/>
      <c r="JHQ194" s="307"/>
      <c r="JHR194" s="307"/>
      <c r="JHS194" s="307"/>
      <c r="JHT194" s="307"/>
      <c r="JHU194" s="307"/>
      <c r="JHV194" s="307"/>
      <c r="JHW194" s="307"/>
      <c r="JHX194" s="307"/>
      <c r="JHY194" s="307"/>
      <c r="JHZ194" s="307"/>
      <c r="JIA194" s="307"/>
      <c r="JIB194" s="307"/>
      <c r="JIC194" s="307"/>
      <c r="JID194" s="307"/>
      <c r="JIE194" s="307"/>
      <c r="JIF194" s="307"/>
      <c r="JIG194" s="307"/>
      <c r="JIH194" s="307"/>
      <c r="JII194" s="307"/>
      <c r="JIJ194" s="307"/>
      <c r="JIK194" s="307"/>
      <c r="JIL194" s="307"/>
      <c r="JIM194" s="307"/>
      <c r="JIN194" s="307"/>
      <c r="JIO194" s="307"/>
      <c r="JIP194" s="307"/>
      <c r="JIQ194" s="307"/>
      <c r="JIR194" s="307"/>
      <c r="JIS194" s="307"/>
      <c r="JIT194" s="307"/>
      <c r="JIU194" s="307"/>
      <c r="JIV194" s="307"/>
      <c r="JIW194" s="307"/>
      <c r="JIX194" s="307"/>
      <c r="JIY194" s="307"/>
      <c r="JIZ194" s="307"/>
      <c r="JJA194" s="307"/>
      <c r="JJB194" s="307"/>
      <c r="JJC194" s="307"/>
      <c r="JJD194" s="307"/>
      <c r="JJE194" s="307"/>
      <c r="JJF194" s="307"/>
      <c r="JJG194" s="307"/>
      <c r="JJH194" s="307"/>
      <c r="JJI194" s="307"/>
      <c r="JJJ194" s="307"/>
      <c r="JJK194" s="307"/>
      <c r="JJL194" s="307"/>
      <c r="JJM194" s="307"/>
      <c r="JJN194" s="307"/>
      <c r="JJO194" s="307"/>
      <c r="JJP194" s="307"/>
      <c r="JJQ194" s="307"/>
      <c r="JJR194" s="307"/>
      <c r="JJS194" s="307"/>
      <c r="JJT194" s="307"/>
      <c r="JJU194" s="307"/>
      <c r="JJV194" s="307"/>
      <c r="JJW194" s="307"/>
      <c r="JJX194" s="307"/>
      <c r="JJY194" s="307"/>
      <c r="JJZ194" s="307"/>
      <c r="JKA194" s="307"/>
      <c r="JKB194" s="307"/>
      <c r="JKC194" s="307"/>
      <c r="JKD194" s="307"/>
      <c r="JKE194" s="307"/>
      <c r="JKF194" s="307"/>
      <c r="JKG194" s="307"/>
      <c r="JKH194" s="307"/>
      <c r="JKI194" s="307"/>
      <c r="JKJ194" s="307"/>
      <c r="JKK194" s="307"/>
      <c r="JKL194" s="307"/>
      <c r="JKM194" s="307"/>
      <c r="JKN194" s="307"/>
      <c r="JKO194" s="307"/>
      <c r="JKP194" s="307"/>
      <c r="JKQ194" s="307"/>
      <c r="JKR194" s="307"/>
      <c r="JKS194" s="307"/>
      <c r="JKT194" s="307"/>
      <c r="JKU194" s="307"/>
      <c r="JKV194" s="307"/>
      <c r="JKW194" s="307"/>
      <c r="JKX194" s="307"/>
      <c r="JKY194" s="307"/>
      <c r="JKZ194" s="307"/>
      <c r="JLA194" s="307"/>
      <c r="JLB194" s="307"/>
      <c r="JLC194" s="307"/>
      <c r="JLD194" s="307"/>
      <c r="JLE194" s="307"/>
      <c r="JLF194" s="307"/>
      <c r="JLG194" s="307"/>
      <c r="JLH194" s="307"/>
      <c r="JLI194" s="307"/>
      <c r="JLJ194" s="307"/>
      <c r="JLK194" s="307"/>
      <c r="JLL194" s="307"/>
      <c r="JLM194" s="307"/>
      <c r="JLN194" s="307"/>
      <c r="JLO194" s="307"/>
      <c r="JLP194" s="307"/>
      <c r="JLQ194" s="307"/>
      <c r="JLR194" s="307"/>
      <c r="JLS194" s="307"/>
      <c r="JLT194" s="307"/>
      <c r="JLU194" s="307"/>
      <c r="JLV194" s="307"/>
      <c r="JLW194" s="307"/>
      <c r="JLX194" s="307"/>
      <c r="JLY194" s="307"/>
      <c r="JLZ194" s="307"/>
      <c r="JMA194" s="307"/>
      <c r="JMB194" s="307"/>
      <c r="JMC194" s="307"/>
      <c r="JMD194" s="307"/>
      <c r="JME194" s="307"/>
      <c r="JMF194" s="307"/>
      <c r="JMG194" s="307"/>
      <c r="JMH194" s="307"/>
      <c r="JMI194" s="307"/>
      <c r="JMJ194" s="307"/>
      <c r="JMK194" s="307"/>
      <c r="JML194" s="307"/>
      <c r="JMM194" s="307"/>
      <c r="JMN194" s="307"/>
      <c r="JMO194" s="307"/>
      <c r="JMP194" s="307"/>
      <c r="JMQ194" s="307"/>
      <c r="JMR194" s="307"/>
      <c r="JMS194" s="307"/>
      <c r="JMT194" s="307"/>
      <c r="JMU194" s="307"/>
      <c r="JMV194" s="307"/>
      <c r="JMW194" s="307"/>
      <c r="JMX194" s="307"/>
      <c r="JMY194" s="307"/>
      <c r="JMZ194" s="307"/>
      <c r="JNA194" s="307"/>
      <c r="JNB194" s="307"/>
      <c r="JNC194" s="307"/>
      <c r="JND194" s="307"/>
      <c r="JNE194" s="307"/>
      <c r="JNF194" s="307"/>
      <c r="JNG194" s="307"/>
      <c r="JNH194" s="307"/>
      <c r="JNI194" s="307"/>
      <c r="JNJ194" s="307"/>
      <c r="JNK194" s="307"/>
      <c r="JNL194" s="307"/>
      <c r="JNM194" s="307"/>
      <c r="JNN194" s="307"/>
      <c r="JNO194" s="307"/>
      <c r="JNP194" s="307"/>
      <c r="JNQ194" s="307"/>
      <c r="JNR194" s="307"/>
      <c r="JNS194" s="307"/>
      <c r="JNT194" s="307"/>
      <c r="JNU194" s="307"/>
      <c r="JNV194" s="307"/>
      <c r="JNW194" s="307"/>
      <c r="JNX194" s="307"/>
      <c r="JNY194" s="307"/>
      <c r="JNZ194" s="307"/>
      <c r="JOA194" s="307"/>
      <c r="JOB194" s="307"/>
      <c r="JOC194" s="307"/>
      <c r="JOD194" s="307"/>
      <c r="JOE194" s="307"/>
      <c r="JOF194" s="307"/>
      <c r="JOG194" s="307"/>
      <c r="JOH194" s="307"/>
      <c r="JOI194" s="307"/>
      <c r="JOJ194" s="307"/>
      <c r="JOK194" s="307"/>
      <c r="JOL194" s="307"/>
      <c r="JOM194" s="307"/>
      <c r="JON194" s="307"/>
      <c r="JOO194" s="307"/>
      <c r="JOP194" s="307"/>
      <c r="JOQ194" s="307"/>
      <c r="JOR194" s="307"/>
      <c r="JOS194" s="307"/>
      <c r="JOT194" s="307"/>
      <c r="JOU194" s="307"/>
      <c r="JOV194" s="307"/>
      <c r="JOW194" s="307"/>
      <c r="JOX194" s="307"/>
      <c r="JOY194" s="307"/>
      <c r="JOZ194" s="307"/>
      <c r="JPA194" s="307"/>
      <c r="JPB194" s="307"/>
      <c r="JPC194" s="307"/>
      <c r="JPD194" s="307"/>
      <c r="JPE194" s="307"/>
      <c r="JPF194" s="307"/>
      <c r="JPG194" s="307"/>
      <c r="JPH194" s="307"/>
      <c r="JPI194" s="307"/>
      <c r="JPJ194" s="307"/>
      <c r="JPK194" s="307"/>
      <c r="JPL194" s="307"/>
      <c r="JPM194" s="307"/>
      <c r="JPN194" s="307"/>
      <c r="JPO194" s="307"/>
      <c r="JPP194" s="307"/>
      <c r="JPQ194" s="307"/>
      <c r="JPR194" s="307"/>
      <c r="JPS194" s="307"/>
      <c r="JPT194" s="307"/>
      <c r="JPU194" s="307"/>
      <c r="JPV194" s="307"/>
      <c r="JPW194" s="307"/>
      <c r="JPX194" s="307"/>
      <c r="JPY194" s="307"/>
      <c r="JPZ194" s="307"/>
      <c r="JQA194" s="307"/>
      <c r="JQB194" s="307"/>
      <c r="JQC194" s="307"/>
      <c r="JQD194" s="307"/>
      <c r="JQE194" s="307"/>
      <c r="JQF194" s="307"/>
      <c r="JQG194" s="307"/>
      <c r="JQH194" s="307"/>
      <c r="JQI194" s="307"/>
      <c r="JQJ194" s="307"/>
      <c r="JQK194" s="307"/>
      <c r="JQL194" s="307"/>
      <c r="JQM194" s="307"/>
      <c r="JQN194" s="307"/>
      <c r="JQO194" s="307"/>
      <c r="JQP194" s="307"/>
      <c r="JQQ194" s="307"/>
      <c r="JQR194" s="307"/>
      <c r="JQS194" s="307"/>
      <c r="JQT194" s="307"/>
      <c r="JQU194" s="307"/>
      <c r="JQV194" s="307"/>
      <c r="JQW194" s="307"/>
      <c r="JQX194" s="307"/>
      <c r="JQY194" s="307"/>
      <c r="JQZ194" s="307"/>
      <c r="JRA194" s="307"/>
      <c r="JRB194" s="307"/>
      <c r="JRC194" s="307"/>
      <c r="JRD194" s="307"/>
      <c r="JRE194" s="307"/>
      <c r="JRF194" s="307"/>
      <c r="JRG194" s="307"/>
      <c r="JRH194" s="307"/>
      <c r="JRI194" s="307"/>
      <c r="JRJ194" s="307"/>
      <c r="JRK194" s="307"/>
      <c r="JRL194" s="307"/>
      <c r="JRM194" s="307"/>
      <c r="JRN194" s="307"/>
      <c r="JRO194" s="307"/>
      <c r="JRP194" s="307"/>
      <c r="JRQ194" s="307"/>
      <c r="JRR194" s="307"/>
      <c r="JRS194" s="307"/>
      <c r="JRT194" s="307"/>
      <c r="JRU194" s="307"/>
      <c r="JRV194" s="307"/>
      <c r="JRW194" s="307"/>
      <c r="JRX194" s="307"/>
      <c r="JRY194" s="307"/>
      <c r="JRZ194" s="307"/>
      <c r="JSA194" s="307"/>
      <c r="JSB194" s="307"/>
      <c r="JSC194" s="307"/>
      <c r="JSD194" s="307"/>
      <c r="JSE194" s="307"/>
      <c r="JSF194" s="307"/>
      <c r="JSG194" s="307"/>
      <c r="JSH194" s="307"/>
      <c r="JSI194" s="307"/>
      <c r="JSJ194" s="307"/>
      <c r="JSK194" s="307"/>
      <c r="JSL194" s="307"/>
      <c r="JSM194" s="307"/>
      <c r="JSN194" s="307"/>
      <c r="JSO194" s="307"/>
      <c r="JSP194" s="307"/>
      <c r="JSQ194" s="307"/>
      <c r="JSR194" s="307"/>
      <c r="JSS194" s="307"/>
      <c r="JST194" s="307"/>
      <c r="JSU194" s="307"/>
      <c r="JSV194" s="307"/>
      <c r="JSW194" s="307"/>
      <c r="JSX194" s="307"/>
      <c r="JSY194" s="307"/>
      <c r="JSZ194" s="307"/>
      <c r="JTA194" s="307"/>
      <c r="JTB194" s="307"/>
      <c r="JTC194" s="307"/>
      <c r="JTD194" s="307"/>
      <c r="JTE194" s="307"/>
      <c r="JTF194" s="307"/>
      <c r="JTG194" s="307"/>
      <c r="JTH194" s="307"/>
      <c r="JTI194" s="307"/>
      <c r="JTJ194" s="307"/>
      <c r="JTK194" s="307"/>
      <c r="JTL194" s="307"/>
      <c r="JTM194" s="307"/>
      <c r="JTN194" s="307"/>
      <c r="JTO194" s="307"/>
      <c r="JTP194" s="307"/>
      <c r="JTQ194" s="307"/>
      <c r="JTR194" s="307"/>
      <c r="JTS194" s="307"/>
      <c r="JTT194" s="307"/>
      <c r="JTU194" s="307"/>
      <c r="JTV194" s="307"/>
      <c r="JTW194" s="307"/>
      <c r="JTX194" s="307"/>
      <c r="JTY194" s="307"/>
      <c r="JTZ194" s="307"/>
      <c r="JUA194" s="307"/>
      <c r="JUB194" s="307"/>
      <c r="JUC194" s="307"/>
      <c r="JUD194" s="307"/>
      <c r="JUE194" s="307"/>
      <c r="JUF194" s="307"/>
      <c r="JUG194" s="307"/>
      <c r="JUH194" s="307"/>
      <c r="JUI194" s="307"/>
      <c r="JUJ194" s="307"/>
      <c r="JUK194" s="307"/>
      <c r="JUL194" s="307"/>
      <c r="JUM194" s="307"/>
      <c r="JUN194" s="307"/>
      <c r="JUO194" s="307"/>
      <c r="JUP194" s="307"/>
      <c r="JUQ194" s="307"/>
      <c r="JUR194" s="307"/>
      <c r="JUS194" s="307"/>
      <c r="JUT194" s="307"/>
      <c r="JUU194" s="307"/>
      <c r="JUV194" s="307"/>
      <c r="JUW194" s="307"/>
      <c r="JUX194" s="307"/>
      <c r="JUY194" s="307"/>
      <c r="JUZ194" s="307"/>
      <c r="JVA194" s="307"/>
      <c r="JVB194" s="307"/>
      <c r="JVC194" s="307"/>
      <c r="JVD194" s="307"/>
      <c r="JVE194" s="307"/>
      <c r="JVF194" s="307"/>
      <c r="JVG194" s="307"/>
      <c r="JVH194" s="307"/>
      <c r="JVI194" s="307"/>
      <c r="JVJ194" s="307"/>
      <c r="JVK194" s="307"/>
      <c r="JVL194" s="307"/>
      <c r="JVM194" s="307"/>
      <c r="JVN194" s="307"/>
      <c r="JVO194" s="307"/>
      <c r="JVP194" s="307"/>
      <c r="JVQ194" s="307"/>
      <c r="JVR194" s="307"/>
      <c r="JVS194" s="307"/>
      <c r="JVT194" s="307"/>
      <c r="JVU194" s="307"/>
      <c r="JVV194" s="307"/>
      <c r="JVW194" s="307"/>
      <c r="JVX194" s="307"/>
      <c r="JVY194" s="307"/>
      <c r="JVZ194" s="307"/>
      <c r="JWA194" s="307"/>
      <c r="JWB194" s="307"/>
      <c r="JWC194" s="307"/>
      <c r="JWD194" s="307"/>
      <c r="JWE194" s="307"/>
      <c r="JWF194" s="307"/>
      <c r="JWG194" s="307"/>
      <c r="JWH194" s="307"/>
      <c r="JWI194" s="307"/>
      <c r="JWJ194" s="307"/>
      <c r="JWK194" s="307"/>
      <c r="JWL194" s="307"/>
      <c r="JWM194" s="307"/>
      <c r="JWN194" s="307"/>
      <c r="JWO194" s="307"/>
      <c r="JWP194" s="307"/>
      <c r="JWQ194" s="307"/>
      <c r="JWR194" s="307"/>
      <c r="JWS194" s="307"/>
      <c r="JWT194" s="307"/>
      <c r="JWU194" s="307"/>
      <c r="JWV194" s="307"/>
      <c r="JWW194" s="307"/>
      <c r="JWX194" s="307"/>
      <c r="JWY194" s="307"/>
      <c r="JWZ194" s="307"/>
      <c r="JXA194" s="307"/>
      <c r="JXB194" s="307"/>
      <c r="JXC194" s="307"/>
      <c r="JXD194" s="307"/>
      <c r="JXE194" s="307"/>
      <c r="JXF194" s="307"/>
      <c r="JXG194" s="307"/>
      <c r="JXH194" s="307"/>
      <c r="JXI194" s="307"/>
      <c r="JXJ194" s="307"/>
      <c r="JXK194" s="307"/>
      <c r="JXL194" s="307"/>
      <c r="JXM194" s="307"/>
      <c r="JXN194" s="307"/>
      <c r="JXO194" s="307"/>
      <c r="JXP194" s="307"/>
      <c r="JXQ194" s="307"/>
      <c r="JXR194" s="307"/>
      <c r="JXS194" s="307"/>
      <c r="JXT194" s="307"/>
      <c r="JXU194" s="307"/>
      <c r="JXV194" s="307"/>
      <c r="JXW194" s="307"/>
      <c r="JXX194" s="307"/>
      <c r="JXY194" s="307"/>
      <c r="JXZ194" s="307"/>
      <c r="JYA194" s="307"/>
      <c r="JYB194" s="307"/>
      <c r="JYC194" s="307"/>
      <c r="JYD194" s="307"/>
      <c r="JYE194" s="307"/>
      <c r="JYF194" s="307"/>
      <c r="JYG194" s="307"/>
      <c r="JYH194" s="307"/>
      <c r="JYI194" s="307"/>
      <c r="JYJ194" s="307"/>
      <c r="JYK194" s="307"/>
      <c r="JYL194" s="307"/>
      <c r="JYM194" s="307"/>
      <c r="JYN194" s="307"/>
      <c r="JYO194" s="307"/>
      <c r="JYP194" s="307"/>
      <c r="JYQ194" s="307"/>
      <c r="JYR194" s="307"/>
      <c r="JYS194" s="307"/>
      <c r="JYT194" s="307"/>
      <c r="JYU194" s="307"/>
      <c r="JYV194" s="307"/>
      <c r="JYW194" s="307"/>
      <c r="JYX194" s="307"/>
      <c r="JYY194" s="307"/>
      <c r="JYZ194" s="307"/>
      <c r="JZA194" s="307"/>
      <c r="JZB194" s="307"/>
      <c r="JZC194" s="307"/>
      <c r="JZD194" s="307"/>
      <c r="JZE194" s="307"/>
      <c r="JZF194" s="307"/>
      <c r="JZG194" s="307"/>
      <c r="JZH194" s="307"/>
      <c r="JZI194" s="307"/>
      <c r="JZJ194" s="307"/>
      <c r="JZK194" s="307"/>
      <c r="JZL194" s="307"/>
      <c r="JZM194" s="307"/>
      <c r="JZN194" s="307"/>
      <c r="JZO194" s="307"/>
      <c r="JZP194" s="307"/>
      <c r="JZQ194" s="307"/>
      <c r="JZR194" s="307"/>
      <c r="JZS194" s="307"/>
      <c r="JZT194" s="307"/>
      <c r="JZU194" s="307"/>
      <c r="JZV194" s="307"/>
      <c r="JZW194" s="307"/>
      <c r="JZX194" s="307"/>
      <c r="JZY194" s="307"/>
      <c r="JZZ194" s="307"/>
      <c r="KAA194" s="307"/>
      <c r="KAB194" s="307"/>
      <c r="KAC194" s="307"/>
      <c r="KAD194" s="307"/>
      <c r="KAE194" s="307"/>
      <c r="KAF194" s="307"/>
      <c r="KAG194" s="307"/>
      <c r="KAH194" s="307"/>
      <c r="KAI194" s="307"/>
      <c r="KAJ194" s="307"/>
      <c r="KAK194" s="307"/>
      <c r="KAL194" s="307"/>
      <c r="KAM194" s="307"/>
      <c r="KAN194" s="307"/>
      <c r="KAO194" s="307"/>
      <c r="KAP194" s="307"/>
      <c r="KAQ194" s="307"/>
      <c r="KAR194" s="307"/>
      <c r="KAS194" s="307"/>
      <c r="KAT194" s="307"/>
      <c r="KAU194" s="307"/>
      <c r="KAV194" s="307"/>
      <c r="KAW194" s="307"/>
      <c r="KAX194" s="307"/>
      <c r="KAY194" s="307"/>
      <c r="KAZ194" s="307"/>
      <c r="KBA194" s="307"/>
      <c r="KBB194" s="307"/>
      <c r="KBC194" s="307"/>
      <c r="KBD194" s="307"/>
      <c r="KBE194" s="307"/>
      <c r="KBF194" s="307"/>
      <c r="KBG194" s="307"/>
      <c r="KBH194" s="307"/>
      <c r="KBI194" s="307"/>
      <c r="KBJ194" s="307"/>
      <c r="KBK194" s="307"/>
      <c r="KBL194" s="307"/>
      <c r="KBM194" s="307"/>
      <c r="KBN194" s="307"/>
      <c r="KBO194" s="307"/>
      <c r="KBP194" s="307"/>
      <c r="KBQ194" s="307"/>
      <c r="KBR194" s="307"/>
      <c r="KBS194" s="307"/>
      <c r="KBT194" s="307"/>
      <c r="KBU194" s="307"/>
      <c r="KBV194" s="307"/>
      <c r="KBW194" s="307"/>
      <c r="KBX194" s="307"/>
      <c r="KBY194" s="307"/>
      <c r="KBZ194" s="307"/>
      <c r="KCA194" s="307"/>
      <c r="KCB194" s="307"/>
      <c r="KCC194" s="307"/>
      <c r="KCD194" s="307"/>
      <c r="KCE194" s="307"/>
      <c r="KCF194" s="307"/>
      <c r="KCG194" s="307"/>
      <c r="KCH194" s="307"/>
      <c r="KCI194" s="307"/>
      <c r="KCJ194" s="307"/>
      <c r="KCK194" s="307"/>
      <c r="KCL194" s="307"/>
      <c r="KCM194" s="307"/>
      <c r="KCN194" s="307"/>
      <c r="KCO194" s="307"/>
      <c r="KCP194" s="307"/>
      <c r="KCQ194" s="307"/>
      <c r="KCR194" s="307"/>
      <c r="KCS194" s="307"/>
      <c r="KCT194" s="307"/>
      <c r="KCU194" s="307"/>
      <c r="KCV194" s="307"/>
      <c r="KCW194" s="307"/>
      <c r="KCX194" s="307"/>
      <c r="KCY194" s="307"/>
      <c r="KCZ194" s="307"/>
      <c r="KDA194" s="307"/>
      <c r="KDB194" s="307"/>
      <c r="KDC194" s="307"/>
      <c r="KDD194" s="307"/>
      <c r="KDE194" s="307"/>
      <c r="KDF194" s="307"/>
      <c r="KDG194" s="307"/>
      <c r="KDH194" s="307"/>
      <c r="KDI194" s="307"/>
      <c r="KDJ194" s="307"/>
      <c r="KDK194" s="307"/>
      <c r="KDL194" s="307"/>
      <c r="KDM194" s="307"/>
      <c r="KDN194" s="307"/>
      <c r="KDO194" s="307"/>
      <c r="KDP194" s="307"/>
      <c r="KDQ194" s="307"/>
      <c r="KDR194" s="307"/>
      <c r="KDS194" s="307"/>
      <c r="KDT194" s="307"/>
      <c r="KDU194" s="307"/>
      <c r="KDV194" s="307"/>
      <c r="KDW194" s="307"/>
      <c r="KDX194" s="307"/>
      <c r="KDY194" s="307"/>
      <c r="KDZ194" s="307"/>
      <c r="KEA194" s="307"/>
      <c r="KEB194" s="307"/>
      <c r="KEC194" s="307"/>
      <c r="KED194" s="307"/>
      <c r="KEE194" s="307"/>
      <c r="KEF194" s="307"/>
      <c r="KEG194" s="307"/>
      <c r="KEH194" s="307"/>
      <c r="KEI194" s="307"/>
      <c r="KEJ194" s="307"/>
      <c r="KEK194" s="307"/>
      <c r="KEL194" s="307"/>
      <c r="KEM194" s="307"/>
      <c r="KEN194" s="307"/>
      <c r="KEO194" s="307"/>
      <c r="KEP194" s="307"/>
      <c r="KEQ194" s="307"/>
      <c r="KER194" s="307"/>
      <c r="KES194" s="307"/>
      <c r="KET194" s="307"/>
      <c r="KEU194" s="307"/>
      <c r="KEV194" s="307"/>
      <c r="KEW194" s="307"/>
      <c r="KEX194" s="307"/>
      <c r="KEY194" s="307"/>
      <c r="KEZ194" s="307"/>
      <c r="KFA194" s="307"/>
      <c r="KFB194" s="307"/>
      <c r="KFC194" s="307"/>
      <c r="KFD194" s="307"/>
      <c r="KFE194" s="307"/>
      <c r="KFF194" s="307"/>
      <c r="KFG194" s="307"/>
      <c r="KFH194" s="307"/>
      <c r="KFI194" s="307"/>
      <c r="KFJ194" s="307"/>
      <c r="KFK194" s="307"/>
      <c r="KFL194" s="307"/>
      <c r="KFM194" s="307"/>
      <c r="KFN194" s="307"/>
      <c r="KFO194" s="307"/>
      <c r="KFP194" s="307"/>
      <c r="KFQ194" s="307"/>
      <c r="KFR194" s="307"/>
      <c r="KFS194" s="307"/>
      <c r="KFT194" s="307"/>
      <c r="KFU194" s="307"/>
      <c r="KFV194" s="307"/>
      <c r="KFW194" s="307"/>
      <c r="KFX194" s="307"/>
      <c r="KFY194" s="307"/>
      <c r="KFZ194" s="307"/>
      <c r="KGA194" s="307"/>
      <c r="KGB194" s="307"/>
      <c r="KGC194" s="307"/>
      <c r="KGD194" s="307"/>
      <c r="KGE194" s="307"/>
      <c r="KGF194" s="307"/>
      <c r="KGG194" s="307"/>
      <c r="KGH194" s="307"/>
      <c r="KGI194" s="307"/>
      <c r="KGJ194" s="307"/>
      <c r="KGK194" s="307"/>
      <c r="KGL194" s="307"/>
      <c r="KGM194" s="307"/>
      <c r="KGN194" s="307"/>
      <c r="KGO194" s="307"/>
      <c r="KGP194" s="307"/>
      <c r="KGQ194" s="307"/>
      <c r="KGR194" s="307"/>
      <c r="KGS194" s="307"/>
      <c r="KGT194" s="307"/>
      <c r="KGU194" s="307"/>
      <c r="KGV194" s="307"/>
      <c r="KGW194" s="307"/>
      <c r="KGX194" s="307"/>
      <c r="KGY194" s="307"/>
      <c r="KGZ194" s="307"/>
      <c r="KHA194" s="307"/>
      <c r="KHB194" s="307"/>
      <c r="KHC194" s="307"/>
      <c r="KHD194" s="307"/>
      <c r="KHE194" s="307"/>
      <c r="KHF194" s="307"/>
      <c r="KHG194" s="307"/>
      <c r="KHH194" s="307"/>
      <c r="KHI194" s="307"/>
      <c r="KHJ194" s="307"/>
      <c r="KHK194" s="307"/>
      <c r="KHL194" s="307"/>
      <c r="KHM194" s="307"/>
      <c r="KHN194" s="307"/>
      <c r="KHO194" s="307"/>
      <c r="KHP194" s="307"/>
      <c r="KHQ194" s="307"/>
      <c r="KHR194" s="307"/>
      <c r="KHS194" s="307"/>
      <c r="KHT194" s="307"/>
      <c r="KHU194" s="307"/>
      <c r="KHV194" s="307"/>
      <c r="KHW194" s="307"/>
      <c r="KHX194" s="307"/>
      <c r="KHY194" s="307"/>
      <c r="KHZ194" s="307"/>
      <c r="KIA194" s="307"/>
      <c r="KIB194" s="307"/>
      <c r="KIC194" s="307"/>
      <c r="KID194" s="307"/>
      <c r="KIE194" s="307"/>
      <c r="KIF194" s="307"/>
      <c r="KIG194" s="307"/>
      <c r="KIH194" s="307"/>
      <c r="KII194" s="307"/>
      <c r="KIJ194" s="307"/>
      <c r="KIK194" s="307"/>
      <c r="KIL194" s="307"/>
      <c r="KIM194" s="307"/>
      <c r="KIN194" s="307"/>
      <c r="KIO194" s="307"/>
      <c r="KIP194" s="307"/>
      <c r="KIQ194" s="307"/>
      <c r="KIR194" s="307"/>
      <c r="KIS194" s="307"/>
      <c r="KIT194" s="307"/>
      <c r="KIU194" s="307"/>
      <c r="KIV194" s="307"/>
      <c r="KIW194" s="307"/>
      <c r="KIX194" s="307"/>
      <c r="KIY194" s="307"/>
      <c r="KIZ194" s="307"/>
      <c r="KJA194" s="307"/>
      <c r="KJB194" s="307"/>
      <c r="KJC194" s="307"/>
      <c r="KJD194" s="307"/>
      <c r="KJE194" s="307"/>
      <c r="KJF194" s="307"/>
      <c r="KJG194" s="307"/>
      <c r="KJH194" s="307"/>
      <c r="KJI194" s="307"/>
      <c r="KJJ194" s="307"/>
      <c r="KJK194" s="307"/>
      <c r="KJL194" s="307"/>
      <c r="KJM194" s="307"/>
      <c r="KJN194" s="307"/>
      <c r="KJO194" s="307"/>
      <c r="KJP194" s="307"/>
      <c r="KJQ194" s="307"/>
      <c r="KJR194" s="307"/>
      <c r="KJS194" s="307"/>
      <c r="KJT194" s="307"/>
      <c r="KJU194" s="307"/>
      <c r="KJV194" s="307"/>
      <c r="KJW194" s="307"/>
      <c r="KJX194" s="307"/>
      <c r="KJY194" s="307"/>
      <c r="KJZ194" s="307"/>
      <c r="KKA194" s="307"/>
      <c r="KKB194" s="307"/>
      <c r="KKC194" s="307"/>
      <c r="KKD194" s="307"/>
      <c r="KKE194" s="307"/>
      <c r="KKF194" s="307"/>
      <c r="KKG194" s="307"/>
      <c r="KKH194" s="307"/>
      <c r="KKI194" s="307"/>
      <c r="KKJ194" s="307"/>
      <c r="KKK194" s="307"/>
      <c r="KKL194" s="307"/>
      <c r="KKM194" s="307"/>
      <c r="KKN194" s="307"/>
      <c r="KKO194" s="307"/>
      <c r="KKP194" s="307"/>
      <c r="KKQ194" s="307"/>
      <c r="KKR194" s="307"/>
      <c r="KKS194" s="307"/>
      <c r="KKT194" s="307"/>
      <c r="KKU194" s="307"/>
      <c r="KKV194" s="307"/>
      <c r="KKW194" s="307"/>
      <c r="KKX194" s="307"/>
      <c r="KKY194" s="307"/>
      <c r="KKZ194" s="307"/>
      <c r="KLA194" s="307"/>
      <c r="KLB194" s="307"/>
      <c r="KLC194" s="307"/>
      <c r="KLD194" s="307"/>
      <c r="KLE194" s="307"/>
      <c r="KLF194" s="307"/>
      <c r="KLG194" s="307"/>
      <c r="KLH194" s="307"/>
      <c r="KLI194" s="307"/>
      <c r="KLJ194" s="307"/>
      <c r="KLK194" s="307"/>
      <c r="KLL194" s="307"/>
      <c r="KLM194" s="307"/>
      <c r="KLN194" s="307"/>
      <c r="KLO194" s="307"/>
      <c r="KLP194" s="307"/>
      <c r="KLQ194" s="307"/>
      <c r="KLR194" s="307"/>
      <c r="KLS194" s="307"/>
      <c r="KLT194" s="307"/>
      <c r="KLU194" s="307"/>
      <c r="KLV194" s="307"/>
      <c r="KLW194" s="307"/>
      <c r="KLX194" s="307"/>
      <c r="KLY194" s="307"/>
      <c r="KLZ194" s="307"/>
      <c r="KMA194" s="307"/>
      <c r="KMB194" s="307"/>
      <c r="KMC194" s="307"/>
      <c r="KMD194" s="307"/>
      <c r="KME194" s="307"/>
      <c r="KMF194" s="307"/>
      <c r="KMG194" s="307"/>
      <c r="KMH194" s="307"/>
      <c r="KMI194" s="307"/>
      <c r="KMJ194" s="307"/>
      <c r="KMK194" s="307"/>
      <c r="KML194" s="307"/>
      <c r="KMM194" s="307"/>
      <c r="KMN194" s="307"/>
      <c r="KMO194" s="307"/>
      <c r="KMP194" s="307"/>
      <c r="KMQ194" s="307"/>
      <c r="KMR194" s="307"/>
      <c r="KMS194" s="307"/>
      <c r="KMT194" s="307"/>
      <c r="KMU194" s="307"/>
      <c r="KMV194" s="307"/>
      <c r="KMW194" s="307"/>
      <c r="KMX194" s="307"/>
      <c r="KMY194" s="307"/>
      <c r="KMZ194" s="307"/>
      <c r="KNA194" s="307"/>
      <c r="KNB194" s="307"/>
      <c r="KNC194" s="307"/>
      <c r="KND194" s="307"/>
      <c r="KNE194" s="307"/>
      <c r="KNF194" s="307"/>
      <c r="KNG194" s="307"/>
      <c r="KNH194" s="307"/>
      <c r="KNI194" s="307"/>
      <c r="KNJ194" s="307"/>
      <c r="KNK194" s="307"/>
      <c r="KNL194" s="307"/>
      <c r="KNM194" s="307"/>
      <c r="KNN194" s="307"/>
      <c r="KNO194" s="307"/>
      <c r="KNP194" s="307"/>
      <c r="KNQ194" s="307"/>
      <c r="KNR194" s="307"/>
      <c r="KNS194" s="307"/>
      <c r="KNT194" s="307"/>
      <c r="KNU194" s="307"/>
      <c r="KNV194" s="307"/>
      <c r="KNW194" s="307"/>
      <c r="KNX194" s="307"/>
      <c r="KNY194" s="307"/>
      <c r="KNZ194" s="307"/>
      <c r="KOA194" s="307"/>
      <c r="KOB194" s="307"/>
      <c r="KOC194" s="307"/>
      <c r="KOD194" s="307"/>
      <c r="KOE194" s="307"/>
      <c r="KOF194" s="307"/>
      <c r="KOG194" s="307"/>
      <c r="KOH194" s="307"/>
      <c r="KOI194" s="307"/>
      <c r="KOJ194" s="307"/>
      <c r="KOK194" s="307"/>
      <c r="KOL194" s="307"/>
      <c r="KOM194" s="307"/>
      <c r="KON194" s="307"/>
      <c r="KOO194" s="307"/>
      <c r="KOP194" s="307"/>
      <c r="KOQ194" s="307"/>
      <c r="KOR194" s="307"/>
      <c r="KOS194" s="307"/>
      <c r="KOT194" s="307"/>
      <c r="KOU194" s="307"/>
      <c r="KOV194" s="307"/>
      <c r="KOW194" s="307"/>
      <c r="KOX194" s="307"/>
      <c r="KOY194" s="307"/>
      <c r="KOZ194" s="307"/>
      <c r="KPA194" s="307"/>
      <c r="KPB194" s="307"/>
      <c r="KPC194" s="307"/>
      <c r="KPD194" s="307"/>
      <c r="KPE194" s="307"/>
      <c r="KPF194" s="307"/>
      <c r="KPG194" s="307"/>
      <c r="KPH194" s="307"/>
      <c r="KPI194" s="307"/>
      <c r="KPJ194" s="307"/>
      <c r="KPK194" s="307"/>
      <c r="KPL194" s="307"/>
      <c r="KPM194" s="307"/>
      <c r="KPN194" s="307"/>
      <c r="KPO194" s="307"/>
      <c r="KPP194" s="307"/>
      <c r="KPQ194" s="307"/>
      <c r="KPR194" s="307"/>
      <c r="KPS194" s="307"/>
      <c r="KPT194" s="307"/>
      <c r="KPU194" s="307"/>
      <c r="KPV194" s="307"/>
      <c r="KPW194" s="307"/>
      <c r="KPX194" s="307"/>
      <c r="KPY194" s="307"/>
      <c r="KPZ194" s="307"/>
      <c r="KQA194" s="307"/>
      <c r="KQB194" s="307"/>
      <c r="KQC194" s="307"/>
      <c r="KQD194" s="307"/>
      <c r="KQE194" s="307"/>
      <c r="KQF194" s="307"/>
      <c r="KQG194" s="307"/>
      <c r="KQH194" s="307"/>
      <c r="KQI194" s="307"/>
      <c r="KQJ194" s="307"/>
      <c r="KQK194" s="307"/>
      <c r="KQL194" s="307"/>
      <c r="KQM194" s="307"/>
      <c r="KQN194" s="307"/>
      <c r="KQO194" s="307"/>
      <c r="KQP194" s="307"/>
      <c r="KQQ194" s="307"/>
      <c r="KQR194" s="307"/>
      <c r="KQS194" s="307"/>
      <c r="KQT194" s="307"/>
      <c r="KQU194" s="307"/>
      <c r="KQV194" s="307"/>
      <c r="KQW194" s="307"/>
      <c r="KQX194" s="307"/>
      <c r="KQY194" s="307"/>
      <c r="KQZ194" s="307"/>
      <c r="KRA194" s="307"/>
      <c r="KRB194" s="307"/>
      <c r="KRC194" s="307"/>
      <c r="KRD194" s="307"/>
      <c r="KRE194" s="307"/>
      <c r="KRF194" s="307"/>
      <c r="KRG194" s="307"/>
      <c r="KRH194" s="307"/>
      <c r="KRI194" s="307"/>
      <c r="KRJ194" s="307"/>
      <c r="KRK194" s="307"/>
      <c r="KRL194" s="307"/>
      <c r="KRM194" s="307"/>
      <c r="KRN194" s="307"/>
      <c r="KRO194" s="307"/>
      <c r="KRP194" s="307"/>
      <c r="KRQ194" s="307"/>
      <c r="KRR194" s="307"/>
      <c r="KRS194" s="307"/>
      <c r="KRT194" s="307"/>
      <c r="KRU194" s="307"/>
      <c r="KRV194" s="307"/>
      <c r="KRW194" s="307"/>
      <c r="KRX194" s="307"/>
      <c r="KRY194" s="307"/>
      <c r="KRZ194" s="307"/>
      <c r="KSA194" s="307"/>
      <c r="KSB194" s="307"/>
      <c r="KSC194" s="307"/>
      <c r="KSD194" s="307"/>
      <c r="KSE194" s="307"/>
      <c r="KSF194" s="307"/>
      <c r="KSG194" s="307"/>
      <c r="KSH194" s="307"/>
      <c r="KSI194" s="307"/>
      <c r="KSJ194" s="307"/>
      <c r="KSK194" s="307"/>
      <c r="KSL194" s="307"/>
      <c r="KSM194" s="307"/>
      <c r="KSN194" s="307"/>
      <c r="KSO194" s="307"/>
      <c r="KSP194" s="307"/>
      <c r="KSQ194" s="307"/>
      <c r="KSR194" s="307"/>
      <c r="KSS194" s="307"/>
      <c r="KST194" s="307"/>
      <c r="KSU194" s="307"/>
      <c r="KSV194" s="307"/>
      <c r="KSW194" s="307"/>
      <c r="KSX194" s="307"/>
      <c r="KSY194" s="307"/>
      <c r="KSZ194" s="307"/>
      <c r="KTA194" s="307"/>
      <c r="KTB194" s="307"/>
      <c r="KTC194" s="307"/>
      <c r="KTD194" s="307"/>
      <c r="KTE194" s="307"/>
      <c r="KTF194" s="307"/>
      <c r="KTG194" s="307"/>
      <c r="KTH194" s="307"/>
      <c r="KTI194" s="307"/>
      <c r="KTJ194" s="307"/>
      <c r="KTK194" s="307"/>
      <c r="KTL194" s="307"/>
      <c r="KTM194" s="307"/>
      <c r="KTN194" s="307"/>
      <c r="KTO194" s="307"/>
      <c r="KTP194" s="307"/>
      <c r="KTQ194" s="307"/>
      <c r="KTR194" s="307"/>
      <c r="KTS194" s="307"/>
      <c r="KTT194" s="307"/>
      <c r="KTU194" s="307"/>
      <c r="KTV194" s="307"/>
      <c r="KTW194" s="307"/>
      <c r="KTX194" s="307"/>
      <c r="KTY194" s="307"/>
      <c r="KTZ194" s="307"/>
      <c r="KUA194" s="307"/>
      <c r="KUB194" s="307"/>
      <c r="KUC194" s="307"/>
      <c r="KUD194" s="307"/>
      <c r="KUE194" s="307"/>
      <c r="KUF194" s="307"/>
      <c r="KUG194" s="307"/>
      <c r="KUH194" s="307"/>
      <c r="KUI194" s="307"/>
      <c r="KUJ194" s="307"/>
      <c r="KUK194" s="307"/>
      <c r="KUL194" s="307"/>
      <c r="KUM194" s="307"/>
      <c r="KUN194" s="307"/>
      <c r="KUO194" s="307"/>
      <c r="KUP194" s="307"/>
      <c r="KUQ194" s="307"/>
      <c r="KUR194" s="307"/>
      <c r="KUS194" s="307"/>
      <c r="KUT194" s="307"/>
      <c r="KUU194" s="307"/>
      <c r="KUV194" s="307"/>
      <c r="KUW194" s="307"/>
      <c r="KUX194" s="307"/>
      <c r="KUY194" s="307"/>
      <c r="KUZ194" s="307"/>
      <c r="KVA194" s="307"/>
      <c r="KVB194" s="307"/>
      <c r="KVC194" s="307"/>
      <c r="KVD194" s="307"/>
      <c r="KVE194" s="307"/>
      <c r="KVF194" s="307"/>
      <c r="KVG194" s="307"/>
      <c r="KVH194" s="307"/>
      <c r="KVI194" s="307"/>
      <c r="KVJ194" s="307"/>
      <c r="KVK194" s="307"/>
      <c r="KVL194" s="307"/>
      <c r="KVM194" s="307"/>
      <c r="KVN194" s="307"/>
      <c r="KVO194" s="307"/>
      <c r="KVP194" s="307"/>
      <c r="KVQ194" s="307"/>
      <c r="KVR194" s="307"/>
      <c r="KVS194" s="307"/>
      <c r="KVT194" s="307"/>
      <c r="KVU194" s="307"/>
      <c r="KVV194" s="307"/>
      <c r="KVW194" s="307"/>
      <c r="KVX194" s="307"/>
      <c r="KVY194" s="307"/>
      <c r="KVZ194" s="307"/>
      <c r="KWA194" s="307"/>
      <c r="KWB194" s="307"/>
      <c r="KWC194" s="307"/>
      <c r="KWD194" s="307"/>
      <c r="KWE194" s="307"/>
      <c r="KWF194" s="307"/>
      <c r="KWG194" s="307"/>
      <c r="KWH194" s="307"/>
      <c r="KWI194" s="307"/>
      <c r="KWJ194" s="307"/>
      <c r="KWK194" s="307"/>
      <c r="KWL194" s="307"/>
      <c r="KWM194" s="307"/>
      <c r="KWN194" s="307"/>
      <c r="KWO194" s="307"/>
      <c r="KWP194" s="307"/>
      <c r="KWQ194" s="307"/>
      <c r="KWR194" s="307"/>
      <c r="KWS194" s="307"/>
      <c r="KWT194" s="307"/>
      <c r="KWU194" s="307"/>
      <c r="KWV194" s="307"/>
      <c r="KWW194" s="307"/>
      <c r="KWX194" s="307"/>
      <c r="KWY194" s="307"/>
      <c r="KWZ194" s="307"/>
      <c r="KXA194" s="307"/>
      <c r="KXB194" s="307"/>
      <c r="KXC194" s="307"/>
      <c r="KXD194" s="307"/>
      <c r="KXE194" s="307"/>
      <c r="KXF194" s="307"/>
      <c r="KXG194" s="307"/>
      <c r="KXH194" s="307"/>
      <c r="KXI194" s="307"/>
      <c r="KXJ194" s="307"/>
      <c r="KXK194" s="307"/>
      <c r="KXL194" s="307"/>
      <c r="KXM194" s="307"/>
      <c r="KXN194" s="307"/>
      <c r="KXO194" s="307"/>
      <c r="KXP194" s="307"/>
      <c r="KXQ194" s="307"/>
      <c r="KXR194" s="307"/>
      <c r="KXS194" s="307"/>
      <c r="KXT194" s="307"/>
      <c r="KXU194" s="307"/>
      <c r="KXV194" s="307"/>
      <c r="KXW194" s="307"/>
      <c r="KXX194" s="307"/>
      <c r="KXY194" s="307"/>
      <c r="KXZ194" s="307"/>
      <c r="KYA194" s="307"/>
      <c r="KYB194" s="307"/>
      <c r="KYC194" s="307"/>
      <c r="KYD194" s="307"/>
      <c r="KYE194" s="307"/>
      <c r="KYF194" s="307"/>
      <c r="KYG194" s="307"/>
      <c r="KYH194" s="307"/>
      <c r="KYI194" s="307"/>
      <c r="KYJ194" s="307"/>
      <c r="KYK194" s="307"/>
      <c r="KYL194" s="307"/>
      <c r="KYM194" s="307"/>
      <c r="KYN194" s="307"/>
      <c r="KYO194" s="307"/>
      <c r="KYP194" s="307"/>
      <c r="KYQ194" s="307"/>
      <c r="KYR194" s="307"/>
      <c r="KYS194" s="307"/>
      <c r="KYT194" s="307"/>
      <c r="KYU194" s="307"/>
      <c r="KYV194" s="307"/>
      <c r="KYW194" s="307"/>
      <c r="KYX194" s="307"/>
      <c r="KYY194" s="307"/>
      <c r="KYZ194" s="307"/>
      <c r="KZA194" s="307"/>
      <c r="KZB194" s="307"/>
      <c r="KZC194" s="307"/>
      <c r="KZD194" s="307"/>
      <c r="KZE194" s="307"/>
      <c r="KZF194" s="307"/>
      <c r="KZG194" s="307"/>
      <c r="KZH194" s="307"/>
      <c r="KZI194" s="307"/>
      <c r="KZJ194" s="307"/>
      <c r="KZK194" s="307"/>
      <c r="KZL194" s="307"/>
      <c r="KZM194" s="307"/>
      <c r="KZN194" s="307"/>
      <c r="KZO194" s="307"/>
      <c r="KZP194" s="307"/>
      <c r="KZQ194" s="307"/>
      <c r="KZR194" s="307"/>
      <c r="KZS194" s="307"/>
      <c r="KZT194" s="307"/>
      <c r="KZU194" s="307"/>
      <c r="KZV194" s="307"/>
      <c r="KZW194" s="307"/>
      <c r="KZX194" s="307"/>
      <c r="KZY194" s="307"/>
      <c r="KZZ194" s="307"/>
      <c r="LAA194" s="307"/>
      <c r="LAB194" s="307"/>
      <c r="LAC194" s="307"/>
      <c r="LAD194" s="307"/>
      <c r="LAE194" s="307"/>
      <c r="LAF194" s="307"/>
      <c r="LAG194" s="307"/>
      <c r="LAH194" s="307"/>
      <c r="LAI194" s="307"/>
      <c r="LAJ194" s="307"/>
      <c r="LAK194" s="307"/>
      <c r="LAL194" s="307"/>
      <c r="LAM194" s="307"/>
      <c r="LAN194" s="307"/>
      <c r="LAO194" s="307"/>
      <c r="LAP194" s="307"/>
      <c r="LAQ194" s="307"/>
      <c r="LAR194" s="307"/>
      <c r="LAS194" s="307"/>
      <c r="LAT194" s="307"/>
      <c r="LAU194" s="307"/>
      <c r="LAV194" s="307"/>
      <c r="LAW194" s="307"/>
      <c r="LAX194" s="307"/>
      <c r="LAY194" s="307"/>
      <c r="LAZ194" s="307"/>
      <c r="LBA194" s="307"/>
      <c r="LBB194" s="307"/>
      <c r="LBC194" s="307"/>
      <c r="LBD194" s="307"/>
      <c r="LBE194" s="307"/>
      <c r="LBF194" s="307"/>
      <c r="LBG194" s="307"/>
      <c r="LBH194" s="307"/>
      <c r="LBI194" s="307"/>
      <c r="LBJ194" s="307"/>
      <c r="LBK194" s="307"/>
      <c r="LBL194" s="307"/>
      <c r="LBM194" s="307"/>
      <c r="LBN194" s="307"/>
      <c r="LBO194" s="307"/>
      <c r="LBP194" s="307"/>
      <c r="LBQ194" s="307"/>
      <c r="LBR194" s="307"/>
      <c r="LBS194" s="307"/>
      <c r="LBT194" s="307"/>
      <c r="LBU194" s="307"/>
      <c r="LBV194" s="307"/>
      <c r="LBW194" s="307"/>
      <c r="LBX194" s="307"/>
      <c r="LBY194" s="307"/>
      <c r="LBZ194" s="307"/>
      <c r="LCA194" s="307"/>
      <c r="LCB194" s="307"/>
      <c r="LCC194" s="307"/>
      <c r="LCD194" s="307"/>
      <c r="LCE194" s="307"/>
      <c r="LCF194" s="307"/>
      <c r="LCG194" s="307"/>
      <c r="LCH194" s="307"/>
      <c r="LCI194" s="307"/>
      <c r="LCJ194" s="307"/>
      <c r="LCK194" s="307"/>
      <c r="LCL194" s="307"/>
      <c r="LCM194" s="307"/>
      <c r="LCN194" s="307"/>
      <c r="LCO194" s="307"/>
      <c r="LCP194" s="307"/>
      <c r="LCQ194" s="307"/>
      <c r="LCR194" s="307"/>
      <c r="LCS194" s="307"/>
      <c r="LCT194" s="307"/>
      <c r="LCU194" s="307"/>
      <c r="LCV194" s="307"/>
      <c r="LCW194" s="307"/>
      <c r="LCX194" s="307"/>
      <c r="LCY194" s="307"/>
      <c r="LCZ194" s="307"/>
      <c r="LDA194" s="307"/>
      <c r="LDB194" s="307"/>
      <c r="LDC194" s="307"/>
      <c r="LDD194" s="307"/>
      <c r="LDE194" s="307"/>
      <c r="LDF194" s="307"/>
      <c r="LDG194" s="307"/>
      <c r="LDH194" s="307"/>
      <c r="LDI194" s="307"/>
      <c r="LDJ194" s="307"/>
      <c r="LDK194" s="307"/>
      <c r="LDL194" s="307"/>
      <c r="LDM194" s="307"/>
      <c r="LDN194" s="307"/>
      <c r="LDO194" s="307"/>
      <c r="LDP194" s="307"/>
      <c r="LDQ194" s="307"/>
      <c r="LDR194" s="307"/>
      <c r="LDS194" s="307"/>
      <c r="LDT194" s="307"/>
      <c r="LDU194" s="307"/>
      <c r="LDV194" s="307"/>
      <c r="LDW194" s="307"/>
      <c r="LDX194" s="307"/>
      <c r="LDY194" s="307"/>
      <c r="LDZ194" s="307"/>
      <c r="LEA194" s="307"/>
      <c r="LEB194" s="307"/>
      <c r="LEC194" s="307"/>
      <c r="LED194" s="307"/>
      <c r="LEE194" s="307"/>
      <c r="LEF194" s="307"/>
      <c r="LEG194" s="307"/>
      <c r="LEH194" s="307"/>
      <c r="LEI194" s="307"/>
      <c r="LEJ194" s="307"/>
      <c r="LEK194" s="307"/>
      <c r="LEL194" s="307"/>
      <c r="LEM194" s="307"/>
      <c r="LEN194" s="307"/>
      <c r="LEO194" s="307"/>
      <c r="LEP194" s="307"/>
      <c r="LEQ194" s="307"/>
      <c r="LER194" s="307"/>
      <c r="LES194" s="307"/>
      <c r="LET194" s="307"/>
      <c r="LEU194" s="307"/>
      <c r="LEV194" s="307"/>
      <c r="LEW194" s="307"/>
      <c r="LEX194" s="307"/>
      <c r="LEY194" s="307"/>
      <c r="LEZ194" s="307"/>
      <c r="LFA194" s="307"/>
      <c r="LFB194" s="307"/>
      <c r="LFC194" s="307"/>
      <c r="LFD194" s="307"/>
      <c r="LFE194" s="307"/>
      <c r="LFF194" s="307"/>
      <c r="LFG194" s="307"/>
      <c r="LFH194" s="307"/>
      <c r="LFI194" s="307"/>
      <c r="LFJ194" s="307"/>
      <c r="LFK194" s="307"/>
      <c r="LFL194" s="307"/>
      <c r="LFM194" s="307"/>
      <c r="LFN194" s="307"/>
      <c r="LFO194" s="307"/>
      <c r="LFP194" s="307"/>
      <c r="LFQ194" s="307"/>
      <c r="LFR194" s="307"/>
      <c r="LFS194" s="307"/>
      <c r="LFT194" s="307"/>
      <c r="LFU194" s="307"/>
      <c r="LFV194" s="307"/>
      <c r="LFW194" s="307"/>
      <c r="LFX194" s="307"/>
      <c r="LFY194" s="307"/>
      <c r="LFZ194" s="307"/>
      <c r="LGA194" s="307"/>
      <c r="LGB194" s="307"/>
      <c r="LGC194" s="307"/>
      <c r="LGD194" s="307"/>
      <c r="LGE194" s="307"/>
      <c r="LGF194" s="307"/>
      <c r="LGG194" s="307"/>
      <c r="LGH194" s="307"/>
      <c r="LGI194" s="307"/>
      <c r="LGJ194" s="307"/>
      <c r="LGK194" s="307"/>
      <c r="LGL194" s="307"/>
      <c r="LGM194" s="307"/>
      <c r="LGN194" s="307"/>
      <c r="LGO194" s="307"/>
      <c r="LGP194" s="307"/>
      <c r="LGQ194" s="307"/>
      <c r="LGR194" s="307"/>
      <c r="LGS194" s="307"/>
      <c r="LGT194" s="307"/>
      <c r="LGU194" s="307"/>
      <c r="LGV194" s="307"/>
      <c r="LGW194" s="307"/>
      <c r="LGX194" s="307"/>
      <c r="LGY194" s="307"/>
      <c r="LGZ194" s="307"/>
      <c r="LHA194" s="307"/>
      <c r="LHB194" s="307"/>
      <c r="LHC194" s="307"/>
      <c r="LHD194" s="307"/>
      <c r="LHE194" s="307"/>
      <c r="LHF194" s="307"/>
      <c r="LHG194" s="307"/>
      <c r="LHH194" s="307"/>
      <c r="LHI194" s="307"/>
      <c r="LHJ194" s="307"/>
      <c r="LHK194" s="307"/>
      <c r="LHL194" s="307"/>
      <c r="LHM194" s="307"/>
      <c r="LHN194" s="307"/>
      <c r="LHO194" s="307"/>
      <c r="LHP194" s="307"/>
      <c r="LHQ194" s="307"/>
      <c r="LHR194" s="307"/>
      <c r="LHS194" s="307"/>
      <c r="LHT194" s="307"/>
      <c r="LHU194" s="307"/>
      <c r="LHV194" s="307"/>
      <c r="LHW194" s="307"/>
      <c r="LHX194" s="307"/>
      <c r="LHY194" s="307"/>
      <c r="LHZ194" s="307"/>
      <c r="LIA194" s="307"/>
      <c r="LIB194" s="307"/>
      <c r="LIC194" s="307"/>
      <c r="LID194" s="307"/>
      <c r="LIE194" s="307"/>
      <c r="LIF194" s="307"/>
      <c r="LIG194" s="307"/>
      <c r="LIH194" s="307"/>
      <c r="LII194" s="307"/>
      <c r="LIJ194" s="307"/>
      <c r="LIK194" s="307"/>
      <c r="LIL194" s="307"/>
      <c r="LIM194" s="307"/>
      <c r="LIN194" s="307"/>
      <c r="LIO194" s="307"/>
      <c r="LIP194" s="307"/>
      <c r="LIQ194" s="307"/>
      <c r="LIR194" s="307"/>
      <c r="LIS194" s="307"/>
      <c r="LIT194" s="307"/>
      <c r="LIU194" s="307"/>
      <c r="LIV194" s="307"/>
      <c r="LIW194" s="307"/>
      <c r="LIX194" s="307"/>
      <c r="LIY194" s="307"/>
      <c r="LIZ194" s="307"/>
      <c r="LJA194" s="307"/>
      <c r="LJB194" s="307"/>
      <c r="LJC194" s="307"/>
      <c r="LJD194" s="307"/>
      <c r="LJE194" s="307"/>
      <c r="LJF194" s="307"/>
      <c r="LJG194" s="307"/>
      <c r="LJH194" s="307"/>
      <c r="LJI194" s="307"/>
      <c r="LJJ194" s="307"/>
      <c r="LJK194" s="307"/>
      <c r="LJL194" s="307"/>
      <c r="LJM194" s="307"/>
      <c r="LJN194" s="307"/>
      <c r="LJO194" s="307"/>
      <c r="LJP194" s="307"/>
      <c r="LJQ194" s="307"/>
      <c r="LJR194" s="307"/>
      <c r="LJS194" s="307"/>
      <c r="LJT194" s="307"/>
      <c r="LJU194" s="307"/>
      <c r="LJV194" s="307"/>
      <c r="LJW194" s="307"/>
      <c r="LJX194" s="307"/>
      <c r="LJY194" s="307"/>
      <c r="LJZ194" s="307"/>
      <c r="LKA194" s="307"/>
      <c r="LKB194" s="307"/>
      <c r="LKC194" s="307"/>
      <c r="LKD194" s="307"/>
      <c r="LKE194" s="307"/>
      <c r="LKF194" s="307"/>
      <c r="LKG194" s="307"/>
      <c r="LKH194" s="307"/>
      <c r="LKI194" s="307"/>
      <c r="LKJ194" s="307"/>
      <c r="LKK194" s="307"/>
      <c r="LKL194" s="307"/>
      <c r="LKM194" s="307"/>
      <c r="LKN194" s="307"/>
      <c r="LKO194" s="307"/>
      <c r="LKP194" s="307"/>
      <c r="LKQ194" s="307"/>
      <c r="LKR194" s="307"/>
      <c r="LKS194" s="307"/>
      <c r="LKT194" s="307"/>
      <c r="LKU194" s="307"/>
      <c r="LKV194" s="307"/>
      <c r="LKW194" s="307"/>
      <c r="LKX194" s="307"/>
      <c r="LKY194" s="307"/>
      <c r="LKZ194" s="307"/>
      <c r="LLA194" s="307"/>
      <c r="LLB194" s="307"/>
      <c r="LLC194" s="307"/>
      <c r="LLD194" s="307"/>
      <c r="LLE194" s="307"/>
      <c r="LLF194" s="307"/>
      <c r="LLG194" s="307"/>
      <c r="LLH194" s="307"/>
      <c r="LLI194" s="307"/>
      <c r="LLJ194" s="307"/>
      <c r="LLK194" s="307"/>
      <c r="LLL194" s="307"/>
      <c r="LLM194" s="307"/>
      <c r="LLN194" s="307"/>
      <c r="LLO194" s="307"/>
      <c r="LLP194" s="307"/>
      <c r="LLQ194" s="307"/>
      <c r="LLR194" s="307"/>
      <c r="LLS194" s="307"/>
      <c r="LLT194" s="307"/>
      <c r="LLU194" s="307"/>
      <c r="LLV194" s="307"/>
      <c r="LLW194" s="307"/>
      <c r="LLX194" s="307"/>
      <c r="LLY194" s="307"/>
      <c r="LLZ194" s="307"/>
      <c r="LMA194" s="307"/>
      <c r="LMB194" s="307"/>
      <c r="LMC194" s="307"/>
      <c r="LMD194" s="307"/>
      <c r="LME194" s="307"/>
      <c r="LMF194" s="307"/>
      <c r="LMG194" s="307"/>
      <c r="LMH194" s="307"/>
      <c r="LMI194" s="307"/>
      <c r="LMJ194" s="307"/>
      <c r="LMK194" s="307"/>
      <c r="LML194" s="307"/>
      <c r="LMM194" s="307"/>
      <c r="LMN194" s="307"/>
      <c r="LMO194" s="307"/>
      <c r="LMP194" s="307"/>
      <c r="LMQ194" s="307"/>
      <c r="LMR194" s="307"/>
      <c r="LMS194" s="307"/>
      <c r="LMT194" s="307"/>
      <c r="LMU194" s="307"/>
      <c r="LMV194" s="307"/>
      <c r="LMW194" s="307"/>
      <c r="LMX194" s="307"/>
      <c r="LMY194" s="307"/>
      <c r="LMZ194" s="307"/>
      <c r="LNA194" s="307"/>
      <c r="LNB194" s="307"/>
      <c r="LNC194" s="307"/>
      <c r="LND194" s="307"/>
      <c r="LNE194" s="307"/>
      <c r="LNF194" s="307"/>
      <c r="LNG194" s="307"/>
      <c r="LNH194" s="307"/>
      <c r="LNI194" s="307"/>
      <c r="LNJ194" s="307"/>
      <c r="LNK194" s="307"/>
      <c r="LNL194" s="307"/>
      <c r="LNM194" s="307"/>
      <c r="LNN194" s="307"/>
      <c r="LNO194" s="307"/>
      <c r="LNP194" s="307"/>
      <c r="LNQ194" s="307"/>
      <c r="LNR194" s="307"/>
      <c r="LNS194" s="307"/>
      <c r="LNT194" s="307"/>
      <c r="LNU194" s="307"/>
      <c r="LNV194" s="307"/>
      <c r="LNW194" s="307"/>
      <c r="LNX194" s="307"/>
      <c r="LNY194" s="307"/>
      <c r="LNZ194" s="307"/>
      <c r="LOA194" s="307"/>
      <c r="LOB194" s="307"/>
      <c r="LOC194" s="307"/>
      <c r="LOD194" s="307"/>
      <c r="LOE194" s="307"/>
      <c r="LOF194" s="307"/>
      <c r="LOG194" s="307"/>
      <c r="LOH194" s="307"/>
      <c r="LOI194" s="307"/>
      <c r="LOJ194" s="307"/>
      <c r="LOK194" s="307"/>
      <c r="LOL194" s="307"/>
      <c r="LOM194" s="307"/>
      <c r="LON194" s="307"/>
      <c r="LOO194" s="307"/>
      <c r="LOP194" s="307"/>
      <c r="LOQ194" s="307"/>
      <c r="LOR194" s="307"/>
      <c r="LOS194" s="307"/>
      <c r="LOT194" s="307"/>
      <c r="LOU194" s="307"/>
      <c r="LOV194" s="307"/>
      <c r="LOW194" s="307"/>
      <c r="LOX194" s="307"/>
      <c r="LOY194" s="307"/>
      <c r="LOZ194" s="307"/>
      <c r="LPA194" s="307"/>
      <c r="LPB194" s="307"/>
      <c r="LPC194" s="307"/>
      <c r="LPD194" s="307"/>
      <c r="LPE194" s="307"/>
      <c r="LPF194" s="307"/>
      <c r="LPG194" s="307"/>
      <c r="LPH194" s="307"/>
      <c r="LPI194" s="307"/>
      <c r="LPJ194" s="307"/>
      <c r="LPK194" s="307"/>
      <c r="LPL194" s="307"/>
      <c r="LPM194" s="307"/>
      <c r="LPN194" s="307"/>
      <c r="LPO194" s="307"/>
      <c r="LPP194" s="307"/>
      <c r="LPQ194" s="307"/>
      <c r="LPR194" s="307"/>
      <c r="LPS194" s="307"/>
      <c r="LPT194" s="307"/>
      <c r="LPU194" s="307"/>
      <c r="LPV194" s="307"/>
      <c r="LPW194" s="307"/>
      <c r="LPX194" s="307"/>
      <c r="LPY194" s="307"/>
      <c r="LPZ194" s="307"/>
      <c r="LQA194" s="307"/>
      <c r="LQB194" s="307"/>
      <c r="LQC194" s="307"/>
      <c r="LQD194" s="307"/>
      <c r="LQE194" s="307"/>
      <c r="LQF194" s="307"/>
      <c r="LQG194" s="307"/>
      <c r="LQH194" s="307"/>
      <c r="LQI194" s="307"/>
      <c r="LQJ194" s="307"/>
      <c r="LQK194" s="307"/>
      <c r="LQL194" s="307"/>
      <c r="LQM194" s="307"/>
      <c r="LQN194" s="307"/>
      <c r="LQO194" s="307"/>
      <c r="LQP194" s="307"/>
      <c r="LQQ194" s="307"/>
      <c r="LQR194" s="307"/>
      <c r="LQS194" s="307"/>
      <c r="LQT194" s="307"/>
      <c r="LQU194" s="307"/>
      <c r="LQV194" s="307"/>
      <c r="LQW194" s="307"/>
      <c r="LQX194" s="307"/>
      <c r="LQY194" s="307"/>
      <c r="LQZ194" s="307"/>
      <c r="LRA194" s="307"/>
      <c r="LRB194" s="307"/>
      <c r="LRC194" s="307"/>
      <c r="LRD194" s="307"/>
      <c r="LRE194" s="307"/>
      <c r="LRF194" s="307"/>
      <c r="LRG194" s="307"/>
      <c r="LRH194" s="307"/>
      <c r="LRI194" s="307"/>
      <c r="LRJ194" s="307"/>
      <c r="LRK194" s="307"/>
      <c r="LRL194" s="307"/>
      <c r="LRM194" s="307"/>
      <c r="LRN194" s="307"/>
      <c r="LRO194" s="307"/>
      <c r="LRP194" s="307"/>
      <c r="LRQ194" s="307"/>
      <c r="LRR194" s="307"/>
      <c r="LRS194" s="307"/>
      <c r="LRT194" s="307"/>
      <c r="LRU194" s="307"/>
      <c r="LRV194" s="307"/>
      <c r="LRW194" s="307"/>
      <c r="LRX194" s="307"/>
      <c r="LRY194" s="307"/>
      <c r="LRZ194" s="307"/>
      <c r="LSA194" s="307"/>
      <c r="LSB194" s="307"/>
      <c r="LSC194" s="307"/>
      <c r="LSD194" s="307"/>
      <c r="LSE194" s="307"/>
      <c r="LSF194" s="307"/>
      <c r="LSG194" s="307"/>
      <c r="LSH194" s="307"/>
      <c r="LSI194" s="307"/>
      <c r="LSJ194" s="307"/>
      <c r="LSK194" s="307"/>
      <c r="LSL194" s="307"/>
      <c r="LSM194" s="307"/>
      <c r="LSN194" s="307"/>
      <c r="LSO194" s="307"/>
      <c r="LSP194" s="307"/>
      <c r="LSQ194" s="307"/>
      <c r="LSR194" s="307"/>
      <c r="LSS194" s="307"/>
      <c r="LST194" s="307"/>
      <c r="LSU194" s="307"/>
      <c r="LSV194" s="307"/>
      <c r="LSW194" s="307"/>
      <c r="LSX194" s="307"/>
      <c r="LSY194" s="307"/>
      <c r="LSZ194" s="307"/>
      <c r="LTA194" s="307"/>
      <c r="LTB194" s="307"/>
      <c r="LTC194" s="307"/>
      <c r="LTD194" s="307"/>
      <c r="LTE194" s="307"/>
      <c r="LTF194" s="307"/>
      <c r="LTG194" s="307"/>
      <c r="LTH194" s="307"/>
      <c r="LTI194" s="307"/>
      <c r="LTJ194" s="307"/>
      <c r="LTK194" s="307"/>
      <c r="LTL194" s="307"/>
      <c r="LTM194" s="307"/>
      <c r="LTN194" s="307"/>
      <c r="LTO194" s="307"/>
      <c r="LTP194" s="307"/>
      <c r="LTQ194" s="307"/>
      <c r="LTR194" s="307"/>
      <c r="LTS194" s="307"/>
      <c r="LTT194" s="307"/>
      <c r="LTU194" s="307"/>
      <c r="LTV194" s="307"/>
      <c r="LTW194" s="307"/>
      <c r="LTX194" s="307"/>
      <c r="LTY194" s="307"/>
      <c r="LTZ194" s="307"/>
      <c r="LUA194" s="307"/>
      <c r="LUB194" s="307"/>
      <c r="LUC194" s="307"/>
      <c r="LUD194" s="307"/>
      <c r="LUE194" s="307"/>
      <c r="LUF194" s="307"/>
      <c r="LUG194" s="307"/>
      <c r="LUH194" s="307"/>
      <c r="LUI194" s="307"/>
      <c r="LUJ194" s="307"/>
      <c r="LUK194" s="307"/>
      <c r="LUL194" s="307"/>
      <c r="LUM194" s="307"/>
      <c r="LUN194" s="307"/>
      <c r="LUO194" s="307"/>
      <c r="LUP194" s="307"/>
      <c r="LUQ194" s="307"/>
      <c r="LUR194" s="307"/>
      <c r="LUS194" s="307"/>
      <c r="LUT194" s="307"/>
      <c r="LUU194" s="307"/>
      <c r="LUV194" s="307"/>
      <c r="LUW194" s="307"/>
      <c r="LUX194" s="307"/>
      <c r="LUY194" s="307"/>
      <c r="LUZ194" s="307"/>
      <c r="LVA194" s="307"/>
      <c r="LVB194" s="307"/>
      <c r="LVC194" s="307"/>
      <c r="LVD194" s="307"/>
      <c r="LVE194" s="307"/>
      <c r="LVF194" s="307"/>
      <c r="LVG194" s="307"/>
      <c r="LVH194" s="307"/>
      <c r="LVI194" s="307"/>
      <c r="LVJ194" s="307"/>
      <c r="LVK194" s="307"/>
      <c r="LVL194" s="307"/>
      <c r="LVM194" s="307"/>
      <c r="LVN194" s="307"/>
      <c r="LVO194" s="307"/>
      <c r="LVP194" s="307"/>
      <c r="LVQ194" s="307"/>
      <c r="LVR194" s="307"/>
      <c r="LVS194" s="307"/>
      <c r="LVT194" s="307"/>
      <c r="LVU194" s="307"/>
      <c r="LVV194" s="307"/>
      <c r="LVW194" s="307"/>
      <c r="LVX194" s="307"/>
      <c r="LVY194" s="307"/>
      <c r="LVZ194" s="307"/>
      <c r="LWA194" s="307"/>
      <c r="LWB194" s="307"/>
      <c r="LWC194" s="307"/>
      <c r="LWD194" s="307"/>
      <c r="LWE194" s="307"/>
      <c r="LWF194" s="307"/>
      <c r="LWG194" s="307"/>
      <c r="LWH194" s="307"/>
      <c r="LWI194" s="307"/>
      <c r="LWJ194" s="307"/>
      <c r="LWK194" s="307"/>
      <c r="LWL194" s="307"/>
      <c r="LWM194" s="307"/>
      <c r="LWN194" s="307"/>
      <c r="LWO194" s="307"/>
      <c r="LWP194" s="307"/>
      <c r="LWQ194" s="307"/>
      <c r="LWR194" s="307"/>
      <c r="LWS194" s="307"/>
      <c r="LWT194" s="307"/>
      <c r="LWU194" s="307"/>
      <c r="LWV194" s="307"/>
      <c r="LWW194" s="307"/>
      <c r="LWX194" s="307"/>
      <c r="LWY194" s="307"/>
      <c r="LWZ194" s="307"/>
      <c r="LXA194" s="307"/>
      <c r="LXB194" s="307"/>
      <c r="LXC194" s="307"/>
      <c r="LXD194" s="307"/>
      <c r="LXE194" s="307"/>
      <c r="LXF194" s="307"/>
      <c r="LXG194" s="307"/>
      <c r="LXH194" s="307"/>
      <c r="LXI194" s="307"/>
      <c r="LXJ194" s="307"/>
      <c r="LXK194" s="307"/>
      <c r="LXL194" s="307"/>
      <c r="LXM194" s="307"/>
      <c r="LXN194" s="307"/>
      <c r="LXO194" s="307"/>
      <c r="LXP194" s="307"/>
      <c r="LXQ194" s="307"/>
      <c r="LXR194" s="307"/>
      <c r="LXS194" s="307"/>
      <c r="LXT194" s="307"/>
      <c r="LXU194" s="307"/>
      <c r="LXV194" s="307"/>
      <c r="LXW194" s="307"/>
      <c r="LXX194" s="307"/>
      <c r="LXY194" s="307"/>
      <c r="LXZ194" s="307"/>
      <c r="LYA194" s="307"/>
      <c r="LYB194" s="307"/>
      <c r="LYC194" s="307"/>
      <c r="LYD194" s="307"/>
      <c r="LYE194" s="307"/>
      <c r="LYF194" s="307"/>
      <c r="LYG194" s="307"/>
      <c r="LYH194" s="307"/>
      <c r="LYI194" s="307"/>
      <c r="LYJ194" s="307"/>
      <c r="LYK194" s="307"/>
      <c r="LYL194" s="307"/>
      <c r="LYM194" s="307"/>
      <c r="LYN194" s="307"/>
      <c r="LYO194" s="307"/>
      <c r="LYP194" s="307"/>
      <c r="LYQ194" s="307"/>
      <c r="LYR194" s="307"/>
      <c r="LYS194" s="307"/>
      <c r="LYT194" s="307"/>
      <c r="LYU194" s="307"/>
      <c r="LYV194" s="307"/>
      <c r="LYW194" s="307"/>
      <c r="LYX194" s="307"/>
      <c r="LYY194" s="307"/>
      <c r="LYZ194" s="307"/>
      <c r="LZA194" s="307"/>
      <c r="LZB194" s="307"/>
      <c r="LZC194" s="307"/>
      <c r="LZD194" s="307"/>
      <c r="LZE194" s="307"/>
      <c r="LZF194" s="307"/>
      <c r="LZG194" s="307"/>
      <c r="LZH194" s="307"/>
      <c r="LZI194" s="307"/>
      <c r="LZJ194" s="307"/>
      <c r="LZK194" s="307"/>
      <c r="LZL194" s="307"/>
      <c r="LZM194" s="307"/>
      <c r="LZN194" s="307"/>
      <c r="LZO194" s="307"/>
      <c r="LZP194" s="307"/>
      <c r="LZQ194" s="307"/>
      <c r="LZR194" s="307"/>
      <c r="LZS194" s="307"/>
      <c r="LZT194" s="307"/>
      <c r="LZU194" s="307"/>
      <c r="LZV194" s="307"/>
      <c r="LZW194" s="307"/>
      <c r="LZX194" s="307"/>
      <c r="LZY194" s="307"/>
      <c r="LZZ194" s="307"/>
      <c r="MAA194" s="307"/>
      <c r="MAB194" s="307"/>
      <c r="MAC194" s="307"/>
      <c r="MAD194" s="307"/>
      <c r="MAE194" s="307"/>
      <c r="MAF194" s="307"/>
      <c r="MAG194" s="307"/>
      <c r="MAH194" s="307"/>
      <c r="MAI194" s="307"/>
      <c r="MAJ194" s="307"/>
      <c r="MAK194" s="307"/>
      <c r="MAL194" s="307"/>
      <c r="MAM194" s="307"/>
      <c r="MAN194" s="307"/>
      <c r="MAO194" s="307"/>
      <c r="MAP194" s="307"/>
      <c r="MAQ194" s="307"/>
      <c r="MAR194" s="307"/>
      <c r="MAS194" s="307"/>
      <c r="MAT194" s="307"/>
      <c r="MAU194" s="307"/>
      <c r="MAV194" s="307"/>
      <c r="MAW194" s="307"/>
      <c r="MAX194" s="307"/>
      <c r="MAY194" s="307"/>
      <c r="MAZ194" s="307"/>
      <c r="MBA194" s="307"/>
      <c r="MBB194" s="307"/>
      <c r="MBC194" s="307"/>
      <c r="MBD194" s="307"/>
      <c r="MBE194" s="307"/>
      <c r="MBF194" s="307"/>
      <c r="MBG194" s="307"/>
      <c r="MBH194" s="307"/>
      <c r="MBI194" s="307"/>
      <c r="MBJ194" s="307"/>
      <c r="MBK194" s="307"/>
      <c r="MBL194" s="307"/>
      <c r="MBM194" s="307"/>
      <c r="MBN194" s="307"/>
      <c r="MBO194" s="307"/>
      <c r="MBP194" s="307"/>
      <c r="MBQ194" s="307"/>
      <c r="MBR194" s="307"/>
      <c r="MBS194" s="307"/>
      <c r="MBT194" s="307"/>
      <c r="MBU194" s="307"/>
      <c r="MBV194" s="307"/>
      <c r="MBW194" s="307"/>
      <c r="MBX194" s="307"/>
      <c r="MBY194" s="307"/>
      <c r="MBZ194" s="307"/>
      <c r="MCA194" s="307"/>
      <c r="MCB194" s="307"/>
      <c r="MCC194" s="307"/>
      <c r="MCD194" s="307"/>
      <c r="MCE194" s="307"/>
      <c r="MCF194" s="307"/>
      <c r="MCG194" s="307"/>
      <c r="MCH194" s="307"/>
      <c r="MCI194" s="307"/>
      <c r="MCJ194" s="307"/>
      <c r="MCK194" s="307"/>
      <c r="MCL194" s="307"/>
      <c r="MCM194" s="307"/>
      <c r="MCN194" s="307"/>
      <c r="MCO194" s="307"/>
      <c r="MCP194" s="307"/>
      <c r="MCQ194" s="307"/>
      <c r="MCR194" s="307"/>
      <c r="MCS194" s="307"/>
      <c r="MCT194" s="307"/>
      <c r="MCU194" s="307"/>
      <c r="MCV194" s="307"/>
      <c r="MCW194" s="307"/>
      <c r="MCX194" s="307"/>
      <c r="MCY194" s="307"/>
      <c r="MCZ194" s="307"/>
      <c r="MDA194" s="307"/>
      <c r="MDB194" s="307"/>
      <c r="MDC194" s="307"/>
      <c r="MDD194" s="307"/>
      <c r="MDE194" s="307"/>
      <c r="MDF194" s="307"/>
      <c r="MDG194" s="307"/>
      <c r="MDH194" s="307"/>
      <c r="MDI194" s="307"/>
      <c r="MDJ194" s="307"/>
      <c r="MDK194" s="307"/>
      <c r="MDL194" s="307"/>
      <c r="MDM194" s="307"/>
      <c r="MDN194" s="307"/>
      <c r="MDO194" s="307"/>
      <c r="MDP194" s="307"/>
      <c r="MDQ194" s="307"/>
      <c r="MDR194" s="307"/>
      <c r="MDS194" s="307"/>
      <c r="MDT194" s="307"/>
      <c r="MDU194" s="307"/>
      <c r="MDV194" s="307"/>
      <c r="MDW194" s="307"/>
      <c r="MDX194" s="307"/>
      <c r="MDY194" s="307"/>
      <c r="MDZ194" s="307"/>
      <c r="MEA194" s="307"/>
      <c r="MEB194" s="307"/>
      <c r="MEC194" s="307"/>
      <c r="MED194" s="307"/>
      <c r="MEE194" s="307"/>
      <c r="MEF194" s="307"/>
      <c r="MEG194" s="307"/>
      <c r="MEH194" s="307"/>
      <c r="MEI194" s="307"/>
      <c r="MEJ194" s="307"/>
      <c r="MEK194" s="307"/>
      <c r="MEL194" s="307"/>
      <c r="MEM194" s="307"/>
      <c r="MEN194" s="307"/>
      <c r="MEO194" s="307"/>
      <c r="MEP194" s="307"/>
      <c r="MEQ194" s="307"/>
      <c r="MER194" s="307"/>
      <c r="MES194" s="307"/>
      <c r="MET194" s="307"/>
      <c r="MEU194" s="307"/>
      <c r="MEV194" s="307"/>
      <c r="MEW194" s="307"/>
      <c r="MEX194" s="307"/>
      <c r="MEY194" s="307"/>
      <c r="MEZ194" s="307"/>
      <c r="MFA194" s="307"/>
      <c r="MFB194" s="307"/>
      <c r="MFC194" s="307"/>
      <c r="MFD194" s="307"/>
      <c r="MFE194" s="307"/>
      <c r="MFF194" s="307"/>
      <c r="MFG194" s="307"/>
      <c r="MFH194" s="307"/>
      <c r="MFI194" s="307"/>
      <c r="MFJ194" s="307"/>
      <c r="MFK194" s="307"/>
      <c r="MFL194" s="307"/>
      <c r="MFM194" s="307"/>
      <c r="MFN194" s="307"/>
      <c r="MFO194" s="307"/>
      <c r="MFP194" s="307"/>
      <c r="MFQ194" s="307"/>
      <c r="MFR194" s="307"/>
      <c r="MFS194" s="307"/>
      <c r="MFT194" s="307"/>
      <c r="MFU194" s="307"/>
      <c r="MFV194" s="307"/>
      <c r="MFW194" s="307"/>
      <c r="MFX194" s="307"/>
      <c r="MFY194" s="307"/>
      <c r="MFZ194" s="307"/>
      <c r="MGA194" s="307"/>
      <c r="MGB194" s="307"/>
      <c r="MGC194" s="307"/>
      <c r="MGD194" s="307"/>
      <c r="MGE194" s="307"/>
      <c r="MGF194" s="307"/>
      <c r="MGG194" s="307"/>
      <c r="MGH194" s="307"/>
      <c r="MGI194" s="307"/>
      <c r="MGJ194" s="307"/>
      <c r="MGK194" s="307"/>
      <c r="MGL194" s="307"/>
      <c r="MGM194" s="307"/>
      <c r="MGN194" s="307"/>
      <c r="MGO194" s="307"/>
      <c r="MGP194" s="307"/>
      <c r="MGQ194" s="307"/>
      <c r="MGR194" s="307"/>
      <c r="MGS194" s="307"/>
      <c r="MGT194" s="307"/>
      <c r="MGU194" s="307"/>
      <c r="MGV194" s="307"/>
      <c r="MGW194" s="307"/>
      <c r="MGX194" s="307"/>
      <c r="MGY194" s="307"/>
      <c r="MGZ194" s="307"/>
      <c r="MHA194" s="307"/>
      <c r="MHB194" s="307"/>
      <c r="MHC194" s="307"/>
      <c r="MHD194" s="307"/>
      <c r="MHE194" s="307"/>
      <c r="MHF194" s="307"/>
      <c r="MHG194" s="307"/>
      <c r="MHH194" s="307"/>
      <c r="MHI194" s="307"/>
      <c r="MHJ194" s="307"/>
      <c r="MHK194" s="307"/>
      <c r="MHL194" s="307"/>
      <c r="MHM194" s="307"/>
      <c r="MHN194" s="307"/>
      <c r="MHO194" s="307"/>
      <c r="MHP194" s="307"/>
      <c r="MHQ194" s="307"/>
      <c r="MHR194" s="307"/>
      <c r="MHS194" s="307"/>
      <c r="MHT194" s="307"/>
      <c r="MHU194" s="307"/>
      <c r="MHV194" s="307"/>
      <c r="MHW194" s="307"/>
      <c r="MHX194" s="307"/>
      <c r="MHY194" s="307"/>
      <c r="MHZ194" s="307"/>
      <c r="MIA194" s="307"/>
      <c r="MIB194" s="307"/>
      <c r="MIC194" s="307"/>
      <c r="MID194" s="307"/>
      <c r="MIE194" s="307"/>
      <c r="MIF194" s="307"/>
      <c r="MIG194" s="307"/>
      <c r="MIH194" s="307"/>
      <c r="MII194" s="307"/>
      <c r="MIJ194" s="307"/>
      <c r="MIK194" s="307"/>
      <c r="MIL194" s="307"/>
      <c r="MIM194" s="307"/>
      <c r="MIN194" s="307"/>
      <c r="MIO194" s="307"/>
      <c r="MIP194" s="307"/>
      <c r="MIQ194" s="307"/>
      <c r="MIR194" s="307"/>
      <c r="MIS194" s="307"/>
      <c r="MIT194" s="307"/>
      <c r="MIU194" s="307"/>
      <c r="MIV194" s="307"/>
      <c r="MIW194" s="307"/>
      <c r="MIX194" s="307"/>
      <c r="MIY194" s="307"/>
      <c r="MIZ194" s="307"/>
      <c r="MJA194" s="307"/>
      <c r="MJB194" s="307"/>
      <c r="MJC194" s="307"/>
      <c r="MJD194" s="307"/>
      <c r="MJE194" s="307"/>
      <c r="MJF194" s="307"/>
      <c r="MJG194" s="307"/>
      <c r="MJH194" s="307"/>
      <c r="MJI194" s="307"/>
      <c r="MJJ194" s="307"/>
      <c r="MJK194" s="307"/>
      <c r="MJL194" s="307"/>
      <c r="MJM194" s="307"/>
      <c r="MJN194" s="307"/>
      <c r="MJO194" s="307"/>
      <c r="MJP194" s="307"/>
      <c r="MJQ194" s="307"/>
      <c r="MJR194" s="307"/>
      <c r="MJS194" s="307"/>
      <c r="MJT194" s="307"/>
      <c r="MJU194" s="307"/>
      <c r="MJV194" s="307"/>
      <c r="MJW194" s="307"/>
      <c r="MJX194" s="307"/>
      <c r="MJY194" s="307"/>
      <c r="MJZ194" s="307"/>
      <c r="MKA194" s="307"/>
      <c r="MKB194" s="307"/>
      <c r="MKC194" s="307"/>
      <c r="MKD194" s="307"/>
      <c r="MKE194" s="307"/>
      <c r="MKF194" s="307"/>
      <c r="MKG194" s="307"/>
      <c r="MKH194" s="307"/>
      <c r="MKI194" s="307"/>
      <c r="MKJ194" s="307"/>
      <c r="MKK194" s="307"/>
      <c r="MKL194" s="307"/>
      <c r="MKM194" s="307"/>
      <c r="MKN194" s="307"/>
      <c r="MKO194" s="307"/>
      <c r="MKP194" s="307"/>
      <c r="MKQ194" s="307"/>
      <c r="MKR194" s="307"/>
      <c r="MKS194" s="307"/>
      <c r="MKT194" s="307"/>
      <c r="MKU194" s="307"/>
      <c r="MKV194" s="307"/>
      <c r="MKW194" s="307"/>
      <c r="MKX194" s="307"/>
      <c r="MKY194" s="307"/>
      <c r="MKZ194" s="307"/>
      <c r="MLA194" s="307"/>
      <c r="MLB194" s="307"/>
      <c r="MLC194" s="307"/>
      <c r="MLD194" s="307"/>
      <c r="MLE194" s="307"/>
      <c r="MLF194" s="307"/>
      <c r="MLG194" s="307"/>
      <c r="MLH194" s="307"/>
      <c r="MLI194" s="307"/>
      <c r="MLJ194" s="307"/>
      <c r="MLK194" s="307"/>
      <c r="MLL194" s="307"/>
      <c r="MLM194" s="307"/>
      <c r="MLN194" s="307"/>
      <c r="MLO194" s="307"/>
      <c r="MLP194" s="307"/>
      <c r="MLQ194" s="307"/>
      <c r="MLR194" s="307"/>
      <c r="MLS194" s="307"/>
      <c r="MLT194" s="307"/>
      <c r="MLU194" s="307"/>
      <c r="MLV194" s="307"/>
      <c r="MLW194" s="307"/>
      <c r="MLX194" s="307"/>
      <c r="MLY194" s="307"/>
      <c r="MLZ194" s="307"/>
      <c r="MMA194" s="307"/>
      <c r="MMB194" s="307"/>
      <c r="MMC194" s="307"/>
      <c r="MMD194" s="307"/>
      <c r="MME194" s="307"/>
      <c r="MMF194" s="307"/>
      <c r="MMG194" s="307"/>
      <c r="MMH194" s="307"/>
      <c r="MMI194" s="307"/>
      <c r="MMJ194" s="307"/>
      <c r="MMK194" s="307"/>
      <c r="MML194" s="307"/>
      <c r="MMM194" s="307"/>
      <c r="MMN194" s="307"/>
      <c r="MMO194" s="307"/>
      <c r="MMP194" s="307"/>
      <c r="MMQ194" s="307"/>
      <c r="MMR194" s="307"/>
      <c r="MMS194" s="307"/>
      <c r="MMT194" s="307"/>
      <c r="MMU194" s="307"/>
      <c r="MMV194" s="307"/>
      <c r="MMW194" s="307"/>
      <c r="MMX194" s="307"/>
      <c r="MMY194" s="307"/>
      <c r="MMZ194" s="307"/>
      <c r="MNA194" s="307"/>
      <c r="MNB194" s="307"/>
      <c r="MNC194" s="307"/>
      <c r="MND194" s="307"/>
      <c r="MNE194" s="307"/>
      <c r="MNF194" s="307"/>
      <c r="MNG194" s="307"/>
      <c r="MNH194" s="307"/>
      <c r="MNI194" s="307"/>
      <c r="MNJ194" s="307"/>
      <c r="MNK194" s="307"/>
      <c r="MNL194" s="307"/>
      <c r="MNM194" s="307"/>
      <c r="MNN194" s="307"/>
      <c r="MNO194" s="307"/>
      <c r="MNP194" s="307"/>
      <c r="MNQ194" s="307"/>
      <c r="MNR194" s="307"/>
      <c r="MNS194" s="307"/>
      <c r="MNT194" s="307"/>
      <c r="MNU194" s="307"/>
      <c r="MNV194" s="307"/>
      <c r="MNW194" s="307"/>
      <c r="MNX194" s="307"/>
      <c r="MNY194" s="307"/>
      <c r="MNZ194" s="307"/>
      <c r="MOA194" s="307"/>
      <c r="MOB194" s="307"/>
      <c r="MOC194" s="307"/>
      <c r="MOD194" s="307"/>
      <c r="MOE194" s="307"/>
      <c r="MOF194" s="307"/>
      <c r="MOG194" s="307"/>
      <c r="MOH194" s="307"/>
      <c r="MOI194" s="307"/>
      <c r="MOJ194" s="307"/>
      <c r="MOK194" s="307"/>
      <c r="MOL194" s="307"/>
      <c r="MOM194" s="307"/>
      <c r="MON194" s="307"/>
      <c r="MOO194" s="307"/>
      <c r="MOP194" s="307"/>
      <c r="MOQ194" s="307"/>
      <c r="MOR194" s="307"/>
      <c r="MOS194" s="307"/>
      <c r="MOT194" s="307"/>
      <c r="MOU194" s="307"/>
      <c r="MOV194" s="307"/>
      <c r="MOW194" s="307"/>
      <c r="MOX194" s="307"/>
      <c r="MOY194" s="307"/>
      <c r="MOZ194" s="307"/>
      <c r="MPA194" s="307"/>
      <c r="MPB194" s="307"/>
      <c r="MPC194" s="307"/>
      <c r="MPD194" s="307"/>
      <c r="MPE194" s="307"/>
      <c r="MPF194" s="307"/>
      <c r="MPG194" s="307"/>
      <c r="MPH194" s="307"/>
      <c r="MPI194" s="307"/>
      <c r="MPJ194" s="307"/>
      <c r="MPK194" s="307"/>
      <c r="MPL194" s="307"/>
      <c r="MPM194" s="307"/>
      <c r="MPN194" s="307"/>
      <c r="MPO194" s="307"/>
      <c r="MPP194" s="307"/>
      <c r="MPQ194" s="307"/>
      <c r="MPR194" s="307"/>
      <c r="MPS194" s="307"/>
      <c r="MPT194" s="307"/>
      <c r="MPU194" s="307"/>
      <c r="MPV194" s="307"/>
      <c r="MPW194" s="307"/>
      <c r="MPX194" s="307"/>
      <c r="MPY194" s="307"/>
      <c r="MPZ194" s="307"/>
      <c r="MQA194" s="307"/>
      <c r="MQB194" s="307"/>
      <c r="MQC194" s="307"/>
      <c r="MQD194" s="307"/>
      <c r="MQE194" s="307"/>
      <c r="MQF194" s="307"/>
      <c r="MQG194" s="307"/>
      <c r="MQH194" s="307"/>
      <c r="MQI194" s="307"/>
      <c r="MQJ194" s="307"/>
      <c r="MQK194" s="307"/>
      <c r="MQL194" s="307"/>
      <c r="MQM194" s="307"/>
      <c r="MQN194" s="307"/>
      <c r="MQO194" s="307"/>
      <c r="MQP194" s="307"/>
      <c r="MQQ194" s="307"/>
      <c r="MQR194" s="307"/>
      <c r="MQS194" s="307"/>
      <c r="MQT194" s="307"/>
      <c r="MQU194" s="307"/>
      <c r="MQV194" s="307"/>
      <c r="MQW194" s="307"/>
      <c r="MQX194" s="307"/>
      <c r="MQY194" s="307"/>
      <c r="MQZ194" s="307"/>
      <c r="MRA194" s="307"/>
      <c r="MRB194" s="307"/>
      <c r="MRC194" s="307"/>
      <c r="MRD194" s="307"/>
      <c r="MRE194" s="307"/>
      <c r="MRF194" s="307"/>
      <c r="MRG194" s="307"/>
      <c r="MRH194" s="307"/>
      <c r="MRI194" s="307"/>
      <c r="MRJ194" s="307"/>
      <c r="MRK194" s="307"/>
      <c r="MRL194" s="307"/>
      <c r="MRM194" s="307"/>
      <c r="MRN194" s="307"/>
      <c r="MRO194" s="307"/>
      <c r="MRP194" s="307"/>
      <c r="MRQ194" s="307"/>
      <c r="MRR194" s="307"/>
      <c r="MRS194" s="307"/>
      <c r="MRT194" s="307"/>
      <c r="MRU194" s="307"/>
      <c r="MRV194" s="307"/>
      <c r="MRW194" s="307"/>
      <c r="MRX194" s="307"/>
      <c r="MRY194" s="307"/>
      <c r="MRZ194" s="307"/>
      <c r="MSA194" s="307"/>
      <c r="MSB194" s="307"/>
      <c r="MSC194" s="307"/>
      <c r="MSD194" s="307"/>
      <c r="MSE194" s="307"/>
      <c r="MSF194" s="307"/>
      <c r="MSG194" s="307"/>
      <c r="MSH194" s="307"/>
      <c r="MSI194" s="307"/>
      <c r="MSJ194" s="307"/>
      <c r="MSK194" s="307"/>
      <c r="MSL194" s="307"/>
      <c r="MSM194" s="307"/>
      <c r="MSN194" s="307"/>
      <c r="MSO194" s="307"/>
      <c r="MSP194" s="307"/>
      <c r="MSQ194" s="307"/>
      <c r="MSR194" s="307"/>
      <c r="MSS194" s="307"/>
      <c r="MST194" s="307"/>
      <c r="MSU194" s="307"/>
      <c r="MSV194" s="307"/>
      <c r="MSW194" s="307"/>
      <c r="MSX194" s="307"/>
      <c r="MSY194" s="307"/>
      <c r="MSZ194" s="307"/>
      <c r="MTA194" s="307"/>
      <c r="MTB194" s="307"/>
      <c r="MTC194" s="307"/>
      <c r="MTD194" s="307"/>
      <c r="MTE194" s="307"/>
      <c r="MTF194" s="307"/>
      <c r="MTG194" s="307"/>
      <c r="MTH194" s="307"/>
      <c r="MTI194" s="307"/>
      <c r="MTJ194" s="307"/>
      <c r="MTK194" s="307"/>
      <c r="MTL194" s="307"/>
      <c r="MTM194" s="307"/>
      <c r="MTN194" s="307"/>
      <c r="MTO194" s="307"/>
      <c r="MTP194" s="307"/>
      <c r="MTQ194" s="307"/>
      <c r="MTR194" s="307"/>
      <c r="MTS194" s="307"/>
      <c r="MTT194" s="307"/>
      <c r="MTU194" s="307"/>
      <c r="MTV194" s="307"/>
      <c r="MTW194" s="307"/>
      <c r="MTX194" s="307"/>
      <c r="MTY194" s="307"/>
      <c r="MTZ194" s="307"/>
      <c r="MUA194" s="307"/>
      <c r="MUB194" s="307"/>
      <c r="MUC194" s="307"/>
      <c r="MUD194" s="307"/>
      <c r="MUE194" s="307"/>
      <c r="MUF194" s="307"/>
      <c r="MUG194" s="307"/>
      <c r="MUH194" s="307"/>
      <c r="MUI194" s="307"/>
      <c r="MUJ194" s="307"/>
      <c r="MUK194" s="307"/>
      <c r="MUL194" s="307"/>
      <c r="MUM194" s="307"/>
      <c r="MUN194" s="307"/>
      <c r="MUO194" s="307"/>
      <c r="MUP194" s="307"/>
      <c r="MUQ194" s="307"/>
      <c r="MUR194" s="307"/>
      <c r="MUS194" s="307"/>
      <c r="MUT194" s="307"/>
      <c r="MUU194" s="307"/>
      <c r="MUV194" s="307"/>
      <c r="MUW194" s="307"/>
      <c r="MUX194" s="307"/>
      <c r="MUY194" s="307"/>
      <c r="MUZ194" s="307"/>
      <c r="MVA194" s="307"/>
      <c r="MVB194" s="307"/>
      <c r="MVC194" s="307"/>
      <c r="MVD194" s="307"/>
      <c r="MVE194" s="307"/>
      <c r="MVF194" s="307"/>
      <c r="MVG194" s="307"/>
      <c r="MVH194" s="307"/>
      <c r="MVI194" s="307"/>
      <c r="MVJ194" s="307"/>
      <c r="MVK194" s="307"/>
      <c r="MVL194" s="307"/>
      <c r="MVM194" s="307"/>
      <c r="MVN194" s="307"/>
      <c r="MVO194" s="307"/>
      <c r="MVP194" s="307"/>
      <c r="MVQ194" s="307"/>
      <c r="MVR194" s="307"/>
      <c r="MVS194" s="307"/>
      <c r="MVT194" s="307"/>
      <c r="MVU194" s="307"/>
      <c r="MVV194" s="307"/>
      <c r="MVW194" s="307"/>
      <c r="MVX194" s="307"/>
      <c r="MVY194" s="307"/>
      <c r="MVZ194" s="307"/>
      <c r="MWA194" s="307"/>
      <c r="MWB194" s="307"/>
      <c r="MWC194" s="307"/>
      <c r="MWD194" s="307"/>
      <c r="MWE194" s="307"/>
      <c r="MWF194" s="307"/>
      <c r="MWG194" s="307"/>
      <c r="MWH194" s="307"/>
      <c r="MWI194" s="307"/>
      <c r="MWJ194" s="307"/>
      <c r="MWK194" s="307"/>
      <c r="MWL194" s="307"/>
      <c r="MWM194" s="307"/>
      <c r="MWN194" s="307"/>
      <c r="MWO194" s="307"/>
      <c r="MWP194" s="307"/>
      <c r="MWQ194" s="307"/>
      <c r="MWR194" s="307"/>
      <c r="MWS194" s="307"/>
      <c r="MWT194" s="307"/>
      <c r="MWU194" s="307"/>
      <c r="MWV194" s="307"/>
      <c r="MWW194" s="307"/>
      <c r="MWX194" s="307"/>
      <c r="MWY194" s="307"/>
      <c r="MWZ194" s="307"/>
      <c r="MXA194" s="307"/>
      <c r="MXB194" s="307"/>
      <c r="MXC194" s="307"/>
      <c r="MXD194" s="307"/>
      <c r="MXE194" s="307"/>
      <c r="MXF194" s="307"/>
      <c r="MXG194" s="307"/>
      <c r="MXH194" s="307"/>
      <c r="MXI194" s="307"/>
      <c r="MXJ194" s="307"/>
      <c r="MXK194" s="307"/>
      <c r="MXL194" s="307"/>
      <c r="MXM194" s="307"/>
      <c r="MXN194" s="307"/>
      <c r="MXO194" s="307"/>
      <c r="MXP194" s="307"/>
      <c r="MXQ194" s="307"/>
      <c r="MXR194" s="307"/>
      <c r="MXS194" s="307"/>
      <c r="MXT194" s="307"/>
      <c r="MXU194" s="307"/>
      <c r="MXV194" s="307"/>
      <c r="MXW194" s="307"/>
      <c r="MXX194" s="307"/>
      <c r="MXY194" s="307"/>
      <c r="MXZ194" s="307"/>
      <c r="MYA194" s="307"/>
      <c r="MYB194" s="307"/>
      <c r="MYC194" s="307"/>
      <c r="MYD194" s="307"/>
      <c r="MYE194" s="307"/>
      <c r="MYF194" s="307"/>
      <c r="MYG194" s="307"/>
      <c r="MYH194" s="307"/>
      <c r="MYI194" s="307"/>
      <c r="MYJ194" s="307"/>
      <c r="MYK194" s="307"/>
      <c r="MYL194" s="307"/>
      <c r="MYM194" s="307"/>
      <c r="MYN194" s="307"/>
      <c r="MYO194" s="307"/>
      <c r="MYP194" s="307"/>
      <c r="MYQ194" s="307"/>
      <c r="MYR194" s="307"/>
      <c r="MYS194" s="307"/>
      <c r="MYT194" s="307"/>
      <c r="MYU194" s="307"/>
      <c r="MYV194" s="307"/>
      <c r="MYW194" s="307"/>
      <c r="MYX194" s="307"/>
      <c r="MYY194" s="307"/>
      <c r="MYZ194" s="307"/>
      <c r="MZA194" s="307"/>
      <c r="MZB194" s="307"/>
      <c r="MZC194" s="307"/>
      <c r="MZD194" s="307"/>
      <c r="MZE194" s="307"/>
      <c r="MZF194" s="307"/>
      <c r="MZG194" s="307"/>
      <c r="MZH194" s="307"/>
      <c r="MZI194" s="307"/>
      <c r="MZJ194" s="307"/>
      <c r="MZK194" s="307"/>
      <c r="MZL194" s="307"/>
      <c r="MZM194" s="307"/>
      <c r="MZN194" s="307"/>
      <c r="MZO194" s="307"/>
      <c r="MZP194" s="307"/>
      <c r="MZQ194" s="307"/>
      <c r="MZR194" s="307"/>
      <c r="MZS194" s="307"/>
      <c r="MZT194" s="307"/>
      <c r="MZU194" s="307"/>
      <c r="MZV194" s="307"/>
      <c r="MZW194" s="307"/>
      <c r="MZX194" s="307"/>
      <c r="MZY194" s="307"/>
      <c r="MZZ194" s="307"/>
      <c r="NAA194" s="307"/>
      <c r="NAB194" s="307"/>
      <c r="NAC194" s="307"/>
      <c r="NAD194" s="307"/>
      <c r="NAE194" s="307"/>
      <c r="NAF194" s="307"/>
      <c r="NAG194" s="307"/>
      <c r="NAH194" s="307"/>
      <c r="NAI194" s="307"/>
      <c r="NAJ194" s="307"/>
      <c r="NAK194" s="307"/>
      <c r="NAL194" s="307"/>
      <c r="NAM194" s="307"/>
      <c r="NAN194" s="307"/>
      <c r="NAO194" s="307"/>
      <c r="NAP194" s="307"/>
      <c r="NAQ194" s="307"/>
      <c r="NAR194" s="307"/>
      <c r="NAS194" s="307"/>
      <c r="NAT194" s="307"/>
      <c r="NAU194" s="307"/>
      <c r="NAV194" s="307"/>
      <c r="NAW194" s="307"/>
      <c r="NAX194" s="307"/>
      <c r="NAY194" s="307"/>
      <c r="NAZ194" s="307"/>
      <c r="NBA194" s="307"/>
      <c r="NBB194" s="307"/>
      <c r="NBC194" s="307"/>
      <c r="NBD194" s="307"/>
      <c r="NBE194" s="307"/>
      <c r="NBF194" s="307"/>
      <c r="NBG194" s="307"/>
      <c r="NBH194" s="307"/>
      <c r="NBI194" s="307"/>
      <c r="NBJ194" s="307"/>
      <c r="NBK194" s="307"/>
      <c r="NBL194" s="307"/>
      <c r="NBM194" s="307"/>
      <c r="NBN194" s="307"/>
      <c r="NBO194" s="307"/>
      <c r="NBP194" s="307"/>
      <c r="NBQ194" s="307"/>
      <c r="NBR194" s="307"/>
      <c r="NBS194" s="307"/>
      <c r="NBT194" s="307"/>
      <c r="NBU194" s="307"/>
      <c r="NBV194" s="307"/>
      <c r="NBW194" s="307"/>
      <c r="NBX194" s="307"/>
      <c r="NBY194" s="307"/>
      <c r="NBZ194" s="307"/>
      <c r="NCA194" s="307"/>
      <c r="NCB194" s="307"/>
      <c r="NCC194" s="307"/>
      <c r="NCD194" s="307"/>
      <c r="NCE194" s="307"/>
      <c r="NCF194" s="307"/>
      <c r="NCG194" s="307"/>
      <c r="NCH194" s="307"/>
      <c r="NCI194" s="307"/>
      <c r="NCJ194" s="307"/>
      <c r="NCK194" s="307"/>
      <c r="NCL194" s="307"/>
      <c r="NCM194" s="307"/>
      <c r="NCN194" s="307"/>
      <c r="NCO194" s="307"/>
      <c r="NCP194" s="307"/>
      <c r="NCQ194" s="307"/>
      <c r="NCR194" s="307"/>
      <c r="NCS194" s="307"/>
      <c r="NCT194" s="307"/>
      <c r="NCU194" s="307"/>
      <c r="NCV194" s="307"/>
      <c r="NCW194" s="307"/>
      <c r="NCX194" s="307"/>
      <c r="NCY194" s="307"/>
      <c r="NCZ194" s="307"/>
      <c r="NDA194" s="307"/>
      <c r="NDB194" s="307"/>
      <c r="NDC194" s="307"/>
      <c r="NDD194" s="307"/>
      <c r="NDE194" s="307"/>
      <c r="NDF194" s="307"/>
      <c r="NDG194" s="307"/>
      <c r="NDH194" s="307"/>
      <c r="NDI194" s="307"/>
      <c r="NDJ194" s="307"/>
      <c r="NDK194" s="307"/>
      <c r="NDL194" s="307"/>
      <c r="NDM194" s="307"/>
      <c r="NDN194" s="307"/>
      <c r="NDO194" s="307"/>
      <c r="NDP194" s="307"/>
      <c r="NDQ194" s="307"/>
      <c r="NDR194" s="307"/>
      <c r="NDS194" s="307"/>
      <c r="NDT194" s="307"/>
      <c r="NDU194" s="307"/>
      <c r="NDV194" s="307"/>
      <c r="NDW194" s="307"/>
      <c r="NDX194" s="307"/>
      <c r="NDY194" s="307"/>
      <c r="NDZ194" s="307"/>
      <c r="NEA194" s="307"/>
      <c r="NEB194" s="307"/>
      <c r="NEC194" s="307"/>
      <c r="NED194" s="307"/>
      <c r="NEE194" s="307"/>
      <c r="NEF194" s="307"/>
      <c r="NEG194" s="307"/>
      <c r="NEH194" s="307"/>
      <c r="NEI194" s="307"/>
      <c r="NEJ194" s="307"/>
      <c r="NEK194" s="307"/>
      <c r="NEL194" s="307"/>
      <c r="NEM194" s="307"/>
      <c r="NEN194" s="307"/>
      <c r="NEO194" s="307"/>
      <c r="NEP194" s="307"/>
      <c r="NEQ194" s="307"/>
      <c r="NER194" s="307"/>
      <c r="NES194" s="307"/>
      <c r="NET194" s="307"/>
      <c r="NEU194" s="307"/>
      <c r="NEV194" s="307"/>
      <c r="NEW194" s="307"/>
      <c r="NEX194" s="307"/>
      <c r="NEY194" s="307"/>
      <c r="NEZ194" s="307"/>
      <c r="NFA194" s="307"/>
      <c r="NFB194" s="307"/>
      <c r="NFC194" s="307"/>
      <c r="NFD194" s="307"/>
      <c r="NFE194" s="307"/>
      <c r="NFF194" s="307"/>
      <c r="NFG194" s="307"/>
      <c r="NFH194" s="307"/>
      <c r="NFI194" s="307"/>
      <c r="NFJ194" s="307"/>
      <c r="NFK194" s="307"/>
      <c r="NFL194" s="307"/>
      <c r="NFM194" s="307"/>
      <c r="NFN194" s="307"/>
      <c r="NFO194" s="307"/>
      <c r="NFP194" s="307"/>
      <c r="NFQ194" s="307"/>
      <c r="NFR194" s="307"/>
      <c r="NFS194" s="307"/>
      <c r="NFT194" s="307"/>
      <c r="NFU194" s="307"/>
      <c r="NFV194" s="307"/>
      <c r="NFW194" s="307"/>
      <c r="NFX194" s="307"/>
      <c r="NFY194" s="307"/>
      <c r="NFZ194" s="307"/>
      <c r="NGA194" s="307"/>
      <c r="NGB194" s="307"/>
      <c r="NGC194" s="307"/>
      <c r="NGD194" s="307"/>
      <c r="NGE194" s="307"/>
      <c r="NGF194" s="307"/>
      <c r="NGG194" s="307"/>
      <c r="NGH194" s="307"/>
      <c r="NGI194" s="307"/>
      <c r="NGJ194" s="307"/>
      <c r="NGK194" s="307"/>
      <c r="NGL194" s="307"/>
      <c r="NGM194" s="307"/>
      <c r="NGN194" s="307"/>
      <c r="NGO194" s="307"/>
      <c r="NGP194" s="307"/>
      <c r="NGQ194" s="307"/>
      <c r="NGR194" s="307"/>
      <c r="NGS194" s="307"/>
      <c r="NGT194" s="307"/>
      <c r="NGU194" s="307"/>
      <c r="NGV194" s="307"/>
      <c r="NGW194" s="307"/>
      <c r="NGX194" s="307"/>
      <c r="NGY194" s="307"/>
      <c r="NGZ194" s="307"/>
      <c r="NHA194" s="307"/>
      <c r="NHB194" s="307"/>
      <c r="NHC194" s="307"/>
      <c r="NHD194" s="307"/>
      <c r="NHE194" s="307"/>
      <c r="NHF194" s="307"/>
      <c r="NHG194" s="307"/>
      <c r="NHH194" s="307"/>
      <c r="NHI194" s="307"/>
      <c r="NHJ194" s="307"/>
      <c r="NHK194" s="307"/>
      <c r="NHL194" s="307"/>
      <c r="NHM194" s="307"/>
      <c r="NHN194" s="307"/>
      <c r="NHO194" s="307"/>
      <c r="NHP194" s="307"/>
      <c r="NHQ194" s="307"/>
      <c r="NHR194" s="307"/>
      <c r="NHS194" s="307"/>
      <c r="NHT194" s="307"/>
      <c r="NHU194" s="307"/>
      <c r="NHV194" s="307"/>
      <c r="NHW194" s="307"/>
      <c r="NHX194" s="307"/>
      <c r="NHY194" s="307"/>
      <c r="NHZ194" s="307"/>
      <c r="NIA194" s="307"/>
      <c r="NIB194" s="307"/>
      <c r="NIC194" s="307"/>
      <c r="NID194" s="307"/>
      <c r="NIE194" s="307"/>
      <c r="NIF194" s="307"/>
      <c r="NIG194" s="307"/>
      <c r="NIH194" s="307"/>
      <c r="NII194" s="307"/>
      <c r="NIJ194" s="307"/>
      <c r="NIK194" s="307"/>
      <c r="NIL194" s="307"/>
      <c r="NIM194" s="307"/>
      <c r="NIN194" s="307"/>
      <c r="NIO194" s="307"/>
      <c r="NIP194" s="307"/>
      <c r="NIQ194" s="307"/>
      <c r="NIR194" s="307"/>
      <c r="NIS194" s="307"/>
      <c r="NIT194" s="307"/>
      <c r="NIU194" s="307"/>
      <c r="NIV194" s="307"/>
      <c r="NIW194" s="307"/>
      <c r="NIX194" s="307"/>
      <c r="NIY194" s="307"/>
      <c r="NIZ194" s="307"/>
      <c r="NJA194" s="307"/>
      <c r="NJB194" s="307"/>
      <c r="NJC194" s="307"/>
      <c r="NJD194" s="307"/>
      <c r="NJE194" s="307"/>
      <c r="NJF194" s="307"/>
      <c r="NJG194" s="307"/>
      <c r="NJH194" s="307"/>
      <c r="NJI194" s="307"/>
      <c r="NJJ194" s="307"/>
      <c r="NJK194" s="307"/>
      <c r="NJL194" s="307"/>
      <c r="NJM194" s="307"/>
      <c r="NJN194" s="307"/>
      <c r="NJO194" s="307"/>
      <c r="NJP194" s="307"/>
      <c r="NJQ194" s="307"/>
      <c r="NJR194" s="307"/>
      <c r="NJS194" s="307"/>
      <c r="NJT194" s="307"/>
      <c r="NJU194" s="307"/>
      <c r="NJV194" s="307"/>
      <c r="NJW194" s="307"/>
      <c r="NJX194" s="307"/>
      <c r="NJY194" s="307"/>
      <c r="NJZ194" s="307"/>
      <c r="NKA194" s="307"/>
      <c r="NKB194" s="307"/>
      <c r="NKC194" s="307"/>
      <c r="NKD194" s="307"/>
      <c r="NKE194" s="307"/>
      <c r="NKF194" s="307"/>
      <c r="NKG194" s="307"/>
      <c r="NKH194" s="307"/>
      <c r="NKI194" s="307"/>
      <c r="NKJ194" s="307"/>
      <c r="NKK194" s="307"/>
      <c r="NKL194" s="307"/>
      <c r="NKM194" s="307"/>
      <c r="NKN194" s="307"/>
      <c r="NKO194" s="307"/>
      <c r="NKP194" s="307"/>
      <c r="NKQ194" s="307"/>
      <c r="NKR194" s="307"/>
      <c r="NKS194" s="307"/>
      <c r="NKT194" s="307"/>
      <c r="NKU194" s="307"/>
      <c r="NKV194" s="307"/>
      <c r="NKW194" s="307"/>
      <c r="NKX194" s="307"/>
      <c r="NKY194" s="307"/>
      <c r="NKZ194" s="307"/>
      <c r="NLA194" s="307"/>
      <c r="NLB194" s="307"/>
      <c r="NLC194" s="307"/>
      <c r="NLD194" s="307"/>
      <c r="NLE194" s="307"/>
      <c r="NLF194" s="307"/>
      <c r="NLG194" s="307"/>
      <c r="NLH194" s="307"/>
      <c r="NLI194" s="307"/>
      <c r="NLJ194" s="307"/>
      <c r="NLK194" s="307"/>
      <c r="NLL194" s="307"/>
      <c r="NLM194" s="307"/>
      <c r="NLN194" s="307"/>
      <c r="NLO194" s="307"/>
      <c r="NLP194" s="307"/>
      <c r="NLQ194" s="307"/>
      <c r="NLR194" s="307"/>
      <c r="NLS194" s="307"/>
      <c r="NLT194" s="307"/>
      <c r="NLU194" s="307"/>
      <c r="NLV194" s="307"/>
      <c r="NLW194" s="307"/>
      <c r="NLX194" s="307"/>
      <c r="NLY194" s="307"/>
      <c r="NLZ194" s="307"/>
      <c r="NMA194" s="307"/>
      <c r="NMB194" s="307"/>
      <c r="NMC194" s="307"/>
      <c r="NMD194" s="307"/>
      <c r="NME194" s="307"/>
      <c r="NMF194" s="307"/>
      <c r="NMG194" s="307"/>
      <c r="NMH194" s="307"/>
      <c r="NMI194" s="307"/>
      <c r="NMJ194" s="307"/>
      <c r="NMK194" s="307"/>
      <c r="NML194" s="307"/>
      <c r="NMM194" s="307"/>
      <c r="NMN194" s="307"/>
      <c r="NMO194" s="307"/>
      <c r="NMP194" s="307"/>
      <c r="NMQ194" s="307"/>
      <c r="NMR194" s="307"/>
      <c r="NMS194" s="307"/>
      <c r="NMT194" s="307"/>
      <c r="NMU194" s="307"/>
      <c r="NMV194" s="307"/>
      <c r="NMW194" s="307"/>
      <c r="NMX194" s="307"/>
      <c r="NMY194" s="307"/>
      <c r="NMZ194" s="307"/>
      <c r="NNA194" s="307"/>
      <c r="NNB194" s="307"/>
      <c r="NNC194" s="307"/>
      <c r="NND194" s="307"/>
      <c r="NNE194" s="307"/>
      <c r="NNF194" s="307"/>
      <c r="NNG194" s="307"/>
      <c r="NNH194" s="307"/>
      <c r="NNI194" s="307"/>
      <c r="NNJ194" s="307"/>
      <c r="NNK194" s="307"/>
      <c r="NNL194" s="307"/>
      <c r="NNM194" s="307"/>
      <c r="NNN194" s="307"/>
      <c r="NNO194" s="307"/>
      <c r="NNP194" s="307"/>
      <c r="NNQ194" s="307"/>
      <c r="NNR194" s="307"/>
      <c r="NNS194" s="307"/>
      <c r="NNT194" s="307"/>
      <c r="NNU194" s="307"/>
      <c r="NNV194" s="307"/>
      <c r="NNW194" s="307"/>
      <c r="NNX194" s="307"/>
      <c r="NNY194" s="307"/>
      <c r="NNZ194" s="307"/>
      <c r="NOA194" s="307"/>
      <c r="NOB194" s="307"/>
      <c r="NOC194" s="307"/>
      <c r="NOD194" s="307"/>
      <c r="NOE194" s="307"/>
      <c r="NOF194" s="307"/>
      <c r="NOG194" s="307"/>
      <c r="NOH194" s="307"/>
      <c r="NOI194" s="307"/>
      <c r="NOJ194" s="307"/>
      <c r="NOK194" s="307"/>
      <c r="NOL194" s="307"/>
      <c r="NOM194" s="307"/>
      <c r="NON194" s="307"/>
      <c r="NOO194" s="307"/>
      <c r="NOP194" s="307"/>
      <c r="NOQ194" s="307"/>
      <c r="NOR194" s="307"/>
      <c r="NOS194" s="307"/>
      <c r="NOT194" s="307"/>
      <c r="NOU194" s="307"/>
      <c r="NOV194" s="307"/>
      <c r="NOW194" s="307"/>
      <c r="NOX194" s="307"/>
      <c r="NOY194" s="307"/>
      <c r="NOZ194" s="307"/>
      <c r="NPA194" s="307"/>
      <c r="NPB194" s="307"/>
      <c r="NPC194" s="307"/>
      <c r="NPD194" s="307"/>
      <c r="NPE194" s="307"/>
      <c r="NPF194" s="307"/>
      <c r="NPG194" s="307"/>
      <c r="NPH194" s="307"/>
      <c r="NPI194" s="307"/>
      <c r="NPJ194" s="307"/>
      <c r="NPK194" s="307"/>
      <c r="NPL194" s="307"/>
      <c r="NPM194" s="307"/>
      <c r="NPN194" s="307"/>
      <c r="NPO194" s="307"/>
      <c r="NPP194" s="307"/>
      <c r="NPQ194" s="307"/>
      <c r="NPR194" s="307"/>
      <c r="NPS194" s="307"/>
      <c r="NPT194" s="307"/>
      <c r="NPU194" s="307"/>
      <c r="NPV194" s="307"/>
      <c r="NPW194" s="307"/>
      <c r="NPX194" s="307"/>
      <c r="NPY194" s="307"/>
      <c r="NPZ194" s="307"/>
      <c r="NQA194" s="307"/>
      <c r="NQB194" s="307"/>
      <c r="NQC194" s="307"/>
      <c r="NQD194" s="307"/>
      <c r="NQE194" s="307"/>
      <c r="NQF194" s="307"/>
      <c r="NQG194" s="307"/>
      <c r="NQH194" s="307"/>
      <c r="NQI194" s="307"/>
      <c r="NQJ194" s="307"/>
      <c r="NQK194" s="307"/>
      <c r="NQL194" s="307"/>
      <c r="NQM194" s="307"/>
      <c r="NQN194" s="307"/>
      <c r="NQO194" s="307"/>
      <c r="NQP194" s="307"/>
      <c r="NQQ194" s="307"/>
      <c r="NQR194" s="307"/>
      <c r="NQS194" s="307"/>
      <c r="NQT194" s="307"/>
      <c r="NQU194" s="307"/>
      <c r="NQV194" s="307"/>
      <c r="NQW194" s="307"/>
      <c r="NQX194" s="307"/>
      <c r="NQY194" s="307"/>
      <c r="NQZ194" s="307"/>
      <c r="NRA194" s="307"/>
      <c r="NRB194" s="307"/>
      <c r="NRC194" s="307"/>
      <c r="NRD194" s="307"/>
      <c r="NRE194" s="307"/>
      <c r="NRF194" s="307"/>
      <c r="NRG194" s="307"/>
      <c r="NRH194" s="307"/>
      <c r="NRI194" s="307"/>
      <c r="NRJ194" s="307"/>
      <c r="NRK194" s="307"/>
      <c r="NRL194" s="307"/>
      <c r="NRM194" s="307"/>
      <c r="NRN194" s="307"/>
      <c r="NRO194" s="307"/>
      <c r="NRP194" s="307"/>
      <c r="NRQ194" s="307"/>
      <c r="NRR194" s="307"/>
      <c r="NRS194" s="307"/>
      <c r="NRT194" s="307"/>
      <c r="NRU194" s="307"/>
      <c r="NRV194" s="307"/>
      <c r="NRW194" s="307"/>
      <c r="NRX194" s="307"/>
      <c r="NRY194" s="307"/>
      <c r="NRZ194" s="307"/>
      <c r="NSA194" s="307"/>
      <c r="NSB194" s="307"/>
      <c r="NSC194" s="307"/>
      <c r="NSD194" s="307"/>
      <c r="NSE194" s="307"/>
      <c r="NSF194" s="307"/>
      <c r="NSG194" s="307"/>
      <c r="NSH194" s="307"/>
      <c r="NSI194" s="307"/>
      <c r="NSJ194" s="307"/>
      <c r="NSK194" s="307"/>
      <c r="NSL194" s="307"/>
      <c r="NSM194" s="307"/>
      <c r="NSN194" s="307"/>
      <c r="NSO194" s="307"/>
      <c r="NSP194" s="307"/>
      <c r="NSQ194" s="307"/>
      <c r="NSR194" s="307"/>
      <c r="NSS194" s="307"/>
      <c r="NST194" s="307"/>
      <c r="NSU194" s="307"/>
      <c r="NSV194" s="307"/>
      <c r="NSW194" s="307"/>
      <c r="NSX194" s="307"/>
      <c r="NSY194" s="307"/>
      <c r="NSZ194" s="307"/>
      <c r="NTA194" s="307"/>
      <c r="NTB194" s="307"/>
      <c r="NTC194" s="307"/>
      <c r="NTD194" s="307"/>
      <c r="NTE194" s="307"/>
      <c r="NTF194" s="307"/>
      <c r="NTG194" s="307"/>
      <c r="NTH194" s="307"/>
      <c r="NTI194" s="307"/>
      <c r="NTJ194" s="307"/>
      <c r="NTK194" s="307"/>
      <c r="NTL194" s="307"/>
      <c r="NTM194" s="307"/>
      <c r="NTN194" s="307"/>
      <c r="NTO194" s="307"/>
      <c r="NTP194" s="307"/>
      <c r="NTQ194" s="307"/>
      <c r="NTR194" s="307"/>
      <c r="NTS194" s="307"/>
      <c r="NTT194" s="307"/>
      <c r="NTU194" s="307"/>
      <c r="NTV194" s="307"/>
      <c r="NTW194" s="307"/>
      <c r="NTX194" s="307"/>
      <c r="NTY194" s="307"/>
      <c r="NTZ194" s="307"/>
      <c r="NUA194" s="307"/>
      <c r="NUB194" s="307"/>
      <c r="NUC194" s="307"/>
      <c r="NUD194" s="307"/>
      <c r="NUE194" s="307"/>
      <c r="NUF194" s="307"/>
      <c r="NUG194" s="307"/>
      <c r="NUH194" s="307"/>
      <c r="NUI194" s="307"/>
      <c r="NUJ194" s="307"/>
      <c r="NUK194" s="307"/>
      <c r="NUL194" s="307"/>
      <c r="NUM194" s="307"/>
      <c r="NUN194" s="307"/>
      <c r="NUO194" s="307"/>
      <c r="NUP194" s="307"/>
      <c r="NUQ194" s="307"/>
      <c r="NUR194" s="307"/>
      <c r="NUS194" s="307"/>
      <c r="NUT194" s="307"/>
      <c r="NUU194" s="307"/>
      <c r="NUV194" s="307"/>
      <c r="NUW194" s="307"/>
      <c r="NUX194" s="307"/>
      <c r="NUY194" s="307"/>
      <c r="NUZ194" s="307"/>
      <c r="NVA194" s="307"/>
      <c r="NVB194" s="307"/>
      <c r="NVC194" s="307"/>
      <c r="NVD194" s="307"/>
      <c r="NVE194" s="307"/>
      <c r="NVF194" s="307"/>
      <c r="NVG194" s="307"/>
      <c r="NVH194" s="307"/>
      <c r="NVI194" s="307"/>
      <c r="NVJ194" s="307"/>
      <c r="NVK194" s="307"/>
      <c r="NVL194" s="307"/>
      <c r="NVM194" s="307"/>
      <c r="NVN194" s="307"/>
      <c r="NVO194" s="307"/>
      <c r="NVP194" s="307"/>
      <c r="NVQ194" s="307"/>
      <c r="NVR194" s="307"/>
      <c r="NVS194" s="307"/>
      <c r="NVT194" s="307"/>
      <c r="NVU194" s="307"/>
      <c r="NVV194" s="307"/>
      <c r="NVW194" s="307"/>
      <c r="NVX194" s="307"/>
      <c r="NVY194" s="307"/>
      <c r="NVZ194" s="307"/>
      <c r="NWA194" s="307"/>
      <c r="NWB194" s="307"/>
      <c r="NWC194" s="307"/>
      <c r="NWD194" s="307"/>
      <c r="NWE194" s="307"/>
      <c r="NWF194" s="307"/>
      <c r="NWG194" s="307"/>
      <c r="NWH194" s="307"/>
      <c r="NWI194" s="307"/>
      <c r="NWJ194" s="307"/>
      <c r="NWK194" s="307"/>
      <c r="NWL194" s="307"/>
      <c r="NWM194" s="307"/>
      <c r="NWN194" s="307"/>
      <c r="NWO194" s="307"/>
      <c r="NWP194" s="307"/>
      <c r="NWQ194" s="307"/>
      <c r="NWR194" s="307"/>
      <c r="NWS194" s="307"/>
      <c r="NWT194" s="307"/>
      <c r="NWU194" s="307"/>
      <c r="NWV194" s="307"/>
      <c r="NWW194" s="307"/>
      <c r="NWX194" s="307"/>
      <c r="NWY194" s="307"/>
      <c r="NWZ194" s="307"/>
      <c r="NXA194" s="307"/>
      <c r="NXB194" s="307"/>
      <c r="NXC194" s="307"/>
      <c r="NXD194" s="307"/>
      <c r="NXE194" s="307"/>
      <c r="NXF194" s="307"/>
      <c r="NXG194" s="307"/>
      <c r="NXH194" s="307"/>
      <c r="NXI194" s="307"/>
      <c r="NXJ194" s="307"/>
      <c r="NXK194" s="307"/>
      <c r="NXL194" s="307"/>
      <c r="NXM194" s="307"/>
      <c r="NXN194" s="307"/>
      <c r="NXO194" s="307"/>
      <c r="NXP194" s="307"/>
      <c r="NXQ194" s="307"/>
      <c r="NXR194" s="307"/>
      <c r="NXS194" s="307"/>
      <c r="NXT194" s="307"/>
      <c r="NXU194" s="307"/>
      <c r="NXV194" s="307"/>
      <c r="NXW194" s="307"/>
      <c r="NXX194" s="307"/>
      <c r="NXY194" s="307"/>
      <c r="NXZ194" s="307"/>
      <c r="NYA194" s="307"/>
      <c r="NYB194" s="307"/>
      <c r="NYC194" s="307"/>
      <c r="NYD194" s="307"/>
      <c r="NYE194" s="307"/>
      <c r="NYF194" s="307"/>
      <c r="NYG194" s="307"/>
      <c r="NYH194" s="307"/>
      <c r="NYI194" s="307"/>
      <c r="NYJ194" s="307"/>
      <c r="NYK194" s="307"/>
      <c r="NYL194" s="307"/>
      <c r="NYM194" s="307"/>
      <c r="NYN194" s="307"/>
      <c r="NYO194" s="307"/>
      <c r="NYP194" s="307"/>
      <c r="NYQ194" s="307"/>
      <c r="NYR194" s="307"/>
      <c r="NYS194" s="307"/>
      <c r="NYT194" s="307"/>
      <c r="NYU194" s="307"/>
      <c r="NYV194" s="307"/>
      <c r="NYW194" s="307"/>
      <c r="NYX194" s="307"/>
      <c r="NYY194" s="307"/>
      <c r="NYZ194" s="307"/>
      <c r="NZA194" s="307"/>
      <c r="NZB194" s="307"/>
      <c r="NZC194" s="307"/>
      <c r="NZD194" s="307"/>
      <c r="NZE194" s="307"/>
      <c r="NZF194" s="307"/>
      <c r="NZG194" s="307"/>
      <c r="NZH194" s="307"/>
      <c r="NZI194" s="307"/>
      <c r="NZJ194" s="307"/>
      <c r="NZK194" s="307"/>
      <c r="NZL194" s="307"/>
      <c r="NZM194" s="307"/>
      <c r="NZN194" s="307"/>
      <c r="NZO194" s="307"/>
      <c r="NZP194" s="307"/>
      <c r="NZQ194" s="307"/>
      <c r="NZR194" s="307"/>
      <c r="NZS194" s="307"/>
      <c r="NZT194" s="307"/>
      <c r="NZU194" s="307"/>
      <c r="NZV194" s="307"/>
      <c r="NZW194" s="307"/>
      <c r="NZX194" s="307"/>
      <c r="NZY194" s="307"/>
      <c r="NZZ194" s="307"/>
      <c r="OAA194" s="307"/>
      <c r="OAB194" s="307"/>
      <c r="OAC194" s="307"/>
      <c r="OAD194" s="307"/>
      <c r="OAE194" s="307"/>
      <c r="OAF194" s="307"/>
      <c r="OAG194" s="307"/>
      <c r="OAH194" s="307"/>
      <c r="OAI194" s="307"/>
      <c r="OAJ194" s="307"/>
      <c r="OAK194" s="307"/>
      <c r="OAL194" s="307"/>
      <c r="OAM194" s="307"/>
      <c r="OAN194" s="307"/>
      <c r="OAO194" s="307"/>
      <c r="OAP194" s="307"/>
      <c r="OAQ194" s="307"/>
      <c r="OAR194" s="307"/>
      <c r="OAS194" s="307"/>
      <c r="OAT194" s="307"/>
      <c r="OAU194" s="307"/>
      <c r="OAV194" s="307"/>
      <c r="OAW194" s="307"/>
      <c r="OAX194" s="307"/>
      <c r="OAY194" s="307"/>
      <c r="OAZ194" s="307"/>
      <c r="OBA194" s="307"/>
      <c r="OBB194" s="307"/>
      <c r="OBC194" s="307"/>
      <c r="OBD194" s="307"/>
      <c r="OBE194" s="307"/>
      <c r="OBF194" s="307"/>
      <c r="OBG194" s="307"/>
      <c r="OBH194" s="307"/>
      <c r="OBI194" s="307"/>
      <c r="OBJ194" s="307"/>
      <c r="OBK194" s="307"/>
      <c r="OBL194" s="307"/>
      <c r="OBM194" s="307"/>
      <c r="OBN194" s="307"/>
      <c r="OBO194" s="307"/>
      <c r="OBP194" s="307"/>
      <c r="OBQ194" s="307"/>
      <c r="OBR194" s="307"/>
      <c r="OBS194" s="307"/>
      <c r="OBT194" s="307"/>
      <c r="OBU194" s="307"/>
      <c r="OBV194" s="307"/>
      <c r="OBW194" s="307"/>
      <c r="OBX194" s="307"/>
      <c r="OBY194" s="307"/>
      <c r="OBZ194" s="307"/>
      <c r="OCA194" s="307"/>
      <c r="OCB194" s="307"/>
      <c r="OCC194" s="307"/>
      <c r="OCD194" s="307"/>
      <c r="OCE194" s="307"/>
      <c r="OCF194" s="307"/>
      <c r="OCG194" s="307"/>
      <c r="OCH194" s="307"/>
      <c r="OCI194" s="307"/>
      <c r="OCJ194" s="307"/>
      <c r="OCK194" s="307"/>
      <c r="OCL194" s="307"/>
      <c r="OCM194" s="307"/>
      <c r="OCN194" s="307"/>
      <c r="OCO194" s="307"/>
      <c r="OCP194" s="307"/>
      <c r="OCQ194" s="307"/>
      <c r="OCR194" s="307"/>
      <c r="OCS194" s="307"/>
      <c r="OCT194" s="307"/>
      <c r="OCU194" s="307"/>
      <c r="OCV194" s="307"/>
      <c r="OCW194" s="307"/>
      <c r="OCX194" s="307"/>
      <c r="OCY194" s="307"/>
      <c r="OCZ194" s="307"/>
      <c r="ODA194" s="307"/>
      <c r="ODB194" s="307"/>
      <c r="ODC194" s="307"/>
      <c r="ODD194" s="307"/>
      <c r="ODE194" s="307"/>
      <c r="ODF194" s="307"/>
      <c r="ODG194" s="307"/>
      <c r="ODH194" s="307"/>
      <c r="ODI194" s="307"/>
      <c r="ODJ194" s="307"/>
      <c r="ODK194" s="307"/>
      <c r="ODL194" s="307"/>
      <c r="ODM194" s="307"/>
      <c r="ODN194" s="307"/>
      <c r="ODO194" s="307"/>
      <c r="ODP194" s="307"/>
      <c r="ODQ194" s="307"/>
      <c r="ODR194" s="307"/>
      <c r="ODS194" s="307"/>
      <c r="ODT194" s="307"/>
      <c r="ODU194" s="307"/>
      <c r="ODV194" s="307"/>
      <c r="ODW194" s="307"/>
      <c r="ODX194" s="307"/>
      <c r="ODY194" s="307"/>
      <c r="ODZ194" s="307"/>
      <c r="OEA194" s="307"/>
      <c r="OEB194" s="307"/>
      <c r="OEC194" s="307"/>
      <c r="OED194" s="307"/>
      <c r="OEE194" s="307"/>
      <c r="OEF194" s="307"/>
      <c r="OEG194" s="307"/>
      <c r="OEH194" s="307"/>
      <c r="OEI194" s="307"/>
      <c r="OEJ194" s="307"/>
      <c r="OEK194" s="307"/>
      <c r="OEL194" s="307"/>
      <c r="OEM194" s="307"/>
      <c r="OEN194" s="307"/>
      <c r="OEO194" s="307"/>
      <c r="OEP194" s="307"/>
      <c r="OEQ194" s="307"/>
      <c r="OER194" s="307"/>
      <c r="OES194" s="307"/>
      <c r="OET194" s="307"/>
      <c r="OEU194" s="307"/>
      <c r="OEV194" s="307"/>
      <c r="OEW194" s="307"/>
      <c r="OEX194" s="307"/>
      <c r="OEY194" s="307"/>
      <c r="OEZ194" s="307"/>
      <c r="OFA194" s="307"/>
      <c r="OFB194" s="307"/>
      <c r="OFC194" s="307"/>
      <c r="OFD194" s="307"/>
      <c r="OFE194" s="307"/>
      <c r="OFF194" s="307"/>
      <c r="OFG194" s="307"/>
      <c r="OFH194" s="307"/>
      <c r="OFI194" s="307"/>
      <c r="OFJ194" s="307"/>
      <c r="OFK194" s="307"/>
      <c r="OFL194" s="307"/>
      <c r="OFM194" s="307"/>
      <c r="OFN194" s="307"/>
      <c r="OFO194" s="307"/>
      <c r="OFP194" s="307"/>
      <c r="OFQ194" s="307"/>
      <c r="OFR194" s="307"/>
      <c r="OFS194" s="307"/>
      <c r="OFT194" s="307"/>
      <c r="OFU194" s="307"/>
      <c r="OFV194" s="307"/>
      <c r="OFW194" s="307"/>
      <c r="OFX194" s="307"/>
      <c r="OFY194" s="307"/>
      <c r="OFZ194" s="307"/>
      <c r="OGA194" s="307"/>
      <c r="OGB194" s="307"/>
      <c r="OGC194" s="307"/>
      <c r="OGD194" s="307"/>
      <c r="OGE194" s="307"/>
      <c r="OGF194" s="307"/>
      <c r="OGG194" s="307"/>
      <c r="OGH194" s="307"/>
      <c r="OGI194" s="307"/>
      <c r="OGJ194" s="307"/>
      <c r="OGK194" s="307"/>
      <c r="OGL194" s="307"/>
      <c r="OGM194" s="307"/>
      <c r="OGN194" s="307"/>
      <c r="OGO194" s="307"/>
      <c r="OGP194" s="307"/>
      <c r="OGQ194" s="307"/>
      <c r="OGR194" s="307"/>
      <c r="OGS194" s="307"/>
      <c r="OGT194" s="307"/>
      <c r="OGU194" s="307"/>
      <c r="OGV194" s="307"/>
      <c r="OGW194" s="307"/>
      <c r="OGX194" s="307"/>
      <c r="OGY194" s="307"/>
      <c r="OGZ194" s="307"/>
      <c r="OHA194" s="307"/>
      <c r="OHB194" s="307"/>
      <c r="OHC194" s="307"/>
      <c r="OHD194" s="307"/>
      <c r="OHE194" s="307"/>
      <c r="OHF194" s="307"/>
      <c r="OHG194" s="307"/>
      <c r="OHH194" s="307"/>
      <c r="OHI194" s="307"/>
      <c r="OHJ194" s="307"/>
      <c r="OHK194" s="307"/>
      <c r="OHL194" s="307"/>
      <c r="OHM194" s="307"/>
      <c r="OHN194" s="307"/>
      <c r="OHO194" s="307"/>
      <c r="OHP194" s="307"/>
      <c r="OHQ194" s="307"/>
      <c r="OHR194" s="307"/>
      <c r="OHS194" s="307"/>
      <c r="OHT194" s="307"/>
      <c r="OHU194" s="307"/>
      <c r="OHV194" s="307"/>
      <c r="OHW194" s="307"/>
      <c r="OHX194" s="307"/>
      <c r="OHY194" s="307"/>
      <c r="OHZ194" s="307"/>
      <c r="OIA194" s="307"/>
      <c r="OIB194" s="307"/>
      <c r="OIC194" s="307"/>
      <c r="OID194" s="307"/>
      <c r="OIE194" s="307"/>
      <c r="OIF194" s="307"/>
      <c r="OIG194" s="307"/>
      <c r="OIH194" s="307"/>
      <c r="OII194" s="307"/>
      <c r="OIJ194" s="307"/>
      <c r="OIK194" s="307"/>
      <c r="OIL194" s="307"/>
      <c r="OIM194" s="307"/>
      <c r="OIN194" s="307"/>
      <c r="OIO194" s="307"/>
      <c r="OIP194" s="307"/>
      <c r="OIQ194" s="307"/>
      <c r="OIR194" s="307"/>
      <c r="OIS194" s="307"/>
      <c r="OIT194" s="307"/>
      <c r="OIU194" s="307"/>
      <c r="OIV194" s="307"/>
      <c r="OIW194" s="307"/>
      <c r="OIX194" s="307"/>
      <c r="OIY194" s="307"/>
      <c r="OIZ194" s="307"/>
      <c r="OJA194" s="307"/>
      <c r="OJB194" s="307"/>
      <c r="OJC194" s="307"/>
      <c r="OJD194" s="307"/>
      <c r="OJE194" s="307"/>
      <c r="OJF194" s="307"/>
      <c r="OJG194" s="307"/>
      <c r="OJH194" s="307"/>
      <c r="OJI194" s="307"/>
      <c r="OJJ194" s="307"/>
      <c r="OJK194" s="307"/>
      <c r="OJL194" s="307"/>
      <c r="OJM194" s="307"/>
      <c r="OJN194" s="307"/>
      <c r="OJO194" s="307"/>
      <c r="OJP194" s="307"/>
      <c r="OJQ194" s="307"/>
      <c r="OJR194" s="307"/>
      <c r="OJS194" s="307"/>
      <c r="OJT194" s="307"/>
      <c r="OJU194" s="307"/>
      <c r="OJV194" s="307"/>
      <c r="OJW194" s="307"/>
      <c r="OJX194" s="307"/>
      <c r="OJY194" s="307"/>
      <c r="OJZ194" s="307"/>
      <c r="OKA194" s="307"/>
      <c r="OKB194" s="307"/>
      <c r="OKC194" s="307"/>
      <c r="OKD194" s="307"/>
      <c r="OKE194" s="307"/>
      <c r="OKF194" s="307"/>
      <c r="OKG194" s="307"/>
      <c r="OKH194" s="307"/>
      <c r="OKI194" s="307"/>
      <c r="OKJ194" s="307"/>
      <c r="OKK194" s="307"/>
      <c r="OKL194" s="307"/>
      <c r="OKM194" s="307"/>
      <c r="OKN194" s="307"/>
      <c r="OKO194" s="307"/>
      <c r="OKP194" s="307"/>
      <c r="OKQ194" s="307"/>
      <c r="OKR194" s="307"/>
      <c r="OKS194" s="307"/>
      <c r="OKT194" s="307"/>
      <c r="OKU194" s="307"/>
      <c r="OKV194" s="307"/>
      <c r="OKW194" s="307"/>
      <c r="OKX194" s="307"/>
      <c r="OKY194" s="307"/>
      <c r="OKZ194" s="307"/>
      <c r="OLA194" s="307"/>
      <c r="OLB194" s="307"/>
      <c r="OLC194" s="307"/>
      <c r="OLD194" s="307"/>
      <c r="OLE194" s="307"/>
      <c r="OLF194" s="307"/>
      <c r="OLG194" s="307"/>
      <c r="OLH194" s="307"/>
      <c r="OLI194" s="307"/>
      <c r="OLJ194" s="307"/>
      <c r="OLK194" s="307"/>
      <c r="OLL194" s="307"/>
      <c r="OLM194" s="307"/>
      <c r="OLN194" s="307"/>
      <c r="OLO194" s="307"/>
      <c r="OLP194" s="307"/>
      <c r="OLQ194" s="307"/>
      <c r="OLR194" s="307"/>
      <c r="OLS194" s="307"/>
      <c r="OLT194" s="307"/>
      <c r="OLU194" s="307"/>
      <c r="OLV194" s="307"/>
      <c r="OLW194" s="307"/>
      <c r="OLX194" s="307"/>
      <c r="OLY194" s="307"/>
      <c r="OLZ194" s="307"/>
      <c r="OMA194" s="307"/>
      <c r="OMB194" s="307"/>
      <c r="OMC194" s="307"/>
      <c r="OMD194" s="307"/>
      <c r="OME194" s="307"/>
      <c r="OMF194" s="307"/>
      <c r="OMG194" s="307"/>
      <c r="OMH194" s="307"/>
      <c r="OMI194" s="307"/>
      <c r="OMJ194" s="307"/>
      <c r="OMK194" s="307"/>
      <c r="OML194" s="307"/>
      <c r="OMM194" s="307"/>
      <c r="OMN194" s="307"/>
      <c r="OMO194" s="307"/>
      <c r="OMP194" s="307"/>
      <c r="OMQ194" s="307"/>
      <c r="OMR194" s="307"/>
      <c r="OMS194" s="307"/>
      <c r="OMT194" s="307"/>
      <c r="OMU194" s="307"/>
      <c r="OMV194" s="307"/>
      <c r="OMW194" s="307"/>
      <c r="OMX194" s="307"/>
      <c r="OMY194" s="307"/>
      <c r="OMZ194" s="307"/>
      <c r="ONA194" s="307"/>
      <c r="ONB194" s="307"/>
      <c r="ONC194" s="307"/>
      <c r="OND194" s="307"/>
      <c r="ONE194" s="307"/>
      <c r="ONF194" s="307"/>
      <c r="ONG194" s="307"/>
      <c r="ONH194" s="307"/>
      <c r="ONI194" s="307"/>
      <c r="ONJ194" s="307"/>
      <c r="ONK194" s="307"/>
      <c r="ONL194" s="307"/>
      <c r="ONM194" s="307"/>
      <c r="ONN194" s="307"/>
      <c r="ONO194" s="307"/>
      <c r="ONP194" s="307"/>
      <c r="ONQ194" s="307"/>
      <c r="ONR194" s="307"/>
      <c r="ONS194" s="307"/>
      <c r="ONT194" s="307"/>
      <c r="ONU194" s="307"/>
      <c r="ONV194" s="307"/>
      <c r="ONW194" s="307"/>
      <c r="ONX194" s="307"/>
      <c r="ONY194" s="307"/>
      <c r="ONZ194" s="307"/>
      <c r="OOA194" s="307"/>
      <c r="OOB194" s="307"/>
      <c r="OOC194" s="307"/>
      <c r="OOD194" s="307"/>
      <c r="OOE194" s="307"/>
      <c r="OOF194" s="307"/>
      <c r="OOG194" s="307"/>
      <c r="OOH194" s="307"/>
      <c r="OOI194" s="307"/>
      <c r="OOJ194" s="307"/>
      <c r="OOK194" s="307"/>
      <c r="OOL194" s="307"/>
      <c r="OOM194" s="307"/>
      <c r="OON194" s="307"/>
      <c r="OOO194" s="307"/>
      <c r="OOP194" s="307"/>
      <c r="OOQ194" s="307"/>
      <c r="OOR194" s="307"/>
      <c r="OOS194" s="307"/>
      <c r="OOT194" s="307"/>
      <c r="OOU194" s="307"/>
      <c r="OOV194" s="307"/>
      <c r="OOW194" s="307"/>
      <c r="OOX194" s="307"/>
      <c r="OOY194" s="307"/>
      <c r="OOZ194" s="307"/>
      <c r="OPA194" s="307"/>
      <c r="OPB194" s="307"/>
      <c r="OPC194" s="307"/>
      <c r="OPD194" s="307"/>
      <c r="OPE194" s="307"/>
      <c r="OPF194" s="307"/>
      <c r="OPG194" s="307"/>
      <c r="OPH194" s="307"/>
      <c r="OPI194" s="307"/>
      <c r="OPJ194" s="307"/>
      <c r="OPK194" s="307"/>
      <c r="OPL194" s="307"/>
      <c r="OPM194" s="307"/>
      <c r="OPN194" s="307"/>
      <c r="OPO194" s="307"/>
      <c r="OPP194" s="307"/>
      <c r="OPQ194" s="307"/>
      <c r="OPR194" s="307"/>
      <c r="OPS194" s="307"/>
      <c r="OPT194" s="307"/>
      <c r="OPU194" s="307"/>
      <c r="OPV194" s="307"/>
      <c r="OPW194" s="307"/>
      <c r="OPX194" s="307"/>
      <c r="OPY194" s="307"/>
      <c r="OPZ194" s="307"/>
      <c r="OQA194" s="307"/>
      <c r="OQB194" s="307"/>
      <c r="OQC194" s="307"/>
      <c r="OQD194" s="307"/>
      <c r="OQE194" s="307"/>
      <c r="OQF194" s="307"/>
      <c r="OQG194" s="307"/>
      <c r="OQH194" s="307"/>
      <c r="OQI194" s="307"/>
      <c r="OQJ194" s="307"/>
      <c r="OQK194" s="307"/>
      <c r="OQL194" s="307"/>
      <c r="OQM194" s="307"/>
      <c r="OQN194" s="307"/>
      <c r="OQO194" s="307"/>
      <c r="OQP194" s="307"/>
      <c r="OQQ194" s="307"/>
      <c r="OQR194" s="307"/>
      <c r="OQS194" s="307"/>
      <c r="OQT194" s="307"/>
      <c r="OQU194" s="307"/>
      <c r="OQV194" s="307"/>
      <c r="OQW194" s="307"/>
      <c r="OQX194" s="307"/>
      <c r="OQY194" s="307"/>
      <c r="OQZ194" s="307"/>
      <c r="ORA194" s="307"/>
      <c r="ORB194" s="307"/>
      <c r="ORC194" s="307"/>
      <c r="ORD194" s="307"/>
      <c r="ORE194" s="307"/>
      <c r="ORF194" s="307"/>
      <c r="ORG194" s="307"/>
      <c r="ORH194" s="307"/>
      <c r="ORI194" s="307"/>
      <c r="ORJ194" s="307"/>
      <c r="ORK194" s="307"/>
      <c r="ORL194" s="307"/>
      <c r="ORM194" s="307"/>
      <c r="ORN194" s="307"/>
      <c r="ORO194" s="307"/>
      <c r="ORP194" s="307"/>
      <c r="ORQ194" s="307"/>
      <c r="ORR194" s="307"/>
      <c r="ORS194" s="307"/>
      <c r="ORT194" s="307"/>
      <c r="ORU194" s="307"/>
      <c r="ORV194" s="307"/>
      <c r="ORW194" s="307"/>
      <c r="ORX194" s="307"/>
      <c r="ORY194" s="307"/>
      <c r="ORZ194" s="307"/>
      <c r="OSA194" s="307"/>
      <c r="OSB194" s="307"/>
      <c r="OSC194" s="307"/>
      <c r="OSD194" s="307"/>
      <c r="OSE194" s="307"/>
      <c r="OSF194" s="307"/>
      <c r="OSG194" s="307"/>
      <c r="OSH194" s="307"/>
      <c r="OSI194" s="307"/>
      <c r="OSJ194" s="307"/>
      <c r="OSK194" s="307"/>
      <c r="OSL194" s="307"/>
      <c r="OSM194" s="307"/>
      <c r="OSN194" s="307"/>
      <c r="OSO194" s="307"/>
      <c r="OSP194" s="307"/>
      <c r="OSQ194" s="307"/>
      <c r="OSR194" s="307"/>
      <c r="OSS194" s="307"/>
      <c r="OST194" s="307"/>
      <c r="OSU194" s="307"/>
      <c r="OSV194" s="307"/>
      <c r="OSW194" s="307"/>
      <c r="OSX194" s="307"/>
      <c r="OSY194" s="307"/>
      <c r="OSZ194" s="307"/>
      <c r="OTA194" s="307"/>
      <c r="OTB194" s="307"/>
      <c r="OTC194" s="307"/>
      <c r="OTD194" s="307"/>
      <c r="OTE194" s="307"/>
      <c r="OTF194" s="307"/>
      <c r="OTG194" s="307"/>
      <c r="OTH194" s="307"/>
      <c r="OTI194" s="307"/>
      <c r="OTJ194" s="307"/>
      <c r="OTK194" s="307"/>
      <c r="OTL194" s="307"/>
      <c r="OTM194" s="307"/>
      <c r="OTN194" s="307"/>
      <c r="OTO194" s="307"/>
      <c r="OTP194" s="307"/>
      <c r="OTQ194" s="307"/>
      <c r="OTR194" s="307"/>
      <c r="OTS194" s="307"/>
      <c r="OTT194" s="307"/>
      <c r="OTU194" s="307"/>
      <c r="OTV194" s="307"/>
      <c r="OTW194" s="307"/>
      <c r="OTX194" s="307"/>
      <c r="OTY194" s="307"/>
      <c r="OTZ194" s="307"/>
      <c r="OUA194" s="307"/>
      <c r="OUB194" s="307"/>
      <c r="OUC194" s="307"/>
      <c r="OUD194" s="307"/>
      <c r="OUE194" s="307"/>
      <c r="OUF194" s="307"/>
      <c r="OUG194" s="307"/>
      <c r="OUH194" s="307"/>
      <c r="OUI194" s="307"/>
      <c r="OUJ194" s="307"/>
      <c r="OUK194" s="307"/>
      <c r="OUL194" s="307"/>
      <c r="OUM194" s="307"/>
      <c r="OUN194" s="307"/>
      <c r="OUO194" s="307"/>
      <c r="OUP194" s="307"/>
      <c r="OUQ194" s="307"/>
      <c r="OUR194" s="307"/>
      <c r="OUS194" s="307"/>
      <c r="OUT194" s="307"/>
      <c r="OUU194" s="307"/>
      <c r="OUV194" s="307"/>
      <c r="OUW194" s="307"/>
      <c r="OUX194" s="307"/>
      <c r="OUY194" s="307"/>
      <c r="OUZ194" s="307"/>
      <c r="OVA194" s="307"/>
      <c r="OVB194" s="307"/>
      <c r="OVC194" s="307"/>
      <c r="OVD194" s="307"/>
      <c r="OVE194" s="307"/>
      <c r="OVF194" s="307"/>
      <c r="OVG194" s="307"/>
      <c r="OVH194" s="307"/>
      <c r="OVI194" s="307"/>
      <c r="OVJ194" s="307"/>
      <c r="OVK194" s="307"/>
      <c r="OVL194" s="307"/>
      <c r="OVM194" s="307"/>
      <c r="OVN194" s="307"/>
      <c r="OVO194" s="307"/>
      <c r="OVP194" s="307"/>
      <c r="OVQ194" s="307"/>
      <c r="OVR194" s="307"/>
      <c r="OVS194" s="307"/>
      <c r="OVT194" s="307"/>
      <c r="OVU194" s="307"/>
      <c r="OVV194" s="307"/>
      <c r="OVW194" s="307"/>
      <c r="OVX194" s="307"/>
      <c r="OVY194" s="307"/>
      <c r="OVZ194" s="307"/>
      <c r="OWA194" s="307"/>
      <c r="OWB194" s="307"/>
      <c r="OWC194" s="307"/>
      <c r="OWD194" s="307"/>
      <c r="OWE194" s="307"/>
      <c r="OWF194" s="307"/>
      <c r="OWG194" s="307"/>
      <c r="OWH194" s="307"/>
      <c r="OWI194" s="307"/>
      <c r="OWJ194" s="307"/>
      <c r="OWK194" s="307"/>
      <c r="OWL194" s="307"/>
      <c r="OWM194" s="307"/>
      <c r="OWN194" s="307"/>
      <c r="OWO194" s="307"/>
      <c r="OWP194" s="307"/>
      <c r="OWQ194" s="307"/>
      <c r="OWR194" s="307"/>
      <c r="OWS194" s="307"/>
      <c r="OWT194" s="307"/>
      <c r="OWU194" s="307"/>
      <c r="OWV194" s="307"/>
      <c r="OWW194" s="307"/>
      <c r="OWX194" s="307"/>
      <c r="OWY194" s="307"/>
      <c r="OWZ194" s="307"/>
      <c r="OXA194" s="307"/>
      <c r="OXB194" s="307"/>
      <c r="OXC194" s="307"/>
      <c r="OXD194" s="307"/>
      <c r="OXE194" s="307"/>
      <c r="OXF194" s="307"/>
      <c r="OXG194" s="307"/>
      <c r="OXH194" s="307"/>
      <c r="OXI194" s="307"/>
      <c r="OXJ194" s="307"/>
      <c r="OXK194" s="307"/>
      <c r="OXL194" s="307"/>
      <c r="OXM194" s="307"/>
      <c r="OXN194" s="307"/>
      <c r="OXO194" s="307"/>
      <c r="OXP194" s="307"/>
      <c r="OXQ194" s="307"/>
      <c r="OXR194" s="307"/>
      <c r="OXS194" s="307"/>
      <c r="OXT194" s="307"/>
      <c r="OXU194" s="307"/>
      <c r="OXV194" s="307"/>
      <c r="OXW194" s="307"/>
      <c r="OXX194" s="307"/>
      <c r="OXY194" s="307"/>
      <c r="OXZ194" s="307"/>
      <c r="OYA194" s="307"/>
      <c r="OYB194" s="307"/>
      <c r="OYC194" s="307"/>
      <c r="OYD194" s="307"/>
      <c r="OYE194" s="307"/>
      <c r="OYF194" s="307"/>
      <c r="OYG194" s="307"/>
      <c r="OYH194" s="307"/>
      <c r="OYI194" s="307"/>
      <c r="OYJ194" s="307"/>
      <c r="OYK194" s="307"/>
      <c r="OYL194" s="307"/>
      <c r="OYM194" s="307"/>
      <c r="OYN194" s="307"/>
      <c r="OYO194" s="307"/>
      <c r="OYP194" s="307"/>
      <c r="OYQ194" s="307"/>
      <c r="OYR194" s="307"/>
      <c r="OYS194" s="307"/>
      <c r="OYT194" s="307"/>
      <c r="OYU194" s="307"/>
      <c r="OYV194" s="307"/>
      <c r="OYW194" s="307"/>
      <c r="OYX194" s="307"/>
      <c r="OYY194" s="307"/>
      <c r="OYZ194" s="307"/>
      <c r="OZA194" s="307"/>
      <c r="OZB194" s="307"/>
      <c r="OZC194" s="307"/>
      <c r="OZD194" s="307"/>
      <c r="OZE194" s="307"/>
      <c r="OZF194" s="307"/>
      <c r="OZG194" s="307"/>
      <c r="OZH194" s="307"/>
      <c r="OZI194" s="307"/>
      <c r="OZJ194" s="307"/>
      <c r="OZK194" s="307"/>
      <c r="OZL194" s="307"/>
      <c r="OZM194" s="307"/>
      <c r="OZN194" s="307"/>
      <c r="OZO194" s="307"/>
      <c r="OZP194" s="307"/>
      <c r="OZQ194" s="307"/>
      <c r="OZR194" s="307"/>
      <c r="OZS194" s="307"/>
      <c r="OZT194" s="307"/>
      <c r="OZU194" s="307"/>
      <c r="OZV194" s="307"/>
      <c r="OZW194" s="307"/>
      <c r="OZX194" s="307"/>
      <c r="OZY194" s="307"/>
      <c r="OZZ194" s="307"/>
      <c r="PAA194" s="307"/>
      <c r="PAB194" s="307"/>
      <c r="PAC194" s="307"/>
      <c r="PAD194" s="307"/>
      <c r="PAE194" s="307"/>
      <c r="PAF194" s="307"/>
      <c r="PAG194" s="307"/>
      <c r="PAH194" s="307"/>
      <c r="PAI194" s="307"/>
      <c r="PAJ194" s="307"/>
      <c r="PAK194" s="307"/>
      <c r="PAL194" s="307"/>
      <c r="PAM194" s="307"/>
      <c r="PAN194" s="307"/>
      <c r="PAO194" s="307"/>
      <c r="PAP194" s="307"/>
      <c r="PAQ194" s="307"/>
      <c r="PAR194" s="307"/>
      <c r="PAS194" s="307"/>
      <c r="PAT194" s="307"/>
      <c r="PAU194" s="307"/>
      <c r="PAV194" s="307"/>
      <c r="PAW194" s="307"/>
      <c r="PAX194" s="307"/>
      <c r="PAY194" s="307"/>
      <c r="PAZ194" s="307"/>
      <c r="PBA194" s="307"/>
      <c r="PBB194" s="307"/>
      <c r="PBC194" s="307"/>
      <c r="PBD194" s="307"/>
      <c r="PBE194" s="307"/>
      <c r="PBF194" s="307"/>
      <c r="PBG194" s="307"/>
      <c r="PBH194" s="307"/>
      <c r="PBI194" s="307"/>
      <c r="PBJ194" s="307"/>
      <c r="PBK194" s="307"/>
      <c r="PBL194" s="307"/>
      <c r="PBM194" s="307"/>
      <c r="PBN194" s="307"/>
      <c r="PBO194" s="307"/>
      <c r="PBP194" s="307"/>
      <c r="PBQ194" s="307"/>
      <c r="PBR194" s="307"/>
      <c r="PBS194" s="307"/>
      <c r="PBT194" s="307"/>
      <c r="PBU194" s="307"/>
      <c r="PBV194" s="307"/>
      <c r="PBW194" s="307"/>
      <c r="PBX194" s="307"/>
      <c r="PBY194" s="307"/>
      <c r="PBZ194" s="307"/>
      <c r="PCA194" s="307"/>
      <c r="PCB194" s="307"/>
      <c r="PCC194" s="307"/>
      <c r="PCD194" s="307"/>
      <c r="PCE194" s="307"/>
      <c r="PCF194" s="307"/>
      <c r="PCG194" s="307"/>
      <c r="PCH194" s="307"/>
      <c r="PCI194" s="307"/>
      <c r="PCJ194" s="307"/>
      <c r="PCK194" s="307"/>
      <c r="PCL194" s="307"/>
      <c r="PCM194" s="307"/>
      <c r="PCN194" s="307"/>
      <c r="PCO194" s="307"/>
      <c r="PCP194" s="307"/>
      <c r="PCQ194" s="307"/>
      <c r="PCR194" s="307"/>
      <c r="PCS194" s="307"/>
      <c r="PCT194" s="307"/>
      <c r="PCU194" s="307"/>
      <c r="PCV194" s="307"/>
      <c r="PCW194" s="307"/>
      <c r="PCX194" s="307"/>
      <c r="PCY194" s="307"/>
      <c r="PCZ194" s="307"/>
      <c r="PDA194" s="307"/>
      <c r="PDB194" s="307"/>
      <c r="PDC194" s="307"/>
      <c r="PDD194" s="307"/>
      <c r="PDE194" s="307"/>
      <c r="PDF194" s="307"/>
      <c r="PDG194" s="307"/>
      <c r="PDH194" s="307"/>
      <c r="PDI194" s="307"/>
      <c r="PDJ194" s="307"/>
      <c r="PDK194" s="307"/>
      <c r="PDL194" s="307"/>
      <c r="PDM194" s="307"/>
      <c r="PDN194" s="307"/>
      <c r="PDO194" s="307"/>
      <c r="PDP194" s="307"/>
      <c r="PDQ194" s="307"/>
      <c r="PDR194" s="307"/>
      <c r="PDS194" s="307"/>
      <c r="PDT194" s="307"/>
      <c r="PDU194" s="307"/>
      <c r="PDV194" s="307"/>
      <c r="PDW194" s="307"/>
      <c r="PDX194" s="307"/>
      <c r="PDY194" s="307"/>
      <c r="PDZ194" s="307"/>
      <c r="PEA194" s="307"/>
      <c r="PEB194" s="307"/>
      <c r="PEC194" s="307"/>
      <c r="PED194" s="307"/>
      <c r="PEE194" s="307"/>
      <c r="PEF194" s="307"/>
      <c r="PEG194" s="307"/>
      <c r="PEH194" s="307"/>
      <c r="PEI194" s="307"/>
      <c r="PEJ194" s="307"/>
      <c r="PEK194" s="307"/>
      <c r="PEL194" s="307"/>
      <c r="PEM194" s="307"/>
      <c r="PEN194" s="307"/>
      <c r="PEO194" s="307"/>
      <c r="PEP194" s="307"/>
      <c r="PEQ194" s="307"/>
      <c r="PER194" s="307"/>
      <c r="PES194" s="307"/>
      <c r="PET194" s="307"/>
      <c r="PEU194" s="307"/>
      <c r="PEV194" s="307"/>
      <c r="PEW194" s="307"/>
      <c r="PEX194" s="307"/>
      <c r="PEY194" s="307"/>
      <c r="PEZ194" s="307"/>
      <c r="PFA194" s="307"/>
      <c r="PFB194" s="307"/>
      <c r="PFC194" s="307"/>
      <c r="PFD194" s="307"/>
      <c r="PFE194" s="307"/>
      <c r="PFF194" s="307"/>
      <c r="PFG194" s="307"/>
      <c r="PFH194" s="307"/>
      <c r="PFI194" s="307"/>
      <c r="PFJ194" s="307"/>
      <c r="PFK194" s="307"/>
      <c r="PFL194" s="307"/>
      <c r="PFM194" s="307"/>
      <c r="PFN194" s="307"/>
      <c r="PFO194" s="307"/>
      <c r="PFP194" s="307"/>
      <c r="PFQ194" s="307"/>
      <c r="PFR194" s="307"/>
      <c r="PFS194" s="307"/>
      <c r="PFT194" s="307"/>
      <c r="PFU194" s="307"/>
      <c r="PFV194" s="307"/>
      <c r="PFW194" s="307"/>
      <c r="PFX194" s="307"/>
      <c r="PFY194" s="307"/>
      <c r="PFZ194" s="307"/>
      <c r="PGA194" s="307"/>
      <c r="PGB194" s="307"/>
      <c r="PGC194" s="307"/>
      <c r="PGD194" s="307"/>
      <c r="PGE194" s="307"/>
      <c r="PGF194" s="307"/>
      <c r="PGG194" s="307"/>
      <c r="PGH194" s="307"/>
      <c r="PGI194" s="307"/>
      <c r="PGJ194" s="307"/>
      <c r="PGK194" s="307"/>
      <c r="PGL194" s="307"/>
      <c r="PGM194" s="307"/>
      <c r="PGN194" s="307"/>
      <c r="PGO194" s="307"/>
      <c r="PGP194" s="307"/>
      <c r="PGQ194" s="307"/>
      <c r="PGR194" s="307"/>
      <c r="PGS194" s="307"/>
      <c r="PGT194" s="307"/>
      <c r="PGU194" s="307"/>
      <c r="PGV194" s="307"/>
      <c r="PGW194" s="307"/>
      <c r="PGX194" s="307"/>
      <c r="PGY194" s="307"/>
      <c r="PGZ194" s="307"/>
      <c r="PHA194" s="307"/>
      <c r="PHB194" s="307"/>
      <c r="PHC194" s="307"/>
      <c r="PHD194" s="307"/>
      <c r="PHE194" s="307"/>
      <c r="PHF194" s="307"/>
      <c r="PHG194" s="307"/>
      <c r="PHH194" s="307"/>
      <c r="PHI194" s="307"/>
      <c r="PHJ194" s="307"/>
      <c r="PHK194" s="307"/>
      <c r="PHL194" s="307"/>
      <c r="PHM194" s="307"/>
      <c r="PHN194" s="307"/>
      <c r="PHO194" s="307"/>
      <c r="PHP194" s="307"/>
      <c r="PHQ194" s="307"/>
      <c r="PHR194" s="307"/>
      <c r="PHS194" s="307"/>
      <c r="PHT194" s="307"/>
      <c r="PHU194" s="307"/>
      <c r="PHV194" s="307"/>
      <c r="PHW194" s="307"/>
      <c r="PHX194" s="307"/>
      <c r="PHY194" s="307"/>
      <c r="PHZ194" s="307"/>
      <c r="PIA194" s="307"/>
      <c r="PIB194" s="307"/>
      <c r="PIC194" s="307"/>
      <c r="PID194" s="307"/>
      <c r="PIE194" s="307"/>
      <c r="PIF194" s="307"/>
      <c r="PIG194" s="307"/>
      <c r="PIH194" s="307"/>
      <c r="PII194" s="307"/>
      <c r="PIJ194" s="307"/>
      <c r="PIK194" s="307"/>
      <c r="PIL194" s="307"/>
      <c r="PIM194" s="307"/>
      <c r="PIN194" s="307"/>
      <c r="PIO194" s="307"/>
      <c r="PIP194" s="307"/>
      <c r="PIQ194" s="307"/>
      <c r="PIR194" s="307"/>
      <c r="PIS194" s="307"/>
      <c r="PIT194" s="307"/>
      <c r="PIU194" s="307"/>
      <c r="PIV194" s="307"/>
      <c r="PIW194" s="307"/>
      <c r="PIX194" s="307"/>
      <c r="PIY194" s="307"/>
      <c r="PIZ194" s="307"/>
      <c r="PJA194" s="307"/>
      <c r="PJB194" s="307"/>
      <c r="PJC194" s="307"/>
      <c r="PJD194" s="307"/>
      <c r="PJE194" s="307"/>
      <c r="PJF194" s="307"/>
      <c r="PJG194" s="307"/>
      <c r="PJH194" s="307"/>
      <c r="PJI194" s="307"/>
      <c r="PJJ194" s="307"/>
      <c r="PJK194" s="307"/>
      <c r="PJL194" s="307"/>
      <c r="PJM194" s="307"/>
      <c r="PJN194" s="307"/>
      <c r="PJO194" s="307"/>
      <c r="PJP194" s="307"/>
      <c r="PJQ194" s="307"/>
      <c r="PJR194" s="307"/>
      <c r="PJS194" s="307"/>
      <c r="PJT194" s="307"/>
      <c r="PJU194" s="307"/>
      <c r="PJV194" s="307"/>
      <c r="PJW194" s="307"/>
      <c r="PJX194" s="307"/>
      <c r="PJY194" s="307"/>
      <c r="PJZ194" s="307"/>
      <c r="PKA194" s="307"/>
      <c r="PKB194" s="307"/>
      <c r="PKC194" s="307"/>
      <c r="PKD194" s="307"/>
      <c r="PKE194" s="307"/>
      <c r="PKF194" s="307"/>
      <c r="PKG194" s="307"/>
      <c r="PKH194" s="307"/>
      <c r="PKI194" s="307"/>
      <c r="PKJ194" s="307"/>
      <c r="PKK194" s="307"/>
      <c r="PKL194" s="307"/>
      <c r="PKM194" s="307"/>
      <c r="PKN194" s="307"/>
      <c r="PKO194" s="307"/>
      <c r="PKP194" s="307"/>
      <c r="PKQ194" s="307"/>
      <c r="PKR194" s="307"/>
      <c r="PKS194" s="307"/>
      <c r="PKT194" s="307"/>
      <c r="PKU194" s="307"/>
      <c r="PKV194" s="307"/>
      <c r="PKW194" s="307"/>
      <c r="PKX194" s="307"/>
      <c r="PKY194" s="307"/>
      <c r="PKZ194" s="307"/>
      <c r="PLA194" s="307"/>
      <c r="PLB194" s="307"/>
      <c r="PLC194" s="307"/>
      <c r="PLD194" s="307"/>
      <c r="PLE194" s="307"/>
      <c r="PLF194" s="307"/>
      <c r="PLG194" s="307"/>
      <c r="PLH194" s="307"/>
      <c r="PLI194" s="307"/>
      <c r="PLJ194" s="307"/>
      <c r="PLK194" s="307"/>
      <c r="PLL194" s="307"/>
      <c r="PLM194" s="307"/>
      <c r="PLN194" s="307"/>
      <c r="PLO194" s="307"/>
      <c r="PLP194" s="307"/>
      <c r="PLQ194" s="307"/>
      <c r="PLR194" s="307"/>
      <c r="PLS194" s="307"/>
      <c r="PLT194" s="307"/>
      <c r="PLU194" s="307"/>
      <c r="PLV194" s="307"/>
      <c r="PLW194" s="307"/>
      <c r="PLX194" s="307"/>
      <c r="PLY194" s="307"/>
      <c r="PLZ194" s="307"/>
      <c r="PMA194" s="307"/>
      <c r="PMB194" s="307"/>
      <c r="PMC194" s="307"/>
      <c r="PMD194" s="307"/>
      <c r="PME194" s="307"/>
      <c r="PMF194" s="307"/>
      <c r="PMG194" s="307"/>
      <c r="PMH194" s="307"/>
      <c r="PMI194" s="307"/>
      <c r="PMJ194" s="307"/>
      <c r="PMK194" s="307"/>
      <c r="PML194" s="307"/>
      <c r="PMM194" s="307"/>
      <c r="PMN194" s="307"/>
      <c r="PMO194" s="307"/>
      <c r="PMP194" s="307"/>
      <c r="PMQ194" s="307"/>
      <c r="PMR194" s="307"/>
      <c r="PMS194" s="307"/>
      <c r="PMT194" s="307"/>
      <c r="PMU194" s="307"/>
      <c r="PMV194" s="307"/>
      <c r="PMW194" s="307"/>
      <c r="PMX194" s="307"/>
      <c r="PMY194" s="307"/>
      <c r="PMZ194" s="307"/>
      <c r="PNA194" s="307"/>
      <c r="PNB194" s="307"/>
      <c r="PNC194" s="307"/>
      <c r="PND194" s="307"/>
      <c r="PNE194" s="307"/>
      <c r="PNF194" s="307"/>
      <c r="PNG194" s="307"/>
      <c r="PNH194" s="307"/>
      <c r="PNI194" s="307"/>
      <c r="PNJ194" s="307"/>
      <c r="PNK194" s="307"/>
      <c r="PNL194" s="307"/>
      <c r="PNM194" s="307"/>
      <c r="PNN194" s="307"/>
      <c r="PNO194" s="307"/>
      <c r="PNP194" s="307"/>
      <c r="PNQ194" s="307"/>
      <c r="PNR194" s="307"/>
      <c r="PNS194" s="307"/>
      <c r="PNT194" s="307"/>
      <c r="PNU194" s="307"/>
      <c r="PNV194" s="307"/>
      <c r="PNW194" s="307"/>
      <c r="PNX194" s="307"/>
      <c r="PNY194" s="307"/>
      <c r="PNZ194" s="307"/>
      <c r="POA194" s="307"/>
      <c r="POB194" s="307"/>
      <c r="POC194" s="307"/>
      <c r="POD194" s="307"/>
      <c r="POE194" s="307"/>
      <c r="POF194" s="307"/>
      <c r="POG194" s="307"/>
      <c r="POH194" s="307"/>
      <c r="POI194" s="307"/>
      <c r="POJ194" s="307"/>
      <c r="POK194" s="307"/>
      <c r="POL194" s="307"/>
      <c r="POM194" s="307"/>
      <c r="PON194" s="307"/>
      <c r="POO194" s="307"/>
      <c r="POP194" s="307"/>
      <c r="POQ194" s="307"/>
      <c r="POR194" s="307"/>
      <c r="POS194" s="307"/>
      <c r="POT194" s="307"/>
      <c r="POU194" s="307"/>
      <c r="POV194" s="307"/>
      <c r="POW194" s="307"/>
      <c r="POX194" s="307"/>
      <c r="POY194" s="307"/>
      <c r="POZ194" s="307"/>
      <c r="PPA194" s="307"/>
      <c r="PPB194" s="307"/>
      <c r="PPC194" s="307"/>
      <c r="PPD194" s="307"/>
      <c r="PPE194" s="307"/>
      <c r="PPF194" s="307"/>
      <c r="PPG194" s="307"/>
      <c r="PPH194" s="307"/>
      <c r="PPI194" s="307"/>
      <c r="PPJ194" s="307"/>
      <c r="PPK194" s="307"/>
      <c r="PPL194" s="307"/>
      <c r="PPM194" s="307"/>
      <c r="PPN194" s="307"/>
      <c r="PPO194" s="307"/>
      <c r="PPP194" s="307"/>
      <c r="PPQ194" s="307"/>
      <c r="PPR194" s="307"/>
      <c r="PPS194" s="307"/>
      <c r="PPT194" s="307"/>
      <c r="PPU194" s="307"/>
      <c r="PPV194" s="307"/>
      <c r="PPW194" s="307"/>
      <c r="PPX194" s="307"/>
      <c r="PPY194" s="307"/>
      <c r="PPZ194" s="307"/>
      <c r="PQA194" s="307"/>
      <c r="PQB194" s="307"/>
      <c r="PQC194" s="307"/>
      <c r="PQD194" s="307"/>
      <c r="PQE194" s="307"/>
      <c r="PQF194" s="307"/>
      <c r="PQG194" s="307"/>
      <c r="PQH194" s="307"/>
      <c r="PQI194" s="307"/>
      <c r="PQJ194" s="307"/>
      <c r="PQK194" s="307"/>
      <c r="PQL194" s="307"/>
      <c r="PQM194" s="307"/>
      <c r="PQN194" s="307"/>
      <c r="PQO194" s="307"/>
      <c r="PQP194" s="307"/>
      <c r="PQQ194" s="307"/>
      <c r="PQR194" s="307"/>
      <c r="PQS194" s="307"/>
      <c r="PQT194" s="307"/>
      <c r="PQU194" s="307"/>
      <c r="PQV194" s="307"/>
      <c r="PQW194" s="307"/>
      <c r="PQX194" s="307"/>
      <c r="PQY194" s="307"/>
      <c r="PQZ194" s="307"/>
      <c r="PRA194" s="307"/>
      <c r="PRB194" s="307"/>
      <c r="PRC194" s="307"/>
      <c r="PRD194" s="307"/>
      <c r="PRE194" s="307"/>
      <c r="PRF194" s="307"/>
      <c r="PRG194" s="307"/>
      <c r="PRH194" s="307"/>
      <c r="PRI194" s="307"/>
      <c r="PRJ194" s="307"/>
      <c r="PRK194" s="307"/>
      <c r="PRL194" s="307"/>
      <c r="PRM194" s="307"/>
      <c r="PRN194" s="307"/>
      <c r="PRO194" s="307"/>
      <c r="PRP194" s="307"/>
      <c r="PRQ194" s="307"/>
      <c r="PRR194" s="307"/>
      <c r="PRS194" s="307"/>
      <c r="PRT194" s="307"/>
      <c r="PRU194" s="307"/>
      <c r="PRV194" s="307"/>
      <c r="PRW194" s="307"/>
      <c r="PRX194" s="307"/>
      <c r="PRY194" s="307"/>
      <c r="PRZ194" s="307"/>
      <c r="PSA194" s="307"/>
      <c r="PSB194" s="307"/>
      <c r="PSC194" s="307"/>
      <c r="PSD194" s="307"/>
      <c r="PSE194" s="307"/>
      <c r="PSF194" s="307"/>
      <c r="PSG194" s="307"/>
      <c r="PSH194" s="307"/>
      <c r="PSI194" s="307"/>
      <c r="PSJ194" s="307"/>
      <c r="PSK194" s="307"/>
      <c r="PSL194" s="307"/>
      <c r="PSM194" s="307"/>
      <c r="PSN194" s="307"/>
      <c r="PSO194" s="307"/>
      <c r="PSP194" s="307"/>
      <c r="PSQ194" s="307"/>
      <c r="PSR194" s="307"/>
      <c r="PSS194" s="307"/>
      <c r="PST194" s="307"/>
      <c r="PSU194" s="307"/>
      <c r="PSV194" s="307"/>
      <c r="PSW194" s="307"/>
      <c r="PSX194" s="307"/>
      <c r="PSY194" s="307"/>
      <c r="PSZ194" s="307"/>
      <c r="PTA194" s="307"/>
      <c r="PTB194" s="307"/>
      <c r="PTC194" s="307"/>
      <c r="PTD194" s="307"/>
      <c r="PTE194" s="307"/>
      <c r="PTF194" s="307"/>
      <c r="PTG194" s="307"/>
      <c r="PTH194" s="307"/>
      <c r="PTI194" s="307"/>
      <c r="PTJ194" s="307"/>
      <c r="PTK194" s="307"/>
      <c r="PTL194" s="307"/>
      <c r="PTM194" s="307"/>
      <c r="PTN194" s="307"/>
      <c r="PTO194" s="307"/>
      <c r="PTP194" s="307"/>
      <c r="PTQ194" s="307"/>
      <c r="PTR194" s="307"/>
      <c r="PTS194" s="307"/>
      <c r="PTT194" s="307"/>
      <c r="PTU194" s="307"/>
      <c r="PTV194" s="307"/>
      <c r="PTW194" s="307"/>
      <c r="PTX194" s="307"/>
      <c r="PTY194" s="307"/>
      <c r="PTZ194" s="307"/>
      <c r="PUA194" s="307"/>
      <c r="PUB194" s="307"/>
      <c r="PUC194" s="307"/>
      <c r="PUD194" s="307"/>
      <c r="PUE194" s="307"/>
      <c r="PUF194" s="307"/>
      <c r="PUG194" s="307"/>
      <c r="PUH194" s="307"/>
      <c r="PUI194" s="307"/>
      <c r="PUJ194" s="307"/>
      <c r="PUK194" s="307"/>
      <c r="PUL194" s="307"/>
      <c r="PUM194" s="307"/>
      <c r="PUN194" s="307"/>
      <c r="PUO194" s="307"/>
      <c r="PUP194" s="307"/>
      <c r="PUQ194" s="307"/>
      <c r="PUR194" s="307"/>
      <c r="PUS194" s="307"/>
      <c r="PUT194" s="307"/>
      <c r="PUU194" s="307"/>
      <c r="PUV194" s="307"/>
      <c r="PUW194" s="307"/>
      <c r="PUX194" s="307"/>
      <c r="PUY194" s="307"/>
      <c r="PUZ194" s="307"/>
      <c r="PVA194" s="307"/>
      <c r="PVB194" s="307"/>
      <c r="PVC194" s="307"/>
      <c r="PVD194" s="307"/>
      <c r="PVE194" s="307"/>
      <c r="PVF194" s="307"/>
      <c r="PVG194" s="307"/>
      <c r="PVH194" s="307"/>
      <c r="PVI194" s="307"/>
      <c r="PVJ194" s="307"/>
      <c r="PVK194" s="307"/>
      <c r="PVL194" s="307"/>
      <c r="PVM194" s="307"/>
      <c r="PVN194" s="307"/>
      <c r="PVO194" s="307"/>
      <c r="PVP194" s="307"/>
      <c r="PVQ194" s="307"/>
      <c r="PVR194" s="307"/>
      <c r="PVS194" s="307"/>
      <c r="PVT194" s="307"/>
      <c r="PVU194" s="307"/>
      <c r="PVV194" s="307"/>
      <c r="PVW194" s="307"/>
      <c r="PVX194" s="307"/>
      <c r="PVY194" s="307"/>
      <c r="PVZ194" s="307"/>
      <c r="PWA194" s="307"/>
      <c r="PWB194" s="307"/>
      <c r="PWC194" s="307"/>
      <c r="PWD194" s="307"/>
      <c r="PWE194" s="307"/>
      <c r="PWF194" s="307"/>
      <c r="PWG194" s="307"/>
      <c r="PWH194" s="307"/>
      <c r="PWI194" s="307"/>
      <c r="PWJ194" s="307"/>
      <c r="PWK194" s="307"/>
      <c r="PWL194" s="307"/>
      <c r="PWM194" s="307"/>
      <c r="PWN194" s="307"/>
      <c r="PWO194" s="307"/>
      <c r="PWP194" s="307"/>
      <c r="PWQ194" s="307"/>
      <c r="PWR194" s="307"/>
      <c r="PWS194" s="307"/>
      <c r="PWT194" s="307"/>
      <c r="PWU194" s="307"/>
      <c r="PWV194" s="307"/>
      <c r="PWW194" s="307"/>
      <c r="PWX194" s="307"/>
      <c r="PWY194" s="307"/>
      <c r="PWZ194" s="307"/>
      <c r="PXA194" s="307"/>
      <c r="PXB194" s="307"/>
      <c r="PXC194" s="307"/>
      <c r="PXD194" s="307"/>
      <c r="PXE194" s="307"/>
      <c r="PXF194" s="307"/>
      <c r="PXG194" s="307"/>
      <c r="PXH194" s="307"/>
      <c r="PXI194" s="307"/>
      <c r="PXJ194" s="307"/>
      <c r="PXK194" s="307"/>
      <c r="PXL194" s="307"/>
      <c r="PXM194" s="307"/>
      <c r="PXN194" s="307"/>
      <c r="PXO194" s="307"/>
      <c r="PXP194" s="307"/>
      <c r="PXQ194" s="307"/>
      <c r="PXR194" s="307"/>
      <c r="PXS194" s="307"/>
      <c r="PXT194" s="307"/>
      <c r="PXU194" s="307"/>
      <c r="PXV194" s="307"/>
      <c r="PXW194" s="307"/>
      <c r="PXX194" s="307"/>
      <c r="PXY194" s="307"/>
      <c r="PXZ194" s="307"/>
      <c r="PYA194" s="307"/>
      <c r="PYB194" s="307"/>
      <c r="PYC194" s="307"/>
      <c r="PYD194" s="307"/>
      <c r="PYE194" s="307"/>
      <c r="PYF194" s="307"/>
      <c r="PYG194" s="307"/>
      <c r="PYH194" s="307"/>
      <c r="PYI194" s="307"/>
      <c r="PYJ194" s="307"/>
      <c r="PYK194" s="307"/>
      <c r="PYL194" s="307"/>
      <c r="PYM194" s="307"/>
      <c r="PYN194" s="307"/>
      <c r="PYO194" s="307"/>
      <c r="PYP194" s="307"/>
      <c r="PYQ194" s="307"/>
      <c r="PYR194" s="307"/>
      <c r="PYS194" s="307"/>
      <c r="PYT194" s="307"/>
      <c r="PYU194" s="307"/>
      <c r="PYV194" s="307"/>
      <c r="PYW194" s="307"/>
      <c r="PYX194" s="307"/>
      <c r="PYY194" s="307"/>
      <c r="PYZ194" s="307"/>
      <c r="PZA194" s="307"/>
      <c r="PZB194" s="307"/>
      <c r="PZC194" s="307"/>
      <c r="PZD194" s="307"/>
      <c r="PZE194" s="307"/>
      <c r="PZF194" s="307"/>
      <c r="PZG194" s="307"/>
      <c r="PZH194" s="307"/>
      <c r="PZI194" s="307"/>
      <c r="PZJ194" s="307"/>
      <c r="PZK194" s="307"/>
      <c r="PZL194" s="307"/>
      <c r="PZM194" s="307"/>
      <c r="PZN194" s="307"/>
      <c r="PZO194" s="307"/>
      <c r="PZP194" s="307"/>
      <c r="PZQ194" s="307"/>
      <c r="PZR194" s="307"/>
      <c r="PZS194" s="307"/>
      <c r="PZT194" s="307"/>
      <c r="PZU194" s="307"/>
      <c r="PZV194" s="307"/>
      <c r="PZW194" s="307"/>
      <c r="PZX194" s="307"/>
      <c r="PZY194" s="307"/>
      <c r="PZZ194" s="307"/>
      <c r="QAA194" s="307"/>
      <c r="QAB194" s="307"/>
      <c r="QAC194" s="307"/>
      <c r="QAD194" s="307"/>
      <c r="QAE194" s="307"/>
      <c r="QAF194" s="307"/>
      <c r="QAG194" s="307"/>
      <c r="QAH194" s="307"/>
      <c r="QAI194" s="307"/>
      <c r="QAJ194" s="307"/>
      <c r="QAK194" s="307"/>
      <c r="QAL194" s="307"/>
      <c r="QAM194" s="307"/>
      <c r="QAN194" s="307"/>
      <c r="QAO194" s="307"/>
      <c r="QAP194" s="307"/>
      <c r="QAQ194" s="307"/>
      <c r="QAR194" s="307"/>
      <c r="QAS194" s="307"/>
      <c r="QAT194" s="307"/>
      <c r="QAU194" s="307"/>
      <c r="QAV194" s="307"/>
      <c r="QAW194" s="307"/>
      <c r="QAX194" s="307"/>
      <c r="QAY194" s="307"/>
      <c r="QAZ194" s="307"/>
      <c r="QBA194" s="307"/>
      <c r="QBB194" s="307"/>
      <c r="QBC194" s="307"/>
      <c r="QBD194" s="307"/>
      <c r="QBE194" s="307"/>
      <c r="QBF194" s="307"/>
      <c r="QBG194" s="307"/>
      <c r="QBH194" s="307"/>
      <c r="QBI194" s="307"/>
      <c r="QBJ194" s="307"/>
      <c r="QBK194" s="307"/>
      <c r="QBL194" s="307"/>
      <c r="QBM194" s="307"/>
      <c r="QBN194" s="307"/>
      <c r="QBO194" s="307"/>
      <c r="QBP194" s="307"/>
      <c r="QBQ194" s="307"/>
      <c r="QBR194" s="307"/>
      <c r="QBS194" s="307"/>
      <c r="QBT194" s="307"/>
      <c r="QBU194" s="307"/>
      <c r="QBV194" s="307"/>
      <c r="QBW194" s="307"/>
      <c r="QBX194" s="307"/>
      <c r="QBY194" s="307"/>
      <c r="QBZ194" s="307"/>
      <c r="QCA194" s="307"/>
      <c r="QCB194" s="307"/>
      <c r="QCC194" s="307"/>
      <c r="QCD194" s="307"/>
      <c r="QCE194" s="307"/>
      <c r="QCF194" s="307"/>
      <c r="QCG194" s="307"/>
      <c r="QCH194" s="307"/>
      <c r="QCI194" s="307"/>
      <c r="QCJ194" s="307"/>
      <c r="QCK194" s="307"/>
      <c r="QCL194" s="307"/>
      <c r="QCM194" s="307"/>
      <c r="QCN194" s="307"/>
      <c r="QCO194" s="307"/>
      <c r="QCP194" s="307"/>
      <c r="QCQ194" s="307"/>
      <c r="QCR194" s="307"/>
      <c r="QCS194" s="307"/>
      <c r="QCT194" s="307"/>
      <c r="QCU194" s="307"/>
      <c r="QCV194" s="307"/>
      <c r="QCW194" s="307"/>
      <c r="QCX194" s="307"/>
      <c r="QCY194" s="307"/>
      <c r="QCZ194" s="307"/>
      <c r="QDA194" s="307"/>
      <c r="QDB194" s="307"/>
      <c r="QDC194" s="307"/>
      <c r="QDD194" s="307"/>
      <c r="QDE194" s="307"/>
      <c r="QDF194" s="307"/>
      <c r="QDG194" s="307"/>
      <c r="QDH194" s="307"/>
      <c r="QDI194" s="307"/>
      <c r="QDJ194" s="307"/>
      <c r="QDK194" s="307"/>
      <c r="QDL194" s="307"/>
      <c r="QDM194" s="307"/>
      <c r="QDN194" s="307"/>
      <c r="QDO194" s="307"/>
      <c r="QDP194" s="307"/>
      <c r="QDQ194" s="307"/>
      <c r="QDR194" s="307"/>
      <c r="QDS194" s="307"/>
      <c r="QDT194" s="307"/>
      <c r="QDU194" s="307"/>
      <c r="QDV194" s="307"/>
      <c r="QDW194" s="307"/>
      <c r="QDX194" s="307"/>
      <c r="QDY194" s="307"/>
      <c r="QDZ194" s="307"/>
      <c r="QEA194" s="307"/>
      <c r="QEB194" s="307"/>
      <c r="QEC194" s="307"/>
      <c r="QED194" s="307"/>
      <c r="QEE194" s="307"/>
      <c r="QEF194" s="307"/>
      <c r="QEG194" s="307"/>
      <c r="QEH194" s="307"/>
      <c r="QEI194" s="307"/>
      <c r="QEJ194" s="307"/>
      <c r="QEK194" s="307"/>
      <c r="QEL194" s="307"/>
      <c r="QEM194" s="307"/>
      <c r="QEN194" s="307"/>
      <c r="QEO194" s="307"/>
      <c r="QEP194" s="307"/>
      <c r="QEQ194" s="307"/>
      <c r="QER194" s="307"/>
      <c r="QES194" s="307"/>
      <c r="QET194" s="307"/>
      <c r="QEU194" s="307"/>
      <c r="QEV194" s="307"/>
      <c r="QEW194" s="307"/>
      <c r="QEX194" s="307"/>
      <c r="QEY194" s="307"/>
      <c r="QEZ194" s="307"/>
      <c r="QFA194" s="307"/>
      <c r="QFB194" s="307"/>
      <c r="QFC194" s="307"/>
      <c r="QFD194" s="307"/>
      <c r="QFE194" s="307"/>
      <c r="QFF194" s="307"/>
      <c r="QFG194" s="307"/>
      <c r="QFH194" s="307"/>
      <c r="QFI194" s="307"/>
      <c r="QFJ194" s="307"/>
      <c r="QFK194" s="307"/>
      <c r="QFL194" s="307"/>
      <c r="QFM194" s="307"/>
      <c r="QFN194" s="307"/>
      <c r="QFO194" s="307"/>
      <c r="QFP194" s="307"/>
      <c r="QFQ194" s="307"/>
      <c r="QFR194" s="307"/>
      <c r="QFS194" s="307"/>
      <c r="QFT194" s="307"/>
      <c r="QFU194" s="307"/>
      <c r="QFV194" s="307"/>
      <c r="QFW194" s="307"/>
      <c r="QFX194" s="307"/>
      <c r="QFY194" s="307"/>
      <c r="QFZ194" s="307"/>
      <c r="QGA194" s="307"/>
      <c r="QGB194" s="307"/>
      <c r="QGC194" s="307"/>
      <c r="QGD194" s="307"/>
      <c r="QGE194" s="307"/>
      <c r="QGF194" s="307"/>
      <c r="QGG194" s="307"/>
      <c r="QGH194" s="307"/>
      <c r="QGI194" s="307"/>
      <c r="QGJ194" s="307"/>
      <c r="QGK194" s="307"/>
      <c r="QGL194" s="307"/>
      <c r="QGM194" s="307"/>
      <c r="QGN194" s="307"/>
      <c r="QGO194" s="307"/>
      <c r="QGP194" s="307"/>
      <c r="QGQ194" s="307"/>
      <c r="QGR194" s="307"/>
      <c r="QGS194" s="307"/>
      <c r="QGT194" s="307"/>
      <c r="QGU194" s="307"/>
      <c r="QGV194" s="307"/>
      <c r="QGW194" s="307"/>
      <c r="QGX194" s="307"/>
      <c r="QGY194" s="307"/>
      <c r="QGZ194" s="307"/>
      <c r="QHA194" s="307"/>
      <c r="QHB194" s="307"/>
      <c r="QHC194" s="307"/>
      <c r="QHD194" s="307"/>
      <c r="QHE194" s="307"/>
      <c r="QHF194" s="307"/>
      <c r="QHG194" s="307"/>
      <c r="QHH194" s="307"/>
      <c r="QHI194" s="307"/>
      <c r="QHJ194" s="307"/>
      <c r="QHK194" s="307"/>
      <c r="QHL194" s="307"/>
      <c r="QHM194" s="307"/>
      <c r="QHN194" s="307"/>
      <c r="QHO194" s="307"/>
      <c r="QHP194" s="307"/>
      <c r="QHQ194" s="307"/>
      <c r="QHR194" s="307"/>
      <c r="QHS194" s="307"/>
      <c r="QHT194" s="307"/>
      <c r="QHU194" s="307"/>
      <c r="QHV194" s="307"/>
      <c r="QHW194" s="307"/>
      <c r="QHX194" s="307"/>
      <c r="QHY194" s="307"/>
      <c r="QHZ194" s="307"/>
      <c r="QIA194" s="307"/>
      <c r="QIB194" s="307"/>
      <c r="QIC194" s="307"/>
      <c r="QID194" s="307"/>
      <c r="QIE194" s="307"/>
      <c r="QIF194" s="307"/>
      <c r="QIG194" s="307"/>
      <c r="QIH194" s="307"/>
      <c r="QII194" s="307"/>
      <c r="QIJ194" s="307"/>
      <c r="QIK194" s="307"/>
      <c r="QIL194" s="307"/>
      <c r="QIM194" s="307"/>
      <c r="QIN194" s="307"/>
      <c r="QIO194" s="307"/>
      <c r="QIP194" s="307"/>
      <c r="QIQ194" s="307"/>
      <c r="QIR194" s="307"/>
      <c r="QIS194" s="307"/>
      <c r="QIT194" s="307"/>
      <c r="QIU194" s="307"/>
      <c r="QIV194" s="307"/>
      <c r="QIW194" s="307"/>
      <c r="QIX194" s="307"/>
      <c r="QIY194" s="307"/>
      <c r="QIZ194" s="307"/>
      <c r="QJA194" s="307"/>
      <c r="QJB194" s="307"/>
      <c r="QJC194" s="307"/>
      <c r="QJD194" s="307"/>
      <c r="QJE194" s="307"/>
      <c r="QJF194" s="307"/>
      <c r="QJG194" s="307"/>
      <c r="QJH194" s="307"/>
      <c r="QJI194" s="307"/>
      <c r="QJJ194" s="307"/>
      <c r="QJK194" s="307"/>
      <c r="QJL194" s="307"/>
      <c r="QJM194" s="307"/>
      <c r="QJN194" s="307"/>
      <c r="QJO194" s="307"/>
      <c r="QJP194" s="307"/>
      <c r="QJQ194" s="307"/>
      <c r="QJR194" s="307"/>
      <c r="QJS194" s="307"/>
      <c r="QJT194" s="307"/>
      <c r="QJU194" s="307"/>
      <c r="QJV194" s="307"/>
      <c r="QJW194" s="307"/>
      <c r="QJX194" s="307"/>
      <c r="QJY194" s="307"/>
      <c r="QJZ194" s="307"/>
      <c r="QKA194" s="307"/>
      <c r="QKB194" s="307"/>
      <c r="QKC194" s="307"/>
      <c r="QKD194" s="307"/>
      <c r="QKE194" s="307"/>
      <c r="QKF194" s="307"/>
      <c r="QKG194" s="307"/>
      <c r="QKH194" s="307"/>
      <c r="QKI194" s="307"/>
      <c r="QKJ194" s="307"/>
      <c r="QKK194" s="307"/>
      <c r="QKL194" s="307"/>
      <c r="QKM194" s="307"/>
      <c r="QKN194" s="307"/>
      <c r="QKO194" s="307"/>
      <c r="QKP194" s="307"/>
      <c r="QKQ194" s="307"/>
      <c r="QKR194" s="307"/>
      <c r="QKS194" s="307"/>
      <c r="QKT194" s="307"/>
      <c r="QKU194" s="307"/>
      <c r="QKV194" s="307"/>
      <c r="QKW194" s="307"/>
      <c r="QKX194" s="307"/>
      <c r="QKY194" s="307"/>
      <c r="QKZ194" s="307"/>
      <c r="QLA194" s="307"/>
      <c r="QLB194" s="307"/>
      <c r="QLC194" s="307"/>
      <c r="QLD194" s="307"/>
      <c r="QLE194" s="307"/>
      <c r="QLF194" s="307"/>
      <c r="QLG194" s="307"/>
      <c r="QLH194" s="307"/>
      <c r="QLI194" s="307"/>
      <c r="QLJ194" s="307"/>
      <c r="QLK194" s="307"/>
      <c r="QLL194" s="307"/>
      <c r="QLM194" s="307"/>
      <c r="QLN194" s="307"/>
      <c r="QLO194" s="307"/>
      <c r="QLP194" s="307"/>
      <c r="QLQ194" s="307"/>
      <c r="QLR194" s="307"/>
      <c r="QLS194" s="307"/>
      <c r="QLT194" s="307"/>
      <c r="QLU194" s="307"/>
      <c r="QLV194" s="307"/>
      <c r="QLW194" s="307"/>
      <c r="QLX194" s="307"/>
      <c r="QLY194" s="307"/>
      <c r="QLZ194" s="307"/>
      <c r="QMA194" s="307"/>
      <c r="QMB194" s="307"/>
      <c r="QMC194" s="307"/>
      <c r="QMD194" s="307"/>
      <c r="QME194" s="307"/>
      <c r="QMF194" s="307"/>
      <c r="QMG194" s="307"/>
      <c r="QMH194" s="307"/>
      <c r="QMI194" s="307"/>
      <c r="QMJ194" s="307"/>
      <c r="QMK194" s="307"/>
      <c r="QML194" s="307"/>
      <c r="QMM194" s="307"/>
      <c r="QMN194" s="307"/>
      <c r="QMO194" s="307"/>
      <c r="QMP194" s="307"/>
      <c r="QMQ194" s="307"/>
      <c r="QMR194" s="307"/>
      <c r="QMS194" s="307"/>
      <c r="QMT194" s="307"/>
      <c r="QMU194" s="307"/>
      <c r="QMV194" s="307"/>
      <c r="QMW194" s="307"/>
      <c r="QMX194" s="307"/>
      <c r="QMY194" s="307"/>
      <c r="QMZ194" s="307"/>
      <c r="QNA194" s="307"/>
      <c r="QNB194" s="307"/>
      <c r="QNC194" s="307"/>
      <c r="QND194" s="307"/>
      <c r="QNE194" s="307"/>
      <c r="QNF194" s="307"/>
      <c r="QNG194" s="307"/>
      <c r="QNH194" s="307"/>
      <c r="QNI194" s="307"/>
      <c r="QNJ194" s="307"/>
      <c r="QNK194" s="307"/>
      <c r="QNL194" s="307"/>
      <c r="QNM194" s="307"/>
      <c r="QNN194" s="307"/>
      <c r="QNO194" s="307"/>
      <c r="QNP194" s="307"/>
      <c r="QNQ194" s="307"/>
      <c r="QNR194" s="307"/>
      <c r="QNS194" s="307"/>
      <c r="QNT194" s="307"/>
      <c r="QNU194" s="307"/>
      <c r="QNV194" s="307"/>
      <c r="QNW194" s="307"/>
      <c r="QNX194" s="307"/>
      <c r="QNY194" s="307"/>
      <c r="QNZ194" s="307"/>
      <c r="QOA194" s="307"/>
      <c r="QOB194" s="307"/>
      <c r="QOC194" s="307"/>
      <c r="QOD194" s="307"/>
      <c r="QOE194" s="307"/>
      <c r="QOF194" s="307"/>
      <c r="QOG194" s="307"/>
      <c r="QOH194" s="307"/>
      <c r="QOI194" s="307"/>
      <c r="QOJ194" s="307"/>
      <c r="QOK194" s="307"/>
      <c r="QOL194" s="307"/>
      <c r="QOM194" s="307"/>
      <c r="QON194" s="307"/>
      <c r="QOO194" s="307"/>
      <c r="QOP194" s="307"/>
      <c r="QOQ194" s="307"/>
      <c r="QOR194" s="307"/>
      <c r="QOS194" s="307"/>
      <c r="QOT194" s="307"/>
      <c r="QOU194" s="307"/>
      <c r="QOV194" s="307"/>
      <c r="QOW194" s="307"/>
      <c r="QOX194" s="307"/>
      <c r="QOY194" s="307"/>
      <c r="QOZ194" s="307"/>
      <c r="QPA194" s="307"/>
      <c r="QPB194" s="307"/>
      <c r="QPC194" s="307"/>
      <c r="QPD194" s="307"/>
      <c r="QPE194" s="307"/>
      <c r="QPF194" s="307"/>
      <c r="QPG194" s="307"/>
      <c r="QPH194" s="307"/>
      <c r="QPI194" s="307"/>
      <c r="QPJ194" s="307"/>
      <c r="QPK194" s="307"/>
      <c r="QPL194" s="307"/>
      <c r="QPM194" s="307"/>
      <c r="QPN194" s="307"/>
      <c r="QPO194" s="307"/>
      <c r="QPP194" s="307"/>
      <c r="QPQ194" s="307"/>
      <c r="QPR194" s="307"/>
      <c r="QPS194" s="307"/>
      <c r="QPT194" s="307"/>
      <c r="QPU194" s="307"/>
      <c r="QPV194" s="307"/>
      <c r="QPW194" s="307"/>
      <c r="QPX194" s="307"/>
      <c r="QPY194" s="307"/>
      <c r="QPZ194" s="307"/>
      <c r="QQA194" s="307"/>
      <c r="QQB194" s="307"/>
      <c r="QQC194" s="307"/>
      <c r="QQD194" s="307"/>
      <c r="QQE194" s="307"/>
      <c r="QQF194" s="307"/>
      <c r="QQG194" s="307"/>
      <c r="QQH194" s="307"/>
      <c r="QQI194" s="307"/>
      <c r="QQJ194" s="307"/>
      <c r="QQK194" s="307"/>
      <c r="QQL194" s="307"/>
      <c r="QQM194" s="307"/>
      <c r="QQN194" s="307"/>
      <c r="QQO194" s="307"/>
      <c r="QQP194" s="307"/>
      <c r="QQQ194" s="307"/>
      <c r="QQR194" s="307"/>
      <c r="QQS194" s="307"/>
      <c r="QQT194" s="307"/>
      <c r="QQU194" s="307"/>
      <c r="QQV194" s="307"/>
      <c r="QQW194" s="307"/>
      <c r="QQX194" s="307"/>
      <c r="QQY194" s="307"/>
      <c r="QQZ194" s="307"/>
      <c r="QRA194" s="307"/>
      <c r="QRB194" s="307"/>
      <c r="QRC194" s="307"/>
      <c r="QRD194" s="307"/>
      <c r="QRE194" s="307"/>
      <c r="QRF194" s="307"/>
      <c r="QRG194" s="307"/>
      <c r="QRH194" s="307"/>
      <c r="QRI194" s="307"/>
      <c r="QRJ194" s="307"/>
      <c r="QRK194" s="307"/>
      <c r="QRL194" s="307"/>
      <c r="QRM194" s="307"/>
      <c r="QRN194" s="307"/>
      <c r="QRO194" s="307"/>
      <c r="QRP194" s="307"/>
      <c r="QRQ194" s="307"/>
      <c r="QRR194" s="307"/>
      <c r="QRS194" s="307"/>
      <c r="QRT194" s="307"/>
      <c r="QRU194" s="307"/>
      <c r="QRV194" s="307"/>
      <c r="QRW194" s="307"/>
      <c r="QRX194" s="307"/>
      <c r="QRY194" s="307"/>
      <c r="QRZ194" s="307"/>
      <c r="QSA194" s="307"/>
      <c r="QSB194" s="307"/>
      <c r="QSC194" s="307"/>
      <c r="QSD194" s="307"/>
      <c r="QSE194" s="307"/>
      <c r="QSF194" s="307"/>
      <c r="QSG194" s="307"/>
      <c r="QSH194" s="307"/>
      <c r="QSI194" s="307"/>
      <c r="QSJ194" s="307"/>
      <c r="QSK194" s="307"/>
      <c r="QSL194" s="307"/>
      <c r="QSM194" s="307"/>
      <c r="QSN194" s="307"/>
      <c r="QSO194" s="307"/>
      <c r="QSP194" s="307"/>
      <c r="QSQ194" s="307"/>
      <c r="QSR194" s="307"/>
      <c r="QSS194" s="307"/>
      <c r="QST194" s="307"/>
      <c r="QSU194" s="307"/>
      <c r="QSV194" s="307"/>
      <c r="QSW194" s="307"/>
      <c r="QSX194" s="307"/>
      <c r="QSY194" s="307"/>
      <c r="QSZ194" s="307"/>
      <c r="QTA194" s="307"/>
      <c r="QTB194" s="307"/>
      <c r="QTC194" s="307"/>
      <c r="QTD194" s="307"/>
      <c r="QTE194" s="307"/>
      <c r="QTF194" s="307"/>
      <c r="QTG194" s="307"/>
      <c r="QTH194" s="307"/>
      <c r="QTI194" s="307"/>
      <c r="QTJ194" s="307"/>
      <c r="QTK194" s="307"/>
      <c r="QTL194" s="307"/>
      <c r="QTM194" s="307"/>
      <c r="QTN194" s="307"/>
      <c r="QTO194" s="307"/>
      <c r="QTP194" s="307"/>
      <c r="QTQ194" s="307"/>
      <c r="QTR194" s="307"/>
      <c r="QTS194" s="307"/>
      <c r="QTT194" s="307"/>
      <c r="QTU194" s="307"/>
      <c r="QTV194" s="307"/>
      <c r="QTW194" s="307"/>
      <c r="QTX194" s="307"/>
      <c r="QTY194" s="307"/>
      <c r="QTZ194" s="307"/>
      <c r="QUA194" s="307"/>
      <c r="QUB194" s="307"/>
      <c r="QUC194" s="307"/>
      <c r="QUD194" s="307"/>
      <c r="QUE194" s="307"/>
      <c r="QUF194" s="307"/>
      <c r="QUG194" s="307"/>
      <c r="QUH194" s="307"/>
      <c r="QUI194" s="307"/>
      <c r="QUJ194" s="307"/>
      <c r="QUK194" s="307"/>
      <c r="QUL194" s="307"/>
      <c r="QUM194" s="307"/>
      <c r="QUN194" s="307"/>
      <c r="QUO194" s="307"/>
      <c r="QUP194" s="307"/>
      <c r="QUQ194" s="307"/>
      <c r="QUR194" s="307"/>
      <c r="QUS194" s="307"/>
      <c r="QUT194" s="307"/>
      <c r="QUU194" s="307"/>
      <c r="QUV194" s="307"/>
      <c r="QUW194" s="307"/>
      <c r="QUX194" s="307"/>
      <c r="QUY194" s="307"/>
      <c r="QUZ194" s="307"/>
      <c r="QVA194" s="307"/>
      <c r="QVB194" s="307"/>
      <c r="QVC194" s="307"/>
      <c r="QVD194" s="307"/>
      <c r="QVE194" s="307"/>
      <c r="QVF194" s="307"/>
      <c r="QVG194" s="307"/>
      <c r="QVH194" s="307"/>
      <c r="QVI194" s="307"/>
      <c r="QVJ194" s="307"/>
      <c r="QVK194" s="307"/>
      <c r="QVL194" s="307"/>
      <c r="QVM194" s="307"/>
      <c r="QVN194" s="307"/>
      <c r="QVO194" s="307"/>
      <c r="QVP194" s="307"/>
      <c r="QVQ194" s="307"/>
      <c r="QVR194" s="307"/>
      <c r="QVS194" s="307"/>
      <c r="QVT194" s="307"/>
      <c r="QVU194" s="307"/>
      <c r="QVV194" s="307"/>
      <c r="QVW194" s="307"/>
      <c r="QVX194" s="307"/>
      <c r="QVY194" s="307"/>
      <c r="QVZ194" s="307"/>
      <c r="QWA194" s="307"/>
      <c r="QWB194" s="307"/>
      <c r="QWC194" s="307"/>
      <c r="QWD194" s="307"/>
      <c r="QWE194" s="307"/>
      <c r="QWF194" s="307"/>
      <c r="QWG194" s="307"/>
      <c r="QWH194" s="307"/>
      <c r="QWI194" s="307"/>
      <c r="QWJ194" s="307"/>
      <c r="QWK194" s="307"/>
      <c r="QWL194" s="307"/>
      <c r="QWM194" s="307"/>
      <c r="QWN194" s="307"/>
      <c r="QWO194" s="307"/>
      <c r="QWP194" s="307"/>
      <c r="QWQ194" s="307"/>
      <c r="QWR194" s="307"/>
      <c r="QWS194" s="307"/>
      <c r="QWT194" s="307"/>
      <c r="QWU194" s="307"/>
      <c r="QWV194" s="307"/>
      <c r="QWW194" s="307"/>
      <c r="QWX194" s="307"/>
      <c r="QWY194" s="307"/>
      <c r="QWZ194" s="307"/>
      <c r="QXA194" s="307"/>
      <c r="QXB194" s="307"/>
      <c r="QXC194" s="307"/>
      <c r="QXD194" s="307"/>
      <c r="QXE194" s="307"/>
      <c r="QXF194" s="307"/>
      <c r="QXG194" s="307"/>
      <c r="QXH194" s="307"/>
      <c r="QXI194" s="307"/>
      <c r="QXJ194" s="307"/>
      <c r="QXK194" s="307"/>
      <c r="QXL194" s="307"/>
      <c r="QXM194" s="307"/>
      <c r="QXN194" s="307"/>
      <c r="QXO194" s="307"/>
      <c r="QXP194" s="307"/>
      <c r="QXQ194" s="307"/>
      <c r="QXR194" s="307"/>
      <c r="QXS194" s="307"/>
      <c r="QXT194" s="307"/>
      <c r="QXU194" s="307"/>
      <c r="QXV194" s="307"/>
      <c r="QXW194" s="307"/>
      <c r="QXX194" s="307"/>
      <c r="QXY194" s="307"/>
      <c r="QXZ194" s="307"/>
      <c r="QYA194" s="307"/>
      <c r="QYB194" s="307"/>
      <c r="QYC194" s="307"/>
      <c r="QYD194" s="307"/>
      <c r="QYE194" s="307"/>
      <c r="QYF194" s="307"/>
      <c r="QYG194" s="307"/>
      <c r="QYH194" s="307"/>
      <c r="QYI194" s="307"/>
      <c r="QYJ194" s="307"/>
      <c r="QYK194" s="307"/>
      <c r="QYL194" s="307"/>
      <c r="QYM194" s="307"/>
      <c r="QYN194" s="307"/>
      <c r="QYO194" s="307"/>
      <c r="QYP194" s="307"/>
      <c r="QYQ194" s="307"/>
      <c r="QYR194" s="307"/>
      <c r="QYS194" s="307"/>
      <c r="QYT194" s="307"/>
      <c r="QYU194" s="307"/>
      <c r="QYV194" s="307"/>
      <c r="QYW194" s="307"/>
      <c r="QYX194" s="307"/>
      <c r="QYY194" s="307"/>
      <c r="QYZ194" s="307"/>
      <c r="QZA194" s="307"/>
      <c r="QZB194" s="307"/>
      <c r="QZC194" s="307"/>
      <c r="QZD194" s="307"/>
      <c r="QZE194" s="307"/>
      <c r="QZF194" s="307"/>
      <c r="QZG194" s="307"/>
      <c r="QZH194" s="307"/>
      <c r="QZI194" s="307"/>
      <c r="QZJ194" s="307"/>
      <c r="QZK194" s="307"/>
      <c r="QZL194" s="307"/>
      <c r="QZM194" s="307"/>
      <c r="QZN194" s="307"/>
      <c r="QZO194" s="307"/>
      <c r="QZP194" s="307"/>
      <c r="QZQ194" s="307"/>
      <c r="QZR194" s="307"/>
      <c r="QZS194" s="307"/>
      <c r="QZT194" s="307"/>
      <c r="QZU194" s="307"/>
      <c r="QZV194" s="307"/>
      <c r="QZW194" s="307"/>
      <c r="QZX194" s="307"/>
      <c r="QZY194" s="307"/>
      <c r="QZZ194" s="307"/>
      <c r="RAA194" s="307"/>
      <c r="RAB194" s="307"/>
      <c r="RAC194" s="307"/>
      <c r="RAD194" s="307"/>
      <c r="RAE194" s="307"/>
      <c r="RAF194" s="307"/>
      <c r="RAG194" s="307"/>
      <c r="RAH194" s="307"/>
      <c r="RAI194" s="307"/>
      <c r="RAJ194" s="307"/>
      <c r="RAK194" s="307"/>
      <c r="RAL194" s="307"/>
      <c r="RAM194" s="307"/>
      <c r="RAN194" s="307"/>
      <c r="RAO194" s="307"/>
      <c r="RAP194" s="307"/>
      <c r="RAQ194" s="307"/>
      <c r="RAR194" s="307"/>
      <c r="RAS194" s="307"/>
      <c r="RAT194" s="307"/>
      <c r="RAU194" s="307"/>
      <c r="RAV194" s="307"/>
      <c r="RAW194" s="307"/>
      <c r="RAX194" s="307"/>
      <c r="RAY194" s="307"/>
      <c r="RAZ194" s="307"/>
      <c r="RBA194" s="307"/>
      <c r="RBB194" s="307"/>
      <c r="RBC194" s="307"/>
      <c r="RBD194" s="307"/>
      <c r="RBE194" s="307"/>
      <c r="RBF194" s="307"/>
      <c r="RBG194" s="307"/>
      <c r="RBH194" s="307"/>
      <c r="RBI194" s="307"/>
      <c r="RBJ194" s="307"/>
      <c r="RBK194" s="307"/>
      <c r="RBL194" s="307"/>
      <c r="RBM194" s="307"/>
      <c r="RBN194" s="307"/>
      <c r="RBO194" s="307"/>
      <c r="RBP194" s="307"/>
      <c r="RBQ194" s="307"/>
      <c r="RBR194" s="307"/>
      <c r="RBS194" s="307"/>
      <c r="RBT194" s="307"/>
      <c r="RBU194" s="307"/>
      <c r="RBV194" s="307"/>
      <c r="RBW194" s="307"/>
      <c r="RBX194" s="307"/>
      <c r="RBY194" s="307"/>
      <c r="RBZ194" s="307"/>
      <c r="RCA194" s="307"/>
      <c r="RCB194" s="307"/>
      <c r="RCC194" s="307"/>
      <c r="RCD194" s="307"/>
      <c r="RCE194" s="307"/>
      <c r="RCF194" s="307"/>
      <c r="RCG194" s="307"/>
      <c r="RCH194" s="307"/>
      <c r="RCI194" s="307"/>
      <c r="RCJ194" s="307"/>
      <c r="RCK194" s="307"/>
      <c r="RCL194" s="307"/>
      <c r="RCM194" s="307"/>
      <c r="RCN194" s="307"/>
      <c r="RCO194" s="307"/>
      <c r="RCP194" s="307"/>
      <c r="RCQ194" s="307"/>
      <c r="RCR194" s="307"/>
      <c r="RCS194" s="307"/>
      <c r="RCT194" s="307"/>
      <c r="RCU194" s="307"/>
      <c r="RCV194" s="307"/>
      <c r="RCW194" s="307"/>
      <c r="RCX194" s="307"/>
      <c r="RCY194" s="307"/>
      <c r="RCZ194" s="307"/>
      <c r="RDA194" s="307"/>
      <c r="RDB194" s="307"/>
      <c r="RDC194" s="307"/>
      <c r="RDD194" s="307"/>
      <c r="RDE194" s="307"/>
      <c r="RDF194" s="307"/>
      <c r="RDG194" s="307"/>
      <c r="RDH194" s="307"/>
      <c r="RDI194" s="307"/>
      <c r="RDJ194" s="307"/>
      <c r="RDK194" s="307"/>
      <c r="RDL194" s="307"/>
      <c r="RDM194" s="307"/>
      <c r="RDN194" s="307"/>
      <c r="RDO194" s="307"/>
      <c r="RDP194" s="307"/>
      <c r="RDQ194" s="307"/>
      <c r="RDR194" s="307"/>
      <c r="RDS194" s="307"/>
      <c r="RDT194" s="307"/>
      <c r="RDU194" s="307"/>
      <c r="RDV194" s="307"/>
      <c r="RDW194" s="307"/>
      <c r="RDX194" s="307"/>
      <c r="RDY194" s="307"/>
      <c r="RDZ194" s="307"/>
      <c r="REA194" s="307"/>
      <c r="REB194" s="307"/>
      <c r="REC194" s="307"/>
      <c r="RED194" s="307"/>
      <c r="REE194" s="307"/>
      <c r="REF194" s="307"/>
      <c r="REG194" s="307"/>
      <c r="REH194" s="307"/>
      <c r="REI194" s="307"/>
      <c r="REJ194" s="307"/>
      <c r="REK194" s="307"/>
      <c r="REL194" s="307"/>
      <c r="REM194" s="307"/>
      <c r="REN194" s="307"/>
      <c r="REO194" s="307"/>
      <c r="REP194" s="307"/>
      <c r="REQ194" s="307"/>
      <c r="RER194" s="307"/>
      <c r="RES194" s="307"/>
      <c r="RET194" s="307"/>
      <c r="REU194" s="307"/>
      <c r="REV194" s="307"/>
      <c r="REW194" s="307"/>
      <c r="REX194" s="307"/>
      <c r="REY194" s="307"/>
      <c r="REZ194" s="307"/>
      <c r="RFA194" s="307"/>
      <c r="RFB194" s="307"/>
      <c r="RFC194" s="307"/>
      <c r="RFD194" s="307"/>
      <c r="RFE194" s="307"/>
      <c r="RFF194" s="307"/>
      <c r="RFG194" s="307"/>
      <c r="RFH194" s="307"/>
      <c r="RFI194" s="307"/>
      <c r="RFJ194" s="307"/>
      <c r="RFK194" s="307"/>
      <c r="RFL194" s="307"/>
      <c r="RFM194" s="307"/>
      <c r="RFN194" s="307"/>
      <c r="RFO194" s="307"/>
      <c r="RFP194" s="307"/>
      <c r="RFQ194" s="307"/>
      <c r="RFR194" s="307"/>
      <c r="RFS194" s="307"/>
      <c r="RFT194" s="307"/>
      <c r="RFU194" s="307"/>
      <c r="RFV194" s="307"/>
      <c r="RFW194" s="307"/>
      <c r="RFX194" s="307"/>
      <c r="RFY194" s="307"/>
      <c r="RFZ194" s="307"/>
      <c r="RGA194" s="307"/>
      <c r="RGB194" s="307"/>
      <c r="RGC194" s="307"/>
      <c r="RGD194" s="307"/>
      <c r="RGE194" s="307"/>
      <c r="RGF194" s="307"/>
      <c r="RGG194" s="307"/>
      <c r="RGH194" s="307"/>
      <c r="RGI194" s="307"/>
      <c r="RGJ194" s="307"/>
      <c r="RGK194" s="307"/>
      <c r="RGL194" s="307"/>
      <c r="RGM194" s="307"/>
      <c r="RGN194" s="307"/>
      <c r="RGO194" s="307"/>
      <c r="RGP194" s="307"/>
      <c r="RGQ194" s="307"/>
      <c r="RGR194" s="307"/>
      <c r="RGS194" s="307"/>
      <c r="RGT194" s="307"/>
      <c r="RGU194" s="307"/>
      <c r="RGV194" s="307"/>
      <c r="RGW194" s="307"/>
      <c r="RGX194" s="307"/>
      <c r="RGY194" s="307"/>
      <c r="RGZ194" s="307"/>
      <c r="RHA194" s="307"/>
      <c r="RHB194" s="307"/>
      <c r="RHC194" s="307"/>
      <c r="RHD194" s="307"/>
      <c r="RHE194" s="307"/>
      <c r="RHF194" s="307"/>
      <c r="RHG194" s="307"/>
      <c r="RHH194" s="307"/>
      <c r="RHI194" s="307"/>
      <c r="RHJ194" s="307"/>
      <c r="RHK194" s="307"/>
      <c r="RHL194" s="307"/>
      <c r="RHM194" s="307"/>
      <c r="RHN194" s="307"/>
      <c r="RHO194" s="307"/>
      <c r="RHP194" s="307"/>
      <c r="RHQ194" s="307"/>
      <c r="RHR194" s="307"/>
      <c r="RHS194" s="307"/>
      <c r="RHT194" s="307"/>
      <c r="RHU194" s="307"/>
      <c r="RHV194" s="307"/>
      <c r="RHW194" s="307"/>
      <c r="RHX194" s="307"/>
      <c r="RHY194" s="307"/>
      <c r="RHZ194" s="307"/>
      <c r="RIA194" s="307"/>
      <c r="RIB194" s="307"/>
      <c r="RIC194" s="307"/>
      <c r="RID194" s="307"/>
      <c r="RIE194" s="307"/>
      <c r="RIF194" s="307"/>
      <c r="RIG194" s="307"/>
      <c r="RIH194" s="307"/>
      <c r="RII194" s="307"/>
      <c r="RIJ194" s="307"/>
      <c r="RIK194" s="307"/>
      <c r="RIL194" s="307"/>
      <c r="RIM194" s="307"/>
      <c r="RIN194" s="307"/>
      <c r="RIO194" s="307"/>
      <c r="RIP194" s="307"/>
      <c r="RIQ194" s="307"/>
      <c r="RIR194" s="307"/>
      <c r="RIS194" s="307"/>
      <c r="RIT194" s="307"/>
      <c r="RIU194" s="307"/>
      <c r="RIV194" s="307"/>
      <c r="RIW194" s="307"/>
      <c r="RIX194" s="307"/>
      <c r="RIY194" s="307"/>
      <c r="RIZ194" s="307"/>
      <c r="RJA194" s="307"/>
      <c r="RJB194" s="307"/>
      <c r="RJC194" s="307"/>
      <c r="RJD194" s="307"/>
      <c r="RJE194" s="307"/>
      <c r="RJF194" s="307"/>
      <c r="RJG194" s="307"/>
      <c r="RJH194" s="307"/>
      <c r="RJI194" s="307"/>
      <c r="RJJ194" s="307"/>
      <c r="RJK194" s="307"/>
      <c r="RJL194" s="307"/>
      <c r="RJM194" s="307"/>
      <c r="RJN194" s="307"/>
      <c r="RJO194" s="307"/>
      <c r="RJP194" s="307"/>
      <c r="RJQ194" s="307"/>
      <c r="RJR194" s="307"/>
      <c r="RJS194" s="307"/>
      <c r="RJT194" s="307"/>
      <c r="RJU194" s="307"/>
      <c r="RJV194" s="307"/>
      <c r="RJW194" s="307"/>
      <c r="RJX194" s="307"/>
      <c r="RJY194" s="307"/>
      <c r="RJZ194" s="307"/>
      <c r="RKA194" s="307"/>
      <c r="RKB194" s="307"/>
      <c r="RKC194" s="307"/>
      <c r="RKD194" s="307"/>
      <c r="RKE194" s="307"/>
      <c r="RKF194" s="307"/>
      <c r="RKG194" s="307"/>
      <c r="RKH194" s="307"/>
      <c r="RKI194" s="307"/>
      <c r="RKJ194" s="307"/>
      <c r="RKK194" s="307"/>
      <c r="RKL194" s="307"/>
      <c r="RKM194" s="307"/>
      <c r="RKN194" s="307"/>
      <c r="RKO194" s="307"/>
      <c r="RKP194" s="307"/>
      <c r="RKQ194" s="307"/>
      <c r="RKR194" s="307"/>
      <c r="RKS194" s="307"/>
      <c r="RKT194" s="307"/>
      <c r="RKU194" s="307"/>
      <c r="RKV194" s="307"/>
      <c r="RKW194" s="307"/>
      <c r="RKX194" s="307"/>
      <c r="RKY194" s="307"/>
      <c r="RKZ194" s="307"/>
      <c r="RLA194" s="307"/>
      <c r="RLB194" s="307"/>
      <c r="RLC194" s="307"/>
      <c r="RLD194" s="307"/>
      <c r="RLE194" s="307"/>
      <c r="RLF194" s="307"/>
      <c r="RLG194" s="307"/>
      <c r="RLH194" s="307"/>
      <c r="RLI194" s="307"/>
      <c r="RLJ194" s="307"/>
      <c r="RLK194" s="307"/>
      <c r="RLL194" s="307"/>
      <c r="RLM194" s="307"/>
      <c r="RLN194" s="307"/>
      <c r="RLO194" s="307"/>
      <c r="RLP194" s="307"/>
      <c r="RLQ194" s="307"/>
      <c r="RLR194" s="307"/>
      <c r="RLS194" s="307"/>
      <c r="RLT194" s="307"/>
      <c r="RLU194" s="307"/>
      <c r="RLV194" s="307"/>
      <c r="RLW194" s="307"/>
      <c r="RLX194" s="307"/>
      <c r="RLY194" s="307"/>
      <c r="RLZ194" s="307"/>
      <c r="RMA194" s="307"/>
      <c r="RMB194" s="307"/>
      <c r="RMC194" s="307"/>
      <c r="RMD194" s="307"/>
      <c r="RME194" s="307"/>
      <c r="RMF194" s="307"/>
      <c r="RMG194" s="307"/>
      <c r="RMH194" s="307"/>
      <c r="RMI194" s="307"/>
      <c r="RMJ194" s="307"/>
      <c r="RMK194" s="307"/>
      <c r="RML194" s="307"/>
      <c r="RMM194" s="307"/>
      <c r="RMN194" s="307"/>
      <c r="RMO194" s="307"/>
      <c r="RMP194" s="307"/>
      <c r="RMQ194" s="307"/>
      <c r="RMR194" s="307"/>
      <c r="RMS194" s="307"/>
      <c r="RMT194" s="307"/>
      <c r="RMU194" s="307"/>
      <c r="RMV194" s="307"/>
      <c r="RMW194" s="307"/>
      <c r="RMX194" s="307"/>
      <c r="RMY194" s="307"/>
      <c r="RMZ194" s="307"/>
      <c r="RNA194" s="307"/>
      <c r="RNB194" s="307"/>
      <c r="RNC194" s="307"/>
      <c r="RND194" s="307"/>
      <c r="RNE194" s="307"/>
      <c r="RNF194" s="307"/>
      <c r="RNG194" s="307"/>
      <c r="RNH194" s="307"/>
      <c r="RNI194" s="307"/>
      <c r="RNJ194" s="307"/>
      <c r="RNK194" s="307"/>
      <c r="RNL194" s="307"/>
      <c r="RNM194" s="307"/>
      <c r="RNN194" s="307"/>
      <c r="RNO194" s="307"/>
      <c r="RNP194" s="307"/>
      <c r="RNQ194" s="307"/>
      <c r="RNR194" s="307"/>
      <c r="RNS194" s="307"/>
      <c r="RNT194" s="307"/>
      <c r="RNU194" s="307"/>
      <c r="RNV194" s="307"/>
      <c r="RNW194" s="307"/>
      <c r="RNX194" s="307"/>
      <c r="RNY194" s="307"/>
      <c r="RNZ194" s="307"/>
      <c r="ROA194" s="307"/>
      <c r="ROB194" s="307"/>
      <c r="ROC194" s="307"/>
      <c r="ROD194" s="307"/>
      <c r="ROE194" s="307"/>
      <c r="ROF194" s="307"/>
      <c r="ROG194" s="307"/>
      <c r="ROH194" s="307"/>
      <c r="ROI194" s="307"/>
      <c r="ROJ194" s="307"/>
      <c r="ROK194" s="307"/>
      <c r="ROL194" s="307"/>
      <c r="ROM194" s="307"/>
      <c r="RON194" s="307"/>
      <c r="ROO194" s="307"/>
      <c r="ROP194" s="307"/>
      <c r="ROQ194" s="307"/>
      <c r="ROR194" s="307"/>
      <c r="ROS194" s="307"/>
      <c r="ROT194" s="307"/>
      <c r="ROU194" s="307"/>
      <c r="ROV194" s="307"/>
      <c r="ROW194" s="307"/>
      <c r="ROX194" s="307"/>
      <c r="ROY194" s="307"/>
      <c r="ROZ194" s="307"/>
      <c r="RPA194" s="307"/>
      <c r="RPB194" s="307"/>
      <c r="RPC194" s="307"/>
      <c r="RPD194" s="307"/>
      <c r="RPE194" s="307"/>
      <c r="RPF194" s="307"/>
      <c r="RPG194" s="307"/>
      <c r="RPH194" s="307"/>
      <c r="RPI194" s="307"/>
      <c r="RPJ194" s="307"/>
      <c r="RPK194" s="307"/>
      <c r="RPL194" s="307"/>
      <c r="RPM194" s="307"/>
      <c r="RPN194" s="307"/>
      <c r="RPO194" s="307"/>
      <c r="RPP194" s="307"/>
      <c r="RPQ194" s="307"/>
      <c r="RPR194" s="307"/>
      <c r="RPS194" s="307"/>
      <c r="RPT194" s="307"/>
      <c r="RPU194" s="307"/>
      <c r="RPV194" s="307"/>
      <c r="RPW194" s="307"/>
      <c r="RPX194" s="307"/>
      <c r="RPY194" s="307"/>
      <c r="RPZ194" s="307"/>
      <c r="RQA194" s="307"/>
      <c r="RQB194" s="307"/>
      <c r="RQC194" s="307"/>
      <c r="RQD194" s="307"/>
      <c r="RQE194" s="307"/>
      <c r="RQF194" s="307"/>
      <c r="RQG194" s="307"/>
      <c r="RQH194" s="307"/>
      <c r="RQI194" s="307"/>
      <c r="RQJ194" s="307"/>
      <c r="RQK194" s="307"/>
      <c r="RQL194" s="307"/>
      <c r="RQM194" s="307"/>
      <c r="RQN194" s="307"/>
      <c r="RQO194" s="307"/>
      <c r="RQP194" s="307"/>
      <c r="RQQ194" s="307"/>
      <c r="RQR194" s="307"/>
      <c r="RQS194" s="307"/>
      <c r="RQT194" s="307"/>
      <c r="RQU194" s="307"/>
      <c r="RQV194" s="307"/>
      <c r="RQW194" s="307"/>
      <c r="RQX194" s="307"/>
      <c r="RQY194" s="307"/>
      <c r="RQZ194" s="307"/>
      <c r="RRA194" s="307"/>
      <c r="RRB194" s="307"/>
      <c r="RRC194" s="307"/>
      <c r="RRD194" s="307"/>
      <c r="RRE194" s="307"/>
      <c r="RRF194" s="307"/>
      <c r="RRG194" s="307"/>
      <c r="RRH194" s="307"/>
      <c r="RRI194" s="307"/>
      <c r="RRJ194" s="307"/>
      <c r="RRK194" s="307"/>
      <c r="RRL194" s="307"/>
      <c r="RRM194" s="307"/>
      <c r="RRN194" s="307"/>
      <c r="RRO194" s="307"/>
      <c r="RRP194" s="307"/>
      <c r="RRQ194" s="307"/>
      <c r="RRR194" s="307"/>
      <c r="RRS194" s="307"/>
      <c r="RRT194" s="307"/>
      <c r="RRU194" s="307"/>
      <c r="RRV194" s="307"/>
      <c r="RRW194" s="307"/>
      <c r="RRX194" s="307"/>
      <c r="RRY194" s="307"/>
      <c r="RRZ194" s="307"/>
      <c r="RSA194" s="307"/>
      <c r="RSB194" s="307"/>
      <c r="RSC194" s="307"/>
      <c r="RSD194" s="307"/>
      <c r="RSE194" s="307"/>
      <c r="RSF194" s="307"/>
      <c r="RSG194" s="307"/>
      <c r="RSH194" s="307"/>
      <c r="RSI194" s="307"/>
      <c r="RSJ194" s="307"/>
      <c r="RSK194" s="307"/>
      <c r="RSL194" s="307"/>
      <c r="RSM194" s="307"/>
      <c r="RSN194" s="307"/>
      <c r="RSO194" s="307"/>
      <c r="RSP194" s="307"/>
      <c r="RSQ194" s="307"/>
      <c r="RSR194" s="307"/>
      <c r="RSS194" s="307"/>
      <c r="RST194" s="307"/>
      <c r="RSU194" s="307"/>
      <c r="RSV194" s="307"/>
      <c r="RSW194" s="307"/>
      <c r="RSX194" s="307"/>
      <c r="RSY194" s="307"/>
      <c r="RSZ194" s="307"/>
      <c r="RTA194" s="307"/>
      <c r="RTB194" s="307"/>
      <c r="RTC194" s="307"/>
      <c r="RTD194" s="307"/>
      <c r="RTE194" s="307"/>
      <c r="RTF194" s="307"/>
      <c r="RTG194" s="307"/>
      <c r="RTH194" s="307"/>
      <c r="RTI194" s="307"/>
      <c r="RTJ194" s="307"/>
      <c r="RTK194" s="307"/>
      <c r="RTL194" s="307"/>
      <c r="RTM194" s="307"/>
      <c r="RTN194" s="307"/>
      <c r="RTO194" s="307"/>
      <c r="RTP194" s="307"/>
      <c r="RTQ194" s="307"/>
      <c r="RTR194" s="307"/>
      <c r="RTS194" s="307"/>
      <c r="RTT194" s="307"/>
      <c r="RTU194" s="307"/>
      <c r="RTV194" s="307"/>
      <c r="RTW194" s="307"/>
      <c r="RTX194" s="307"/>
      <c r="RTY194" s="307"/>
      <c r="RTZ194" s="307"/>
      <c r="RUA194" s="307"/>
      <c r="RUB194" s="307"/>
      <c r="RUC194" s="307"/>
      <c r="RUD194" s="307"/>
      <c r="RUE194" s="307"/>
      <c r="RUF194" s="307"/>
      <c r="RUG194" s="307"/>
      <c r="RUH194" s="307"/>
      <c r="RUI194" s="307"/>
      <c r="RUJ194" s="307"/>
      <c r="RUK194" s="307"/>
      <c r="RUL194" s="307"/>
      <c r="RUM194" s="307"/>
      <c r="RUN194" s="307"/>
      <c r="RUO194" s="307"/>
      <c r="RUP194" s="307"/>
      <c r="RUQ194" s="307"/>
      <c r="RUR194" s="307"/>
      <c r="RUS194" s="307"/>
      <c r="RUT194" s="307"/>
      <c r="RUU194" s="307"/>
      <c r="RUV194" s="307"/>
      <c r="RUW194" s="307"/>
      <c r="RUX194" s="307"/>
      <c r="RUY194" s="307"/>
      <c r="RUZ194" s="307"/>
      <c r="RVA194" s="307"/>
      <c r="RVB194" s="307"/>
      <c r="RVC194" s="307"/>
      <c r="RVD194" s="307"/>
      <c r="RVE194" s="307"/>
      <c r="RVF194" s="307"/>
      <c r="RVG194" s="307"/>
      <c r="RVH194" s="307"/>
      <c r="RVI194" s="307"/>
      <c r="RVJ194" s="307"/>
      <c r="RVK194" s="307"/>
      <c r="RVL194" s="307"/>
      <c r="RVM194" s="307"/>
      <c r="RVN194" s="307"/>
      <c r="RVO194" s="307"/>
      <c r="RVP194" s="307"/>
      <c r="RVQ194" s="307"/>
      <c r="RVR194" s="307"/>
      <c r="RVS194" s="307"/>
      <c r="RVT194" s="307"/>
      <c r="RVU194" s="307"/>
      <c r="RVV194" s="307"/>
      <c r="RVW194" s="307"/>
      <c r="RVX194" s="307"/>
      <c r="RVY194" s="307"/>
      <c r="RVZ194" s="307"/>
      <c r="RWA194" s="307"/>
      <c r="RWB194" s="307"/>
      <c r="RWC194" s="307"/>
      <c r="RWD194" s="307"/>
      <c r="RWE194" s="307"/>
      <c r="RWF194" s="307"/>
      <c r="RWG194" s="307"/>
      <c r="RWH194" s="307"/>
      <c r="RWI194" s="307"/>
      <c r="RWJ194" s="307"/>
      <c r="RWK194" s="307"/>
      <c r="RWL194" s="307"/>
      <c r="RWM194" s="307"/>
      <c r="RWN194" s="307"/>
      <c r="RWO194" s="307"/>
      <c r="RWP194" s="307"/>
      <c r="RWQ194" s="307"/>
      <c r="RWR194" s="307"/>
      <c r="RWS194" s="307"/>
      <c r="RWT194" s="307"/>
      <c r="RWU194" s="307"/>
      <c r="RWV194" s="307"/>
      <c r="RWW194" s="307"/>
      <c r="RWX194" s="307"/>
      <c r="RWY194" s="307"/>
      <c r="RWZ194" s="307"/>
      <c r="RXA194" s="307"/>
      <c r="RXB194" s="307"/>
      <c r="RXC194" s="307"/>
      <c r="RXD194" s="307"/>
      <c r="RXE194" s="307"/>
      <c r="RXF194" s="307"/>
      <c r="RXG194" s="307"/>
      <c r="RXH194" s="307"/>
      <c r="RXI194" s="307"/>
      <c r="RXJ194" s="307"/>
      <c r="RXK194" s="307"/>
      <c r="RXL194" s="307"/>
      <c r="RXM194" s="307"/>
      <c r="RXN194" s="307"/>
      <c r="RXO194" s="307"/>
      <c r="RXP194" s="307"/>
      <c r="RXQ194" s="307"/>
      <c r="RXR194" s="307"/>
      <c r="RXS194" s="307"/>
      <c r="RXT194" s="307"/>
      <c r="RXU194" s="307"/>
      <c r="RXV194" s="307"/>
      <c r="RXW194" s="307"/>
      <c r="RXX194" s="307"/>
      <c r="RXY194" s="307"/>
      <c r="RXZ194" s="307"/>
      <c r="RYA194" s="307"/>
      <c r="RYB194" s="307"/>
      <c r="RYC194" s="307"/>
      <c r="RYD194" s="307"/>
      <c r="RYE194" s="307"/>
      <c r="RYF194" s="307"/>
      <c r="RYG194" s="307"/>
      <c r="RYH194" s="307"/>
      <c r="RYI194" s="307"/>
      <c r="RYJ194" s="307"/>
      <c r="RYK194" s="307"/>
      <c r="RYL194" s="307"/>
      <c r="RYM194" s="307"/>
      <c r="RYN194" s="307"/>
      <c r="RYO194" s="307"/>
      <c r="RYP194" s="307"/>
      <c r="RYQ194" s="307"/>
      <c r="RYR194" s="307"/>
      <c r="RYS194" s="307"/>
      <c r="RYT194" s="307"/>
      <c r="RYU194" s="307"/>
      <c r="RYV194" s="307"/>
      <c r="RYW194" s="307"/>
      <c r="RYX194" s="307"/>
      <c r="RYY194" s="307"/>
      <c r="RYZ194" s="307"/>
      <c r="RZA194" s="307"/>
      <c r="RZB194" s="307"/>
      <c r="RZC194" s="307"/>
      <c r="RZD194" s="307"/>
      <c r="RZE194" s="307"/>
      <c r="RZF194" s="307"/>
      <c r="RZG194" s="307"/>
      <c r="RZH194" s="307"/>
      <c r="RZI194" s="307"/>
      <c r="RZJ194" s="307"/>
      <c r="RZK194" s="307"/>
      <c r="RZL194" s="307"/>
      <c r="RZM194" s="307"/>
      <c r="RZN194" s="307"/>
      <c r="RZO194" s="307"/>
      <c r="RZP194" s="307"/>
      <c r="RZQ194" s="307"/>
      <c r="RZR194" s="307"/>
      <c r="RZS194" s="307"/>
      <c r="RZT194" s="307"/>
      <c r="RZU194" s="307"/>
      <c r="RZV194" s="307"/>
      <c r="RZW194" s="307"/>
      <c r="RZX194" s="307"/>
      <c r="RZY194" s="307"/>
      <c r="RZZ194" s="307"/>
      <c r="SAA194" s="307"/>
      <c r="SAB194" s="307"/>
      <c r="SAC194" s="307"/>
      <c r="SAD194" s="307"/>
      <c r="SAE194" s="307"/>
      <c r="SAF194" s="307"/>
      <c r="SAG194" s="307"/>
      <c r="SAH194" s="307"/>
      <c r="SAI194" s="307"/>
      <c r="SAJ194" s="307"/>
      <c r="SAK194" s="307"/>
      <c r="SAL194" s="307"/>
      <c r="SAM194" s="307"/>
      <c r="SAN194" s="307"/>
      <c r="SAO194" s="307"/>
      <c r="SAP194" s="307"/>
      <c r="SAQ194" s="307"/>
      <c r="SAR194" s="307"/>
      <c r="SAS194" s="307"/>
      <c r="SAT194" s="307"/>
      <c r="SAU194" s="307"/>
      <c r="SAV194" s="307"/>
      <c r="SAW194" s="307"/>
      <c r="SAX194" s="307"/>
      <c r="SAY194" s="307"/>
      <c r="SAZ194" s="307"/>
      <c r="SBA194" s="307"/>
      <c r="SBB194" s="307"/>
      <c r="SBC194" s="307"/>
      <c r="SBD194" s="307"/>
      <c r="SBE194" s="307"/>
      <c r="SBF194" s="307"/>
      <c r="SBG194" s="307"/>
      <c r="SBH194" s="307"/>
      <c r="SBI194" s="307"/>
      <c r="SBJ194" s="307"/>
      <c r="SBK194" s="307"/>
      <c r="SBL194" s="307"/>
      <c r="SBM194" s="307"/>
      <c r="SBN194" s="307"/>
      <c r="SBO194" s="307"/>
      <c r="SBP194" s="307"/>
      <c r="SBQ194" s="307"/>
      <c r="SBR194" s="307"/>
      <c r="SBS194" s="307"/>
      <c r="SBT194" s="307"/>
      <c r="SBU194" s="307"/>
      <c r="SBV194" s="307"/>
      <c r="SBW194" s="307"/>
      <c r="SBX194" s="307"/>
      <c r="SBY194" s="307"/>
      <c r="SBZ194" s="307"/>
      <c r="SCA194" s="307"/>
      <c r="SCB194" s="307"/>
      <c r="SCC194" s="307"/>
      <c r="SCD194" s="307"/>
      <c r="SCE194" s="307"/>
      <c r="SCF194" s="307"/>
      <c r="SCG194" s="307"/>
      <c r="SCH194" s="307"/>
      <c r="SCI194" s="307"/>
      <c r="SCJ194" s="307"/>
      <c r="SCK194" s="307"/>
      <c r="SCL194" s="307"/>
      <c r="SCM194" s="307"/>
      <c r="SCN194" s="307"/>
      <c r="SCO194" s="307"/>
      <c r="SCP194" s="307"/>
      <c r="SCQ194" s="307"/>
      <c r="SCR194" s="307"/>
      <c r="SCS194" s="307"/>
      <c r="SCT194" s="307"/>
      <c r="SCU194" s="307"/>
      <c r="SCV194" s="307"/>
      <c r="SCW194" s="307"/>
      <c r="SCX194" s="307"/>
      <c r="SCY194" s="307"/>
      <c r="SCZ194" s="307"/>
      <c r="SDA194" s="307"/>
      <c r="SDB194" s="307"/>
      <c r="SDC194" s="307"/>
      <c r="SDD194" s="307"/>
      <c r="SDE194" s="307"/>
      <c r="SDF194" s="307"/>
      <c r="SDG194" s="307"/>
      <c r="SDH194" s="307"/>
      <c r="SDI194" s="307"/>
      <c r="SDJ194" s="307"/>
      <c r="SDK194" s="307"/>
      <c r="SDL194" s="307"/>
      <c r="SDM194" s="307"/>
      <c r="SDN194" s="307"/>
      <c r="SDO194" s="307"/>
      <c r="SDP194" s="307"/>
      <c r="SDQ194" s="307"/>
      <c r="SDR194" s="307"/>
      <c r="SDS194" s="307"/>
      <c r="SDT194" s="307"/>
      <c r="SDU194" s="307"/>
      <c r="SDV194" s="307"/>
      <c r="SDW194" s="307"/>
      <c r="SDX194" s="307"/>
      <c r="SDY194" s="307"/>
      <c r="SDZ194" s="307"/>
      <c r="SEA194" s="307"/>
      <c r="SEB194" s="307"/>
      <c r="SEC194" s="307"/>
      <c r="SED194" s="307"/>
      <c r="SEE194" s="307"/>
      <c r="SEF194" s="307"/>
      <c r="SEG194" s="307"/>
      <c r="SEH194" s="307"/>
      <c r="SEI194" s="307"/>
      <c r="SEJ194" s="307"/>
      <c r="SEK194" s="307"/>
      <c r="SEL194" s="307"/>
      <c r="SEM194" s="307"/>
      <c r="SEN194" s="307"/>
      <c r="SEO194" s="307"/>
      <c r="SEP194" s="307"/>
      <c r="SEQ194" s="307"/>
      <c r="SER194" s="307"/>
      <c r="SES194" s="307"/>
      <c r="SET194" s="307"/>
      <c r="SEU194" s="307"/>
      <c r="SEV194" s="307"/>
      <c r="SEW194" s="307"/>
      <c r="SEX194" s="307"/>
      <c r="SEY194" s="307"/>
      <c r="SEZ194" s="307"/>
      <c r="SFA194" s="307"/>
      <c r="SFB194" s="307"/>
      <c r="SFC194" s="307"/>
      <c r="SFD194" s="307"/>
      <c r="SFE194" s="307"/>
      <c r="SFF194" s="307"/>
      <c r="SFG194" s="307"/>
      <c r="SFH194" s="307"/>
      <c r="SFI194" s="307"/>
      <c r="SFJ194" s="307"/>
      <c r="SFK194" s="307"/>
      <c r="SFL194" s="307"/>
      <c r="SFM194" s="307"/>
      <c r="SFN194" s="307"/>
      <c r="SFO194" s="307"/>
      <c r="SFP194" s="307"/>
      <c r="SFQ194" s="307"/>
      <c r="SFR194" s="307"/>
      <c r="SFS194" s="307"/>
      <c r="SFT194" s="307"/>
      <c r="SFU194" s="307"/>
      <c r="SFV194" s="307"/>
      <c r="SFW194" s="307"/>
      <c r="SFX194" s="307"/>
      <c r="SFY194" s="307"/>
      <c r="SFZ194" s="307"/>
      <c r="SGA194" s="307"/>
      <c r="SGB194" s="307"/>
      <c r="SGC194" s="307"/>
      <c r="SGD194" s="307"/>
      <c r="SGE194" s="307"/>
      <c r="SGF194" s="307"/>
      <c r="SGG194" s="307"/>
      <c r="SGH194" s="307"/>
      <c r="SGI194" s="307"/>
      <c r="SGJ194" s="307"/>
      <c r="SGK194" s="307"/>
      <c r="SGL194" s="307"/>
      <c r="SGM194" s="307"/>
      <c r="SGN194" s="307"/>
      <c r="SGO194" s="307"/>
      <c r="SGP194" s="307"/>
      <c r="SGQ194" s="307"/>
      <c r="SGR194" s="307"/>
      <c r="SGS194" s="307"/>
      <c r="SGT194" s="307"/>
      <c r="SGU194" s="307"/>
      <c r="SGV194" s="307"/>
      <c r="SGW194" s="307"/>
      <c r="SGX194" s="307"/>
      <c r="SGY194" s="307"/>
      <c r="SGZ194" s="307"/>
      <c r="SHA194" s="307"/>
      <c r="SHB194" s="307"/>
      <c r="SHC194" s="307"/>
      <c r="SHD194" s="307"/>
      <c r="SHE194" s="307"/>
      <c r="SHF194" s="307"/>
      <c r="SHG194" s="307"/>
      <c r="SHH194" s="307"/>
      <c r="SHI194" s="307"/>
      <c r="SHJ194" s="307"/>
      <c r="SHK194" s="307"/>
      <c r="SHL194" s="307"/>
      <c r="SHM194" s="307"/>
      <c r="SHN194" s="307"/>
      <c r="SHO194" s="307"/>
      <c r="SHP194" s="307"/>
      <c r="SHQ194" s="307"/>
      <c r="SHR194" s="307"/>
      <c r="SHS194" s="307"/>
      <c r="SHT194" s="307"/>
      <c r="SHU194" s="307"/>
      <c r="SHV194" s="307"/>
      <c r="SHW194" s="307"/>
      <c r="SHX194" s="307"/>
      <c r="SHY194" s="307"/>
      <c r="SHZ194" s="307"/>
      <c r="SIA194" s="307"/>
      <c r="SIB194" s="307"/>
      <c r="SIC194" s="307"/>
      <c r="SID194" s="307"/>
      <c r="SIE194" s="307"/>
      <c r="SIF194" s="307"/>
      <c r="SIG194" s="307"/>
      <c r="SIH194" s="307"/>
      <c r="SII194" s="307"/>
      <c r="SIJ194" s="307"/>
      <c r="SIK194" s="307"/>
      <c r="SIL194" s="307"/>
      <c r="SIM194" s="307"/>
      <c r="SIN194" s="307"/>
      <c r="SIO194" s="307"/>
      <c r="SIP194" s="307"/>
      <c r="SIQ194" s="307"/>
      <c r="SIR194" s="307"/>
      <c r="SIS194" s="307"/>
      <c r="SIT194" s="307"/>
      <c r="SIU194" s="307"/>
      <c r="SIV194" s="307"/>
      <c r="SIW194" s="307"/>
      <c r="SIX194" s="307"/>
      <c r="SIY194" s="307"/>
      <c r="SIZ194" s="307"/>
      <c r="SJA194" s="307"/>
      <c r="SJB194" s="307"/>
      <c r="SJC194" s="307"/>
      <c r="SJD194" s="307"/>
      <c r="SJE194" s="307"/>
      <c r="SJF194" s="307"/>
      <c r="SJG194" s="307"/>
      <c r="SJH194" s="307"/>
      <c r="SJI194" s="307"/>
      <c r="SJJ194" s="307"/>
      <c r="SJK194" s="307"/>
      <c r="SJL194" s="307"/>
      <c r="SJM194" s="307"/>
      <c r="SJN194" s="307"/>
      <c r="SJO194" s="307"/>
      <c r="SJP194" s="307"/>
      <c r="SJQ194" s="307"/>
      <c r="SJR194" s="307"/>
      <c r="SJS194" s="307"/>
      <c r="SJT194" s="307"/>
      <c r="SJU194" s="307"/>
      <c r="SJV194" s="307"/>
      <c r="SJW194" s="307"/>
      <c r="SJX194" s="307"/>
      <c r="SJY194" s="307"/>
      <c r="SJZ194" s="307"/>
      <c r="SKA194" s="307"/>
      <c r="SKB194" s="307"/>
      <c r="SKC194" s="307"/>
      <c r="SKD194" s="307"/>
      <c r="SKE194" s="307"/>
      <c r="SKF194" s="307"/>
      <c r="SKG194" s="307"/>
      <c r="SKH194" s="307"/>
      <c r="SKI194" s="307"/>
      <c r="SKJ194" s="307"/>
      <c r="SKK194" s="307"/>
      <c r="SKL194" s="307"/>
      <c r="SKM194" s="307"/>
      <c r="SKN194" s="307"/>
      <c r="SKO194" s="307"/>
      <c r="SKP194" s="307"/>
      <c r="SKQ194" s="307"/>
      <c r="SKR194" s="307"/>
      <c r="SKS194" s="307"/>
      <c r="SKT194" s="307"/>
      <c r="SKU194" s="307"/>
      <c r="SKV194" s="307"/>
      <c r="SKW194" s="307"/>
      <c r="SKX194" s="307"/>
      <c r="SKY194" s="307"/>
      <c r="SKZ194" s="307"/>
      <c r="SLA194" s="307"/>
      <c r="SLB194" s="307"/>
      <c r="SLC194" s="307"/>
      <c r="SLD194" s="307"/>
      <c r="SLE194" s="307"/>
      <c r="SLF194" s="307"/>
      <c r="SLG194" s="307"/>
      <c r="SLH194" s="307"/>
      <c r="SLI194" s="307"/>
      <c r="SLJ194" s="307"/>
      <c r="SLK194" s="307"/>
      <c r="SLL194" s="307"/>
      <c r="SLM194" s="307"/>
      <c r="SLN194" s="307"/>
      <c r="SLO194" s="307"/>
      <c r="SLP194" s="307"/>
      <c r="SLQ194" s="307"/>
      <c r="SLR194" s="307"/>
      <c r="SLS194" s="307"/>
      <c r="SLT194" s="307"/>
      <c r="SLU194" s="307"/>
      <c r="SLV194" s="307"/>
      <c r="SLW194" s="307"/>
      <c r="SLX194" s="307"/>
      <c r="SLY194" s="307"/>
      <c r="SLZ194" s="307"/>
      <c r="SMA194" s="307"/>
      <c r="SMB194" s="307"/>
      <c r="SMC194" s="307"/>
      <c r="SMD194" s="307"/>
      <c r="SME194" s="307"/>
      <c r="SMF194" s="307"/>
      <c r="SMG194" s="307"/>
      <c r="SMH194" s="307"/>
      <c r="SMI194" s="307"/>
      <c r="SMJ194" s="307"/>
      <c r="SMK194" s="307"/>
      <c r="SML194" s="307"/>
      <c r="SMM194" s="307"/>
      <c r="SMN194" s="307"/>
      <c r="SMO194" s="307"/>
      <c r="SMP194" s="307"/>
      <c r="SMQ194" s="307"/>
      <c r="SMR194" s="307"/>
      <c r="SMS194" s="307"/>
      <c r="SMT194" s="307"/>
      <c r="SMU194" s="307"/>
      <c r="SMV194" s="307"/>
      <c r="SMW194" s="307"/>
      <c r="SMX194" s="307"/>
      <c r="SMY194" s="307"/>
      <c r="SMZ194" s="307"/>
      <c r="SNA194" s="307"/>
      <c r="SNB194" s="307"/>
      <c r="SNC194" s="307"/>
      <c r="SND194" s="307"/>
      <c r="SNE194" s="307"/>
      <c r="SNF194" s="307"/>
      <c r="SNG194" s="307"/>
      <c r="SNH194" s="307"/>
      <c r="SNI194" s="307"/>
      <c r="SNJ194" s="307"/>
      <c r="SNK194" s="307"/>
      <c r="SNL194" s="307"/>
      <c r="SNM194" s="307"/>
      <c r="SNN194" s="307"/>
      <c r="SNO194" s="307"/>
      <c r="SNP194" s="307"/>
      <c r="SNQ194" s="307"/>
      <c r="SNR194" s="307"/>
      <c r="SNS194" s="307"/>
      <c r="SNT194" s="307"/>
      <c r="SNU194" s="307"/>
      <c r="SNV194" s="307"/>
      <c r="SNW194" s="307"/>
      <c r="SNX194" s="307"/>
      <c r="SNY194" s="307"/>
      <c r="SNZ194" s="307"/>
      <c r="SOA194" s="307"/>
      <c r="SOB194" s="307"/>
      <c r="SOC194" s="307"/>
      <c r="SOD194" s="307"/>
      <c r="SOE194" s="307"/>
      <c r="SOF194" s="307"/>
      <c r="SOG194" s="307"/>
      <c r="SOH194" s="307"/>
      <c r="SOI194" s="307"/>
      <c r="SOJ194" s="307"/>
      <c r="SOK194" s="307"/>
      <c r="SOL194" s="307"/>
      <c r="SOM194" s="307"/>
      <c r="SON194" s="307"/>
      <c r="SOO194" s="307"/>
      <c r="SOP194" s="307"/>
      <c r="SOQ194" s="307"/>
      <c r="SOR194" s="307"/>
      <c r="SOS194" s="307"/>
      <c r="SOT194" s="307"/>
      <c r="SOU194" s="307"/>
      <c r="SOV194" s="307"/>
      <c r="SOW194" s="307"/>
      <c r="SOX194" s="307"/>
      <c r="SOY194" s="307"/>
      <c r="SOZ194" s="307"/>
      <c r="SPA194" s="307"/>
      <c r="SPB194" s="307"/>
      <c r="SPC194" s="307"/>
      <c r="SPD194" s="307"/>
      <c r="SPE194" s="307"/>
      <c r="SPF194" s="307"/>
      <c r="SPG194" s="307"/>
      <c r="SPH194" s="307"/>
      <c r="SPI194" s="307"/>
      <c r="SPJ194" s="307"/>
      <c r="SPK194" s="307"/>
      <c r="SPL194" s="307"/>
      <c r="SPM194" s="307"/>
      <c r="SPN194" s="307"/>
      <c r="SPO194" s="307"/>
      <c r="SPP194" s="307"/>
      <c r="SPQ194" s="307"/>
      <c r="SPR194" s="307"/>
      <c r="SPS194" s="307"/>
      <c r="SPT194" s="307"/>
      <c r="SPU194" s="307"/>
      <c r="SPV194" s="307"/>
      <c r="SPW194" s="307"/>
      <c r="SPX194" s="307"/>
      <c r="SPY194" s="307"/>
      <c r="SPZ194" s="307"/>
      <c r="SQA194" s="307"/>
      <c r="SQB194" s="307"/>
      <c r="SQC194" s="307"/>
      <c r="SQD194" s="307"/>
      <c r="SQE194" s="307"/>
      <c r="SQF194" s="307"/>
      <c r="SQG194" s="307"/>
      <c r="SQH194" s="307"/>
      <c r="SQI194" s="307"/>
      <c r="SQJ194" s="307"/>
      <c r="SQK194" s="307"/>
      <c r="SQL194" s="307"/>
      <c r="SQM194" s="307"/>
      <c r="SQN194" s="307"/>
      <c r="SQO194" s="307"/>
      <c r="SQP194" s="307"/>
      <c r="SQQ194" s="307"/>
      <c r="SQR194" s="307"/>
      <c r="SQS194" s="307"/>
      <c r="SQT194" s="307"/>
      <c r="SQU194" s="307"/>
      <c r="SQV194" s="307"/>
      <c r="SQW194" s="307"/>
      <c r="SQX194" s="307"/>
      <c r="SQY194" s="307"/>
      <c r="SQZ194" s="307"/>
      <c r="SRA194" s="307"/>
      <c r="SRB194" s="307"/>
      <c r="SRC194" s="307"/>
      <c r="SRD194" s="307"/>
      <c r="SRE194" s="307"/>
      <c r="SRF194" s="307"/>
      <c r="SRG194" s="307"/>
      <c r="SRH194" s="307"/>
      <c r="SRI194" s="307"/>
      <c r="SRJ194" s="307"/>
      <c r="SRK194" s="307"/>
      <c r="SRL194" s="307"/>
      <c r="SRM194" s="307"/>
      <c r="SRN194" s="307"/>
      <c r="SRO194" s="307"/>
      <c r="SRP194" s="307"/>
      <c r="SRQ194" s="307"/>
      <c r="SRR194" s="307"/>
      <c r="SRS194" s="307"/>
      <c r="SRT194" s="307"/>
      <c r="SRU194" s="307"/>
      <c r="SRV194" s="307"/>
      <c r="SRW194" s="307"/>
      <c r="SRX194" s="307"/>
      <c r="SRY194" s="307"/>
      <c r="SRZ194" s="307"/>
      <c r="SSA194" s="307"/>
      <c r="SSB194" s="307"/>
      <c r="SSC194" s="307"/>
      <c r="SSD194" s="307"/>
      <c r="SSE194" s="307"/>
      <c r="SSF194" s="307"/>
      <c r="SSG194" s="307"/>
      <c r="SSH194" s="307"/>
      <c r="SSI194" s="307"/>
      <c r="SSJ194" s="307"/>
      <c r="SSK194" s="307"/>
      <c r="SSL194" s="307"/>
      <c r="SSM194" s="307"/>
      <c r="SSN194" s="307"/>
      <c r="SSO194" s="307"/>
      <c r="SSP194" s="307"/>
      <c r="SSQ194" s="307"/>
      <c r="SSR194" s="307"/>
      <c r="SSS194" s="307"/>
      <c r="SST194" s="307"/>
      <c r="SSU194" s="307"/>
      <c r="SSV194" s="307"/>
      <c r="SSW194" s="307"/>
      <c r="SSX194" s="307"/>
      <c r="SSY194" s="307"/>
      <c r="SSZ194" s="307"/>
      <c r="STA194" s="307"/>
      <c r="STB194" s="307"/>
      <c r="STC194" s="307"/>
      <c r="STD194" s="307"/>
      <c r="STE194" s="307"/>
      <c r="STF194" s="307"/>
      <c r="STG194" s="307"/>
      <c r="STH194" s="307"/>
      <c r="STI194" s="307"/>
      <c r="STJ194" s="307"/>
      <c r="STK194" s="307"/>
      <c r="STL194" s="307"/>
      <c r="STM194" s="307"/>
      <c r="STN194" s="307"/>
      <c r="STO194" s="307"/>
      <c r="STP194" s="307"/>
      <c r="STQ194" s="307"/>
      <c r="STR194" s="307"/>
      <c r="STS194" s="307"/>
      <c r="STT194" s="307"/>
      <c r="STU194" s="307"/>
      <c r="STV194" s="307"/>
      <c r="STW194" s="307"/>
      <c r="STX194" s="307"/>
      <c r="STY194" s="307"/>
      <c r="STZ194" s="307"/>
      <c r="SUA194" s="307"/>
      <c r="SUB194" s="307"/>
      <c r="SUC194" s="307"/>
      <c r="SUD194" s="307"/>
      <c r="SUE194" s="307"/>
      <c r="SUF194" s="307"/>
      <c r="SUG194" s="307"/>
      <c r="SUH194" s="307"/>
      <c r="SUI194" s="307"/>
      <c r="SUJ194" s="307"/>
      <c r="SUK194" s="307"/>
      <c r="SUL194" s="307"/>
      <c r="SUM194" s="307"/>
      <c r="SUN194" s="307"/>
      <c r="SUO194" s="307"/>
      <c r="SUP194" s="307"/>
      <c r="SUQ194" s="307"/>
      <c r="SUR194" s="307"/>
      <c r="SUS194" s="307"/>
      <c r="SUT194" s="307"/>
      <c r="SUU194" s="307"/>
      <c r="SUV194" s="307"/>
      <c r="SUW194" s="307"/>
      <c r="SUX194" s="307"/>
      <c r="SUY194" s="307"/>
      <c r="SUZ194" s="307"/>
      <c r="SVA194" s="307"/>
      <c r="SVB194" s="307"/>
      <c r="SVC194" s="307"/>
      <c r="SVD194" s="307"/>
      <c r="SVE194" s="307"/>
      <c r="SVF194" s="307"/>
      <c r="SVG194" s="307"/>
      <c r="SVH194" s="307"/>
      <c r="SVI194" s="307"/>
      <c r="SVJ194" s="307"/>
      <c r="SVK194" s="307"/>
      <c r="SVL194" s="307"/>
      <c r="SVM194" s="307"/>
      <c r="SVN194" s="307"/>
      <c r="SVO194" s="307"/>
      <c r="SVP194" s="307"/>
      <c r="SVQ194" s="307"/>
      <c r="SVR194" s="307"/>
      <c r="SVS194" s="307"/>
      <c r="SVT194" s="307"/>
      <c r="SVU194" s="307"/>
      <c r="SVV194" s="307"/>
      <c r="SVW194" s="307"/>
      <c r="SVX194" s="307"/>
      <c r="SVY194" s="307"/>
      <c r="SVZ194" s="307"/>
      <c r="SWA194" s="307"/>
      <c r="SWB194" s="307"/>
      <c r="SWC194" s="307"/>
      <c r="SWD194" s="307"/>
      <c r="SWE194" s="307"/>
      <c r="SWF194" s="307"/>
      <c r="SWG194" s="307"/>
      <c r="SWH194" s="307"/>
      <c r="SWI194" s="307"/>
      <c r="SWJ194" s="307"/>
      <c r="SWK194" s="307"/>
      <c r="SWL194" s="307"/>
      <c r="SWM194" s="307"/>
      <c r="SWN194" s="307"/>
      <c r="SWO194" s="307"/>
      <c r="SWP194" s="307"/>
      <c r="SWQ194" s="307"/>
      <c r="SWR194" s="307"/>
      <c r="SWS194" s="307"/>
      <c r="SWT194" s="307"/>
      <c r="SWU194" s="307"/>
      <c r="SWV194" s="307"/>
      <c r="SWW194" s="307"/>
      <c r="SWX194" s="307"/>
      <c r="SWY194" s="307"/>
      <c r="SWZ194" s="307"/>
      <c r="SXA194" s="307"/>
      <c r="SXB194" s="307"/>
      <c r="SXC194" s="307"/>
      <c r="SXD194" s="307"/>
      <c r="SXE194" s="307"/>
      <c r="SXF194" s="307"/>
      <c r="SXG194" s="307"/>
      <c r="SXH194" s="307"/>
      <c r="SXI194" s="307"/>
      <c r="SXJ194" s="307"/>
      <c r="SXK194" s="307"/>
      <c r="SXL194" s="307"/>
      <c r="SXM194" s="307"/>
      <c r="SXN194" s="307"/>
      <c r="SXO194" s="307"/>
      <c r="SXP194" s="307"/>
      <c r="SXQ194" s="307"/>
      <c r="SXR194" s="307"/>
      <c r="SXS194" s="307"/>
      <c r="SXT194" s="307"/>
      <c r="SXU194" s="307"/>
      <c r="SXV194" s="307"/>
      <c r="SXW194" s="307"/>
      <c r="SXX194" s="307"/>
      <c r="SXY194" s="307"/>
      <c r="SXZ194" s="307"/>
      <c r="SYA194" s="307"/>
      <c r="SYB194" s="307"/>
      <c r="SYC194" s="307"/>
      <c r="SYD194" s="307"/>
      <c r="SYE194" s="307"/>
      <c r="SYF194" s="307"/>
      <c r="SYG194" s="307"/>
      <c r="SYH194" s="307"/>
      <c r="SYI194" s="307"/>
      <c r="SYJ194" s="307"/>
      <c r="SYK194" s="307"/>
      <c r="SYL194" s="307"/>
      <c r="SYM194" s="307"/>
      <c r="SYN194" s="307"/>
      <c r="SYO194" s="307"/>
      <c r="SYP194" s="307"/>
      <c r="SYQ194" s="307"/>
      <c r="SYR194" s="307"/>
      <c r="SYS194" s="307"/>
      <c r="SYT194" s="307"/>
      <c r="SYU194" s="307"/>
      <c r="SYV194" s="307"/>
      <c r="SYW194" s="307"/>
      <c r="SYX194" s="307"/>
      <c r="SYY194" s="307"/>
      <c r="SYZ194" s="307"/>
      <c r="SZA194" s="307"/>
      <c r="SZB194" s="307"/>
      <c r="SZC194" s="307"/>
      <c r="SZD194" s="307"/>
      <c r="SZE194" s="307"/>
      <c r="SZF194" s="307"/>
      <c r="SZG194" s="307"/>
      <c r="SZH194" s="307"/>
      <c r="SZI194" s="307"/>
      <c r="SZJ194" s="307"/>
      <c r="SZK194" s="307"/>
      <c r="SZL194" s="307"/>
      <c r="SZM194" s="307"/>
      <c r="SZN194" s="307"/>
      <c r="SZO194" s="307"/>
      <c r="SZP194" s="307"/>
      <c r="SZQ194" s="307"/>
      <c r="SZR194" s="307"/>
      <c r="SZS194" s="307"/>
      <c r="SZT194" s="307"/>
      <c r="SZU194" s="307"/>
      <c r="SZV194" s="307"/>
      <c r="SZW194" s="307"/>
      <c r="SZX194" s="307"/>
      <c r="SZY194" s="307"/>
      <c r="SZZ194" s="307"/>
      <c r="TAA194" s="307"/>
      <c r="TAB194" s="307"/>
      <c r="TAC194" s="307"/>
      <c r="TAD194" s="307"/>
      <c r="TAE194" s="307"/>
      <c r="TAF194" s="307"/>
      <c r="TAG194" s="307"/>
      <c r="TAH194" s="307"/>
      <c r="TAI194" s="307"/>
      <c r="TAJ194" s="307"/>
      <c r="TAK194" s="307"/>
      <c r="TAL194" s="307"/>
      <c r="TAM194" s="307"/>
      <c r="TAN194" s="307"/>
      <c r="TAO194" s="307"/>
      <c r="TAP194" s="307"/>
      <c r="TAQ194" s="307"/>
      <c r="TAR194" s="307"/>
      <c r="TAS194" s="307"/>
      <c r="TAT194" s="307"/>
      <c r="TAU194" s="307"/>
      <c r="TAV194" s="307"/>
      <c r="TAW194" s="307"/>
      <c r="TAX194" s="307"/>
      <c r="TAY194" s="307"/>
      <c r="TAZ194" s="307"/>
      <c r="TBA194" s="307"/>
      <c r="TBB194" s="307"/>
      <c r="TBC194" s="307"/>
      <c r="TBD194" s="307"/>
      <c r="TBE194" s="307"/>
      <c r="TBF194" s="307"/>
      <c r="TBG194" s="307"/>
      <c r="TBH194" s="307"/>
      <c r="TBI194" s="307"/>
      <c r="TBJ194" s="307"/>
      <c r="TBK194" s="307"/>
      <c r="TBL194" s="307"/>
      <c r="TBM194" s="307"/>
      <c r="TBN194" s="307"/>
      <c r="TBO194" s="307"/>
      <c r="TBP194" s="307"/>
      <c r="TBQ194" s="307"/>
      <c r="TBR194" s="307"/>
      <c r="TBS194" s="307"/>
      <c r="TBT194" s="307"/>
      <c r="TBU194" s="307"/>
      <c r="TBV194" s="307"/>
      <c r="TBW194" s="307"/>
      <c r="TBX194" s="307"/>
      <c r="TBY194" s="307"/>
      <c r="TBZ194" s="307"/>
      <c r="TCA194" s="307"/>
      <c r="TCB194" s="307"/>
      <c r="TCC194" s="307"/>
      <c r="TCD194" s="307"/>
      <c r="TCE194" s="307"/>
      <c r="TCF194" s="307"/>
      <c r="TCG194" s="307"/>
      <c r="TCH194" s="307"/>
      <c r="TCI194" s="307"/>
      <c r="TCJ194" s="307"/>
      <c r="TCK194" s="307"/>
      <c r="TCL194" s="307"/>
      <c r="TCM194" s="307"/>
      <c r="TCN194" s="307"/>
      <c r="TCO194" s="307"/>
      <c r="TCP194" s="307"/>
      <c r="TCQ194" s="307"/>
      <c r="TCR194" s="307"/>
      <c r="TCS194" s="307"/>
      <c r="TCT194" s="307"/>
      <c r="TCU194" s="307"/>
      <c r="TCV194" s="307"/>
      <c r="TCW194" s="307"/>
      <c r="TCX194" s="307"/>
      <c r="TCY194" s="307"/>
      <c r="TCZ194" s="307"/>
      <c r="TDA194" s="307"/>
      <c r="TDB194" s="307"/>
      <c r="TDC194" s="307"/>
      <c r="TDD194" s="307"/>
      <c r="TDE194" s="307"/>
      <c r="TDF194" s="307"/>
      <c r="TDG194" s="307"/>
      <c r="TDH194" s="307"/>
      <c r="TDI194" s="307"/>
      <c r="TDJ194" s="307"/>
      <c r="TDK194" s="307"/>
      <c r="TDL194" s="307"/>
      <c r="TDM194" s="307"/>
      <c r="TDN194" s="307"/>
      <c r="TDO194" s="307"/>
      <c r="TDP194" s="307"/>
      <c r="TDQ194" s="307"/>
      <c r="TDR194" s="307"/>
      <c r="TDS194" s="307"/>
      <c r="TDT194" s="307"/>
      <c r="TDU194" s="307"/>
      <c r="TDV194" s="307"/>
      <c r="TDW194" s="307"/>
      <c r="TDX194" s="307"/>
      <c r="TDY194" s="307"/>
      <c r="TDZ194" s="307"/>
      <c r="TEA194" s="307"/>
      <c r="TEB194" s="307"/>
      <c r="TEC194" s="307"/>
      <c r="TED194" s="307"/>
      <c r="TEE194" s="307"/>
      <c r="TEF194" s="307"/>
      <c r="TEG194" s="307"/>
      <c r="TEH194" s="307"/>
      <c r="TEI194" s="307"/>
      <c r="TEJ194" s="307"/>
      <c r="TEK194" s="307"/>
      <c r="TEL194" s="307"/>
      <c r="TEM194" s="307"/>
      <c r="TEN194" s="307"/>
      <c r="TEO194" s="307"/>
      <c r="TEP194" s="307"/>
      <c r="TEQ194" s="307"/>
      <c r="TER194" s="307"/>
      <c r="TES194" s="307"/>
      <c r="TET194" s="307"/>
      <c r="TEU194" s="307"/>
      <c r="TEV194" s="307"/>
      <c r="TEW194" s="307"/>
      <c r="TEX194" s="307"/>
      <c r="TEY194" s="307"/>
      <c r="TEZ194" s="307"/>
      <c r="TFA194" s="307"/>
      <c r="TFB194" s="307"/>
      <c r="TFC194" s="307"/>
      <c r="TFD194" s="307"/>
      <c r="TFE194" s="307"/>
      <c r="TFF194" s="307"/>
      <c r="TFG194" s="307"/>
      <c r="TFH194" s="307"/>
      <c r="TFI194" s="307"/>
      <c r="TFJ194" s="307"/>
      <c r="TFK194" s="307"/>
      <c r="TFL194" s="307"/>
      <c r="TFM194" s="307"/>
      <c r="TFN194" s="307"/>
      <c r="TFO194" s="307"/>
      <c r="TFP194" s="307"/>
      <c r="TFQ194" s="307"/>
      <c r="TFR194" s="307"/>
      <c r="TFS194" s="307"/>
      <c r="TFT194" s="307"/>
      <c r="TFU194" s="307"/>
      <c r="TFV194" s="307"/>
      <c r="TFW194" s="307"/>
      <c r="TFX194" s="307"/>
      <c r="TFY194" s="307"/>
      <c r="TFZ194" s="307"/>
      <c r="TGA194" s="307"/>
      <c r="TGB194" s="307"/>
      <c r="TGC194" s="307"/>
      <c r="TGD194" s="307"/>
      <c r="TGE194" s="307"/>
      <c r="TGF194" s="307"/>
      <c r="TGG194" s="307"/>
      <c r="TGH194" s="307"/>
      <c r="TGI194" s="307"/>
      <c r="TGJ194" s="307"/>
      <c r="TGK194" s="307"/>
      <c r="TGL194" s="307"/>
      <c r="TGM194" s="307"/>
      <c r="TGN194" s="307"/>
      <c r="TGO194" s="307"/>
      <c r="TGP194" s="307"/>
      <c r="TGQ194" s="307"/>
      <c r="TGR194" s="307"/>
      <c r="TGS194" s="307"/>
      <c r="TGT194" s="307"/>
      <c r="TGU194" s="307"/>
      <c r="TGV194" s="307"/>
      <c r="TGW194" s="307"/>
      <c r="TGX194" s="307"/>
      <c r="TGY194" s="307"/>
      <c r="TGZ194" s="307"/>
      <c r="THA194" s="307"/>
      <c r="THB194" s="307"/>
      <c r="THC194" s="307"/>
      <c r="THD194" s="307"/>
      <c r="THE194" s="307"/>
      <c r="THF194" s="307"/>
      <c r="THG194" s="307"/>
      <c r="THH194" s="307"/>
      <c r="THI194" s="307"/>
      <c r="THJ194" s="307"/>
      <c r="THK194" s="307"/>
      <c r="THL194" s="307"/>
      <c r="THM194" s="307"/>
      <c r="THN194" s="307"/>
      <c r="THO194" s="307"/>
      <c r="THP194" s="307"/>
      <c r="THQ194" s="307"/>
      <c r="THR194" s="307"/>
      <c r="THS194" s="307"/>
      <c r="THT194" s="307"/>
      <c r="THU194" s="307"/>
      <c r="THV194" s="307"/>
      <c r="THW194" s="307"/>
      <c r="THX194" s="307"/>
      <c r="THY194" s="307"/>
      <c r="THZ194" s="307"/>
      <c r="TIA194" s="307"/>
      <c r="TIB194" s="307"/>
      <c r="TIC194" s="307"/>
      <c r="TID194" s="307"/>
      <c r="TIE194" s="307"/>
      <c r="TIF194" s="307"/>
      <c r="TIG194" s="307"/>
      <c r="TIH194" s="307"/>
      <c r="TII194" s="307"/>
      <c r="TIJ194" s="307"/>
      <c r="TIK194" s="307"/>
      <c r="TIL194" s="307"/>
      <c r="TIM194" s="307"/>
      <c r="TIN194" s="307"/>
      <c r="TIO194" s="307"/>
      <c r="TIP194" s="307"/>
      <c r="TIQ194" s="307"/>
      <c r="TIR194" s="307"/>
      <c r="TIS194" s="307"/>
      <c r="TIT194" s="307"/>
      <c r="TIU194" s="307"/>
      <c r="TIV194" s="307"/>
      <c r="TIW194" s="307"/>
      <c r="TIX194" s="307"/>
      <c r="TIY194" s="307"/>
      <c r="TIZ194" s="307"/>
      <c r="TJA194" s="307"/>
      <c r="TJB194" s="307"/>
      <c r="TJC194" s="307"/>
      <c r="TJD194" s="307"/>
      <c r="TJE194" s="307"/>
      <c r="TJF194" s="307"/>
      <c r="TJG194" s="307"/>
      <c r="TJH194" s="307"/>
      <c r="TJI194" s="307"/>
      <c r="TJJ194" s="307"/>
      <c r="TJK194" s="307"/>
      <c r="TJL194" s="307"/>
      <c r="TJM194" s="307"/>
      <c r="TJN194" s="307"/>
      <c r="TJO194" s="307"/>
      <c r="TJP194" s="307"/>
      <c r="TJQ194" s="307"/>
      <c r="TJR194" s="307"/>
      <c r="TJS194" s="307"/>
      <c r="TJT194" s="307"/>
      <c r="TJU194" s="307"/>
      <c r="TJV194" s="307"/>
      <c r="TJW194" s="307"/>
      <c r="TJX194" s="307"/>
      <c r="TJY194" s="307"/>
      <c r="TJZ194" s="307"/>
      <c r="TKA194" s="307"/>
      <c r="TKB194" s="307"/>
      <c r="TKC194" s="307"/>
      <c r="TKD194" s="307"/>
      <c r="TKE194" s="307"/>
      <c r="TKF194" s="307"/>
      <c r="TKG194" s="307"/>
      <c r="TKH194" s="307"/>
      <c r="TKI194" s="307"/>
      <c r="TKJ194" s="307"/>
      <c r="TKK194" s="307"/>
      <c r="TKL194" s="307"/>
      <c r="TKM194" s="307"/>
      <c r="TKN194" s="307"/>
      <c r="TKO194" s="307"/>
      <c r="TKP194" s="307"/>
      <c r="TKQ194" s="307"/>
      <c r="TKR194" s="307"/>
      <c r="TKS194" s="307"/>
      <c r="TKT194" s="307"/>
      <c r="TKU194" s="307"/>
      <c r="TKV194" s="307"/>
      <c r="TKW194" s="307"/>
      <c r="TKX194" s="307"/>
      <c r="TKY194" s="307"/>
      <c r="TKZ194" s="307"/>
      <c r="TLA194" s="307"/>
      <c r="TLB194" s="307"/>
      <c r="TLC194" s="307"/>
      <c r="TLD194" s="307"/>
      <c r="TLE194" s="307"/>
      <c r="TLF194" s="307"/>
      <c r="TLG194" s="307"/>
      <c r="TLH194" s="307"/>
      <c r="TLI194" s="307"/>
      <c r="TLJ194" s="307"/>
      <c r="TLK194" s="307"/>
      <c r="TLL194" s="307"/>
      <c r="TLM194" s="307"/>
      <c r="TLN194" s="307"/>
      <c r="TLO194" s="307"/>
      <c r="TLP194" s="307"/>
      <c r="TLQ194" s="307"/>
      <c r="TLR194" s="307"/>
      <c r="TLS194" s="307"/>
      <c r="TLT194" s="307"/>
      <c r="TLU194" s="307"/>
      <c r="TLV194" s="307"/>
      <c r="TLW194" s="307"/>
      <c r="TLX194" s="307"/>
      <c r="TLY194" s="307"/>
      <c r="TLZ194" s="307"/>
      <c r="TMA194" s="307"/>
      <c r="TMB194" s="307"/>
      <c r="TMC194" s="307"/>
      <c r="TMD194" s="307"/>
      <c r="TME194" s="307"/>
      <c r="TMF194" s="307"/>
      <c r="TMG194" s="307"/>
      <c r="TMH194" s="307"/>
      <c r="TMI194" s="307"/>
      <c r="TMJ194" s="307"/>
      <c r="TMK194" s="307"/>
      <c r="TML194" s="307"/>
      <c r="TMM194" s="307"/>
      <c r="TMN194" s="307"/>
      <c r="TMO194" s="307"/>
      <c r="TMP194" s="307"/>
      <c r="TMQ194" s="307"/>
      <c r="TMR194" s="307"/>
      <c r="TMS194" s="307"/>
      <c r="TMT194" s="307"/>
      <c r="TMU194" s="307"/>
      <c r="TMV194" s="307"/>
      <c r="TMW194" s="307"/>
      <c r="TMX194" s="307"/>
      <c r="TMY194" s="307"/>
      <c r="TMZ194" s="307"/>
      <c r="TNA194" s="307"/>
      <c r="TNB194" s="307"/>
      <c r="TNC194" s="307"/>
      <c r="TND194" s="307"/>
      <c r="TNE194" s="307"/>
      <c r="TNF194" s="307"/>
      <c r="TNG194" s="307"/>
      <c r="TNH194" s="307"/>
      <c r="TNI194" s="307"/>
      <c r="TNJ194" s="307"/>
      <c r="TNK194" s="307"/>
      <c r="TNL194" s="307"/>
      <c r="TNM194" s="307"/>
      <c r="TNN194" s="307"/>
      <c r="TNO194" s="307"/>
      <c r="TNP194" s="307"/>
      <c r="TNQ194" s="307"/>
      <c r="TNR194" s="307"/>
      <c r="TNS194" s="307"/>
      <c r="TNT194" s="307"/>
      <c r="TNU194" s="307"/>
      <c r="TNV194" s="307"/>
      <c r="TNW194" s="307"/>
      <c r="TNX194" s="307"/>
      <c r="TNY194" s="307"/>
      <c r="TNZ194" s="307"/>
      <c r="TOA194" s="307"/>
      <c r="TOB194" s="307"/>
      <c r="TOC194" s="307"/>
      <c r="TOD194" s="307"/>
      <c r="TOE194" s="307"/>
      <c r="TOF194" s="307"/>
      <c r="TOG194" s="307"/>
      <c r="TOH194" s="307"/>
      <c r="TOI194" s="307"/>
      <c r="TOJ194" s="307"/>
      <c r="TOK194" s="307"/>
      <c r="TOL194" s="307"/>
      <c r="TOM194" s="307"/>
      <c r="TON194" s="307"/>
      <c r="TOO194" s="307"/>
      <c r="TOP194" s="307"/>
      <c r="TOQ194" s="307"/>
      <c r="TOR194" s="307"/>
      <c r="TOS194" s="307"/>
      <c r="TOT194" s="307"/>
      <c r="TOU194" s="307"/>
      <c r="TOV194" s="307"/>
      <c r="TOW194" s="307"/>
      <c r="TOX194" s="307"/>
      <c r="TOY194" s="307"/>
      <c r="TOZ194" s="307"/>
      <c r="TPA194" s="307"/>
      <c r="TPB194" s="307"/>
      <c r="TPC194" s="307"/>
      <c r="TPD194" s="307"/>
      <c r="TPE194" s="307"/>
      <c r="TPF194" s="307"/>
      <c r="TPG194" s="307"/>
      <c r="TPH194" s="307"/>
      <c r="TPI194" s="307"/>
      <c r="TPJ194" s="307"/>
      <c r="TPK194" s="307"/>
      <c r="TPL194" s="307"/>
      <c r="TPM194" s="307"/>
      <c r="TPN194" s="307"/>
      <c r="TPO194" s="307"/>
      <c r="TPP194" s="307"/>
      <c r="TPQ194" s="307"/>
      <c r="TPR194" s="307"/>
      <c r="TPS194" s="307"/>
      <c r="TPT194" s="307"/>
      <c r="TPU194" s="307"/>
      <c r="TPV194" s="307"/>
      <c r="TPW194" s="307"/>
      <c r="TPX194" s="307"/>
      <c r="TPY194" s="307"/>
      <c r="TPZ194" s="307"/>
      <c r="TQA194" s="307"/>
      <c r="TQB194" s="307"/>
      <c r="TQC194" s="307"/>
      <c r="TQD194" s="307"/>
      <c r="TQE194" s="307"/>
      <c r="TQF194" s="307"/>
      <c r="TQG194" s="307"/>
      <c r="TQH194" s="307"/>
      <c r="TQI194" s="307"/>
      <c r="TQJ194" s="307"/>
      <c r="TQK194" s="307"/>
      <c r="TQL194" s="307"/>
      <c r="TQM194" s="307"/>
      <c r="TQN194" s="307"/>
      <c r="TQO194" s="307"/>
      <c r="TQP194" s="307"/>
      <c r="TQQ194" s="307"/>
      <c r="TQR194" s="307"/>
      <c r="TQS194" s="307"/>
      <c r="TQT194" s="307"/>
      <c r="TQU194" s="307"/>
      <c r="TQV194" s="307"/>
      <c r="TQW194" s="307"/>
      <c r="TQX194" s="307"/>
      <c r="TQY194" s="307"/>
      <c r="TQZ194" s="307"/>
      <c r="TRA194" s="307"/>
      <c r="TRB194" s="307"/>
      <c r="TRC194" s="307"/>
      <c r="TRD194" s="307"/>
      <c r="TRE194" s="307"/>
      <c r="TRF194" s="307"/>
      <c r="TRG194" s="307"/>
      <c r="TRH194" s="307"/>
      <c r="TRI194" s="307"/>
      <c r="TRJ194" s="307"/>
      <c r="TRK194" s="307"/>
      <c r="TRL194" s="307"/>
      <c r="TRM194" s="307"/>
      <c r="TRN194" s="307"/>
      <c r="TRO194" s="307"/>
      <c r="TRP194" s="307"/>
      <c r="TRQ194" s="307"/>
      <c r="TRR194" s="307"/>
      <c r="TRS194" s="307"/>
      <c r="TRT194" s="307"/>
      <c r="TRU194" s="307"/>
      <c r="TRV194" s="307"/>
      <c r="TRW194" s="307"/>
      <c r="TRX194" s="307"/>
      <c r="TRY194" s="307"/>
      <c r="TRZ194" s="307"/>
      <c r="TSA194" s="307"/>
      <c r="TSB194" s="307"/>
      <c r="TSC194" s="307"/>
      <c r="TSD194" s="307"/>
      <c r="TSE194" s="307"/>
      <c r="TSF194" s="307"/>
      <c r="TSG194" s="307"/>
      <c r="TSH194" s="307"/>
      <c r="TSI194" s="307"/>
      <c r="TSJ194" s="307"/>
      <c r="TSK194" s="307"/>
      <c r="TSL194" s="307"/>
      <c r="TSM194" s="307"/>
      <c r="TSN194" s="307"/>
      <c r="TSO194" s="307"/>
      <c r="TSP194" s="307"/>
      <c r="TSQ194" s="307"/>
      <c r="TSR194" s="307"/>
      <c r="TSS194" s="307"/>
      <c r="TST194" s="307"/>
      <c r="TSU194" s="307"/>
      <c r="TSV194" s="307"/>
      <c r="TSW194" s="307"/>
      <c r="TSX194" s="307"/>
      <c r="TSY194" s="307"/>
      <c r="TSZ194" s="307"/>
      <c r="TTA194" s="307"/>
      <c r="TTB194" s="307"/>
      <c r="TTC194" s="307"/>
      <c r="TTD194" s="307"/>
      <c r="TTE194" s="307"/>
      <c r="TTF194" s="307"/>
      <c r="TTG194" s="307"/>
      <c r="TTH194" s="307"/>
      <c r="TTI194" s="307"/>
      <c r="TTJ194" s="307"/>
      <c r="TTK194" s="307"/>
      <c r="TTL194" s="307"/>
      <c r="TTM194" s="307"/>
      <c r="TTN194" s="307"/>
      <c r="TTO194" s="307"/>
      <c r="TTP194" s="307"/>
      <c r="TTQ194" s="307"/>
      <c r="TTR194" s="307"/>
      <c r="TTS194" s="307"/>
      <c r="TTT194" s="307"/>
      <c r="TTU194" s="307"/>
      <c r="TTV194" s="307"/>
      <c r="TTW194" s="307"/>
      <c r="TTX194" s="307"/>
      <c r="TTY194" s="307"/>
      <c r="TTZ194" s="307"/>
      <c r="TUA194" s="307"/>
      <c r="TUB194" s="307"/>
      <c r="TUC194" s="307"/>
      <c r="TUD194" s="307"/>
      <c r="TUE194" s="307"/>
      <c r="TUF194" s="307"/>
      <c r="TUG194" s="307"/>
      <c r="TUH194" s="307"/>
      <c r="TUI194" s="307"/>
      <c r="TUJ194" s="307"/>
      <c r="TUK194" s="307"/>
      <c r="TUL194" s="307"/>
      <c r="TUM194" s="307"/>
      <c r="TUN194" s="307"/>
      <c r="TUO194" s="307"/>
      <c r="TUP194" s="307"/>
      <c r="TUQ194" s="307"/>
      <c r="TUR194" s="307"/>
      <c r="TUS194" s="307"/>
      <c r="TUT194" s="307"/>
      <c r="TUU194" s="307"/>
      <c r="TUV194" s="307"/>
      <c r="TUW194" s="307"/>
      <c r="TUX194" s="307"/>
      <c r="TUY194" s="307"/>
      <c r="TUZ194" s="307"/>
      <c r="TVA194" s="307"/>
      <c r="TVB194" s="307"/>
      <c r="TVC194" s="307"/>
      <c r="TVD194" s="307"/>
      <c r="TVE194" s="307"/>
      <c r="TVF194" s="307"/>
      <c r="TVG194" s="307"/>
      <c r="TVH194" s="307"/>
      <c r="TVI194" s="307"/>
      <c r="TVJ194" s="307"/>
      <c r="TVK194" s="307"/>
      <c r="TVL194" s="307"/>
      <c r="TVM194" s="307"/>
      <c r="TVN194" s="307"/>
      <c r="TVO194" s="307"/>
      <c r="TVP194" s="307"/>
      <c r="TVQ194" s="307"/>
      <c r="TVR194" s="307"/>
      <c r="TVS194" s="307"/>
      <c r="TVT194" s="307"/>
      <c r="TVU194" s="307"/>
      <c r="TVV194" s="307"/>
      <c r="TVW194" s="307"/>
      <c r="TVX194" s="307"/>
      <c r="TVY194" s="307"/>
      <c r="TVZ194" s="307"/>
      <c r="TWA194" s="307"/>
      <c r="TWB194" s="307"/>
      <c r="TWC194" s="307"/>
      <c r="TWD194" s="307"/>
      <c r="TWE194" s="307"/>
      <c r="TWF194" s="307"/>
      <c r="TWG194" s="307"/>
      <c r="TWH194" s="307"/>
      <c r="TWI194" s="307"/>
      <c r="TWJ194" s="307"/>
      <c r="TWK194" s="307"/>
      <c r="TWL194" s="307"/>
      <c r="TWM194" s="307"/>
      <c r="TWN194" s="307"/>
      <c r="TWO194" s="307"/>
      <c r="TWP194" s="307"/>
      <c r="TWQ194" s="307"/>
      <c r="TWR194" s="307"/>
      <c r="TWS194" s="307"/>
      <c r="TWT194" s="307"/>
      <c r="TWU194" s="307"/>
      <c r="TWV194" s="307"/>
      <c r="TWW194" s="307"/>
      <c r="TWX194" s="307"/>
      <c r="TWY194" s="307"/>
      <c r="TWZ194" s="307"/>
      <c r="TXA194" s="307"/>
      <c r="TXB194" s="307"/>
      <c r="TXC194" s="307"/>
      <c r="TXD194" s="307"/>
      <c r="TXE194" s="307"/>
      <c r="TXF194" s="307"/>
      <c r="TXG194" s="307"/>
      <c r="TXH194" s="307"/>
      <c r="TXI194" s="307"/>
      <c r="TXJ194" s="307"/>
      <c r="TXK194" s="307"/>
      <c r="TXL194" s="307"/>
      <c r="TXM194" s="307"/>
      <c r="TXN194" s="307"/>
      <c r="TXO194" s="307"/>
      <c r="TXP194" s="307"/>
      <c r="TXQ194" s="307"/>
      <c r="TXR194" s="307"/>
      <c r="TXS194" s="307"/>
      <c r="TXT194" s="307"/>
      <c r="TXU194" s="307"/>
      <c r="TXV194" s="307"/>
      <c r="TXW194" s="307"/>
      <c r="TXX194" s="307"/>
      <c r="TXY194" s="307"/>
      <c r="TXZ194" s="307"/>
      <c r="TYA194" s="307"/>
      <c r="TYB194" s="307"/>
      <c r="TYC194" s="307"/>
      <c r="TYD194" s="307"/>
      <c r="TYE194" s="307"/>
      <c r="TYF194" s="307"/>
      <c r="TYG194" s="307"/>
      <c r="TYH194" s="307"/>
      <c r="TYI194" s="307"/>
      <c r="TYJ194" s="307"/>
      <c r="TYK194" s="307"/>
      <c r="TYL194" s="307"/>
      <c r="TYM194" s="307"/>
      <c r="TYN194" s="307"/>
      <c r="TYO194" s="307"/>
      <c r="TYP194" s="307"/>
      <c r="TYQ194" s="307"/>
      <c r="TYR194" s="307"/>
      <c r="TYS194" s="307"/>
      <c r="TYT194" s="307"/>
      <c r="TYU194" s="307"/>
      <c r="TYV194" s="307"/>
      <c r="TYW194" s="307"/>
      <c r="TYX194" s="307"/>
      <c r="TYY194" s="307"/>
      <c r="TYZ194" s="307"/>
      <c r="TZA194" s="307"/>
      <c r="TZB194" s="307"/>
      <c r="TZC194" s="307"/>
      <c r="TZD194" s="307"/>
      <c r="TZE194" s="307"/>
      <c r="TZF194" s="307"/>
      <c r="TZG194" s="307"/>
      <c r="TZH194" s="307"/>
      <c r="TZI194" s="307"/>
      <c r="TZJ194" s="307"/>
      <c r="TZK194" s="307"/>
      <c r="TZL194" s="307"/>
      <c r="TZM194" s="307"/>
      <c r="TZN194" s="307"/>
      <c r="TZO194" s="307"/>
      <c r="TZP194" s="307"/>
      <c r="TZQ194" s="307"/>
      <c r="TZR194" s="307"/>
      <c r="TZS194" s="307"/>
      <c r="TZT194" s="307"/>
      <c r="TZU194" s="307"/>
      <c r="TZV194" s="307"/>
      <c r="TZW194" s="307"/>
      <c r="TZX194" s="307"/>
      <c r="TZY194" s="307"/>
      <c r="TZZ194" s="307"/>
      <c r="UAA194" s="307"/>
      <c r="UAB194" s="307"/>
      <c r="UAC194" s="307"/>
      <c r="UAD194" s="307"/>
      <c r="UAE194" s="307"/>
      <c r="UAF194" s="307"/>
      <c r="UAG194" s="307"/>
      <c r="UAH194" s="307"/>
      <c r="UAI194" s="307"/>
      <c r="UAJ194" s="307"/>
      <c r="UAK194" s="307"/>
      <c r="UAL194" s="307"/>
      <c r="UAM194" s="307"/>
      <c r="UAN194" s="307"/>
      <c r="UAO194" s="307"/>
      <c r="UAP194" s="307"/>
      <c r="UAQ194" s="307"/>
      <c r="UAR194" s="307"/>
      <c r="UAS194" s="307"/>
      <c r="UAT194" s="307"/>
      <c r="UAU194" s="307"/>
      <c r="UAV194" s="307"/>
      <c r="UAW194" s="307"/>
      <c r="UAX194" s="307"/>
      <c r="UAY194" s="307"/>
      <c r="UAZ194" s="307"/>
      <c r="UBA194" s="307"/>
      <c r="UBB194" s="307"/>
      <c r="UBC194" s="307"/>
      <c r="UBD194" s="307"/>
      <c r="UBE194" s="307"/>
      <c r="UBF194" s="307"/>
      <c r="UBG194" s="307"/>
      <c r="UBH194" s="307"/>
      <c r="UBI194" s="307"/>
      <c r="UBJ194" s="307"/>
      <c r="UBK194" s="307"/>
      <c r="UBL194" s="307"/>
      <c r="UBM194" s="307"/>
      <c r="UBN194" s="307"/>
      <c r="UBO194" s="307"/>
      <c r="UBP194" s="307"/>
      <c r="UBQ194" s="307"/>
      <c r="UBR194" s="307"/>
      <c r="UBS194" s="307"/>
      <c r="UBT194" s="307"/>
      <c r="UBU194" s="307"/>
      <c r="UBV194" s="307"/>
      <c r="UBW194" s="307"/>
      <c r="UBX194" s="307"/>
      <c r="UBY194" s="307"/>
      <c r="UBZ194" s="307"/>
      <c r="UCA194" s="307"/>
      <c r="UCB194" s="307"/>
      <c r="UCC194" s="307"/>
      <c r="UCD194" s="307"/>
      <c r="UCE194" s="307"/>
      <c r="UCF194" s="307"/>
      <c r="UCG194" s="307"/>
      <c r="UCH194" s="307"/>
      <c r="UCI194" s="307"/>
      <c r="UCJ194" s="307"/>
      <c r="UCK194" s="307"/>
      <c r="UCL194" s="307"/>
      <c r="UCM194" s="307"/>
      <c r="UCN194" s="307"/>
      <c r="UCO194" s="307"/>
      <c r="UCP194" s="307"/>
      <c r="UCQ194" s="307"/>
      <c r="UCR194" s="307"/>
      <c r="UCS194" s="307"/>
      <c r="UCT194" s="307"/>
      <c r="UCU194" s="307"/>
      <c r="UCV194" s="307"/>
      <c r="UCW194" s="307"/>
      <c r="UCX194" s="307"/>
      <c r="UCY194" s="307"/>
      <c r="UCZ194" s="307"/>
      <c r="UDA194" s="307"/>
      <c r="UDB194" s="307"/>
      <c r="UDC194" s="307"/>
      <c r="UDD194" s="307"/>
      <c r="UDE194" s="307"/>
      <c r="UDF194" s="307"/>
      <c r="UDG194" s="307"/>
      <c r="UDH194" s="307"/>
      <c r="UDI194" s="307"/>
      <c r="UDJ194" s="307"/>
      <c r="UDK194" s="307"/>
      <c r="UDL194" s="307"/>
      <c r="UDM194" s="307"/>
      <c r="UDN194" s="307"/>
      <c r="UDO194" s="307"/>
      <c r="UDP194" s="307"/>
      <c r="UDQ194" s="307"/>
      <c r="UDR194" s="307"/>
      <c r="UDS194" s="307"/>
      <c r="UDT194" s="307"/>
      <c r="UDU194" s="307"/>
      <c r="UDV194" s="307"/>
      <c r="UDW194" s="307"/>
      <c r="UDX194" s="307"/>
      <c r="UDY194" s="307"/>
      <c r="UDZ194" s="307"/>
      <c r="UEA194" s="307"/>
      <c r="UEB194" s="307"/>
      <c r="UEC194" s="307"/>
      <c r="UED194" s="307"/>
      <c r="UEE194" s="307"/>
      <c r="UEF194" s="307"/>
      <c r="UEG194" s="307"/>
      <c r="UEH194" s="307"/>
      <c r="UEI194" s="307"/>
      <c r="UEJ194" s="307"/>
      <c r="UEK194" s="307"/>
      <c r="UEL194" s="307"/>
      <c r="UEM194" s="307"/>
      <c r="UEN194" s="307"/>
      <c r="UEO194" s="307"/>
      <c r="UEP194" s="307"/>
      <c r="UEQ194" s="307"/>
      <c r="UER194" s="307"/>
      <c r="UES194" s="307"/>
      <c r="UET194" s="307"/>
      <c r="UEU194" s="307"/>
      <c r="UEV194" s="307"/>
      <c r="UEW194" s="307"/>
      <c r="UEX194" s="307"/>
      <c r="UEY194" s="307"/>
      <c r="UEZ194" s="307"/>
      <c r="UFA194" s="307"/>
      <c r="UFB194" s="307"/>
      <c r="UFC194" s="307"/>
      <c r="UFD194" s="307"/>
      <c r="UFE194" s="307"/>
      <c r="UFF194" s="307"/>
      <c r="UFG194" s="307"/>
      <c r="UFH194" s="307"/>
      <c r="UFI194" s="307"/>
      <c r="UFJ194" s="307"/>
      <c r="UFK194" s="307"/>
      <c r="UFL194" s="307"/>
      <c r="UFM194" s="307"/>
      <c r="UFN194" s="307"/>
      <c r="UFO194" s="307"/>
      <c r="UFP194" s="307"/>
      <c r="UFQ194" s="307"/>
      <c r="UFR194" s="307"/>
      <c r="UFS194" s="307"/>
      <c r="UFT194" s="307"/>
      <c r="UFU194" s="307"/>
      <c r="UFV194" s="307"/>
      <c r="UFW194" s="307"/>
      <c r="UFX194" s="307"/>
      <c r="UFY194" s="307"/>
      <c r="UFZ194" s="307"/>
      <c r="UGA194" s="307"/>
      <c r="UGB194" s="307"/>
      <c r="UGC194" s="307"/>
      <c r="UGD194" s="307"/>
      <c r="UGE194" s="307"/>
      <c r="UGF194" s="307"/>
      <c r="UGG194" s="307"/>
      <c r="UGH194" s="307"/>
      <c r="UGI194" s="307"/>
      <c r="UGJ194" s="307"/>
      <c r="UGK194" s="307"/>
      <c r="UGL194" s="307"/>
      <c r="UGM194" s="307"/>
      <c r="UGN194" s="307"/>
      <c r="UGO194" s="307"/>
      <c r="UGP194" s="307"/>
      <c r="UGQ194" s="307"/>
      <c r="UGR194" s="307"/>
      <c r="UGS194" s="307"/>
      <c r="UGT194" s="307"/>
      <c r="UGU194" s="307"/>
      <c r="UGV194" s="307"/>
      <c r="UGW194" s="307"/>
      <c r="UGX194" s="307"/>
      <c r="UGY194" s="307"/>
      <c r="UGZ194" s="307"/>
      <c r="UHA194" s="307"/>
      <c r="UHB194" s="307"/>
      <c r="UHC194" s="307"/>
      <c r="UHD194" s="307"/>
      <c r="UHE194" s="307"/>
      <c r="UHF194" s="307"/>
      <c r="UHG194" s="307"/>
      <c r="UHH194" s="307"/>
      <c r="UHI194" s="307"/>
      <c r="UHJ194" s="307"/>
      <c r="UHK194" s="307"/>
      <c r="UHL194" s="307"/>
      <c r="UHM194" s="307"/>
      <c r="UHN194" s="307"/>
      <c r="UHO194" s="307"/>
      <c r="UHP194" s="307"/>
      <c r="UHQ194" s="307"/>
      <c r="UHR194" s="307"/>
      <c r="UHS194" s="307"/>
      <c r="UHT194" s="307"/>
      <c r="UHU194" s="307"/>
      <c r="UHV194" s="307"/>
      <c r="UHW194" s="307"/>
      <c r="UHX194" s="307"/>
      <c r="UHY194" s="307"/>
      <c r="UHZ194" s="307"/>
      <c r="UIA194" s="307"/>
      <c r="UIB194" s="307"/>
      <c r="UIC194" s="307"/>
      <c r="UID194" s="307"/>
      <c r="UIE194" s="307"/>
      <c r="UIF194" s="307"/>
      <c r="UIG194" s="307"/>
      <c r="UIH194" s="307"/>
      <c r="UII194" s="307"/>
      <c r="UIJ194" s="307"/>
      <c r="UIK194" s="307"/>
      <c r="UIL194" s="307"/>
      <c r="UIM194" s="307"/>
      <c r="UIN194" s="307"/>
      <c r="UIO194" s="307"/>
      <c r="UIP194" s="307"/>
      <c r="UIQ194" s="307"/>
      <c r="UIR194" s="307"/>
      <c r="UIS194" s="307"/>
      <c r="UIT194" s="307"/>
      <c r="UIU194" s="307"/>
      <c r="UIV194" s="307"/>
      <c r="UIW194" s="307"/>
      <c r="UIX194" s="307"/>
      <c r="UIY194" s="307"/>
      <c r="UIZ194" s="307"/>
      <c r="UJA194" s="307"/>
      <c r="UJB194" s="307"/>
      <c r="UJC194" s="307"/>
      <c r="UJD194" s="307"/>
      <c r="UJE194" s="307"/>
      <c r="UJF194" s="307"/>
      <c r="UJG194" s="307"/>
      <c r="UJH194" s="307"/>
      <c r="UJI194" s="307"/>
      <c r="UJJ194" s="307"/>
      <c r="UJK194" s="307"/>
      <c r="UJL194" s="307"/>
      <c r="UJM194" s="307"/>
      <c r="UJN194" s="307"/>
      <c r="UJO194" s="307"/>
      <c r="UJP194" s="307"/>
      <c r="UJQ194" s="307"/>
      <c r="UJR194" s="307"/>
      <c r="UJS194" s="307"/>
      <c r="UJT194" s="307"/>
      <c r="UJU194" s="307"/>
      <c r="UJV194" s="307"/>
      <c r="UJW194" s="307"/>
      <c r="UJX194" s="307"/>
      <c r="UJY194" s="307"/>
      <c r="UJZ194" s="307"/>
      <c r="UKA194" s="307"/>
      <c r="UKB194" s="307"/>
      <c r="UKC194" s="307"/>
      <c r="UKD194" s="307"/>
      <c r="UKE194" s="307"/>
      <c r="UKF194" s="307"/>
      <c r="UKG194" s="307"/>
      <c r="UKH194" s="307"/>
      <c r="UKI194" s="307"/>
      <c r="UKJ194" s="307"/>
      <c r="UKK194" s="307"/>
      <c r="UKL194" s="307"/>
      <c r="UKM194" s="307"/>
      <c r="UKN194" s="307"/>
      <c r="UKO194" s="307"/>
      <c r="UKP194" s="307"/>
      <c r="UKQ194" s="307"/>
      <c r="UKR194" s="307"/>
      <c r="UKS194" s="307"/>
      <c r="UKT194" s="307"/>
      <c r="UKU194" s="307"/>
      <c r="UKV194" s="307"/>
      <c r="UKW194" s="307"/>
      <c r="UKX194" s="307"/>
      <c r="UKY194" s="307"/>
      <c r="UKZ194" s="307"/>
      <c r="ULA194" s="307"/>
      <c r="ULB194" s="307"/>
      <c r="ULC194" s="307"/>
      <c r="ULD194" s="307"/>
      <c r="ULE194" s="307"/>
      <c r="ULF194" s="307"/>
      <c r="ULG194" s="307"/>
      <c r="ULH194" s="307"/>
      <c r="ULI194" s="307"/>
      <c r="ULJ194" s="307"/>
      <c r="ULK194" s="307"/>
      <c r="ULL194" s="307"/>
      <c r="ULM194" s="307"/>
      <c r="ULN194" s="307"/>
      <c r="ULO194" s="307"/>
      <c r="ULP194" s="307"/>
      <c r="ULQ194" s="307"/>
      <c r="ULR194" s="307"/>
      <c r="ULS194" s="307"/>
      <c r="ULT194" s="307"/>
      <c r="ULU194" s="307"/>
      <c r="ULV194" s="307"/>
      <c r="ULW194" s="307"/>
      <c r="ULX194" s="307"/>
      <c r="ULY194" s="307"/>
      <c r="ULZ194" s="307"/>
      <c r="UMA194" s="307"/>
      <c r="UMB194" s="307"/>
      <c r="UMC194" s="307"/>
      <c r="UMD194" s="307"/>
      <c r="UME194" s="307"/>
      <c r="UMF194" s="307"/>
      <c r="UMG194" s="307"/>
      <c r="UMH194" s="307"/>
      <c r="UMI194" s="307"/>
      <c r="UMJ194" s="307"/>
      <c r="UMK194" s="307"/>
      <c r="UML194" s="307"/>
      <c r="UMM194" s="307"/>
      <c r="UMN194" s="307"/>
      <c r="UMO194" s="307"/>
      <c r="UMP194" s="307"/>
      <c r="UMQ194" s="307"/>
      <c r="UMR194" s="307"/>
      <c r="UMS194" s="307"/>
      <c r="UMT194" s="307"/>
      <c r="UMU194" s="307"/>
      <c r="UMV194" s="307"/>
      <c r="UMW194" s="307"/>
      <c r="UMX194" s="307"/>
      <c r="UMY194" s="307"/>
      <c r="UMZ194" s="307"/>
      <c r="UNA194" s="307"/>
      <c r="UNB194" s="307"/>
      <c r="UNC194" s="307"/>
      <c r="UND194" s="307"/>
      <c r="UNE194" s="307"/>
      <c r="UNF194" s="307"/>
      <c r="UNG194" s="307"/>
      <c r="UNH194" s="307"/>
      <c r="UNI194" s="307"/>
      <c r="UNJ194" s="307"/>
      <c r="UNK194" s="307"/>
      <c r="UNL194" s="307"/>
      <c r="UNM194" s="307"/>
      <c r="UNN194" s="307"/>
      <c r="UNO194" s="307"/>
      <c r="UNP194" s="307"/>
      <c r="UNQ194" s="307"/>
      <c r="UNR194" s="307"/>
      <c r="UNS194" s="307"/>
      <c r="UNT194" s="307"/>
      <c r="UNU194" s="307"/>
      <c r="UNV194" s="307"/>
      <c r="UNW194" s="307"/>
      <c r="UNX194" s="307"/>
      <c r="UNY194" s="307"/>
      <c r="UNZ194" s="307"/>
      <c r="UOA194" s="307"/>
      <c r="UOB194" s="307"/>
      <c r="UOC194" s="307"/>
      <c r="UOD194" s="307"/>
      <c r="UOE194" s="307"/>
      <c r="UOF194" s="307"/>
      <c r="UOG194" s="307"/>
      <c r="UOH194" s="307"/>
      <c r="UOI194" s="307"/>
      <c r="UOJ194" s="307"/>
      <c r="UOK194" s="307"/>
      <c r="UOL194" s="307"/>
      <c r="UOM194" s="307"/>
      <c r="UON194" s="307"/>
      <c r="UOO194" s="307"/>
      <c r="UOP194" s="307"/>
      <c r="UOQ194" s="307"/>
      <c r="UOR194" s="307"/>
      <c r="UOS194" s="307"/>
      <c r="UOT194" s="307"/>
      <c r="UOU194" s="307"/>
      <c r="UOV194" s="307"/>
      <c r="UOW194" s="307"/>
      <c r="UOX194" s="307"/>
      <c r="UOY194" s="307"/>
      <c r="UOZ194" s="307"/>
      <c r="UPA194" s="307"/>
      <c r="UPB194" s="307"/>
      <c r="UPC194" s="307"/>
      <c r="UPD194" s="307"/>
      <c r="UPE194" s="307"/>
      <c r="UPF194" s="307"/>
      <c r="UPG194" s="307"/>
      <c r="UPH194" s="307"/>
      <c r="UPI194" s="307"/>
      <c r="UPJ194" s="307"/>
      <c r="UPK194" s="307"/>
      <c r="UPL194" s="307"/>
      <c r="UPM194" s="307"/>
      <c r="UPN194" s="307"/>
      <c r="UPO194" s="307"/>
      <c r="UPP194" s="307"/>
      <c r="UPQ194" s="307"/>
      <c r="UPR194" s="307"/>
      <c r="UPS194" s="307"/>
      <c r="UPT194" s="307"/>
      <c r="UPU194" s="307"/>
      <c r="UPV194" s="307"/>
      <c r="UPW194" s="307"/>
      <c r="UPX194" s="307"/>
      <c r="UPY194" s="307"/>
      <c r="UPZ194" s="307"/>
      <c r="UQA194" s="307"/>
      <c r="UQB194" s="307"/>
      <c r="UQC194" s="307"/>
      <c r="UQD194" s="307"/>
      <c r="UQE194" s="307"/>
      <c r="UQF194" s="307"/>
      <c r="UQG194" s="307"/>
      <c r="UQH194" s="307"/>
      <c r="UQI194" s="307"/>
      <c r="UQJ194" s="307"/>
      <c r="UQK194" s="307"/>
      <c r="UQL194" s="307"/>
      <c r="UQM194" s="307"/>
      <c r="UQN194" s="307"/>
      <c r="UQO194" s="307"/>
      <c r="UQP194" s="307"/>
      <c r="UQQ194" s="307"/>
      <c r="UQR194" s="307"/>
      <c r="UQS194" s="307"/>
      <c r="UQT194" s="307"/>
      <c r="UQU194" s="307"/>
      <c r="UQV194" s="307"/>
      <c r="UQW194" s="307"/>
      <c r="UQX194" s="307"/>
      <c r="UQY194" s="307"/>
      <c r="UQZ194" s="307"/>
      <c r="URA194" s="307"/>
      <c r="URB194" s="307"/>
      <c r="URC194" s="307"/>
      <c r="URD194" s="307"/>
      <c r="URE194" s="307"/>
      <c r="URF194" s="307"/>
      <c r="URG194" s="307"/>
      <c r="URH194" s="307"/>
      <c r="URI194" s="307"/>
      <c r="URJ194" s="307"/>
      <c r="URK194" s="307"/>
      <c r="URL194" s="307"/>
      <c r="URM194" s="307"/>
      <c r="URN194" s="307"/>
      <c r="URO194" s="307"/>
      <c r="URP194" s="307"/>
      <c r="URQ194" s="307"/>
      <c r="URR194" s="307"/>
      <c r="URS194" s="307"/>
      <c r="URT194" s="307"/>
      <c r="URU194" s="307"/>
      <c r="URV194" s="307"/>
      <c r="URW194" s="307"/>
      <c r="URX194" s="307"/>
      <c r="URY194" s="307"/>
      <c r="URZ194" s="307"/>
      <c r="USA194" s="307"/>
      <c r="USB194" s="307"/>
      <c r="USC194" s="307"/>
      <c r="USD194" s="307"/>
      <c r="USE194" s="307"/>
      <c r="USF194" s="307"/>
      <c r="USG194" s="307"/>
      <c r="USH194" s="307"/>
      <c r="USI194" s="307"/>
      <c r="USJ194" s="307"/>
      <c r="USK194" s="307"/>
      <c r="USL194" s="307"/>
      <c r="USM194" s="307"/>
      <c r="USN194" s="307"/>
      <c r="USO194" s="307"/>
      <c r="USP194" s="307"/>
      <c r="USQ194" s="307"/>
      <c r="USR194" s="307"/>
      <c r="USS194" s="307"/>
      <c r="UST194" s="307"/>
      <c r="USU194" s="307"/>
      <c r="USV194" s="307"/>
      <c r="USW194" s="307"/>
      <c r="USX194" s="307"/>
      <c r="USY194" s="307"/>
      <c r="USZ194" s="307"/>
      <c r="UTA194" s="307"/>
      <c r="UTB194" s="307"/>
      <c r="UTC194" s="307"/>
      <c r="UTD194" s="307"/>
      <c r="UTE194" s="307"/>
      <c r="UTF194" s="307"/>
      <c r="UTG194" s="307"/>
      <c r="UTH194" s="307"/>
      <c r="UTI194" s="307"/>
      <c r="UTJ194" s="307"/>
      <c r="UTK194" s="307"/>
      <c r="UTL194" s="307"/>
      <c r="UTM194" s="307"/>
      <c r="UTN194" s="307"/>
      <c r="UTO194" s="307"/>
      <c r="UTP194" s="307"/>
      <c r="UTQ194" s="307"/>
      <c r="UTR194" s="307"/>
      <c r="UTS194" s="307"/>
      <c r="UTT194" s="307"/>
      <c r="UTU194" s="307"/>
      <c r="UTV194" s="307"/>
      <c r="UTW194" s="307"/>
      <c r="UTX194" s="307"/>
      <c r="UTY194" s="307"/>
      <c r="UTZ194" s="307"/>
      <c r="UUA194" s="307"/>
      <c r="UUB194" s="307"/>
      <c r="UUC194" s="307"/>
      <c r="UUD194" s="307"/>
      <c r="UUE194" s="307"/>
      <c r="UUF194" s="307"/>
      <c r="UUG194" s="307"/>
      <c r="UUH194" s="307"/>
      <c r="UUI194" s="307"/>
      <c r="UUJ194" s="307"/>
      <c r="UUK194" s="307"/>
      <c r="UUL194" s="307"/>
      <c r="UUM194" s="307"/>
      <c r="UUN194" s="307"/>
      <c r="UUO194" s="307"/>
      <c r="UUP194" s="307"/>
      <c r="UUQ194" s="307"/>
      <c r="UUR194" s="307"/>
      <c r="UUS194" s="307"/>
      <c r="UUT194" s="307"/>
      <c r="UUU194" s="307"/>
      <c r="UUV194" s="307"/>
      <c r="UUW194" s="307"/>
      <c r="UUX194" s="307"/>
      <c r="UUY194" s="307"/>
      <c r="UUZ194" s="307"/>
      <c r="UVA194" s="307"/>
      <c r="UVB194" s="307"/>
      <c r="UVC194" s="307"/>
      <c r="UVD194" s="307"/>
      <c r="UVE194" s="307"/>
      <c r="UVF194" s="307"/>
      <c r="UVG194" s="307"/>
      <c r="UVH194" s="307"/>
      <c r="UVI194" s="307"/>
      <c r="UVJ194" s="307"/>
      <c r="UVK194" s="307"/>
      <c r="UVL194" s="307"/>
      <c r="UVM194" s="307"/>
      <c r="UVN194" s="307"/>
      <c r="UVO194" s="307"/>
      <c r="UVP194" s="307"/>
      <c r="UVQ194" s="307"/>
      <c r="UVR194" s="307"/>
      <c r="UVS194" s="307"/>
      <c r="UVT194" s="307"/>
      <c r="UVU194" s="307"/>
      <c r="UVV194" s="307"/>
      <c r="UVW194" s="307"/>
      <c r="UVX194" s="307"/>
      <c r="UVY194" s="307"/>
      <c r="UVZ194" s="307"/>
      <c r="UWA194" s="307"/>
      <c r="UWB194" s="307"/>
      <c r="UWC194" s="307"/>
      <c r="UWD194" s="307"/>
      <c r="UWE194" s="307"/>
      <c r="UWF194" s="307"/>
      <c r="UWG194" s="307"/>
      <c r="UWH194" s="307"/>
      <c r="UWI194" s="307"/>
      <c r="UWJ194" s="307"/>
      <c r="UWK194" s="307"/>
      <c r="UWL194" s="307"/>
      <c r="UWM194" s="307"/>
      <c r="UWN194" s="307"/>
      <c r="UWO194" s="307"/>
      <c r="UWP194" s="307"/>
      <c r="UWQ194" s="307"/>
      <c r="UWR194" s="307"/>
      <c r="UWS194" s="307"/>
      <c r="UWT194" s="307"/>
      <c r="UWU194" s="307"/>
      <c r="UWV194" s="307"/>
      <c r="UWW194" s="307"/>
      <c r="UWX194" s="307"/>
      <c r="UWY194" s="307"/>
      <c r="UWZ194" s="307"/>
      <c r="UXA194" s="307"/>
      <c r="UXB194" s="307"/>
      <c r="UXC194" s="307"/>
      <c r="UXD194" s="307"/>
      <c r="UXE194" s="307"/>
      <c r="UXF194" s="307"/>
      <c r="UXG194" s="307"/>
      <c r="UXH194" s="307"/>
      <c r="UXI194" s="307"/>
      <c r="UXJ194" s="307"/>
      <c r="UXK194" s="307"/>
      <c r="UXL194" s="307"/>
      <c r="UXM194" s="307"/>
      <c r="UXN194" s="307"/>
      <c r="UXO194" s="307"/>
      <c r="UXP194" s="307"/>
      <c r="UXQ194" s="307"/>
      <c r="UXR194" s="307"/>
      <c r="UXS194" s="307"/>
      <c r="UXT194" s="307"/>
      <c r="UXU194" s="307"/>
      <c r="UXV194" s="307"/>
      <c r="UXW194" s="307"/>
      <c r="UXX194" s="307"/>
      <c r="UXY194" s="307"/>
      <c r="UXZ194" s="307"/>
      <c r="UYA194" s="307"/>
      <c r="UYB194" s="307"/>
      <c r="UYC194" s="307"/>
      <c r="UYD194" s="307"/>
      <c r="UYE194" s="307"/>
      <c r="UYF194" s="307"/>
      <c r="UYG194" s="307"/>
      <c r="UYH194" s="307"/>
      <c r="UYI194" s="307"/>
      <c r="UYJ194" s="307"/>
      <c r="UYK194" s="307"/>
      <c r="UYL194" s="307"/>
      <c r="UYM194" s="307"/>
      <c r="UYN194" s="307"/>
      <c r="UYO194" s="307"/>
      <c r="UYP194" s="307"/>
      <c r="UYQ194" s="307"/>
      <c r="UYR194" s="307"/>
      <c r="UYS194" s="307"/>
      <c r="UYT194" s="307"/>
      <c r="UYU194" s="307"/>
      <c r="UYV194" s="307"/>
      <c r="UYW194" s="307"/>
      <c r="UYX194" s="307"/>
      <c r="UYY194" s="307"/>
      <c r="UYZ194" s="307"/>
      <c r="UZA194" s="307"/>
      <c r="UZB194" s="307"/>
      <c r="UZC194" s="307"/>
      <c r="UZD194" s="307"/>
      <c r="UZE194" s="307"/>
      <c r="UZF194" s="307"/>
      <c r="UZG194" s="307"/>
      <c r="UZH194" s="307"/>
      <c r="UZI194" s="307"/>
      <c r="UZJ194" s="307"/>
      <c r="UZK194" s="307"/>
      <c r="UZL194" s="307"/>
      <c r="UZM194" s="307"/>
      <c r="UZN194" s="307"/>
      <c r="UZO194" s="307"/>
      <c r="UZP194" s="307"/>
      <c r="UZQ194" s="307"/>
      <c r="UZR194" s="307"/>
      <c r="UZS194" s="307"/>
      <c r="UZT194" s="307"/>
      <c r="UZU194" s="307"/>
      <c r="UZV194" s="307"/>
      <c r="UZW194" s="307"/>
      <c r="UZX194" s="307"/>
      <c r="UZY194" s="307"/>
      <c r="UZZ194" s="307"/>
      <c r="VAA194" s="307"/>
      <c r="VAB194" s="307"/>
      <c r="VAC194" s="307"/>
      <c r="VAD194" s="307"/>
      <c r="VAE194" s="307"/>
      <c r="VAF194" s="307"/>
      <c r="VAG194" s="307"/>
      <c r="VAH194" s="307"/>
      <c r="VAI194" s="307"/>
      <c r="VAJ194" s="307"/>
      <c r="VAK194" s="307"/>
      <c r="VAL194" s="307"/>
      <c r="VAM194" s="307"/>
      <c r="VAN194" s="307"/>
      <c r="VAO194" s="307"/>
      <c r="VAP194" s="307"/>
      <c r="VAQ194" s="307"/>
      <c r="VAR194" s="307"/>
      <c r="VAS194" s="307"/>
      <c r="VAT194" s="307"/>
      <c r="VAU194" s="307"/>
      <c r="VAV194" s="307"/>
      <c r="VAW194" s="307"/>
      <c r="VAX194" s="307"/>
      <c r="VAY194" s="307"/>
      <c r="VAZ194" s="307"/>
      <c r="VBA194" s="307"/>
      <c r="VBB194" s="307"/>
      <c r="VBC194" s="307"/>
      <c r="VBD194" s="307"/>
      <c r="VBE194" s="307"/>
      <c r="VBF194" s="307"/>
      <c r="VBG194" s="307"/>
      <c r="VBH194" s="307"/>
      <c r="VBI194" s="307"/>
      <c r="VBJ194" s="307"/>
      <c r="VBK194" s="307"/>
      <c r="VBL194" s="307"/>
      <c r="VBM194" s="307"/>
      <c r="VBN194" s="307"/>
      <c r="VBO194" s="307"/>
      <c r="VBP194" s="307"/>
      <c r="VBQ194" s="307"/>
      <c r="VBR194" s="307"/>
      <c r="VBS194" s="307"/>
      <c r="VBT194" s="307"/>
      <c r="VBU194" s="307"/>
      <c r="VBV194" s="307"/>
      <c r="VBW194" s="307"/>
      <c r="VBX194" s="307"/>
      <c r="VBY194" s="307"/>
      <c r="VBZ194" s="307"/>
      <c r="VCA194" s="307"/>
      <c r="VCB194" s="307"/>
      <c r="VCC194" s="307"/>
      <c r="VCD194" s="307"/>
      <c r="VCE194" s="307"/>
      <c r="VCF194" s="307"/>
      <c r="VCG194" s="307"/>
      <c r="VCH194" s="307"/>
      <c r="VCI194" s="307"/>
      <c r="VCJ194" s="307"/>
      <c r="VCK194" s="307"/>
      <c r="VCL194" s="307"/>
      <c r="VCM194" s="307"/>
      <c r="VCN194" s="307"/>
      <c r="VCO194" s="307"/>
      <c r="VCP194" s="307"/>
      <c r="VCQ194" s="307"/>
      <c r="VCR194" s="307"/>
      <c r="VCS194" s="307"/>
      <c r="VCT194" s="307"/>
      <c r="VCU194" s="307"/>
      <c r="VCV194" s="307"/>
      <c r="VCW194" s="307"/>
      <c r="VCX194" s="307"/>
      <c r="VCY194" s="307"/>
      <c r="VCZ194" s="307"/>
      <c r="VDA194" s="307"/>
      <c r="VDB194" s="307"/>
      <c r="VDC194" s="307"/>
      <c r="VDD194" s="307"/>
      <c r="VDE194" s="307"/>
      <c r="VDF194" s="307"/>
      <c r="VDG194" s="307"/>
      <c r="VDH194" s="307"/>
      <c r="VDI194" s="307"/>
      <c r="VDJ194" s="307"/>
      <c r="VDK194" s="307"/>
      <c r="VDL194" s="307"/>
      <c r="VDM194" s="307"/>
      <c r="VDN194" s="307"/>
      <c r="VDO194" s="307"/>
      <c r="VDP194" s="307"/>
      <c r="VDQ194" s="307"/>
      <c r="VDR194" s="307"/>
      <c r="VDS194" s="307"/>
      <c r="VDT194" s="307"/>
      <c r="VDU194" s="307"/>
      <c r="VDV194" s="307"/>
      <c r="VDW194" s="307"/>
      <c r="VDX194" s="307"/>
      <c r="VDY194" s="307"/>
      <c r="VDZ194" s="307"/>
      <c r="VEA194" s="307"/>
      <c r="VEB194" s="307"/>
      <c r="VEC194" s="307"/>
      <c r="VED194" s="307"/>
      <c r="VEE194" s="307"/>
      <c r="VEF194" s="307"/>
      <c r="VEG194" s="307"/>
      <c r="VEH194" s="307"/>
      <c r="VEI194" s="307"/>
      <c r="VEJ194" s="307"/>
      <c r="VEK194" s="307"/>
      <c r="VEL194" s="307"/>
      <c r="VEM194" s="307"/>
      <c r="VEN194" s="307"/>
      <c r="VEO194" s="307"/>
      <c r="VEP194" s="307"/>
      <c r="VEQ194" s="307"/>
      <c r="VER194" s="307"/>
      <c r="VES194" s="307"/>
      <c r="VET194" s="307"/>
      <c r="VEU194" s="307"/>
      <c r="VEV194" s="307"/>
      <c r="VEW194" s="307"/>
      <c r="VEX194" s="307"/>
      <c r="VEY194" s="307"/>
      <c r="VEZ194" s="307"/>
      <c r="VFA194" s="307"/>
      <c r="VFB194" s="307"/>
      <c r="VFC194" s="307"/>
      <c r="VFD194" s="307"/>
      <c r="VFE194" s="307"/>
      <c r="VFF194" s="307"/>
      <c r="VFG194" s="307"/>
      <c r="VFH194" s="307"/>
      <c r="VFI194" s="307"/>
      <c r="VFJ194" s="307"/>
      <c r="VFK194" s="307"/>
      <c r="VFL194" s="307"/>
      <c r="VFM194" s="307"/>
      <c r="VFN194" s="307"/>
      <c r="VFO194" s="307"/>
      <c r="VFP194" s="307"/>
      <c r="VFQ194" s="307"/>
      <c r="VFR194" s="307"/>
      <c r="VFS194" s="307"/>
      <c r="VFT194" s="307"/>
      <c r="VFU194" s="307"/>
      <c r="VFV194" s="307"/>
      <c r="VFW194" s="307"/>
      <c r="VFX194" s="307"/>
      <c r="VFY194" s="307"/>
      <c r="VFZ194" s="307"/>
      <c r="VGA194" s="307"/>
      <c r="VGB194" s="307"/>
      <c r="VGC194" s="307"/>
      <c r="VGD194" s="307"/>
      <c r="VGE194" s="307"/>
      <c r="VGF194" s="307"/>
      <c r="VGG194" s="307"/>
      <c r="VGH194" s="307"/>
      <c r="VGI194" s="307"/>
      <c r="VGJ194" s="307"/>
      <c r="VGK194" s="307"/>
      <c r="VGL194" s="307"/>
      <c r="VGM194" s="307"/>
      <c r="VGN194" s="307"/>
      <c r="VGO194" s="307"/>
      <c r="VGP194" s="307"/>
      <c r="VGQ194" s="307"/>
      <c r="VGR194" s="307"/>
      <c r="VGS194" s="307"/>
      <c r="VGT194" s="307"/>
      <c r="VGU194" s="307"/>
      <c r="VGV194" s="307"/>
      <c r="VGW194" s="307"/>
      <c r="VGX194" s="307"/>
      <c r="VGY194" s="307"/>
      <c r="VGZ194" s="307"/>
      <c r="VHA194" s="307"/>
      <c r="VHB194" s="307"/>
      <c r="VHC194" s="307"/>
      <c r="VHD194" s="307"/>
      <c r="VHE194" s="307"/>
      <c r="VHF194" s="307"/>
      <c r="VHG194" s="307"/>
      <c r="VHH194" s="307"/>
      <c r="VHI194" s="307"/>
      <c r="VHJ194" s="307"/>
      <c r="VHK194" s="307"/>
      <c r="VHL194" s="307"/>
      <c r="VHM194" s="307"/>
      <c r="VHN194" s="307"/>
      <c r="VHO194" s="307"/>
      <c r="VHP194" s="307"/>
      <c r="VHQ194" s="307"/>
      <c r="VHR194" s="307"/>
      <c r="VHS194" s="307"/>
      <c r="VHT194" s="307"/>
      <c r="VHU194" s="307"/>
      <c r="VHV194" s="307"/>
      <c r="VHW194" s="307"/>
      <c r="VHX194" s="307"/>
      <c r="VHY194" s="307"/>
      <c r="VHZ194" s="307"/>
      <c r="VIA194" s="307"/>
      <c r="VIB194" s="307"/>
      <c r="VIC194" s="307"/>
      <c r="VID194" s="307"/>
      <c r="VIE194" s="307"/>
      <c r="VIF194" s="307"/>
      <c r="VIG194" s="307"/>
      <c r="VIH194" s="307"/>
      <c r="VII194" s="307"/>
      <c r="VIJ194" s="307"/>
      <c r="VIK194" s="307"/>
      <c r="VIL194" s="307"/>
      <c r="VIM194" s="307"/>
      <c r="VIN194" s="307"/>
      <c r="VIO194" s="307"/>
      <c r="VIP194" s="307"/>
      <c r="VIQ194" s="307"/>
      <c r="VIR194" s="307"/>
      <c r="VIS194" s="307"/>
      <c r="VIT194" s="307"/>
      <c r="VIU194" s="307"/>
      <c r="VIV194" s="307"/>
      <c r="VIW194" s="307"/>
      <c r="VIX194" s="307"/>
      <c r="VIY194" s="307"/>
      <c r="VIZ194" s="307"/>
      <c r="VJA194" s="307"/>
      <c r="VJB194" s="307"/>
      <c r="VJC194" s="307"/>
      <c r="VJD194" s="307"/>
      <c r="VJE194" s="307"/>
      <c r="VJF194" s="307"/>
      <c r="VJG194" s="307"/>
      <c r="VJH194" s="307"/>
      <c r="VJI194" s="307"/>
      <c r="VJJ194" s="307"/>
      <c r="VJK194" s="307"/>
      <c r="VJL194" s="307"/>
      <c r="VJM194" s="307"/>
      <c r="VJN194" s="307"/>
      <c r="VJO194" s="307"/>
      <c r="VJP194" s="307"/>
      <c r="VJQ194" s="307"/>
      <c r="VJR194" s="307"/>
      <c r="VJS194" s="307"/>
      <c r="VJT194" s="307"/>
      <c r="VJU194" s="307"/>
      <c r="VJV194" s="307"/>
      <c r="VJW194" s="307"/>
      <c r="VJX194" s="307"/>
      <c r="VJY194" s="307"/>
      <c r="VJZ194" s="307"/>
      <c r="VKA194" s="307"/>
      <c r="VKB194" s="307"/>
      <c r="VKC194" s="307"/>
      <c r="VKD194" s="307"/>
      <c r="VKE194" s="307"/>
      <c r="VKF194" s="307"/>
      <c r="VKG194" s="307"/>
      <c r="VKH194" s="307"/>
      <c r="VKI194" s="307"/>
      <c r="VKJ194" s="307"/>
      <c r="VKK194" s="307"/>
      <c r="VKL194" s="307"/>
      <c r="VKM194" s="307"/>
      <c r="VKN194" s="307"/>
      <c r="VKO194" s="307"/>
      <c r="VKP194" s="307"/>
      <c r="VKQ194" s="307"/>
      <c r="VKR194" s="307"/>
      <c r="VKS194" s="307"/>
      <c r="VKT194" s="307"/>
      <c r="VKU194" s="307"/>
      <c r="VKV194" s="307"/>
      <c r="VKW194" s="307"/>
      <c r="VKX194" s="307"/>
      <c r="VKY194" s="307"/>
      <c r="VKZ194" s="307"/>
      <c r="VLA194" s="307"/>
      <c r="VLB194" s="307"/>
      <c r="VLC194" s="307"/>
      <c r="VLD194" s="307"/>
      <c r="VLE194" s="307"/>
      <c r="VLF194" s="307"/>
      <c r="VLG194" s="307"/>
      <c r="VLH194" s="307"/>
      <c r="VLI194" s="307"/>
      <c r="VLJ194" s="307"/>
      <c r="VLK194" s="307"/>
      <c r="VLL194" s="307"/>
      <c r="VLM194" s="307"/>
      <c r="VLN194" s="307"/>
      <c r="VLO194" s="307"/>
      <c r="VLP194" s="307"/>
      <c r="VLQ194" s="307"/>
      <c r="VLR194" s="307"/>
      <c r="VLS194" s="307"/>
      <c r="VLT194" s="307"/>
      <c r="VLU194" s="307"/>
      <c r="VLV194" s="307"/>
      <c r="VLW194" s="307"/>
      <c r="VLX194" s="307"/>
      <c r="VLY194" s="307"/>
      <c r="VLZ194" s="307"/>
      <c r="VMA194" s="307"/>
      <c r="VMB194" s="307"/>
      <c r="VMC194" s="307"/>
      <c r="VMD194" s="307"/>
      <c r="VME194" s="307"/>
      <c r="VMF194" s="307"/>
      <c r="VMG194" s="307"/>
      <c r="VMH194" s="307"/>
      <c r="VMI194" s="307"/>
      <c r="VMJ194" s="307"/>
      <c r="VMK194" s="307"/>
      <c r="VML194" s="307"/>
      <c r="VMM194" s="307"/>
      <c r="VMN194" s="307"/>
      <c r="VMO194" s="307"/>
      <c r="VMP194" s="307"/>
      <c r="VMQ194" s="307"/>
      <c r="VMR194" s="307"/>
      <c r="VMS194" s="307"/>
      <c r="VMT194" s="307"/>
      <c r="VMU194" s="307"/>
      <c r="VMV194" s="307"/>
      <c r="VMW194" s="307"/>
      <c r="VMX194" s="307"/>
      <c r="VMY194" s="307"/>
      <c r="VMZ194" s="307"/>
      <c r="VNA194" s="307"/>
      <c r="VNB194" s="307"/>
      <c r="VNC194" s="307"/>
      <c r="VND194" s="307"/>
      <c r="VNE194" s="307"/>
      <c r="VNF194" s="307"/>
      <c r="VNG194" s="307"/>
      <c r="VNH194" s="307"/>
      <c r="VNI194" s="307"/>
      <c r="VNJ194" s="307"/>
      <c r="VNK194" s="307"/>
      <c r="VNL194" s="307"/>
      <c r="VNM194" s="307"/>
      <c r="VNN194" s="307"/>
      <c r="VNO194" s="307"/>
      <c r="VNP194" s="307"/>
      <c r="VNQ194" s="307"/>
      <c r="VNR194" s="307"/>
      <c r="VNS194" s="307"/>
      <c r="VNT194" s="307"/>
      <c r="VNU194" s="307"/>
      <c r="VNV194" s="307"/>
      <c r="VNW194" s="307"/>
      <c r="VNX194" s="307"/>
      <c r="VNY194" s="307"/>
      <c r="VNZ194" s="307"/>
      <c r="VOA194" s="307"/>
      <c r="VOB194" s="307"/>
      <c r="VOC194" s="307"/>
      <c r="VOD194" s="307"/>
      <c r="VOE194" s="307"/>
      <c r="VOF194" s="307"/>
      <c r="VOG194" s="307"/>
      <c r="VOH194" s="307"/>
      <c r="VOI194" s="307"/>
      <c r="VOJ194" s="307"/>
      <c r="VOK194" s="307"/>
      <c r="VOL194" s="307"/>
      <c r="VOM194" s="307"/>
      <c r="VON194" s="307"/>
      <c r="VOO194" s="307"/>
      <c r="VOP194" s="307"/>
      <c r="VOQ194" s="307"/>
      <c r="VOR194" s="307"/>
      <c r="VOS194" s="307"/>
      <c r="VOT194" s="307"/>
      <c r="VOU194" s="307"/>
      <c r="VOV194" s="307"/>
      <c r="VOW194" s="307"/>
      <c r="VOX194" s="307"/>
      <c r="VOY194" s="307"/>
      <c r="VOZ194" s="307"/>
      <c r="VPA194" s="307"/>
      <c r="VPB194" s="307"/>
      <c r="VPC194" s="307"/>
      <c r="VPD194" s="307"/>
      <c r="VPE194" s="307"/>
      <c r="VPF194" s="307"/>
      <c r="VPG194" s="307"/>
      <c r="VPH194" s="307"/>
      <c r="VPI194" s="307"/>
      <c r="VPJ194" s="307"/>
      <c r="VPK194" s="307"/>
      <c r="VPL194" s="307"/>
      <c r="VPM194" s="307"/>
      <c r="VPN194" s="307"/>
      <c r="VPO194" s="307"/>
      <c r="VPP194" s="307"/>
      <c r="VPQ194" s="307"/>
      <c r="VPR194" s="307"/>
      <c r="VPS194" s="307"/>
      <c r="VPT194" s="307"/>
      <c r="VPU194" s="307"/>
      <c r="VPV194" s="307"/>
      <c r="VPW194" s="307"/>
      <c r="VPX194" s="307"/>
      <c r="VPY194" s="307"/>
      <c r="VPZ194" s="307"/>
      <c r="VQA194" s="307"/>
      <c r="VQB194" s="307"/>
      <c r="VQC194" s="307"/>
      <c r="VQD194" s="307"/>
      <c r="VQE194" s="307"/>
      <c r="VQF194" s="307"/>
      <c r="VQG194" s="307"/>
      <c r="VQH194" s="307"/>
      <c r="VQI194" s="307"/>
      <c r="VQJ194" s="307"/>
      <c r="VQK194" s="307"/>
      <c r="VQL194" s="307"/>
      <c r="VQM194" s="307"/>
      <c r="VQN194" s="307"/>
      <c r="VQO194" s="307"/>
      <c r="VQP194" s="307"/>
      <c r="VQQ194" s="307"/>
      <c r="VQR194" s="307"/>
      <c r="VQS194" s="307"/>
      <c r="VQT194" s="307"/>
      <c r="VQU194" s="307"/>
      <c r="VQV194" s="307"/>
      <c r="VQW194" s="307"/>
      <c r="VQX194" s="307"/>
      <c r="VQY194" s="307"/>
      <c r="VQZ194" s="307"/>
      <c r="VRA194" s="307"/>
      <c r="VRB194" s="307"/>
      <c r="VRC194" s="307"/>
      <c r="VRD194" s="307"/>
      <c r="VRE194" s="307"/>
      <c r="VRF194" s="307"/>
      <c r="VRG194" s="307"/>
      <c r="VRH194" s="307"/>
      <c r="VRI194" s="307"/>
      <c r="VRJ194" s="307"/>
      <c r="VRK194" s="307"/>
      <c r="VRL194" s="307"/>
      <c r="VRM194" s="307"/>
      <c r="VRN194" s="307"/>
      <c r="VRO194" s="307"/>
      <c r="VRP194" s="307"/>
      <c r="VRQ194" s="307"/>
      <c r="VRR194" s="307"/>
      <c r="VRS194" s="307"/>
      <c r="VRT194" s="307"/>
      <c r="VRU194" s="307"/>
      <c r="VRV194" s="307"/>
      <c r="VRW194" s="307"/>
      <c r="VRX194" s="307"/>
      <c r="VRY194" s="307"/>
      <c r="VRZ194" s="307"/>
      <c r="VSA194" s="307"/>
      <c r="VSB194" s="307"/>
      <c r="VSC194" s="307"/>
      <c r="VSD194" s="307"/>
      <c r="VSE194" s="307"/>
      <c r="VSF194" s="307"/>
      <c r="VSG194" s="307"/>
      <c r="VSH194" s="307"/>
      <c r="VSI194" s="307"/>
      <c r="VSJ194" s="307"/>
      <c r="VSK194" s="307"/>
      <c r="VSL194" s="307"/>
      <c r="VSM194" s="307"/>
      <c r="VSN194" s="307"/>
      <c r="VSO194" s="307"/>
      <c r="VSP194" s="307"/>
      <c r="VSQ194" s="307"/>
      <c r="VSR194" s="307"/>
      <c r="VSS194" s="307"/>
      <c r="VST194" s="307"/>
      <c r="VSU194" s="307"/>
      <c r="VSV194" s="307"/>
      <c r="VSW194" s="307"/>
      <c r="VSX194" s="307"/>
      <c r="VSY194" s="307"/>
      <c r="VSZ194" s="307"/>
      <c r="VTA194" s="307"/>
      <c r="VTB194" s="307"/>
      <c r="VTC194" s="307"/>
      <c r="VTD194" s="307"/>
      <c r="VTE194" s="307"/>
      <c r="VTF194" s="307"/>
      <c r="VTG194" s="307"/>
      <c r="VTH194" s="307"/>
      <c r="VTI194" s="307"/>
      <c r="VTJ194" s="307"/>
      <c r="VTK194" s="307"/>
      <c r="VTL194" s="307"/>
      <c r="VTM194" s="307"/>
      <c r="VTN194" s="307"/>
      <c r="VTO194" s="307"/>
      <c r="VTP194" s="307"/>
      <c r="VTQ194" s="307"/>
      <c r="VTR194" s="307"/>
      <c r="VTS194" s="307"/>
      <c r="VTT194" s="307"/>
      <c r="VTU194" s="307"/>
      <c r="VTV194" s="307"/>
      <c r="VTW194" s="307"/>
      <c r="VTX194" s="307"/>
      <c r="VTY194" s="307"/>
      <c r="VTZ194" s="307"/>
      <c r="VUA194" s="307"/>
      <c r="VUB194" s="307"/>
      <c r="VUC194" s="307"/>
      <c r="VUD194" s="307"/>
      <c r="VUE194" s="307"/>
      <c r="VUF194" s="307"/>
      <c r="VUG194" s="307"/>
      <c r="VUH194" s="307"/>
      <c r="VUI194" s="307"/>
      <c r="VUJ194" s="307"/>
      <c r="VUK194" s="307"/>
      <c r="VUL194" s="307"/>
      <c r="VUM194" s="307"/>
      <c r="VUN194" s="307"/>
      <c r="VUO194" s="307"/>
      <c r="VUP194" s="307"/>
      <c r="VUQ194" s="307"/>
      <c r="VUR194" s="307"/>
      <c r="VUS194" s="307"/>
      <c r="VUT194" s="307"/>
      <c r="VUU194" s="307"/>
      <c r="VUV194" s="307"/>
      <c r="VUW194" s="307"/>
      <c r="VUX194" s="307"/>
      <c r="VUY194" s="307"/>
      <c r="VUZ194" s="307"/>
      <c r="VVA194" s="307"/>
      <c r="VVB194" s="307"/>
      <c r="VVC194" s="307"/>
      <c r="VVD194" s="307"/>
      <c r="VVE194" s="307"/>
      <c r="VVF194" s="307"/>
      <c r="VVG194" s="307"/>
      <c r="VVH194" s="307"/>
      <c r="VVI194" s="307"/>
      <c r="VVJ194" s="307"/>
      <c r="VVK194" s="307"/>
      <c r="VVL194" s="307"/>
      <c r="VVM194" s="307"/>
      <c r="VVN194" s="307"/>
      <c r="VVO194" s="307"/>
      <c r="VVP194" s="307"/>
      <c r="VVQ194" s="307"/>
      <c r="VVR194" s="307"/>
      <c r="VVS194" s="307"/>
      <c r="VVT194" s="307"/>
      <c r="VVU194" s="307"/>
      <c r="VVV194" s="307"/>
      <c r="VVW194" s="307"/>
      <c r="VVX194" s="307"/>
      <c r="VVY194" s="307"/>
      <c r="VVZ194" s="307"/>
      <c r="VWA194" s="307"/>
      <c r="VWB194" s="307"/>
      <c r="VWC194" s="307"/>
      <c r="VWD194" s="307"/>
      <c r="VWE194" s="307"/>
      <c r="VWF194" s="307"/>
      <c r="VWG194" s="307"/>
      <c r="VWH194" s="307"/>
      <c r="VWI194" s="307"/>
      <c r="VWJ194" s="307"/>
      <c r="VWK194" s="307"/>
      <c r="VWL194" s="307"/>
      <c r="VWM194" s="307"/>
      <c r="VWN194" s="307"/>
      <c r="VWO194" s="307"/>
      <c r="VWP194" s="307"/>
      <c r="VWQ194" s="307"/>
      <c r="VWR194" s="307"/>
      <c r="VWS194" s="307"/>
      <c r="VWT194" s="307"/>
      <c r="VWU194" s="307"/>
      <c r="VWV194" s="307"/>
      <c r="VWW194" s="307"/>
      <c r="VWX194" s="307"/>
      <c r="VWY194" s="307"/>
      <c r="VWZ194" s="307"/>
      <c r="VXA194" s="307"/>
      <c r="VXB194" s="307"/>
      <c r="VXC194" s="307"/>
      <c r="VXD194" s="307"/>
      <c r="VXE194" s="307"/>
      <c r="VXF194" s="307"/>
      <c r="VXG194" s="307"/>
      <c r="VXH194" s="307"/>
      <c r="VXI194" s="307"/>
      <c r="VXJ194" s="307"/>
      <c r="VXK194" s="307"/>
      <c r="VXL194" s="307"/>
      <c r="VXM194" s="307"/>
      <c r="VXN194" s="307"/>
      <c r="VXO194" s="307"/>
      <c r="VXP194" s="307"/>
      <c r="VXQ194" s="307"/>
      <c r="VXR194" s="307"/>
      <c r="VXS194" s="307"/>
      <c r="VXT194" s="307"/>
      <c r="VXU194" s="307"/>
      <c r="VXV194" s="307"/>
      <c r="VXW194" s="307"/>
      <c r="VXX194" s="307"/>
      <c r="VXY194" s="307"/>
      <c r="VXZ194" s="307"/>
      <c r="VYA194" s="307"/>
      <c r="VYB194" s="307"/>
      <c r="VYC194" s="307"/>
      <c r="VYD194" s="307"/>
      <c r="VYE194" s="307"/>
      <c r="VYF194" s="307"/>
      <c r="VYG194" s="307"/>
      <c r="VYH194" s="307"/>
      <c r="VYI194" s="307"/>
      <c r="VYJ194" s="307"/>
      <c r="VYK194" s="307"/>
      <c r="VYL194" s="307"/>
      <c r="VYM194" s="307"/>
      <c r="VYN194" s="307"/>
      <c r="VYO194" s="307"/>
      <c r="VYP194" s="307"/>
      <c r="VYQ194" s="307"/>
      <c r="VYR194" s="307"/>
      <c r="VYS194" s="307"/>
      <c r="VYT194" s="307"/>
      <c r="VYU194" s="307"/>
      <c r="VYV194" s="307"/>
      <c r="VYW194" s="307"/>
      <c r="VYX194" s="307"/>
      <c r="VYY194" s="307"/>
      <c r="VYZ194" s="307"/>
      <c r="VZA194" s="307"/>
      <c r="VZB194" s="307"/>
      <c r="VZC194" s="307"/>
      <c r="VZD194" s="307"/>
      <c r="VZE194" s="307"/>
      <c r="VZF194" s="307"/>
      <c r="VZG194" s="307"/>
      <c r="VZH194" s="307"/>
      <c r="VZI194" s="307"/>
      <c r="VZJ194" s="307"/>
      <c r="VZK194" s="307"/>
      <c r="VZL194" s="307"/>
      <c r="VZM194" s="307"/>
      <c r="VZN194" s="307"/>
      <c r="VZO194" s="307"/>
      <c r="VZP194" s="307"/>
      <c r="VZQ194" s="307"/>
      <c r="VZR194" s="307"/>
      <c r="VZS194" s="307"/>
      <c r="VZT194" s="307"/>
      <c r="VZU194" s="307"/>
      <c r="VZV194" s="307"/>
      <c r="VZW194" s="307"/>
      <c r="VZX194" s="307"/>
      <c r="VZY194" s="307"/>
      <c r="VZZ194" s="307"/>
      <c r="WAA194" s="307"/>
      <c r="WAB194" s="307"/>
      <c r="WAC194" s="307"/>
      <c r="WAD194" s="307"/>
      <c r="WAE194" s="307"/>
      <c r="WAF194" s="307"/>
      <c r="WAG194" s="307"/>
      <c r="WAH194" s="307"/>
      <c r="WAI194" s="307"/>
      <c r="WAJ194" s="307"/>
      <c r="WAK194" s="307"/>
      <c r="WAL194" s="307"/>
      <c r="WAM194" s="307"/>
      <c r="WAN194" s="307"/>
      <c r="WAO194" s="307"/>
      <c r="WAP194" s="307"/>
      <c r="WAQ194" s="307"/>
      <c r="WAR194" s="307"/>
      <c r="WAS194" s="307"/>
      <c r="WAT194" s="307"/>
      <c r="WAU194" s="307"/>
      <c r="WAV194" s="307"/>
      <c r="WAW194" s="307"/>
      <c r="WAX194" s="307"/>
      <c r="WAY194" s="307"/>
      <c r="WAZ194" s="307"/>
      <c r="WBA194" s="307"/>
      <c r="WBB194" s="307"/>
      <c r="WBC194" s="307"/>
      <c r="WBD194" s="307"/>
      <c r="WBE194" s="307"/>
      <c r="WBF194" s="307"/>
      <c r="WBG194" s="307"/>
      <c r="WBH194" s="307"/>
      <c r="WBI194" s="307"/>
      <c r="WBJ194" s="307"/>
      <c r="WBK194" s="307"/>
      <c r="WBL194" s="307"/>
      <c r="WBM194" s="307"/>
      <c r="WBN194" s="307"/>
      <c r="WBO194" s="307"/>
      <c r="WBP194" s="307"/>
      <c r="WBQ194" s="307"/>
      <c r="WBR194" s="307"/>
      <c r="WBS194" s="307"/>
      <c r="WBT194" s="307"/>
      <c r="WBU194" s="307"/>
      <c r="WBV194" s="307"/>
      <c r="WBW194" s="307"/>
      <c r="WBX194" s="307"/>
      <c r="WBY194" s="307"/>
      <c r="WBZ194" s="307"/>
      <c r="WCA194" s="307"/>
      <c r="WCB194" s="307"/>
      <c r="WCC194" s="307"/>
      <c r="WCD194" s="307"/>
      <c r="WCE194" s="307"/>
      <c r="WCF194" s="307"/>
      <c r="WCG194" s="307"/>
      <c r="WCH194" s="307"/>
      <c r="WCI194" s="307"/>
      <c r="WCJ194" s="307"/>
      <c r="WCK194" s="307"/>
      <c r="WCL194" s="307"/>
      <c r="WCM194" s="307"/>
      <c r="WCN194" s="307"/>
      <c r="WCO194" s="307"/>
      <c r="WCP194" s="307"/>
      <c r="WCQ194" s="307"/>
      <c r="WCR194" s="307"/>
      <c r="WCS194" s="307"/>
      <c r="WCT194" s="307"/>
      <c r="WCU194" s="307"/>
      <c r="WCV194" s="307"/>
      <c r="WCW194" s="307"/>
      <c r="WCX194" s="307"/>
      <c r="WCY194" s="307"/>
      <c r="WCZ194" s="307"/>
      <c r="WDA194" s="307"/>
      <c r="WDB194" s="307"/>
      <c r="WDC194" s="307"/>
      <c r="WDD194" s="307"/>
      <c r="WDE194" s="307"/>
      <c r="WDF194" s="307"/>
      <c r="WDG194" s="307"/>
      <c r="WDH194" s="307"/>
      <c r="WDI194" s="307"/>
      <c r="WDJ194" s="307"/>
      <c r="WDK194" s="307"/>
      <c r="WDL194" s="307"/>
      <c r="WDM194" s="307"/>
      <c r="WDN194" s="307"/>
      <c r="WDO194" s="307"/>
      <c r="WDP194" s="307"/>
      <c r="WDQ194" s="307"/>
      <c r="WDR194" s="307"/>
      <c r="WDS194" s="307"/>
      <c r="WDT194" s="307"/>
      <c r="WDU194" s="307"/>
      <c r="WDV194" s="307"/>
      <c r="WDW194" s="307"/>
      <c r="WDX194" s="307"/>
      <c r="WDY194" s="307"/>
      <c r="WDZ194" s="307"/>
      <c r="WEA194" s="307"/>
      <c r="WEB194" s="307"/>
      <c r="WEC194" s="307"/>
      <c r="WED194" s="307"/>
      <c r="WEE194" s="307"/>
      <c r="WEF194" s="307"/>
      <c r="WEG194" s="307"/>
      <c r="WEH194" s="307"/>
      <c r="WEI194" s="307"/>
      <c r="WEJ194" s="307"/>
      <c r="WEK194" s="307"/>
      <c r="WEL194" s="307"/>
      <c r="WEM194" s="307"/>
      <c r="WEN194" s="307"/>
      <c r="WEO194" s="307"/>
      <c r="WEP194" s="307"/>
      <c r="WEQ194" s="307"/>
      <c r="WER194" s="307"/>
      <c r="WES194" s="307"/>
      <c r="WET194" s="307"/>
      <c r="WEU194" s="307"/>
      <c r="WEV194" s="307"/>
      <c r="WEW194" s="307"/>
      <c r="WEX194" s="307"/>
      <c r="WEY194" s="307"/>
      <c r="WEZ194" s="307"/>
      <c r="WFA194" s="307"/>
      <c r="WFB194" s="307"/>
      <c r="WFC194" s="307"/>
      <c r="WFD194" s="307"/>
      <c r="WFE194" s="307"/>
      <c r="WFF194" s="307"/>
      <c r="WFG194" s="307"/>
      <c r="WFH194" s="307"/>
      <c r="WFI194" s="307"/>
      <c r="WFJ194" s="307"/>
      <c r="WFK194" s="307"/>
      <c r="WFL194" s="307"/>
      <c r="WFM194" s="307"/>
      <c r="WFN194" s="307"/>
      <c r="WFO194" s="307"/>
      <c r="WFP194" s="307"/>
      <c r="WFQ194" s="307"/>
      <c r="WFR194" s="307"/>
      <c r="WFS194" s="307"/>
      <c r="WFT194" s="307"/>
      <c r="WFU194" s="307"/>
      <c r="WFV194" s="307"/>
      <c r="WFW194" s="307"/>
      <c r="WFX194" s="307"/>
      <c r="WFY194" s="307"/>
      <c r="WFZ194" s="307"/>
      <c r="WGA194" s="307"/>
      <c r="WGB194" s="307"/>
      <c r="WGC194" s="307"/>
      <c r="WGD194" s="307"/>
      <c r="WGE194" s="307"/>
      <c r="WGF194" s="307"/>
      <c r="WGG194" s="307"/>
      <c r="WGH194" s="307"/>
      <c r="WGI194" s="307"/>
      <c r="WGJ194" s="307"/>
      <c r="WGK194" s="307"/>
      <c r="WGL194" s="307"/>
      <c r="WGM194" s="307"/>
      <c r="WGN194" s="307"/>
      <c r="WGO194" s="307"/>
      <c r="WGP194" s="307"/>
      <c r="WGQ194" s="307"/>
      <c r="WGR194" s="307"/>
      <c r="WGS194" s="307"/>
      <c r="WGT194" s="307"/>
      <c r="WGU194" s="307"/>
      <c r="WGV194" s="307"/>
      <c r="WGW194" s="307"/>
      <c r="WGX194" s="307"/>
      <c r="WGY194" s="307"/>
      <c r="WGZ194" s="307"/>
      <c r="WHA194" s="307"/>
      <c r="WHB194" s="307"/>
      <c r="WHC194" s="307"/>
      <c r="WHD194" s="307"/>
      <c r="WHE194" s="307"/>
      <c r="WHF194" s="307"/>
      <c r="WHG194" s="307"/>
      <c r="WHH194" s="307"/>
      <c r="WHI194" s="307"/>
      <c r="WHJ194" s="307"/>
      <c r="WHK194" s="307"/>
      <c r="WHL194" s="307"/>
      <c r="WHM194" s="307"/>
      <c r="WHN194" s="307"/>
      <c r="WHO194" s="307"/>
      <c r="WHP194" s="307"/>
      <c r="WHQ194" s="307"/>
      <c r="WHR194" s="307"/>
      <c r="WHS194" s="307"/>
      <c r="WHT194" s="307"/>
      <c r="WHU194" s="307"/>
      <c r="WHV194" s="307"/>
      <c r="WHW194" s="307"/>
      <c r="WHX194" s="307"/>
      <c r="WHY194" s="307"/>
      <c r="WHZ194" s="307"/>
      <c r="WIA194" s="307"/>
      <c r="WIB194" s="307"/>
      <c r="WIC194" s="307"/>
      <c r="WID194" s="307"/>
      <c r="WIE194" s="307"/>
      <c r="WIF194" s="307"/>
      <c r="WIG194" s="307"/>
      <c r="WIH194" s="307"/>
      <c r="WII194" s="307"/>
      <c r="WIJ194" s="307"/>
      <c r="WIK194" s="307"/>
      <c r="WIL194" s="307"/>
      <c r="WIM194" s="307"/>
      <c r="WIN194" s="307"/>
      <c r="WIO194" s="307"/>
      <c r="WIP194" s="307"/>
      <c r="WIQ194" s="307"/>
      <c r="WIR194" s="307"/>
      <c r="WIS194" s="307"/>
      <c r="WIT194" s="307"/>
      <c r="WIU194" s="307"/>
      <c r="WIV194" s="307"/>
      <c r="WIW194" s="307"/>
      <c r="WIX194" s="307"/>
      <c r="WIY194" s="307"/>
      <c r="WIZ194" s="307"/>
      <c r="WJA194" s="307"/>
      <c r="WJB194" s="307"/>
      <c r="WJC194" s="307"/>
      <c r="WJD194" s="307"/>
      <c r="WJE194" s="307"/>
      <c r="WJF194" s="307"/>
      <c r="WJG194" s="307"/>
      <c r="WJH194" s="307"/>
      <c r="WJI194" s="307"/>
      <c r="WJJ194" s="307"/>
      <c r="WJK194" s="307"/>
      <c r="WJL194" s="307"/>
      <c r="WJM194" s="307"/>
      <c r="WJN194" s="307"/>
      <c r="WJO194" s="307"/>
      <c r="WJP194" s="307"/>
      <c r="WJQ194" s="307"/>
      <c r="WJR194" s="307"/>
      <c r="WJS194" s="307"/>
      <c r="WJT194" s="307"/>
      <c r="WJU194" s="307"/>
      <c r="WJV194" s="307"/>
      <c r="WJW194" s="307"/>
      <c r="WJX194" s="307"/>
      <c r="WJY194" s="307"/>
      <c r="WJZ194" s="307"/>
      <c r="WKA194" s="307"/>
      <c r="WKB194" s="307"/>
      <c r="WKC194" s="307"/>
      <c r="WKD194" s="307"/>
      <c r="WKE194" s="307"/>
      <c r="WKF194" s="307"/>
      <c r="WKG194" s="307"/>
      <c r="WKH194" s="307"/>
      <c r="WKI194" s="307"/>
      <c r="WKJ194" s="307"/>
      <c r="WKK194" s="307"/>
      <c r="WKL194" s="307"/>
      <c r="WKM194" s="307"/>
      <c r="WKN194" s="307"/>
      <c r="WKO194" s="307"/>
      <c r="WKP194" s="307"/>
      <c r="WKQ194" s="307"/>
      <c r="WKR194" s="307"/>
      <c r="WKS194" s="307"/>
      <c r="WKT194" s="307"/>
      <c r="WKU194" s="307"/>
      <c r="WKV194" s="307"/>
      <c r="WKW194" s="307"/>
      <c r="WKX194" s="307"/>
      <c r="WKY194" s="307"/>
      <c r="WKZ194" s="307"/>
      <c r="WLA194" s="307"/>
      <c r="WLB194" s="307"/>
      <c r="WLC194" s="307"/>
      <c r="WLD194" s="307"/>
      <c r="WLE194" s="307"/>
      <c r="WLF194" s="307"/>
      <c r="WLG194" s="307"/>
      <c r="WLH194" s="307"/>
      <c r="WLI194" s="307"/>
      <c r="WLJ194" s="307"/>
      <c r="WLK194" s="307"/>
      <c r="WLL194" s="307"/>
      <c r="WLM194" s="307"/>
      <c r="WLN194" s="307"/>
      <c r="WLO194" s="307"/>
      <c r="WLP194" s="307"/>
      <c r="WLQ194" s="307"/>
      <c r="WLR194" s="307"/>
      <c r="WLS194" s="307"/>
      <c r="WLT194" s="307"/>
      <c r="WLU194" s="307"/>
      <c r="WLV194" s="307"/>
      <c r="WLW194" s="307"/>
      <c r="WLX194" s="307"/>
      <c r="WLY194" s="307"/>
      <c r="WLZ194" s="307"/>
      <c r="WMA194" s="307"/>
      <c r="WMB194" s="307"/>
      <c r="WMC194" s="307"/>
      <c r="WMD194" s="307"/>
      <c r="WME194" s="307"/>
      <c r="WMF194" s="307"/>
      <c r="WMG194" s="307"/>
      <c r="WMH194" s="307"/>
      <c r="WMI194" s="307"/>
      <c r="WMJ194" s="307"/>
      <c r="WMK194" s="307"/>
      <c r="WML194" s="307"/>
      <c r="WMM194" s="307"/>
      <c r="WMN194" s="307"/>
      <c r="WMO194" s="307"/>
      <c r="WMP194" s="307"/>
      <c r="WMQ194" s="307"/>
      <c r="WMR194" s="307"/>
      <c r="WMS194" s="307"/>
      <c r="WMT194" s="307"/>
      <c r="WMU194" s="307"/>
      <c r="WMV194" s="307"/>
      <c r="WMW194" s="307"/>
      <c r="WMX194" s="307"/>
      <c r="WMY194" s="307"/>
      <c r="WMZ194" s="307"/>
      <c r="WNA194" s="307"/>
      <c r="WNB194" s="307"/>
      <c r="WNC194" s="307"/>
      <c r="WND194" s="307"/>
      <c r="WNE194" s="307"/>
      <c r="WNF194" s="307"/>
      <c r="WNG194" s="307"/>
      <c r="WNH194" s="307"/>
      <c r="WNI194" s="307"/>
      <c r="WNJ194" s="307"/>
      <c r="WNK194" s="307"/>
      <c r="WNL194" s="307"/>
      <c r="WNM194" s="307"/>
      <c r="WNN194" s="307"/>
      <c r="WNO194" s="307"/>
      <c r="WNP194" s="307"/>
      <c r="WNQ194" s="307"/>
      <c r="WNR194" s="307"/>
      <c r="WNS194" s="307"/>
      <c r="WNT194" s="307"/>
      <c r="WNU194" s="307"/>
      <c r="WNV194" s="307"/>
      <c r="WNW194" s="307"/>
      <c r="WNX194" s="307"/>
      <c r="WNY194" s="307"/>
      <c r="WNZ194" s="307"/>
      <c r="WOA194" s="307"/>
      <c r="WOB194" s="307"/>
      <c r="WOC194" s="307"/>
      <c r="WOD194" s="307"/>
      <c r="WOE194" s="307"/>
      <c r="WOF194" s="307"/>
      <c r="WOG194" s="307"/>
      <c r="WOH194" s="307"/>
      <c r="WOI194" s="307"/>
      <c r="WOJ194" s="307"/>
      <c r="WOK194" s="307"/>
      <c r="WOL194" s="307"/>
      <c r="WOM194" s="307"/>
      <c r="WON194" s="307"/>
      <c r="WOO194" s="307"/>
      <c r="WOP194" s="307"/>
      <c r="WOQ194" s="307"/>
      <c r="WOR194" s="307"/>
      <c r="WOS194" s="307"/>
      <c r="WOT194" s="307"/>
      <c r="WOU194" s="307"/>
      <c r="WOV194" s="307"/>
      <c r="WOW194" s="307"/>
      <c r="WOX194" s="307"/>
      <c r="WOY194" s="307"/>
      <c r="WOZ194" s="307"/>
      <c r="WPA194" s="307"/>
      <c r="WPB194" s="307"/>
      <c r="WPC194" s="307"/>
      <c r="WPD194" s="307"/>
      <c r="WPE194" s="307"/>
      <c r="WPF194" s="307"/>
      <c r="WPG194" s="307"/>
      <c r="WPH194" s="307"/>
      <c r="WPI194" s="307"/>
      <c r="WPJ194" s="307"/>
      <c r="WPK194" s="307"/>
      <c r="WPL194" s="307"/>
      <c r="WPM194" s="307"/>
      <c r="WPN194" s="307"/>
      <c r="WPO194" s="307"/>
      <c r="WPP194" s="307"/>
      <c r="WPQ194" s="307"/>
      <c r="WPR194" s="307"/>
      <c r="WPS194" s="307"/>
      <c r="WPT194" s="307"/>
      <c r="WPU194" s="307"/>
      <c r="WPV194" s="307"/>
      <c r="WPW194" s="307"/>
      <c r="WPX194" s="307"/>
      <c r="WPY194" s="307"/>
      <c r="WPZ194" s="307"/>
      <c r="WQA194" s="307"/>
      <c r="WQB194" s="307"/>
      <c r="WQC194" s="307"/>
      <c r="WQD194" s="307"/>
      <c r="WQE194" s="307"/>
      <c r="WQF194" s="307"/>
      <c r="WQG194" s="307"/>
      <c r="WQH194" s="307"/>
      <c r="WQI194" s="307"/>
      <c r="WQJ194" s="307"/>
      <c r="WQK194" s="307"/>
      <c r="WQL194" s="307"/>
      <c r="WQM194" s="307"/>
      <c r="WQN194" s="307"/>
      <c r="WQO194" s="307"/>
      <c r="WQP194" s="307"/>
      <c r="WQQ194" s="307"/>
      <c r="WQR194" s="307"/>
      <c r="WQS194" s="307"/>
      <c r="WQT194" s="307"/>
      <c r="WQU194" s="307"/>
      <c r="WQV194" s="307"/>
      <c r="WQW194" s="307"/>
      <c r="WQX194" s="307"/>
      <c r="WQY194" s="307"/>
      <c r="WQZ194" s="307"/>
      <c r="WRA194" s="307"/>
      <c r="WRB194" s="307"/>
      <c r="WRC194" s="307"/>
      <c r="WRD194" s="307"/>
      <c r="WRE194" s="307"/>
      <c r="WRF194" s="307"/>
      <c r="WRG194" s="307"/>
      <c r="WRH194" s="307"/>
      <c r="WRI194" s="307"/>
      <c r="WRJ194" s="307"/>
      <c r="WRK194" s="307"/>
      <c r="WRL194" s="307"/>
      <c r="WRM194" s="307"/>
      <c r="WRN194" s="307"/>
      <c r="WRO194" s="307"/>
      <c r="WRP194" s="307"/>
      <c r="WRQ194" s="307"/>
      <c r="WRR194" s="307"/>
      <c r="WRS194" s="307"/>
      <c r="WRT194" s="307"/>
      <c r="WRU194" s="307"/>
      <c r="WRV194" s="307"/>
      <c r="WRW194" s="307"/>
      <c r="WRX194" s="307"/>
      <c r="WRY194" s="307"/>
      <c r="WRZ194" s="307"/>
      <c r="WSA194" s="307"/>
      <c r="WSB194" s="307"/>
      <c r="WSC194" s="307"/>
      <c r="WSD194" s="307"/>
      <c r="WSE194" s="307"/>
      <c r="WSF194" s="307"/>
      <c r="WSG194" s="307"/>
      <c r="WSH194" s="307"/>
      <c r="WSI194" s="307"/>
      <c r="WSJ194" s="307"/>
      <c r="WSK194" s="307"/>
      <c r="WSL194" s="307"/>
      <c r="WSM194" s="307"/>
      <c r="WSN194" s="307"/>
      <c r="WSO194" s="307"/>
      <c r="WSP194" s="307"/>
      <c r="WSQ194" s="307"/>
      <c r="WSR194" s="307"/>
      <c r="WSS194" s="307"/>
      <c r="WST194" s="307"/>
      <c r="WSU194" s="307"/>
      <c r="WSV194" s="307"/>
      <c r="WSW194" s="307"/>
      <c r="WSX194" s="307"/>
      <c r="WSY194" s="307"/>
      <c r="WSZ194" s="307"/>
      <c r="WTA194" s="307"/>
      <c r="WTB194" s="307"/>
      <c r="WTC194" s="307"/>
      <c r="WTD194" s="307"/>
      <c r="WTE194" s="307"/>
      <c r="WTF194" s="307"/>
      <c r="WTG194" s="307"/>
      <c r="WTH194" s="307"/>
      <c r="WTI194" s="307"/>
      <c r="WTJ194" s="307"/>
      <c r="WTK194" s="307"/>
      <c r="WTL194" s="307"/>
      <c r="WTM194" s="307"/>
      <c r="WTN194" s="307"/>
      <c r="WTO194" s="307"/>
      <c r="WTP194" s="307"/>
      <c r="WTQ194" s="307"/>
      <c r="WTR194" s="307"/>
      <c r="WTS194" s="307"/>
      <c r="WTT194" s="307"/>
      <c r="WTU194" s="307"/>
      <c r="WTV194" s="307"/>
      <c r="WTW194" s="307"/>
      <c r="WTX194" s="307"/>
      <c r="WTY194" s="307"/>
      <c r="WTZ194" s="307"/>
      <c r="WUA194" s="307"/>
      <c r="WUB194" s="307"/>
      <c r="WUC194" s="307"/>
      <c r="WUD194" s="307"/>
      <c r="WUE194" s="307"/>
      <c r="WUF194" s="307"/>
      <c r="WUG194" s="307"/>
      <c r="WUH194" s="307"/>
      <c r="WUI194" s="307"/>
      <c r="WUJ194" s="307"/>
      <c r="WUK194" s="307"/>
      <c r="WUL194" s="307"/>
      <c r="WUM194" s="307"/>
      <c r="WUN194" s="307"/>
      <c r="WUO194" s="307"/>
      <c r="WUP194" s="307"/>
      <c r="WUQ194" s="307"/>
      <c r="WUR194" s="307"/>
      <c r="WUS194" s="307"/>
      <c r="WUT194" s="307"/>
      <c r="WUU194" s="307"/>
      <c r="WUV194" s="307"/>
      <c r="WUW194" s="307"/>
      <c r="WUX194" s="307"/>
      <c r="WUY194" s="307"/>
      <c r="WUZ194" s="307"/>
      <c r="WVA194" s="307"/>
      <c r="WVB194" s="307"/>
      <c r="WVC194" s="307"/>
      <c r="WVD194" s="307"/>
      <c r="WVE194" s="307"/>
      <c r="WVF194" s="307"/>
      <c r="WVG194" s="307"/>
      <c r="WVH194" s="307"/>
      <c r="WVI194" s="307"/>
      <c r="WVJ194" s="307"/>
      <c r="WVK194" s="307"/>
      <c r="WVL194" s="307"/>
      <c r="WVM194" s="307"/>
      <c r="WVN194" s="307"/>
      <c r="WVO194" s="307"/>
      <c r="WVP194" s="307"/>
      <c r="WVQ194" s="307"/>
      <c r="WVR194" s="307"/>
      <c r="WVS194" s="307"/>
      <c r="WVT194" s="307"/>
      <c r="WVU194" s="307"/>
      <c r="WVV194" s="307"/>
      <c r="WVW194" s="307"/>
      <c r="WVX194" s="307"/>
      <c r="WVY194" s="307"/>
      <c r="WVZ194" s="307"/>
      <c r="WWA194" s="307"/>
      <c r="WWB194" s="307"/>
      <c r="WWC194" s="307"/>
      <c r="WWD194" s="307"/>
      <c r="WWE194" s="307"/>
      <c r="WWF194" s="307"/>
      <c r="WWG194" s="307"/>
      <c r="WWH194" s="307"/>
      <c r="WWI194" s="307"/>
      <c r="WWJ194" s="307"/>
      <c r="WWK194" s="307"/>
      <c r="WWL194" s="307"/>
      <c r="WWM194" s="307"/>
      <c r="WWN194" s="307"/>
      <c r="WWO194" s="307"/>
      <c r="WWP194" s="307"/>
      <c r="WWQ194" s="307"/>
      <c r="WWR194" s="307"/>
      <c r="WWS194" s="307"/>
      <c r="WWT194" s="307"/>
      <c r="WWU194" s="307"/>
      <c r="WWV194" s="307"/>
      <c r="WWW194" s="307"/>
      <c r="WWX194" s="307"/>
      <c r="WWY194" s="307"/>
      <c r="WWZ194" s="307"/>
      <c r="WXA194" s="307"/>
      <c r="WXB194" s="307"/>
      <c r="WXC194" s="307"/>
      <c r="WXD194" s="307"/>
      <c r="WXE194" s="307"/>
      <c r="WXF194" s="307"/>
      <c r="WXG194" s="307"/>
      <c r="WXH194" s="307"/>
      <c r="WXI194" s="307"/>
      <c r="WXJ194" s="307"/>
      <c r="WXK194" s="307"/>
      <c r="WXL194" s="307"/>
      <c r="WXM194" s="307"/>
      <c r="WXN194" s="307"/>
      <c r="WXO194" s="307"/>
      <c r="WXP194" s="307"/>
      <c r="WXQ194" s="307"/>
      <c r="WXR194" s="307"/>
      <c r="WXS194" s="307"/>
      <c r="WXT194" s="307"/>
      <c r="WXU194" s="307"/>
      <c r="WXV194" s="307"/>
      <c r="WXW194" s="307"/>
      <c r="WXX194" s="307"/>
      <c r="WXY194" s="307"/>
      <c r="WXZ194" s="307"/>
      <c r="WYA194" s="307"/>
      <c r="WYB194" s="307"/>
      <c r="WYC194" s="307"/>
      <c r="WYD194" s="307"/>
      <c r="WYE194" s="307"/>
      <c r="WYF194" s="307"/>
      <c r="WYG194" s="307"/>
      <c r="WYH194" s="307"/>
      <c r="WYI194" s="307"/>
      <c r="WYJ194" s="307"/>
      <c r="WYK194" s="307"/>
      <c r="WYL194" s="307"/>
      <c r="WYM194" s="307"/>
      <c r="WYN194" s="307"/>
      <c r="WYO194" s="307"/>
      <c r="WYP194" s="307"/>
      <c r="WYQ194" s="307"/>
      <c r="WYR194" s="307"/>
      <c r="WYS194" s="307"/>
      <c r="WYT194" s="307"/>
      <c r="WYU194" s="307"/>
      <c r="WYV194" s="307"/>
      <c r="WYW194" s="307"/>
      <c r="WYX194" s="307"/>
      <c r="WYY194" s="307"/>
      <c r="WYZ194" s="307"/>
      <c r="WZA194" s="307"/>
      <c r="WZB194" s="307"/>
      <c r="WZC194" s="307"/>
      <c r="WZD194" s="307"/>
      <c r="WZE194" s="307"/>
      <c r="WZF194" s="307"/>
      <c r="WZG194" s="307"/>
      <c r="WZH194" s="307"/>
      <c r="WZI194" s="307"/>
      <c r="WZJ194" s="307"/>
      <c r="WZK194" s="307"/>
      <c r="WZL194" s="307"/>
      <c r="WZM194" s="307"/>
      <c r="WZN194" s="307"/>
      <c r="WZO194" s="307"/>
      <c r="WZP194" s="307"/>
      <c r="WZQ194" s="307"/>
      <c r="WZR194" s="307"/>
      <c r="WZS194" s="307"/>
      <c r="WZT194" s="307"/>
      <c r="WZU194" s="307"/>
      <c r="WZV194" s="307"/>
      <c r="WZW194" s="307"/>
      <c r="WZX194" s="307"/>
      <c r="WZY194" s="307"/>
      <c r="WZZ194" s="307"/>
      <c r="XAA194" s="307"/>
      <c r="XAB194" s="307"/>
      <c r="XAC194" s="307"/>
      <c r="XAD194" s="307"/>
      <c r="XAE194" s="307"/>
      <c r="XAF194" s="307"/>
      <c r="XAG194" s="307"/>
      <c r="XAH194" s="307"/>
      <c r="XAI194" s="307"/>
      <c r="XAJ194" s="307"/>
      <c r="XAK194" s="307"/>
      <c r="XAL194" s="307"/>
      <c r="XAM194" s="307"/>
      <c r="XAN194" s="307"/>
      <c r="XAO194" s="307"/>
      <c r="XAP194" s="307"/>
      <c r="XAQ194" s="307"/>
      <c r="XAR194" s="307"/>
      <c r="XAS194" s="307"/>
      <c r="XAT194" s="307"/>
      <c r="XAU194" s="307"/>
      <c r="XAV194" s="307"/>
      <c r="XAW194" s="307"/>
      <c r="XAX194" s="307"/>
      <c r="XAY194" s="307"/>
      <c r="XAZ194" s="307"/>
      <c r="XBA194" s="307"/>
      <c r="XBB194" s="307"/>
      <c r="XBC194" s="307"/>
      <c r="XBD194" s="307"/>
      <c r="XBE194" s="307"/>
      <c r="XBF194" s="307"/>
      <c r="XBG194" s="307"/>
      <c r="XBH194" s="307"/>
      <c r="XBI194" s="307"/>
      <c r="XBJ194" s="307"/>
      <c r="XBK194" s="307"/>
      <c r="XBL194" s="307"/>
      <c r="XBM194" s="307"/>
      <c r="XBN194" s="307"/>
      <c r="XBO194" s="307"/>
      <c r="XBP194" s="307"/>
      <c r="XBQ194" s="307"/>
      <c r="XBR194" s="307"/>
      <c r="XBS194" s="307"/>
      <c r="XBT194" s="307"/>
      <c r="XBU194" s="307"/>
      <c r="XBV194" s="307"/>
      <c r="XBW194" s="307"/>
      <c r="XBX194" s="307"/>
      <c r="XBY194" s="307"/>
      <c r="XBZ194" s="307"/>
      <c r="XCA194" s="307"/>
      <c r="XCB194" s="307"/>
      <c r="XCC194" s="307"/>
      <c r="XCD194" s="307"/>
      <c r="XCE194" s="307"/>
      <c r="XCF194" s="307"/>
      <c r="XCG194" s="307"/>
      <c r="XCH194" s="307"/>
      <c r="XCI194" s="307"/>
      <c r="XCJ194" s="307"/>
      <c r="XCK194" s="307"/>
      <c r="XCL194" s="307"/>
      <c r="XCM194" s="307"/>
      <c r="XCN194" s="307"/>
      <c r="XCO194" s="307"/>
      <c r="XCP194" s="307"/>
      <c r="XCQ194" s="307"/>
      <c r="XCR194" s="307"/>
      <c r="XCS194" s="307"/>
      <c r="XCT194" s="307"/>
      <c r="XCU194" s="307"/>
      <c r="XCV194" s="307"/>
      <c r="XCW194" s="307"/>
      <c r="XCX194" s="307"/>
      <c r="XCY194" s="307"/>
      <c r="XCZ194" s="307"/>
      <c r="XDA194" s="307"/>
      <c r="XDB194" s="307"/>
      <c r="XDC194" s="307"/>
      <c r="XDD194" s="307"/>
      <c r="XDE194" s="307"/>
      <c r="XDF194" s="307"/>
      <c r="XDG194" s="307"/>
      <c r="XDH194" s="307"/>
      <c r="XDI194" s="307"/>
      <c r="XDJ194" s="307"/>
      <c r="XDK194" s="307"/>
      <c r="XDL194" s="307"/>
      <c r="XDM194" s="307"/>
      <c r="XDN194" s="307"/>
      <c r="XDO194" s="307"/>
      <c r="XDP194" s="307"/>
      <c r="XDQ194" s="307"/>
      <c r="XDR194" s="307"/>
      <c r="XDS194" s="307"/>
      <c r="XDT194" s="307"/>
      <c r="XDU194" s="307"/>
      <c r="XDV194" s="307"/>
      <c r="XDW194" s="307"/>
      <c r="XDX194" s="307"/>
      <c r="XDY194" s="307"/>
      <c r="XDZ194" s="307"/>
      <c r="XEA194" s="307"/>
      <c r="XEB194" s="307"/>
      <c r="XEC194" s="307"/>
      <c r="XED194" s="307"/>
      <c r="XEE194" s="307"/>
      <c r="XEF194" s="307"/>
      <c r="XEG194" s="307"/>
      <c r="XEH194" s="307"/>
      <c r="XEI194" s="307"/>
      <c r="XEJ194" s="307"/>
      <c r="XEK194" s="307"/>
      <c r="XEL194" s="307"/>
      <c r="XEM194" s="307"/>
      <c r="XEN194" s="307"/>
      <c r="XEO194" s="307"/>
      <c r="XEP194" s="307"/>
      <c r="XEQ194" s="307"/>
      <c r="XER194" s="307"/>
      <c r="XES194" s="307"/>
      <c r="XET194" s="307"/>
      <c r="XEU194" s="307"/>
      <c r="XEV194" s="307"/>
      <c r="XEW194" s="307"/>
      <c r="XEX194" s="307"/>
      <c r="XEY194" s="307"/>
      <c r="XEZ194" s="307"/>
      <c r="XFA194" s="307"/>
      <c r="XFB194" s="307"/>
      <c r="XFC194" s="307"/>
      <c r="XFD194" s="307"/>
    </row>
    <row r="195" spans="1:16384" ht="179.25" customHeight="1" x14ac:dyDescent="0.2">
      <c r="A19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5"/>
      <c r="C195" s="325"/>
      <c r="D195" s="325"/>
      <c r="E195" s="325"/>
      <c r="F195" s="325"/>
      <c r="G195" s="325"/>
      <c r="H195" s="325"/>
    </row>
    <row r="196" spans="1:16384" ht="82.5" customHeight="1" x14ac:dyDescent="0.2">
      <c r="A196" s="325" t="s">
        <v>164</v>
      </c>
      <c r="B196" s="325"/>
      <c r="C196" s="325"/>
      <c r="D196" s="325"/>
      <c r="E196" s="325"/>
      <c r="F196" s="325"/>
      <c r="G196" s="325"/>
      <c r="H196" s="325"/>
    </row>
    <row r="197" spans="1:16384" ht="23.25" x14ac:dyDescent="0.2">
      <c r="A197" s="307" t="s">
        <v>165</v>
      </c>
      <c r="B197" s="307"/>
      <c r="C197" s="307"/>
      <c r="D197" s="307"/>
      <c r="E197" s="307"/>
      <c r="F197" s="307"/>
      <c r="G197" s="307"/>
      <c r="H197" s="307"/>
    </row>
    <row r="198" spans="1:16384" s="97" customFormat="1" ht="114.75" customHeight="1" x14ac:dyDescent="0.2">
      <c r="A198" s="325" t="s">
        <v>166</v>
      </c>
      <c r="B198" s="325"/>
      <c r="C198" s="325"/>
      <c r="D198" s="325"/>
      <c r="E198" s="325"/>
      <c r="F198" s="325"/>
      <c r="G198" s="325"/>
      <c r="H198" s="325"/>
    </row>
  </sheetData>
  <sheetProtection selectLockedCells="1" selectUnlockedCells="1"/>
  <mergeCells count="2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76:C176"/>
    <mergeCell ref="A177:C177"/>
    <mergeCell ref="A178:C178"/>
    <mergeCell ref="A179:C179"/>
    <mergeCell ref="A180:C180"/>
    <mergeCell ref="A182:H182"/>
    <mergeCell ref="A168:B168"/>
    <mergeCell ref="D168:H168"/>
    <mergeCell ref="C173:D173"/>
    <mergeCell ref="A174:C174"/>
    <mergeCell ref="G174:H174"/>
    <mergeCell ref="A175:C175"/>
    <mergeCell ref="A165:C165"/>
    <mergeCell ref="D165:H165"/>
    <mergeCell ref="A166:B166"/>
    <mergeCell ref="C166:C167"/>
    <mergeCell ref="D166:H166"/>
    <mergeCell ref="A167:B167"/>
    <mergeCell ref="D167:H167"/>
    <mergeCell ref="A192:B192"/>
    <mergeCell ref="D192:E192"/>
    <mergeCell ref="A193:H193"/>
    <mergeCell ref="A194:H194"/>
    <mergeCell ref="I194:P194"/>
    <mergeCell ref="Q194:X194"/>
    <mergeCell ref="A189:B189"/>
    <mergeCell ref="D189:E189"/>
    <mergeCell ref="A190:B190"/>
    <mergeCell ref="D190:E190"/>
    <mergeCell ref="A191:B191"/>
    <mergeCell ref="D191:E191"/>
    <mergeCell ref="A183:H183"/>
    <mergeCell ref="A185:E185"/>
    <mergeCell ref="A186:E186"/>
    <mergeCell ref="A187:B187"/>
    <mergeCell ref="D187:E187"/>
    <mergeCell ref="A188:B188"/>
    <mergeCell ref="D188:E188"/>
    <mergeCell ref="DQ194:DX194"/>
    <mergeCell ref="DY194:EF194"/>
    <mergeCell ref="EG194:EN194"/>
    <mergeCell ref="EO194:EV194"/>
    <mergeCell ref="EW194:FD194"/>
    <mergeCell ref="FE194:FL194"/>
    <mergeCell ref="BU194:CB194"/>
    <mergeCell ref="CC194:CJ194"/>
    <mergeCell ref="CK194:CR194"/>
    <mergeCell ref="CS194:CZ194"/>
    <mergeCell ref="DA194:DH194"/>
    <mergeCell ref="DI194:DP194"/>
    <mergeCell ref="Y194:AF194"/>
    <mergeCell ref="AG194:AN194"/>
    <mergeCell ref="AO194:AV194"/>
    <mergeCell ref="AW194:BD194"/>
    <mergeCell ref="BE194:BL194"/>
    <mergeCell ref="BM194:BT194"/>
    <mergeCell ref="JE194:JL194"/>
    <mergeCell ref="JM194:JT194"/>
    <mergeCell ref="JU194:KB194"/>
    <mergeCell ref="KC194:KJ194"/>
    <mergeCell ref="KK194:KR194"/>
    <mergeCell ref="KS194:KZ194"/>
    <mergeCell ref="HI194:HP194"/>
    <mergeCell ref="HQ194:HX194"/>
    <mergeCell ref="HY194:IF194"/>
    <mergeCell ref="IG194:IN194"/>
    <mergeCell ref="IO194:IV194"/>
    <mergeCell ref="IW194:JD194"/>
    <mergeCell ref="FM194:FT194"/>
    <mergeCell ref="FU194:GB194"/>
    <mergeCell ref="GC194:GJ194"/>
    <mergeCell ref="GK194:GR194"/>
    <mergeCell ref="GS194:GZ194"/>
    <mergeCell ref="HA194:HH194"/>
    <mergeCell ref="OS194:OZ194"/>
    <mergeCell ref="PA194:PH194"/>
    <mergeCell ref="PI194:PP194"/>
    <mergeCell ref="PQ194:PX194"/>
    <mergeCell ref="PY194:QF194"/>
    <mergeCell ref="QG194:QN194"/>
    <mergeCell ref="MW194:ND194"/>
    <mergeCell ref="NE194:NL194"/>
    <mergeCell ref="NM194:NT194"/>
    <mergeCell ref="NU194:OB194"/>
    <mergeCell ref="OC194:OJ194"/>
    <mergeCell ref="OK194:OR194"/>
    <mergeCell ref="LA194:LH194"/>
    <mergeCell ref="LI194:LP194"/>
    <mergeCell ref="LQ194:LX194"/>
    <mergeCell ref="LY194:MF194"/>
    <mergeCell ref="MG194:MN194"/>
    <mergeCell ref="MO194:MV194"/>
    <mergeCell ref="UG194:UN194"/>
    <mergeCell ref="UO194:UV194"/>
    <mergeCell ref="UW194:VD194"/>
    <mergeCell ref="VE194:VL194"/>
    <mergeCell ref="VM194:VT194"/>
    <mergeCell ref="VU194:WB194"/>
    <mergeCell ref="SK194:SR194"/>
    <mergeCell ref="SS194:SZ194"/>
    <mergeCell ref="TA194:TH194"/>
    <mergeCell ref="TI194:TP194"/>
    <mergeCell ref="TQ194:TX194"/>
    <mergeCell ref="TY194:UF194"/>
    <mergeCell ref="QO194:QV194"/>
    <mergeCell ref="QW194:RD194"/>
    <mergeCell ref="RE194:RL194"/>
    <mergeCell ref="RM194:RT194"/>
    <mergeCell ref="RU194:SB194"/>
    <mergeCell ref="SC194:SJ194"/>
    <mergeCell ref="ZU194:AAB194"/>
    <mergeCell ref="AAC194:AAJ194"/>
    <mergeCell ref="AAK194:AAR194"/>
    <mergeCell ref="AAS194:AAZ194"/>
    <mergeCell ref="ABA194:ABH194"/>
    <mergeCell ref="ABI194:ABP194"/>
    <mergeCell ref="XY194:YF194"/>
    <mergeCell ref="YG194:YN194"/>
    <mergeCell ref="YO194:YV194"/>
    <mergeCell ref="YW194:ZD194"/>
    <mergeCell ref="ZE194:ZL194"/>
    <mergeCell ref="ZM194:ZT194"/>
    <mergeCell ref="WC194:WJ194"/>
    <mergeCell ref="WK194:WR194"/>
    <mergeCell ref="WS194:WZ194"/>
    <mergeCell ref="XA194:XH194"/>
    <mergeCell ref="XI194:XP194"/>
    <mergeCell ref="XQ194:XX194"/>
    <mergeCell ref="AFI194:AFP194"/>
    <mergeCell ref="AFQ194:AFX194"/>
    <mergeCell ref="AFY194:AGF194"/>
    <mergeCell ref="AGG194:AGN194"/>
    <mergeCell ref="AGO194:AGV194"/>
    <mergeCell ref="AGW194:AHD194"/>
    <mergeCell ref="ADM194:ADT194"/>
    <mergeCell ref="ADU194:AEB194"/>
    <mergeCell ref="AEC194:AEJ194"/>
    <mergeCell ref="AEK194:AER194"/>
    <mergeCell ref="AES194:AEZ194"/>
    <mergeCell ref="AFA194:AFH194"/>
    <mergeCell ref="ABQ194:ABX194"/>
    <mergeCell ref="ABY194:ACF194"/>
    <mergeCell ref="ACG194:ACN194"/>
    <mergeCell ref="ACO194:ACV194"/>
    <mergeCell ref="ACW194:ADD194"/>
    <mergeCell ref="ADE194:ADL194"/>
    <mergeCell ref="AKW194:ALD194"/>
    <mergeCell ref="ALE194:ALL194"/>
    <mergeCell ref="ALM194:ALT194"/>
    <mergeCell ref="ALU194:AMB194"/>
    <mergeCell ref="AMC194:AMJ194"/>
    <mergeCell ref="AMK194:AMR194"/>
    <mergeCell ref="AJA194:AJH194"/>
    <mergeCell ref="AJI194:AJP194"/>
    <mergeCell ref="AJQ194:AJX194"/>
    <mergeCell ref="AJY194:AKF194"/>
    <mergeCell ref="AKG194:AKN194"/>
    <mergeCell ref="AKO194:AKV194"/>
    <mergeCell ref="AHE194:AHL194"/>
    <mergeCell ref="AHM194:AHT194"/>
    <mergeCell ref="AHU194:AIB194"/>
    <mergeCell ref="AIC194:AIJ194"/>
    <mergeCell ref="AIK194:AIR194"/>
    <mergeCell ref="AIS194:AIZ194"/>
    <mergeCell ref="AQK194:AQR194"/>
    <mergeCell ref="AQS194:AQZ194"/>
    <mergeCell ref="ARA194:ARH194"/>
    <mergeCell ref="ARI194:ARP194"/>
    <mergeCell ref="ARQ194:ARX194"/>
    <mergeCell ref="ARY194:ASF194"/>
    <mergeCell ref="AOO194:AOV194"/>
    <mergeCell ref="AOW194:APD194"/>
    <mergeCell ref="APE194:APL194"/>
    <mergeCell ref="APM194:APT194"/>
    <mergeCell ref="APU194:AQB194"/>
    <mergeCell ref="AQC194:AQJ194"/>
    <mergeCell ref="AMS194:AMZ194"/>
    <mergeCell ref="ANA194:ANH194"/>
    <mergeCell ref="ANI194:ANP194"/>
    <mergeCell ref="ANQ194:ANX194"/>
    <mergeCell ref="ANY194:AOF194"/>
    <mergeCell ref="AOG194:AON194"/>
    <mergeCell ref="AVY194:AWF194"/>
    <mergeCell ref="AWG194:AWN194"/>
    <mergeCell ref="AWO194:AWV194"/>
    <mergeCell ref="AWW194:AXD194"/>
    <mergeCell ref="AXE194:AXL194"/>
    <mergeCell ref="AXM194:AXT194"/>
    <mergeCell ref="AUC194:AUJ194"/>
    <mergeCell ref="AUK194:AUR194"/>
    <mergeCell ref="AUS194:AUZ194"/>
    <mergeCell ref="AVA194:AVH194"/>
    <mergeCell ref="AVI194:AVP194"/>
    <mergeCell ref="AVQ194:AVX194"/>
    <mergeCell ref="ASG194:ASN194"/>
    <mergeCell ref="ASO194:ASV194"/>
    <mergeCell ref="ASW194:ATD194"/>
    <mergeCell ref="ATE194:ATL194"/>
    <mergeCell ref="ATM194:ATT194"/>
    <mergeCell ref="ATU194:AUB194"/>
    <mergeCell ref="BBM194:BBT194"/>
    <mergeCell ref="BBU194:BCB194"/>
    <mergeCell ref="BCC194:BCJ194"/>
    <mergeCell ref="BCK194:BCR194"/>
    <mergeCell ref="BCS194:BCZ194"/>
    <mergeCell ref="BDA194:BDH194"/>
    <mergeCell ref="AZQ194:AZX194"/>
    <mergeCell ref="AZY194:BAF194"/>
    <mergeCell ref="BAG194:BAN194"/>
    <mergeCell ref="BAO194:BAV194"/>
    <mergeCell ref="BAW194:BBD194"/>
    <mergeCell ref="BBE194:BBL194"/>
    <mergeCell ref="AXU194:AYB194"/>
    <mergeCell ref="AYC194:AYJ194"/>
    <mergeCell ref="AYK194:AYR194"/>
    <mergeCell ref="AYS194:AYZ194"/>
    <mergeCell ref="AZA194:AZH194"/>
    <mergeCell ref="AZI194:AZP194"/>
    <mergeCell ref="BHA194:BHH194"/>
    <mergeCell ref="BHI194:BHP194"/>
    <mergeCell ref="BHQ194:BHX194"/>
    <mergeCell ref="BHY194:BIF194"/>
    <mergeCell ref="BIG194:BIN194"/>
    <mergeCell ref="BIO194:BIV194"/>
    <mergeCell ref="BFE194:BFL194"/>
    <mergeCell ref="BFM194:BFT194"/>
    <mergeCell ref="BFU194:BGB194"/>
    <mergeCell ref="BGC194:BGJ194"/>
    <mergeCell ref="BGK194:BGR194"/>
    <mergeCell ref="BGS194:BGZ194"/>
    <mergeCell ref="BDI194:BDP194"/>
    <mergeCell ref="BDQ194:BDX194"/>
    <mergeCell ref="BDY194:BEF194"/>
    <mergeCell ref="BEG194:BEN194"/>
    <mergeCell ref="BEO194:BEV194"/>
    <mergeCell ref="BEW194:BFD194"/>
    <mergeCell ref="BMO194:BMV194"/>
    <mergeCell ref="BMW194:BND194"/>
    <mergeCell ref="BNE194:BNL194"/>
    <mergeCell ref="BNM194:BNT194"/>
    <mergeCell ref="BNU194:BOB194"/>
    <mergeCell ref="BOC194:BOJ194"/>
    <mergeCell ref="BKS194:BKZ194"/>
    <mergeCell ref="BLA194:BLH194"/>
    <mergeCell ref="BLI194:BLP194"/>
    <mergeCell ref="BLQ194:BLX194"/>
    <mergeCell ref="BLY194:BMF194"/>
    <mergeCell ref="BMG194:BMN194"/>
    <mergeCell ref="BIW194:BJD194"/>
    <mergeCell ref="BJE194:BJL194"/>
    <mergeCell ref="BJM194:BJT194"/>
    <mergeCell ref="BJU194:BKB194"/>
    <mergeCell ref="BKC194:BKJ194"/>
    <mergeCell ref="BKK194:BKR194"/>
    <mergeCell ref="BSC194:BSJ194"/>
    <mergeCell ref="BSK194:BSR194"/>
    <mergeCell ref="BSS194:BSZ194"/>
    <mergeCell ref="BTA194:BTH194"/>
    <mergeCell ref="BTI194:BTP194"/>
    <mergeCell ref="BTQ194:BTX194"/>
    <mergeCell ref="BQG194:BQN194"/>
    <mergeCell ref="BQO194:BQV194"/>
    <mergeCell ref="BQW194:BRD194"/>
    <mergeCell ref="BRE194:BRL194"/>
    <mergeCell ref="BRM194:BRT194"/>
    <mergeCell ref="BRU194:BSB194"/>
    <mergeCell ref="BOK194:BOR194"/>
    <mergeCell ref="BOS194:BOZ194"/>
    <mergeCell ref="BPA194:BPH194"/>
    <mergeCell ref="BPI194:BPP194"/>
    <mergeCell ref="BPQ194:BPX194"/>
    <mergeCell ref="BPY194:BQF194"/>
    <mergeCell ref="BXQ194:BXX194"/>
    <mergeCell ref="BXY194:BYF194"/>
    <mergeCell ref="BYG194:BYN194"/>
    <mergeCell ref="BYO194:BYV194"/>
    <mergeCell ref="BYW194:BZD194"/>
    <mergeCell ref="BZE194:BZL194"/>
    <mergeCell ref="BVU194:BWB194"/>
    <mergeCell ref="BWC194:BWJ194"/>
    <mergeCell ref="BWK194:BWR194"/>
    <mergeCell ref="BWS194:BWZ194"/>
    <mergeCell ref="BXA194:BXH194"/>
    <mergeCell ref="BXI194:BXP194"/>
    <mergeCell ref="BTY194:BUF194"/>
    <mergeCell ref="BUG194:BUN194"/>
    <mergeCell ref="BUO194:BUV194"/>
    <mergeCell ref="BUW194:BVD194"/>
    <mergeCell ref="BVE194:BVL194"/>
    <mergeCell ref="BVM194:BVT194"/>
    <mergeCell ref="CDE194:CDL194"/>
    <mergeCell ref="CDM194:CDT194"/>
    <mergeCell ref="CDU194:CEB194"/>
    <mergeCell ref="CEC194:CEJ194"/>
    <mergeCell ref="CEK194:CER194"/>
    <mergeCell ref="CES194:CEZ194"/>
    <mergeCell ref="CBI194:CBP194"/>
    <mergeCell ref="CBQ194:CBX194"/>
    <mergeCell ref="CBY194:CCF194"/>
    <mergeCell ref="CCG194:CCN194"/>
    <mergeCell ref="CCO194:CCV194"/>
    <mergeCell ref="CCW194:CDD194"/>
    <mergeCell ref="BZM194:BZT194"/>
    <mergeCell ref="BZU194:CAB194"/>
    <mergeCell ref="CAC194:CAJ194"/>
    <mergeCell ref="CAK194:CAR194"/>
    <mergeCell ref="CAS194:CAZ194"/>
    <mergeCell ref="CBA194:CBH194"/>
    <mergeCell ref="CIS194:CIZ194"/>
    <mergeCell ref="CJA194:CJH194"/>
    <mergeCell ref="CJI194:CJP194"/>
    <mergeCell ref="CJQ194:CJX194"/>
    <mergeCell ref="CJY194:CKF194"/>
    <mergeCell ref="CKG194:CKN194"/>
    <mergeCell ref="CGW194:CHD194"/>
    <mergeCell ref="CHE194:CHL194"/>
    <mergeCell ref="CHM194:CHT194"/>
    <mergeCell ref="CHU194:CIB194"/>
    <mergeCell ref="CIC194:CIJ194"/>
    <mergeCell ref="CIK194:CIR194"/>
    <mergeCell ref="CFA194:CFH194"/>
    <mergeCell ref="CFI194:CFP194"/>
    <mergeCell ref="CFQ194:CFX194"/>
    <mergeCell ref="CFY194:CGF194"/>
    <mergeCell ref="CGG194:CGN194"/>
    <mergeCell ref="CGO194:CGV194"/>
    <mergeCell ref="COG194:CON194"/>
    <mergeCell ref="COO194:COV194"/>
    <mergeCell ref="COW194:CPD194"/>
    <mergeCell ref="CPE194:CPL194"/>
    <mergeCell ref="CPM194:CPT194"/>
    <mergeCell ref="CPU194:CQB194"/>
    <mergeCell ref="CMK194:CMR194"/>
    <mergeCell ref="CMS194:CMZ194"/>
    <mergeCell ref="CNA194:CNH194"/>
    <mergeCell ref="CNI194:CNP194"/>
    <mergeCell ref="CNQ194:CNX194"/>
    <mergeCell ref="CNY194:COF194"/>
    <mergeCell ref="CKO194:CKV194"/>
    <mergeCell ref="CKW194:CLD194"/>
    <mergeCell ref="CLE194:CLL194"/>
    <mergeCell ref="CLM194:CLT194"/>
    <mergeCell ref="CLU194:CMB194"/>
    <mergeCell ref="CMC194:CMJ194"/>
    <mergeCell ref="CTU194:CUB194"/>
    <mergeCell ref="CUC194:CUJ194"/>
    <mergeCell ref="CUK194:CUR194"/>
    <mergeCell ref="CUS194:CUZ194"/>
    <mergeCell ref="CVA194:CVH194"/>
    <mergeCell ref="CVI194:CVP194"/>
    <mergeCell ref="CRY194:CSF194"/>
    <mergeCell ref="CSG194:CSN194"/>
    <mergeCell ref="CSO194:CSV194"/>
    <mergeCell ref="CSW194:CTD194"/>
    <mergeCell ref="CTE194:CTL194"/>
    <mergeCell ref="CTM194:CTT194"/>
    <mergeCell ref="CQC194:CQJ194"/>
    <mergeCell ref="CQK194:CQR194"/>
    <mergeCell ref="CQS194:CQZ194"/>
    <mergeCell ref="CRA194:CRH194"/>
    <mergeCell ref="CRI194:CRP194"/>
    <mergeCell ref="CRQ194:CRX194"/>
    <mergeCell ref="CZI194:CZP194"/>
    <mergeCell ref="CZQ194:CZX194"/>
    <mergeCell ref="CZY194:DAF194"/>
    <mergeCell ref="DAG194:DAN194"/>
    <mergeCell ref="DAO194:DAV194"/>
    <mergeCell ref="DAW194:DBD194"/>
    <mergeCell ref="CXM194:CXT194"/>
    <mergeCell ref="CXU194:CYB194"/>
    <mergeCell ref="CYC194:CYJ194"/>
    <mergeCell ref="CYK194:CYR194"/>
    <mergeCell ref="CYS194:CYZ194"/>
    <mergeCell ref="CZA194:CZH194"/>
    <mergeCell ref="CVQ194:CVX194"/>
    <mergeCell ref="CVY194:CWF194"/>
    <mergeCell ref="CWG194:CWN194"/>
    <mergeCell ref="CWO194:CWV194"/>
    <mergeCell ref="CWW194:CXD194"/>
    <mergeCell ref="CXE194:CXL194"/>
    <mergeCell ref="DEW194:DFD194"/>
    <mergeCell ref="DFE194:DFL194"/>
    <mergeCell ref="DFM194:DFT194"/>
    <mergeCell ref="DFU194:DGB194"/>
    <mergeCell ref="DGC194:DGJ194"/>
    <mergeCell ref="DGK194:DGR194"/>
    <mergeCell ref="DDA194:DDH194"/>
    <mergeCell ref="DDI194:DDP194"/>
    <mergeCell ref="DDQ194:DDX194"/>
    <mergeCell ref="DDY194:DEF194"/>
    <mergeCell ref="DEG194:DEN194"/>
    <mergeCell ref="DEO194:DEV194"/>
    <mergeCell ref="DBE194:DBL194"/>
    <mergeCell ref="DBM194:DBT194"/>
    <mergeCell ref="DBU194:DCB194"/>
    <mergeCell ref="DCC194:DCJ194"/>
    <mergeCell ref="DCK194:DCR194"/>
    <mergeCell ref="DCS194:DCZ194"/>
    <mergeCell ref="DKK194:DKR194"/>
    <mergeCell ref="DKS194:DKZ194"/>
    <mergeCell ref="DLA194:DLH194"/>
    <mergeCell ref="DLI194:DLP194"/>
    <mergeCell ref="DLQ194:DLX194"/>
    <mergeCell ref="DLY194:DMF194"/>
    <mergeCell ref="DIO194:DIV194"/>
    <mergeCell ref="DIW194:DJD194"/>
    <mergeCell ref="DJE194:DJL194"/>
    <mergeCell ref="DJM194:DJT194"/>
    <mergeCell ref="DJU194:DKB194"/>
    <mergeCell ref="DKC194:DKJ194"/>
    <mergeCell ref="DGS194:DGZ194"/>
    <mergeCell ref="DHA194:DHH194"/>
    <mergeCell ref="DHI194:DHP194"/>
    <mergeCell ref="DHQ194:DHX194"/>
    <mergeCell ref="DHY194:DIF194"/>
    <mergeCell ref="DIG194:DIN194"/>
    <mergeCell ref="DPY194:DQF194"/>
    <mergeCell ref="DQG194:DQN194"/>
    <mergeCell ref="DQO194:DQV194"/>
    <mergeCell ref="DQW194:DRD194"/>
    <mergeCell ref="DRE194:DRL194"/>
    <mergeCell ref="DRM194:DRT194"/>
    <mergeCell ref="DOC194:DOJ194"/>
    <mergeCell ref="DOK194:DOR194"/>
    <mergeCell ref="DOS194:DOZ194"/>
    <mergeCell ref="DPA194:DPH194"/>
    <mergeCell ref="DPI194:DPP194"/>
    <mergeCell ref="DPQ194:DPX194"/>
    <mergeCell ref="DMG194:DMN194"/>
    <mergeCell ref="DMO194:DMV194"/>
    <mergeCell ref="DMW194:DND194"/>
    <mergeCell ref="DNE194:DNL194"/>
    <mergeCell ref="DNM194:DNT194"/>
    <mergeCell ref="DNU194:DOB194"/>
    <mergeCell ref="DVM194:DVT194"/>
    <mergeCell ref="DVU194:DWB194"/>
    <mergeCell ref="DWC194:DWJ194"/>
    <mergeCell ref="DWK194:DWR194"/>
    <mergeCell ref="DWS194:DWZ194"/>
    <mergeCell ref="DXA194:DXH194"/>
    <mergeCell ref="DTQ194:DTX194"/>
    <mergeCell ref="DTY194:DUF194"/>
    <mergeCell ref="DUG194:DUN194"/>
    <mergeCell ref="DUO194:DUV194"/>
    <mergeCell ref="DUW194:DVD194"/>
    <mergeCell ref="DVE194:DVL194"/>
    <mergeCell ref="DRU194:DSB194"/>
    <mergeCell ref="DSC194:DSJ194"/>
    <mergeCell ref="DSK194:DSR194"/>
    <mergeCell ref="DSS194:DSZ194"/>
    <mergeCell ref="DTA194:DTH194"/>
    <mergeCell ref="DTI194:DTP194"/>
    <mergeCell ref="EBA194:EBH194"/>
    <mergeCell ref="EBI194:EBP194"/>
    <mergeCell ref="EBQ194:EBX194"/>
    <mergeCell ref="EBY194:ECF194"/>
    <mergeCell ref="ECG194:ECN194"/>
    <mergeCell ref="ECO194:ECV194"/>
    <mergeCell ref="DZE194:DZL194"/>
    <mergeCell ref="DZM194:DZT194"/>
    <mergeCell ref="DZU194:EAB194"/>
    <mergeCell ref="EAC194:EAJ194"/>
    <mergeCell ref="EAK194:EAR194"/>
    <mergeCell ref="EAS194:EAZ194"/>
    <mergeCell ref="DXI194:DXP194"/>
    <mergeCell ref="DXQ194:DXX194"/>
    <mergeCell ref="DXY194:DYF194"/>
    <mergeCell ref="DYG194:DYN194"/>
    <mergeCell ref="DYO194:DYV194"/>
    <mergeCell ref="DYW194:DZD194"/>
    <mergeCell ref="EGO194:EGV194"/>
    <mergeCell ref="EGW194:EHD194"/>
    <mergeCell ref="EHE194:EHL194"/>
    <mergeCell ref="EHM194:EHT194"/>
    <mergeCell ref="EHU194:EIB194"/>
    <mergeCell ref="EIC194:EIJ194"/>
    <mergeCell ref="EES194:EEZ194"/>
    <mergeCell ref="EFA194:EFH194"/>
    <mergeCell ref="EFI194:EFP194"/>
    <mergeCell ref="EFQ194:EFX194"/>
    <mergeCell ref="EFY194:EGF194"/>
    <mergeCell ref="EGG194:EGN194"/>
    <mergeCell ref="ECW194:EDD194"/>
    <mergeCell ref="EDE194:EDL194"/>
    <mergeCell ref="EDM194:EDT194"/>
    <mergeCell ref="EDU194:EEB194"/>
    <mergeCell ref="EEC194:EEJ194"/>
    <mergeCell ref="EEK194:EER194"/>
    <mergeCell ref="EMC194:EMJ194"/>
    <mergeCell ref="EMK194:EMR194"/>
    <mergeCell ref="EMS194:EMZ194"/>
    <mergeCell ref="ENA194:ENH194"/>
    <mergeCell ref="ENI194:ENP194"/>
    <mergeCell ref="ENQ194:ENX194"/>
    <mergeCell ref="EKG194:EKN194"/>
    <mergeCell ref="EKO194:EKV194"/>
    <mergeCell ref="EKW194:ELD194"/>
    <mergeCell ref="ELE194:ELL194"/>
    <mergeCell ref="ELM194:ELT194"/>
    <mergeCell ref="ELU194:EMB194"/>
    <mergeCell ref="EIK194:EIR194"/>
    <mergeCell ref="EIS194:EIZ194"/>
    <mergeCell ref="EJA194:EJH194"/>
    <mergeCell ref="EJI194:EJP194"/>
    <mergeCell ref="EJQ194:EJX194"/>
    <mergeCell ref="EJY194:EKF194"/>
    <mergeCell ref="ERQ194:ERX194"/>
    <mergeCell ref="ERY194:ESF194"/>
    <mergeCell ref="ESG194:ESN194"/>
    <mergeCell ref="ESO194:ESV194"/>
    <mergeCell ref="ESW194:ETD194"/>
    <mergeCell ref="ETE194:ETL194"/>
    <mergeCell ref="EPU194:EQB194"/>
    <mergeCell ref="EQC194:EQJ194"/>
    <mergeCell ref="EQK194:EQR194"/>
    <mergeCell ref="EQS194:EQZ194"/>
    <mergeCell ref="ERA194:ERH194"/>
    <mergeCell ref="ERI194:ERP194"/>
    <mergeCell ref="ENY194:EOF194"/>
    <mergeCell ref="EOG194:EON194"/>
    <mergeCell ref="EOO194:EOV194"/>
    <mergeCell ref="EOW194:EPD194"/>
    <mergeCell ref="EPE194:EPL194"/>
    <mergeCell ref="EPM194:EPT194"/>
    <mergeCell ref="EXE194:EXL194"/>
    <mergeCell ref="EXM194:EXT194"/>
    <mergeCell ref="EXU194:EYB194"/>
    <mergeCell ref="EYC194:EYJ194"/>
    <mergeCell ref="EYK194:EYR194"/>
    <mergeCell ref="EYS194:EYZ194"/>
    <mergeCell ref="EVI194:EVP194"/>
    <mergeCell ref="EVQ194:EVX194"/>
    <mergeCell ref="EVY194:EWF194"/>
    <mergeCell ref="EWG194:EWN194"/>
    <mergeCell ref="EWO194:EWV194"/>
    <mergeCell ref="EWW194:EXD194"/>
    <mergeCell ref="ETM194:ETT194"/>
    <mergeCell ref="ETU194:EUB194"/>
    <mergeCell ref="EUC194:EUJ194"/>
    <mergeCell ref="EUK194:EUR194"/>
    <mergeCell ref="EUS194:EUZ194"/>
    <mergeCell ref="EVA194:EVH194"/>
    <mergeCell ref="FCS194:FCZ194"/>
    <mergeCell ref="FDA194:FDH194"/>
    <mergeCell ref="FDI194:FDP194"/>
    <mergeCell ref="FDQ194:FDX194"/>
    <mergeCell ref="FDY194:FEF194"/>
    <mergeCell ref="FEG194:FEN194"/>
    <mergeCell ref="FAW194:FBD194"/>
    <mergeCell ref="FBE194:FBL194"/>
    <mergeCell ref="FBM194:FBT194"/>
    <mergeCell ref="FBU194:FCB194"/>
    <mergeCell ref="FCC194:FCJ194"/>
    <mergeCell ref="FCK194:FCR194"/>
    <mergeCell ref="EZA194:EZH194"/>
    <mergeCell ref="EZI194:EZP194"/>
    <mergeCell ref="EZQ194:EZX194"/>
    <mergeCell ref="EZY194:FAF194"/>
    <mergeCell ref="FAG194:FAN194"/>
    <mergeCell ref="FAO194:FAV194"/>
    <mergeCell ref="FIG194:FIN194"/>
    <mergeCell ref="FIO194:FIV194"/>
    <mergeCell ref="FIW194:FJD194"/>
    <mergeCell ref="FJE194:FJL194"/>
    <mergeCell ref="FJM194:FJT194"/>
    <mergeCell ref="FJU194:FKB194"/>
    <mergeCell ref="FGK194:FGR194"/>
    <mergeCell ref="FGS194:FGZ194"/>
    <mergeCell ref="FHA194:FHH194"/>
    <mergeCell ref="FHI194:FHP194"/>
    <mergeCell ref="FHQ194:FHX194"/>
    <mergeCell ref="FHY194:FIF194"/>
    <mergeCell ref="FEO194:FEV194"/>
    <mergeCell ref="FEW194:FFD194"/>
    <mergeCell ref="FFE194:FFL194"/>
    <mergeCell ref="FFM194:FFT194"/>
    <mergeCell ref="FFU194:FGB194"/>
    <mergeCell ref="FGC194:FGJ194"/>
    <mergeCell ref="FNU194:FOB194"/>
    <mergeCell ref="FOC194:FOJ194"/>
    <mergeCell ref="FOK194:FOR194"/>
    <mergeCell ref="FOS194:FOZ194"/>
    <mergeCell ref="FPA194:FPH194"/>
    <mergeCell ref="FPI194:FPP194"/>
    <mergeCell ref="FLY194:FMF194"/>
    <mergeCell ref="FMG194:FMN194"/>
    <mergeCell ref="FMO194:FMV194"/>
    <mergeCell ref="FMW194:FND194"/>
    <mergeCell ref="FNE194:FNL194"/>
    <mergeCell ref="FNM194:FNT194"/>
    <mergeCell ref="FKC194:FKJ194"/>
    <mergeCell ref="FKK194:FKR194"/>
    <mergeCell ref="FKS194:FKZ194"/>
    <mergeCell ref="FLA194:FLH194"/>
    <mergeCell ref="FLI194:FLP194"/>
    <mergeCell ref="FLQ194:FLX194"/>
    <mergeCell ref="FTI194:FTP194"/>
    <mergeCell ref="FTQ194:FTX194"/>
    <mergeCell ref="FTY194:FUF194"/>
    <mergeCell ref="FUG194:FUN194"/>
    <mergeCell ref="FUO194:FUV194"/>
    <mergeCell ref="FUW194:FVD194"/>
    <mergeCell ref="FRM194:FRT194"/>
    <mergeCell ref="FRU194:FSB194"/>
    <mergeCell ref="FSC194:FSJ194"/>
    <mergeCell ref="FSK194:FSR194"/>
    <mergeCell ref="FSS194:FSZ194"/>
    <mergeCell ref="FTA194:FTH194"/>
    <mergeCell ref="FPQ194:FPX194"/>
    <mergeCell ref="FPY194:FQF194"/>
    <mergeCell ref="FQG194:FQN194"/>
    <mergeCell ref="FQO194:FQV194"/>
    <mergeCell ref="FQW194:FRD194"/>
    <mergeCell ref="FRE194:FRL194"/>
    <mergeCell ref="FYW194:FZD194"/>
    <mergeCell ref="FZE194:FZL194"/>
    <mergeCell ref="FZM194:FZT194"/>
    <mergeCell ref="FZU194:GAB194"/>
    <mergeCell ref="GAC194:GAJ194"/>
    <mergeCell ref="GAK194:GAR194"/>
    <mergeCell ref="FXA194:FXH194"/>
    <mergeCell ref="FXI194:FXP194"/>
    <mergeCell ref="FXQ194:FXX194"/>
    <mergeCell ref="FXY194:FYF194"/>
    <mergeCell ref="FYG194:FYN194"/>
    <mergeCell ref="FYO194:FYV194"/>
    <mergeCell ref="FVE194:FVL194"/>
    <mergeCell ref="FVM194:FVT194"/>
    <mergeCell ref="FVU194:FWB194"/>
    <mergeCell ref="FWC194:FWJ194"/>
    <mergeCell ref="FWK194:FWR194"/>
    <mergeCell ref="FWS194:FWZ194"/>
    <mergeCell ref="GEK194:GER194"/>
    <mergeCell ref="GES194:GEZ194"/>
    <mergeCell ref="GFA194:GFH194"/>
    <mergeCell ref="GFI194:GFP194"/>
    <mergeCell ref="GFQ194:GFX194"/>
    <mergeCell ref="GFY194:GGF194"/>
    <mergeCell ref="GCO194:GCV194"/>
    <mergeCell ref="GCW194:GDD194"/>
    <mergeCell ref="GDE194:GDL194"/>
    <mergeCell ref="GDM194:GDT194"/>
    <mergeCell ref="GDU194:GEB194"/>
    <mergeCell ref="GEC194:GEJ194"/>
    <mergeCell ref="GAS194:GAZ194"/>
    <mergeCell ref="GBA194:GBH194"/>
    <mergeCell ref="GBI194:GBP194"/>
    <mergeCell ref="GBQ194:GBX194"/>
    <mergeCell ref="GBY194:GCF194"/>
    <mergeCell ref="GCG194:GCN194"/>
    <mergeCell ref="GJY194:GKF194"/>
    <mergeCell ref="GKG194:GKN194"/>
    <mergeCell ref="GKO194:GKV194"/>
    <mergeCell ref="GKW194:GLD194"/>
    <mergeCell ref="GLE194:GLL194"/>
    <mergeCell ref="GLM194:GLT194"/>
    <mergeCell ref="GIC194:GIJ194"/>
    <mergeCell ref="GIK194:GIR194"/>
    <mergeCell ref="GIS194:GIZ194"/>
    <mergeCell ref="GJA194:GJH194"/>
    <mergeCell ref="GJI194:GJP194"/>
    <mergeCell ref="GJQ194:GJX194"/>
    <mergeCell ref="GGG194:GGN194"/>
    <mergeCell ref="GGO194:GGV194"/>
    <mergeCell ref="GGW194:GHD194"/>
    <mergeCell ref="GHE194:GHL194"/>
    <mergeCell ref="GHM194:GHT194"/>
    <mergeCell ref="GHU194:GIB194"/>
    <mergeCell ref="GPM194:GPT194"/>
    <mergeCell ref="GPU194:GQB194"/>
    <mergeCell ref="GQC194:GQJ194"/>
    <mergeCell ref="GQK194:GQR194"/>
    <mergeCell ref="GQS194:GQZ194"/>
    <mergeCell ref="GRA194:GRH194"/>
    <mergeCell ref="GNQ194:GNX194"/>
    <mergeCell ref="GNY194:GOF194"/>
    <mergeCell ref="GOG194:GON194"/>
    <mergeCell ref="GOO194:GOV194"/>
    <mergeCell ref="GOW194:GPD194"/>
    <mergeCell ref="GPE194:GPL194"/>
    <mergeCell ref="GLU194:GMB194"/>
    <mergeCell ref="GMC194:GMJ194"/>
    <mergeCell ref="GMK194:GMR194"/>
    <mergeCell ref="GMS194:GMZ194"/>
    <mergeCell ref="GNA194:GNH194"/>
    <mergeCell ref="GNI194:GNP194"/>
    <mergeCell ref="GVA194:GVH194"/>
    <mergeCell ref="GVI194:GVP194"/>
    <mergeCell ref="GVQ194:GVX194"/>
    <mergeCell ref="GVY194:GWF194"/>
    <mergeCell ref="GWG194:GWN194"/>
    <mergeCell ref="GWO194:GWV194"/>
    <mergeCell ref="GTE194:GTL194"/>
    <mergeCell ref="GTM194:GTT194"/>
    <mergeCell ref="GTU194:GUB194"/>
    <mergeCell ref="GUC194:GUJ194"/>
    <mergeCell ref="GUK194:GUR194"/>
    <mergeCell ref="GUS194:GUZ194"/>
    <mergeCell ref="GRI194:GRP194"/>
    <mergeCell ref="GRQ194:GRX194"/>
    <mergeCell ref="GRY194:GSF194"/>
    <mergeCell ref="GSG194:GSN194"/>
    <mergeCell ref="GSO194:GSV194"/>
    <mergeCell ref="GSW194:GTD194"/>
    <mergeCell ref="HAO194:HAV194"/>
    <mergeCell ref="HAW194:HBD194"/>
    <mergeCell ref="HBE194:HBL194"/>
    <mergeCell ref="HBM194:HBT194"/>
    <mergeCell ref="HBU194:HCB194"/>
    <mergeCell ref="HCC194:HCJ194"/>
    <mergeCell ref="GYS194:GYZ194"/>
    <mergeCell ref="GZA194:GZH194"/>
    <mergeCell ref="GZI194:GZP194"/>
    <mergeCell ref="GZQ194:GZX194"/>
    <mergeCell ref="GZY194:HAF194"/>
    <mergeCell ref="HAG194:HAN194"/>
    <mergeCell ref="GWW194:GXD194"/>
    <mergeCell ref="GXE194:GXL194"/>
    <mergeCell ref="GXM194:GXT194"/>
    <mergeCell ref="GXU194:GYB194"/>
    <mergeCell ref="GYC194:GYJ194"/>
    <mergeCell ref="GYK194:GYR194"/>
    <mergeCell ref="HGC194:HGJ194"/>
    <mergeCell ref="HGK194:HGR194"/>
    <mergeCell ref="HGS194:HGZ194"/>
    <mergeCell ref="HHA194:HHH194"/>
    <mergeCell ref="HHI194:HHP194"/>
    <mergeCell ref="HHQ194:HHX194"/>
    <mergeCell ref="HEG194:HEN194"/>
    <mergeCell ref="HEO194:HEV194"/>
    <mergeCell ref="HEW194:HFD194"/>
    <mergeCell ref="HFE194:HFL194"/>
    <mergeCell ref="HFM194:HFT194"/>
    <mergeCell ref="HFU194:HGB194"/>
    <mergeCell ref="HCK194:HCR194"/>
    <mergeCell ref="HCS194:HCZ194"/>
    <mergeCell ref="HDA194:HDH194"/>
    <mergeCell ref="HDI194:HDP194"/>
    <mergeCell ref="HDQ194:HDX194"/>
    <mergeCell ref="HDY194:HEF194"/>
    <mergeCell ref="HLQ194:HLX194"/>
    <mergeCell ref="HLY194:HMF194"/>
    <mergeCell ref="HMG194:HMN194"/>
    <mergeCell ref="HMO194:HMV194"/>
    <mergeCell ref="HMW194:HND194"/>
    <mergeCell ref="HNE194:HNL194"/>
    <mergeCell ref="HJU194:HKB194"/>
    <mergeCell ref="HKC194:HKJ194"/>
    <mergeCell ref="HKK194:HKR194"/>
    <mergeCell ref="HKS194:HKZ194"/>
    <mergeCell ref="HLA194:HLH194"/>
    <mergeCell ref="HLI194:HLP194"/>
    <mergeCell ref="HHY194:HIF194"/>
    <mergeCell ref="HIG194:HIN194"/>
    <mergeCell ref="HIO194:HIV194"/>
    <mergeCell ref="HIW194:HJD194"/>
    <mergeCell ref="HJE194:HJL194"/>
    <mergeCell ref="HJM194:HJT194"/>
    <mergeCell ref="HRE194:HRL194"/>
    <mergeCell ref="HRM194:HRT194"/>
    <mergeCell ref="HRU194:HSB194"/>
    <mergeCell ref="HSC194:HSJ194"/>
    <mergeCell ref="HSK194:HSR194"/>
    <mergeCell ref="HSS194:HSZ194"/>
    <mergeCell ref="HPI194:HPP194"/>
    <mergeCell ref="HPQ194:HPX194"/>
    <mergeCell ref="HPY194:HQF194"/>
    <mergeCell ref="HQG194:HQN194"/>
    <mergeCell ref="HQO194:HQV194"/>
    <mergeCell ref="HQW194:HRD194"/>
    <mergeCell ref="HNM194:HNT194"/>
    <mergeCell ref="HNU194:HOB194"/>
    <mergeCell ref="HOC194:HOJ194"/>
    <mergeCell ref="HOK194:HOR194"/>
    <mergeCell ref="HOS194:HOZ194"/>
    <mergeCell ref="HPA194:HPH194"/>
    <mergeCell ref="HWS194:HWZ194"/>
    <mergeCell ref="HXA194:HXH194"/>
    <mergeCell ref="HXI194:HXP194"/>
    <mergeCell ref="HXQ194:HXX194"/>
    <mergeCell ref="HXY194:HYF194"/>
    <mergeCell ref="HYG194:HYN194"/>
    <mergeCell ref="HUW194:HVD194"/>
    <mergeCell ref="HVE194:HVL194"/>
    <mergeCell ref="HVM194:HVT194"/>
    <mergeCell ref="HVU194:HWB194"/>
    <mergeCell ref="HWC194:HWJ194"/>
    <mergeCell ref="HWK194:HWR194"/>
    <mergeCell ref="HTA194:HTH194"/>
    <mergeCell ref="HTI194:HTP194"/>
    <mergeCell ref="HTQ194:HTX194"/>
    <mergeCell ref="HTY194:HUF194"/>
    <mergeCell ref="HUG194:HUN194"/>
    <mergeCell ref="HUO194:HUV194"/>
    <mergeCell ref="ICG194:ICN194"/>
    <mergeCell ref="ICO194:ICV194"/>
    <mergeCell ref="ICW194:IDD194"/>
    <mergeCell ref="IDE194:IDL194"/>
    <mergeCell ref="IDM194:IDT194"/>
    <mergeCell ref="IDU194:IEB194"/>
    <mergeCell ref="IAK194:IAR194"/>
    <mergeCell ref="IAS194:IAZ194"/>
    <mergeCell ref="IBA194:IBH194"/>
    <mergeCell ref="IBI194:IBP194"/>
    <mergeCell ref="IBQ194:IBX194"/>
    <mergeCell ref="IBY194:ICF194"/>
    <mergeCell ref="HYO194:HYV194"/>
    <mergeCell ref="HYW194:HZD194"/>
    <mergeCell ref="HZE194:HZL194"/>
    <mergeCell ref="HZM194:HZT194"/>
    <mergeCell ref="HZU194:IAB194"/>
    <mergeCell ref="IAC194:IAJ194"/>
    <mergeCell ref="IHU194:IIB194"/>
    <mergeCell ref="IIC194:IIJ194"/>
    <mergeCell ref="IIK194:IIR194"/>
    <mergeCell ref="IIS194:IIZ194"/>
    <mergeCell ref="IJA194:IJH194"/>
    <mergeCell ref="IJI194:IJP194"/>
    <mergeCell ref="IFY194:IGF194"/>
    <mergeCell ref="IGG194:IGN194"/>
    <mergeCell ref="IGO194:IGV194"/>
    <mergeCell ref="IGW194:IHD194"/>
    <mergeCell ref="IHE194:IHL194"/>
    <mergeCell ref="IHM194:IHT194"/>
    <mergeCell ref="IEC194:IEJ194"/>
    <mergeCell ref="IEK194:IER194"/>
    <mergeCell ref="IES194:IEZ194"/>
    <mergeCell ref="IFA194:IFH194"/>
    <mergeCell ref="IFI194:IFP194"/>
    <mergeCell ref="IFQ194:IFX194"/>
    <mergeCell ref="INI194:INP194"/>
    <mergeCell ref="INQ194:INX194"/>
    <mergeCell ref="INY194:IOF194"/>
    <mergeCell ref="IOG194:ION194"/>
    <mergeCell ref="IOO194:IOV194"/>
    <mergeCell ref="IOW194:IPD194"/>
    <mergeCell ref="ILM194:ILT194"/>
    <mergeCell ref="ILU194:IMB194"/>
    <mergeCell ref="IMC194:IMJ194"/>
    <mergeCell ref="IMK194:IMR194"/>
    <mergeCell ref="IMS194:IMZ194"/>
    <mergeCell ref="INA194:INH194"/>
    <mergeCell ref="IJQ194:IJX194"/>
    <mergeCell ref="IJY194:IKF194"/>
    <mergeCell ref="IKG194:IKN194"/>
    <mergeCell ref="IKO194:IKV194"/>
    <mergeCell ref="IKW194:ILD194"/>
    <mergeCell ref="ILE194:ILL194"/>
    <mergeCell ref="ISW194:ITD194"/>
    <mergeCell ref="ITE194:ITL194"/>
    <mergeCell ref="ITM194:ITT194"/>
    <mergeCell ref="ITU194:IUB194"/>
    <mergeCell ref="IUC194:IUJ194"/>
    <mergeCell ref="IUK194:IUR194"/>
    <mergeCell ref="IRA194:IRH194"/>
    <mergeCell ref="IRI194:IRP194"/>
    <mergeCell ref="IRQ194:IRX194"/>
    <mergeCell ref="IRY194:ISF194"/>
    <mergeCell ref="ISG194:ISN194"/>
    <mergeCell ref="ISO194:ISV194"/>
    <mergeCell ref="IPE194:IPL194"/>
    <mergeCell ref="IPM194:IPT194"/>
    <mergeCell ref="IPU194:IQB194"/>
    <mergeCell ref="IQC194:IQJ194"/>
    <mergeCell ref="IQK194:IQR194"/>
    <mergeCell ref="IQS194:IQZ194"/>
    <mergeCell ref="IYK194:IYR194"/>
    <mergeCell ref="IYS194:IYZ194"/>
    <mergeCell ref="IZA194:IZH194"/>
    <mergeCell ref="IZI194:IZP194"/>
    <mergeCell ref="IZQ194:IZX194"/>
    <mergeCell ref="IZY194:JAF194"/>
    <mergeCell ref="IWO194:IWV194"/>
    <mergeCell ref="IWW194:IXD194"/>
    <mergeCell ref="IXE194:IXL194"/>
    <mergeCell ref="IXM194:IXT194"/>
    <mergeCell ref="IXU194:IYB194"/>
    <mergeCell ref="IYC194:IYJ194"/>
    <mergeCell ref="IUS194:IUZ194"/>
    <mergeCell ref="IVA194:IVH194"/>
    <mergeCell ref="IVI194:IVP194"/>
    <mergeCell ref="IVQ194:IVX194"/>
    <mergeCell ref="IVY194:IWF194"/>
    <mergeCell ref="IWG194:IWN194"/>
    <mergeCell ref="JDY194:JEF194"/>
    <mergeCell ref="JEG194:JEN194"/>
    <mergeCell ref="JEO194:JEV194"/>
    <mergeCell ref="JEW194:JFD194"/>
    <mergeCell ref="JFE194:JFL194"/>
    <mergeCell ref="JFM194:JFT194"/>
    <mergeCell ref="JCC194:JCJ194"/>
    <mergeCell ref="JCK194:JCR194"/>
    <mergeCell ref="JCS194:JCZ194"/>
    <mergeCell ref="JDA194:JDH194"/>
    <mergeCell ref="JDI194:JDP194"/>
    <mergeCell ref="JDQ194:JDX194"/>
    <mergeCell ref="JAG194:JAN194"/>
    <mergeCell ref="JAO194:JAV194"/>
    <mergeCell ref="JAW194:JBD194"/>
    <mergeCell ref="JBE194:JBL194"/>
    <mergeCell ref="JBM194:JBT194"/>
    <mergeCell ref="JBU194:JCB194"/>
    <mergeCell ref="JJM194:JJT194"/>
    <mergeCell ref="JJU194:JKB194"/>
    <mergeCell ref="JKC194:JKJ194"/>
    <mergeCell ref="JKK194:JKR194"/>
    <mergeCell ref="JKS194:JKZ194"/>
    <mergeCell ref="JLA194:JLH194"/>
    <mergeCell ref="JHQ194:JHX194"/>
    <mergeCell ref="JHY194:JIF194"/>
    <mergeCell ref="JIG194:JIN194"/>
    <mergeCell ref="JIO194:JIV194"/>
    <mergeCell ref="JIW194:JJD194"/>
    <mergeCell ref="JJE194:JJL194"/>
    <mergeCell ref="JFU194:JGB194"/>
    <mergeCell ref="JGC194:JGJ194"/>
    <mergeCell ref="JGK194:JGR194"/>
    <mergeCell ref="JGS194:JGZ194"/>
    <mergeCell ref="JHA194:JHH194"/>
    <mergeCell ref="JHI194:JHP194"/>
    <mergeCell ref="JPA194:JPH194"/>
    <mergeCell ref="JPI194:JPP194"/>
    <mergeCell ref="JPQ194:JPX194"/>
    <mergeCell ref="JPY194:JQF194"/>
    <mergeCell ref="JQG194:JQN194"/>
    <mergeCell ref="JQO194:JQV194"/>
    <mergeCell ref="JNE194:JNL194"/>
    <mergeCell ref="JNM194:JNT194"/>
    <mergeCell ref="JNU194:JOB194"/>
    <mergeCell ref="JOC194:JOJ194"/>
    <mergeCell ref="JOK194:JOR194"/>
    <mergeCell ref="JOS194:JOZ194"/>
    <mergeCell ref="JLI194:JLP194"/>
    <mergeCell ref="JLQ194:JLX194"/>
    <mergeCell ref="JLY194:JMF194"/>
    <mergeCell ref="JMG194:JMN194"/>
    <mergeCell ref="JMO194:JMV194"/>
    <mergeCell ref="JMW194:JND194"/>
    <mergeCell ref="JUO194:JUV194"/>
    <mergeCell ref="JUW194:JVD194"/>
    <mergeCell ref="JVE194:JVL194"/>
    <mergeCell ref="JVM194:JVT194"/>
    <mergeCell ref="JVU194:JWB194"/>
    <mergeCell ref="JWC194:JWJ194"/>
    <mergeCell ref="JSS194:JSZ194"/>
    <mergeCell ref="JTA194:JTH194"/>
    <mergeCell ref="JTI194:JTP194"/>
    <mergeCell ref="JTQ194:JTX194"/>
    <mergeCell ref="JTY194:JUF194"/>
    <mergeCell ref="JUG194:JUN194"/>
    <mergeCell ref="JQW194:JRD194"/>
    <mergeCell ref="JRE194:JRL194"/>
    <mergeCell ref="JRM194:JRT194"/>
    <mergeCell ref="JRU194:JSB194"/>
    <mergeCell ref="JSC194:JSJ194"/>
    <mergeCell ref="JSK194:JSR194"/>
    <mergeCell ref="KAC194:KAJ194"/>
    <mergeCell ref="KAK194:KAR194"/>
    <mergeCell ref="KAS194:KAZ194"/>
    <mergeCell ref="KBA194:KBH194"/>
    <mergeCell ref="KBI194:KBP194"/>
    <mergeCell ref="KBQ194:KBX194"/>
    <mergeCell ref="JYG194:JYN194"/>
    <mergeCell ref="JYO194:JYV194"/>
    <mergeCell ref="JYW194:JZD194"/>
    <mergeCell ref="JZE194:JZL194"/>
    <mergeCell ref="JZM194:JZT194"/>
    <mergeCell ref="JZU194:KAB194"/>
    <mergeCell ref="JWK194:JWR194"/>
    <mergeCell ref="JWS194:JWZ194"/>
    <mergeCell ref="JXA194:JXH194"/>
    <mergeCell ref="JXI194:JXP194"/>
    <mergeCell ref="JXQ194:JXX194"/>
    <mergeCell ref="JXY194:JYF194"/>
    <mergeCell ref="KFQ194:KFX194"/>
    <mergeCell ref="KFY194:KGF194"/>
    <mergeCell ref="KGG194:KGN194"/>
    <mergeCell ref="KGO194:KGV194"/>
    <mergeCell ref="KGW194:KHD194"/>
    <mergeCell ref="KHE194:KHL194"/>
    <mergeCell ref="KDU194:KEB194"/>
    <mergeCell ref="KEC194:KEJ194"/>
    <mergeCell ref="KEK194:KER194"/>
    <mergeCell ref="KES194:KEZ194"/>
    <mergeCell ref="KFA194:KFH194"/>
    <mergeCell ref="KFI194:KFP194"/>
    <mergeCell ref="KBY194:KCF194"/>
    <mergeCell ref="KCG194:KCN194"/>
    <mergeCell ref="KCO194:KCV194"/>
    <mergeCell ref="KCW194:KDD194"/>
    <mergeCell ref="KDE194:KDL194"/>
    <mergeCell ref="KDM194:KDT194"/>
    <mergeCell ref="KLE194:KLL194"/>
    <mergeCell ref="KLM194:KLT194"/>
    <mergeCell ref="KLU194:KMB194"/>
    <mergeCell ref="KMC194:KMJ194"/>
    <mergeCell ref="KMK194:KMR194"/>
    <mergeCell ref="KMS194:KMZ194"/>
    <mergeCell ref="KJI194:KJP194"/>
    <mergeCell ref="KJQ194:KJX194"/>
    <mergeCell ref="KJY194:KKF194"/>
    <mergeCell ref="KKG194:KKN194"/>
    <mergeCell ref="KKO194:KKV194"/>
    <mergeCell ref="KKW194:KLD194"/>
    <mergeCell ref="KHM194:KHT194"/>
    <mergeCell ref="KHU194:KIB194"/>
    <mergeCell ref="KIC194:KIJ194"/>
    <mergeCell ref="KIK194:KIR194"/>
    <mergeCell ref="KIS194:KIZ194"/>
    <mergeCell ref="KJA194:KJH194"/>
    <mergeCell ref="KQS194:KQZ194"/>
    <mergeCell ref="KRA194:KRH194"/>
    <mergeCell ref="KRI194:KRP194"/>
    <mergeCell ref="KRQ194:KRX194"/>
    <mergeCell ref="KRY194:KSF194"/>
    <mergeCell ref="KSG194:KSN194"/>
    <mergeCell ref="KOW194:KPD194"/>
    <mergeCell ref="KPE194:KPL194"/>
    <mergeCell ref="KPM194:KPT194"/>
    <mergeCell ref="KPU194:KQB194"/>
    <mergeCell ref="KQC194:KQJ194"/>
    <mergeCell ref="KQK194:KQR194"/>
    <mergeCell ref="KNA194:KNH194"/>
    <mergeCell ref="KNI194:KNP194"/>
    <mergeCell ref="KNQ194:KNX194"/>
    <mergeCell ref="KNY194:KOF194"/>
    <mergeCell ref="KOG194:KON194"/>
    <mergeCell ref="KOO194:KOV194"/>
    <mergeCell ref="KWG194:KWN194"/>
    <mergeCell ref="KWO194:KWV194"/>
    <mergeCell ref="KWW194:KXD194"/>
    <mergeCell ref="KXE194:KXL194"/>
    <mergeCell ref="KXM194:KXT194"/>
    <mergeCell ref="KXU194:KYB194"/>
    <mergeCell ref="KUK194:KUR194"/>
    <mergeCell ref="KUS194:KUZ194"/>
    <mergeCell ref="KVA194:KVH194"/>
    <mergeCell ref="KVI194:KVP194"/>
    <mergeCell ref="KVQ194:KVX194"/>
    <mergeCell ref="KVY194:KWF194"/>
    <mergeCell ref="KSO194:KSV194"/>
    <mergeCell ref="KSW194:KTD194"/>
    <mergeCell ref="KTE194:KTL194"/>
    <mergeCell ref="KTM194:KTT194"/>
    <mergeCell ref="KTU194:KUB194"/>
    <mergeCell ref="KUC194:KUJ194"/>
    <mergeCell ref="LBU194:LCB194"/>
    <mergeCell ref="LCC194:LCJ194"/>
    <mergeCell ref="LCK194:LCR194"/>
    <mergeCell ref="LCS194:LCZ194"/>
    <mergeCell ref="LDA194:LDH194"/>
    <mergeCell ref="LDI194:LDP194"/>
    <mergeCell ref="KZY194:LAF194"/>
    <mergeCell ref="LAG194:LAN194"/>
    <mergeCell ref="LAO194:LAV194"/>
    <mergeCell ref="LAW194:LBD194"/>
    <mergeCell ref="LBE194:LBL194"/>
    <mergeCell ref="LBM194:LBT194"/>
    <mergeCell ref="KYC194:KYJ194"/>
    <mergeCell ref="KYK194:KYR194"/>
    <mergeCell ref="KYS194:KYZ194"/>
    <mergeCell ref="KZA194:KZH194"/>
    <mergeCell ref="KZI194:KZP194"/>
    <mergeCell ref="KZQ194:KZX194"/>
    <mergeCell ref="LHI194:LHP194"/>
    <mergeCell ref="LHQ194:LHX194"/>
    <mergeCell ref="LHY194:LIF194"/>
    <mergeCell ref="LIG194:LIN194"/>
    <mergeCell ref="LIO194:LIV194"/>
    <mergeCell ref="LIW194:LJD194"/>
    <mergeCell ref="LFM194:LFT194"/>
    <mergeCell ref="LFU194:LGB194"/>
    <mergeCell ref="LGC194:LGJ194"/>
    <mergeCell ref="LGK194:LGR194"/>
    <mergeCell ref="LGS194:LGZ194"/>
    <mergeCell ref="LHA194:LHH194"/>
    <mergeCell ref="LDQ194:LDX194"/>
    <mergeCell ref="LDY194:LEF194"/>
    <mergeCell ref="LEG194:LEN194"/>
    <mergeCell ref="LEO194:LEV194"/>
    <mergeCell ref="LEW194:LFD194"/>
    <mergeCell ref="LFE194:LFL194"/>
    <mergeCell ref="LMW194:LND194"/>
    <mergeCell ref="LNE194:LNL194"/>
    <mergeCell ref="LNM194:LNT194"/>
    <mergeCell ref="LNU194:LOB194"/>
    <mergeCell ref="LOC194:LOJ194"/>
    <mergeCell ref="LOK194:LOR194"/>
    <mergeCell ref="LLA194:LLH194"/>
    <mergeCell ref="LLI194:LLP194"/>
    <mergeCell ref="LLQ194:LLX194"/>
    <mergeCell ref="LLY194:LMF194"/>
    <mergeCell ref="LMG194:LMN194"/>
    <mergeCell ref="LMO194:LMV194"/>
    <mergeCell ref="LJE194:LJL194"/>
    <mergeCell ref="LJM194:LJT194"/>
    <mergeCell ref="LJU194:LKB194"/>
    <mergeCell ref="LKC194:LKJ194"/>
    <mergeCell ref="LKK194:LKR194"/>
    <mergeCell ref="LKS194:LKZ194"/>
    <mergeCell ref="LSK194:LSR194"/>
    <mergeCell ref="LSS194:LSZ194"/>
    <mergeCell ref="LTA194:LTH194"/>
    <mergeCell ref="LTI194:LTP194"/>
    <mergeCell ref="LTQ194:LTX194"/>
    <mergeCell ref="LTY194:LUF194"/>
    <mergeCell ref="LQO194:LQV194"/>
    <mergeCell ref="LQW194:LRD194"/>
    <mergeCell ref="LRE194:LRL194"/>
    <mergeCell ref="LRM194:LRT194"/>
    <mergeCell ref="LRU194:LSB194"/>
    <mergeCell ref="LSC194:LSJ194"/>
    <mergeCell ref="LOS194:LOZ194"/>
    <mergeCell ref="LPA194:LPH194"/>
    <mergeCell ref="LPI194:LPP194"/>
    <mergeCell ref="LPQ194:LPX194"/>
    <mergeCell ref="LPY194:LQF194"/>
    <mergeCell ref="LQG194:LQN194"/>
    <mergeCell ref="LXY194:LYF194"/>
    <mergeCell ref="LYG194:LYN194"/>
    <mergeCell ref="LYO194:LYV194"/>
    <mergeCell ref="LYW194:LZD194"/>
    <mergeCell ref="LZE194:LZL194"/>
    <mergeCell ref="LZM194:LZT194"/>
    <mergeCell ref="LWC194:LWJ194"/>
    <mergeCell ref="LWK194:LWR194"/>
    <mergeCell ref="LWS194:LWZ194"/>
    <mergeCell ref="LXA194:LXH194"/>
    <mergeCell ref="LXI194:LXP194"/>
    <mergeCell ref="LXQ194:LXX194"/>
    <mergeCell ref="LUG194:LUN194"/>
    <mergeCell ref="LUO194:LUV194"/>
    <mergeCell ref="LUW194:LVD194"/>
    <mergeCell ref="LVE194:LVL194"/>
    <mergeCell ref="LVM194:LVT194"/>
    <mergeCell ref="LVU194:LWB194"/>
    <mergeCell ref="MDM194:MDT194"/>
    <mergeCell ref="MDU194:MEB194"/>
    <mergeCell ref="MEC194:MEJ194"/>
    <mergeCell ref="MEK194:MER194"/>
    <mergeCell ref="MES194:MEZ194"/>
    <mergeCell ref="MFA194:MFH194"/>
    <mergeCell ref="MBQ194:MBX194"/>
    <mergeCell ref="MBY194:MCF194"/>
    <mergeCell ref="MCG194:MCN194"/>
    <mergeCell ref="MCO194:MCV194"/>
    <mergeCell ref="MCW194:MDD194"/>
    <mergeCell ref="MDE194:MDL194"/>
    <mergeCell ref="LZU194:MAB194"/>
    <mergeCell ref="MAC194:MAJ194"/>
    <mergeCell ref="MAK194:MAR194"/>
    <mergeCell ref="MAS194:MAZ194"/>
    <mergeCell ref="MBA194:MBH194"/>
    <mergeCell ref="MBI194:MBP194"/>
    <mergeCell ref="MJA194:MJH194"/>
    <mergeCell ref="MJI194:MJP194"/>
    <mergeCell ref="MJQ194:MJX194"/>
    <mergeCell ref="MJY194:MKF194"/>
    <mergeCell ref="MKG194:MKN194"/>
    <mergeCell ref="MKO194:MKV194"/>
    <mergeCell ref="MHE194:MHL194"/>
    <mergeCell ref="MHM194:MHT194"/>
    <mergeCell ref="MHU194:MIB194"/>
    <mergeCell ref="MIC194:MIJ194"/>
    <mergeCell ref="MIK194:MIR194"/>
    <mergeCell ref="MIS194:MIZ194"/>
    <mergeCell ref="MFI194:MFP194"/>
    <mergeCell ref="MFQ194:MFX194"/>
    <mergeCell ref="MFY194:MGF194"/>
    <mergeCell ref="MGG194:MGN194"/>
    <mergeCell ref="MGO194:MGV194"/>
    <mergeCell ref="MGW194:MHD194"/>
    <mergeCell ref="MOO194:MOV194"/>
    <mergeCell ref="MOW194:MPD194"/>
    <mergeCell ref="MPE194:MPL194"/>
    <mergeCell ref="MPM194:MPT194"/>
    <mergeCell ref="MPU194:MQB194"/>
    <mergeCell ref="MQC194:MQJ194"/>
    <mergeCell ref="MMS194:MMZ194"/>
    <mergeCell ref="MNA194:MNH194"/>
    <mergeCell ref="MNI194:MNP194"/>
    <mergeCell ref="MNQ194:MNX194"/>
    <mergeCell ref="MNY194:MOF194"/>
    <mergeCell ref="MOG194:MON194"/>
    <mergeCell ref="MKW194:MLD194"/>
    <mergeCell ref="MLE194:MLL194"/>
    <mergeCell ref="MLM194:MLT194"/>
    <mergeCell ref="MLU194:MMB194"/>
    <mergeCell ref="MMC194:MMJ194"/>
    <mergeCell ref="MMK194:MMR194"/>
    <mergeCell ref="MUC194:MUJ194"/>
    <mergeCell ref="MUK194:MUR194"/>
    <mergeCell ref="MUS194:MUZ194"/>
    <mergeCell ref="MVA194:MVH194"/>
    <mergeCell ref="MVI194:MVP194"/>
    <mergeCell ref="MVQ194:MVX194"/>
    <mergeCell ref="MSG194:MSN194"/>
    <mergeCell ref="MSO194:MSV194"/>
    <mergeCell ref="MSW194:MTD194"/>
    <mergeCell ref="MTE194:MTL194"/>
    <mergeCell ref="MTM194:MTT194"/>
    <mergeCell ref="MTU194:MUB194"/>
    <mergeCell ref="MQK194:MQR194"/>
    <mergeCell ref="MQS194:MQZ194"/>
    <mergeCell ref="MRA194:MRH194"/>
    <mergeCell ref="MRI194:MRP194"/>
    <mergeCell ref="MRQ194:MRX194"/>
    <mergeCell ref="MRY194:MSF194"/>
    <mergeCell ref="MZQ194:MZX194"/>
    <mergeCell ref="MZY194:NAF194"/>
    <mergeCell ref="NAG194:NAN194"/>
    <mergeCell ref="NAO194:NAV194"/>
    <mergeCell ref="NAW194:NBD194"/>
    <mergeCell ref="NBE194:NBL194"/>
    <mergeCell ref="MXU194:MYB194"/>
    <mergeCell ref="MYC194:MYJ194"/>
    <mergeCell ref="MYK194:MYR194"/>
    <mergeCell ref="MYS194:MYZ194"/>
    <mergeCell ref="MZA194:MZH194"/>
    <mergeCell ref="MZI194:MZP194"/>
    <mergeCell ref="MVY194:MWF194"/>
    <mergeCell ref="MWG194:MWN194"/>
    <mergeCell ref="MWO194:MWV194"/>
    <mergeCell ref="MWW194:MXD194"/>
    <mergeCell ref="MXE194:MXL194"/>
    <mergeCell ref="MXM194:MXT194"/>
    <mergeCell ref="NFE194:NFL194"/>
    <mergeCell ref="NFM194:NFT194"/>
    <mergeCell ref="NFU194:NGB194"/>
    <mergeCell ref="NGC194:NGJ194"/>
    <mergeCell ref="NGK194:NGR194"/>
    <mergeCell ref="NGS194:NGZ194"/>
    <mergeCell ref="NDI194:NDP194"/>
    <mergeCell ref="NDQ194:NDX194"/>
    <mergeCell ref="NDY194:NEF194"/>
    <mergeCell ref="NEG194:NEN194"/>
    <mergeCell ref="NEO194:NEV194"/>
    <mergeCell ref="NEW194:NFD194"/>
    <mergeCell ref="NBM194:NBT194"/>
    <mergeCell ref="NBU194:NCB194"/>
    <mergeCell ref="NCC194:NCJ194"/>
    <mergeCell ref="NCK194:NCR194"/>
    <mergeCell ref="NCS194:NCZ194"/>
    <mergeCell ref="NDA194:NDH194"/>
    <mergeCell ref="NKS194:NKZ194"/>
    <mergeCell ref="NLA194:NLH194"/>
    <mergeCell ref="NLI194:NLP194"/>
    <mergeCell ref="NLQ194:NLX194"/>
    <mergeCell ref="NLY194:NMF194"/>
    <mergeCell ref="NMG194:NMN194"/>
    <mergeCell ref="NIW194:NJD194"/>
    <mergeCell ref="NJE194:NJL194"/>
    <mergeCell ref="NJM194:NJT194"/>
    <mergeCell ref="NJU194:NKB194"/>
    <mergeCell ref="NKC194:NKJ194"/>
    <mergeCell ref="NKK194:NKR194"/>
    <mergeCell ref="NHA194:NHH194"/>
    <mergeCell ref="NHI194:NHP194"/>
    <mergeCell ref="NHQ194:NHX194"/>
    <mergeCell ref="NHY194:NIF194"/>
    <mergeCell ref="NIG194:NIN194"/>
    <mergeCell ref="NIO194:NIV194"/>
    <mergeCell ref="NQG194:NQN194"/>
    <mergeCell ref="NQO194:NQV194"/>
    <mergeCell ref="NQW194:NRD194"/>
    <mergeCell ref="NRE194:NRL194"/>
    <mergeCell ref="NRM194:NRT194"/>
    <mergeCell ref="NRU194:NSB194"/>
    <mergeCell ref="NOK194:NOR194"/>
    <mergeCell ref="NOS194:NOZ194"/>
    <mergeCell ref="NPA194:NPH194"/>
    <mergeCell ref="NPI194:NPP194"/>
    <mergeCell ref="NPQ194:NPX194"/>
    <mergeCell ref="NPY194:NQF194"/>
    <mergeCell ref="NMO194:NMV194"/>
    <mergeCell ref="NMW194:NND194"/>
    <mergeCell ref="NNE194:NNL194"/>
    <mergeCell ref="NNM194:NNT194"/>
    <mergeCell ref="NNU194:NOB194"/>
    <mergeCell ref="NOC194:NOJ194"/>
    <mergeCell ref="NVU194:NWB194"/>
    <mergeCell ref="NWC194:NWJ194"/>
    <mergeCell ref="NWK194:NWR194"/>
    <mergeCell ref="NWS194:NWZ194"/>
    <mergeCell ref="NXA194:NXH194"/>
    <mergeCell ref="NXI194:NXP194"/>
    <mergeCell ref="NTY194:NUF194"/>
    <mergeCell ref="NUG194:NUN194"/>
    <mergeCell ref="NUO194:NUV194"/>
    <mergeCell ref="NUW194:NVD194"/>
    <mergeCell ref="NVE194:NVL194"/>
    <mergeCell ref="NVM194:NVT194"/>
    <mergeCell ref="NSC194:NSJ194"/>
    <mergeCell ref="NSK194:NSR194"/>
    <mergeCell ref="NSS194:NSZ194"/>
    <mergeCell ref="NTA194:NTH194"/>
    <mergeCell ref="NTI194:NTP194"/>
    <mergeCell ref="NTQ194:NTX194"/>
    <mergeCell ref="OBI194:OBP194"/>
    <mergeCell ref="OBQ194:OBX194"/>
    <mergeCell ref="OBY194:OCF194"/>
    <mergeCell ref="OCG194:OCN194"/>
    <mergeCell ref="OCO194:OCV194"/>
    <mergeCell ref="OCW194:ODD194"/>
    <mergeCell ref="NZM194:NZT194"/>
    <mergeCell ref="NZU194:OAB194"/>
    <mergeCell ref="OAC194:OAJ194"/>
    <mergeCell ref="OAK194:OAR194"/>
    <mergeCell ref="OAS194:OAZ194"/>
    <mergeCell ref="OBA194:OBH194"/>
    <mergeCell ref="NXQ194:NXX194"/>
    <mergeCell ref="NXY194:NYF194"/>
    <mergeCell ref="NYG194:NYN194"/>
    <mergeCell ref="NYO194:NYV194"/>
    <mergeCell ref="NYW194:NZD194"/>
    <mergeCell ref="NZE194:NZL194"/>
    <mergeCell ref="OGW194:OHD194"/>
    <mergeCell ref="OHE194:OHL194"/>
    <mergeCell ref="OHM194:OHT194"/>
    <mergeCell ref="OHU194:OIB194"/>
    <mergeCell ref="OIC194:OIJ194"/>
    <mergeCell ref="OIK194:OIR194"/>
    <mergeCell ref="OFA194:OFH194"/>
    <mergeCell ref="OFI194:OFP194"/>
    <mergeCell ref="OFQ194:OFX194"/>
    <mergeCell ref="OFY194:OGF194"/>
    <mergeCell ref="OGG194:OGN194"/>
    <mergeCell ref="OGO194:OGV194"/>
    <mergeCell ref="ODE194:ODL194"/>
    <mergeCell ref="ODM194:ODT194"/>
    <mergeCell ref="ODU194:OEB194"/>
    <mergeCell ref="OEC194:OEJ194"/>
    <mergeCell ref="OEK194:OER194"/>
    <mergeCell ref="OES194:OEZ194"/>
    <mergeCell ref="OMK194:OMR194"/>
    <mergeCell ref="OMS194:OMZ194"/>
    <mergeCell ref="ONA194:ONH194"/>
    <mergeCell ref="ONI194:ONP194"/>
    <mergeCell ref="ONQ194:ONX194"/>
    <mergeCell ref="ONY194:OOF194"/>
    <mergeCell ref="OKO194:OKV194"/>
    <mergeCell ref="OKW194:OLD194"/>
    <mergeCell ref="OLE194:OLL194"/>
    <mergeCell ref="OLM194:OLT194"/>
    <mergeCell ref="OLU194:OMB194"/>
    <mergeCell ref="OMC194:OMJ194"/>
    <mergeCell ref="OIS194:OIZ194"/>
    <mergeCell ref="OJA194:OJH194"/>
    <mergeCell ref="OJI194:OJP194"/>
    <mergeCell ref="OJQ194:OJX194"/>
    <mergeCell ref="OJY194:OKF194"/>
    <mergeCell ref="OKG194:OKN194"/>
    <mergeCell ref="ORY194:OSF194"/>
    <mergeCell ref="OSG194:OSN194"/>
    <mergeCell ref="OSO194:OSV194"/>
    <mergeCell ref="OSW194:OTD194"/>
    <mergeCell ref="OTE194:OTL194"/>
    <mergeCell ref="OTM194:OTT194"/>
    <mergeCell ref="OQC194:OQJ194"/>
    <mergeCell ref="OQK194:OQR194"/>
    <mergeCell ref="OQS194:OQZ194"/>
    <mergeCell ref="ORA194:ORH194"/>
    <mergeCell ref="ORI194:ORP194"/>
    <mergeCell ref="ORQ194:ORX194"/>
    <mergeCell ref="OOG194:OON194"/>
    <mergeCell ref="OOO194:OOV194"/>
    <mergeCell ref="OOW194:OPD194"/>
    <mergeCell ref="OPE194:OPL194"/>
    <mergeCell ref="OPM194:OPT194"/>
    <mergeCell ref="OPU194:OQB194"/>
    <mergeCell ref="OXM194:OXT194"/>
    <mergeCell ref="OXU194:OYB194"/>
    <mergeCell ref="OYC194:OYJ194"/>
    <mergeCell ref="OYK194:OYR194"/>
    <mergeCell ref="OYS194:OYZ194"/>
    <mergeCell ref="OZA194:OZH194"/>
    <mergeCell ref="OVQ194:OVX194"/>
    <mergeCell ref="OVY194:OWF194"/>
    <mergeCell ref="OWG194:OWN194"/>
    <mergeCell ref="OWO194:OWV194"/>
    <mergeCell ref="OWW194:OXD194"/>
    <mergeCell ref="OXE194:OXL194"/>
    <mergeCell ref="OTU194:OUB194"/>
    <mergeCell ref="OUC194:OUJ194"/>
    <mergeCell ref="OUK194:OUR194"/>
    <mergeCell ref="OUS194:OUZ194"/>
    <mergeCell ref="OVA194:OVH194"/>
    <mergeCell ref="OVI194:OVP194"/>
    <mergeCell ref="PDA194:PDH194"/>
    <mergeCell ref="PDI194:PDP194"/>
    <mergeCell ref="PDQ194:PDX194"/>
    <mergeCell ref="PDY194:PEF194"/>
    <mergeCell ref="PEG194:PEN194"/>
    <mergeCell ref="PEO194:PEV194"/>
    <mergeCell ref="PBE194:PBL194"/>
    <mergeCell ref="PBM194:PBT194"/>
    <mergeCell ref="PBU194:PCB194"/>
    <mergeCell ref="PCC194:PCJ194"/>
    <mergeCell ref="PCK194:PCR194"/>
    <mergeCell ref="PCS194:PCZ194"/>
    <mergeCell ref="OZI194:OZP194"/>
    <mergeCell ref="OZQ194:OZX194"/>
    <mergeCell ref="OZY194:PAF194"/>
    <mergeCell ref="PAG194:PAN194"/>
    <mergeCell ref="PAO194:PAV194"/>
    <mergeCell ref="PAW194:PBD194"/>
    <mergeCell ref="PIO194:PIV194"/>
    <mergeCell ref="PIW194:PJD194"/>
    <mergeCell ref="PJE194:PJL194"/>
    <mergeCell ref="PJM194:PJT194"/>
    <mergeCell ref="PJU194:PKB194"/>
    <mergeCell ref="PKC194:PKJ194"/>
    <mergeCell ref="PGS194:PGZ194"/>
    <mergeCell ref="PHA194:PHH194"/>
    <mergeCell ref="PHI194:PHP194"/>
    <mergeCell ref="PHQ194:PHX194"/>
    <mergeCell ref="PHY194:PIF194"/>
    <mergeCell ref="PIG194:PIN194"/>
    <mergeCell ref="PEW194:PFD194"/>
    <mergeCell ref="PFE194:PFL194"/>
    <mergeCell ref="PFM194:PFT194"/>
    <mergeCell ref="PFU194:PGB194"/>
    <mergeCell ref="PGC194:PGJ194"/>
    <mergeCell ref="PGK194:PGR194"/>
    <mergeCell ref="POC194:POJ194"/>
    <mergeCell ref="POK194:POR194"/>
    <mergeCell ref="POS194:POZ194"/>
    <mergeCell ref="PPA194:PPH194"/>
    <mergeCell ref="PPI194:PPP194"/>
    <mergeCell ref="PPQ194:PPX194"/>
    <mergeCell ref="PMG194:PMN194"/>
    <mergeCell ref="PMO194:PMV194"/>
    <mergeCell ref="PMW194:PND194"/>
    <mergeCell ref="PNE194:PNL194"/>
    <mergeCell ref="PNM194:PNT194"/>
    <mergeCell ref="PNU194:POB194"/>
    <mergeCell ref="PKK194:PKR194"/>
    <mergeCell ref="PKS194:PKZ194"/>
    <mergeCell ref="PLA194:PLH194"/>
    <mergeCell ref="PLI194:PLP194"/>
    <mergeCell ref="PLQ194:PLX194"/>
    <mergeCell ref="PLY194:PMF194"/>
    <mergeCell ref="PTQ194:PTX194"/>
    <mergeCell ref="PTY194:PUF194"/>
    <mergeCell ref="PUG194:PUN194"/>
    <mergeCell ref="PUO194:PUV194"/>
    <mergeCell ref="PUW194:PVD194"/>
    <mergeCell ref="PVE194:PVL194"/>
    <mergeCell ref="PRU194:PSB194"/>
    <mergeCell ref="PSC194:PSJ194"/>
    <mergeCell ref="PSK194:PSR194"/>
    <mergeCell ref="PSS194:PSZ194"/>
    <mergeCell ref="PTA194:PTH194"/>
    <mergeCell ref="PTI194:PTP194"/>
    <mergeCell ref="PPY194:PQF194"/>
    <mergeCell ref="PQG194:PQN194"/>
    <mergeCell ref="PQO194:PQV194"/>
    <mergeCell ref="PQW194:PRD194"/>
    <mergeCell ref="PRE194:PRL194"/>
    <mergeCell ref="PRM194:PRT194"/>
    <mergeCell ref="PZE194:PZL194"/>
    <mergeCell ref="PZM194:PZT194"/>
    <mergeCell ref="PZU194:QAB194"/>
    <mergeCell ref="QAC194:QAJ194"/>
    <mergeCell ref="QAK194:QAR194"/>
    <mergeCell ref="QAS194:QAZ194"/>
    <mergeCell ref="PXI194:PXP194"/>
    <mergeCell ref="PXQ194:PXX194"/>
    <mergeCell ref="PXY194:PYF194"/>
    <mergeCell ref="PYG194:PYN194"/>
    <mergeCell ref="PYO194:PYV194"/>
    <mergeCell ref="PYW194:PZD194"/>
    <mergeCell ref="PVM194:PVT194"/>
    <mergeCell ref="PVU194:PWB194"/>
    <mergeCell ref="PWC194:PWJ194"/>
    <mergeCell ref="PWK194:PWR194"/>
    <mergeCell ref="PWS194:PWZ194"/>
    <mergeCell ref="PXA194:PXH194"/>
    <mergeCell ref="QES194:QEZ194"/>
    <mergeCell ref="QFA194:QFH194"/>
    <mergeCell ref="QFI194:QFP194"/>
    <mergeCell ref="QFQ194:QFX194"/>
    <mergeCell ref="QFY194:QGF194"/>
    <mergeCell ref="QGG194:QGN194"/>
    <mergeCell ref="QCW194:QDD194"/>
    <mergeCell ref="QDE194:QDL194"/>
    <mergeCell ref="QDM194:QDT194"/>
    <mergeCell ref="QDU194:QEB194"/>
    <mergeCell ref="QEC194:QEJ194"/>
    <mergeCell ref="QEK194:QER194"/>
    <mergeCell ref="QBA194:QBH194"/>
    <mergeCell ref="QBI194:QBP194"/>
    <mergeCell ref="QBQ194:QBX194"/>
    <mergeCell ref="QBY194:QCF194"/>
    <mergeCell ref="QCG194:QCN194"/>
    <mergeCell ref="QCO194:QCV194"/>
    <mergeCell ref="QKG194:QKN194"/>
    <mergeCell ref="QKO194:QKV194"/>
    <mergeCell ref="QKW194:QLD194"/>
    <mergeCell ref="QLE194:QLL194"/>
    <mergeCell ref="QLM194:QLT194"/>
    <mergeCell ref="QLU194:QMB194"/>
    <mergeCell ref="QIK194:QIR194"/>
    <mergeCell ref="QIS194:QIZ194"/>
    <mergeCell ref="QJA194:QJH194"/>
    <mergeCell ref="QJI194:QJP194"/>
    <mergeCell ref="QJQ194:QJX194"/>
    <mergeCell ref="QJY194:QKF194"/>
    <mergeCell ref="QGO194:QGV194"/>
    <mergeCell ref="QGW194:QHD194"/>
    <mergeCell ref="QHE194:QHL194"/>
    <mergeCell ref="QHM194:QHT194"/>
    <mergeCell ref="QHU194:QIB194"/>
    <mergeCell ref="QIC194:QIJ194"/>
    <mergeCell ref="QPU194:QQB194"/>
    <mergeCell ref="QQC194:QQJ194"/>
    <mergeCell ref="QQK194:QQR194"/>
    <mergeCell ref="QQS194:QQZ194"/>
    <mergeCell ref="QRA194:QRH194"/>
    <mergeCell ref="QRI194:QRP194"/>
    <mergeCell ref="QNY194:QOF194"/>
    <mergeCell ref="QOG194:QON194"/>
    <mergeCell ref="QOO194:QOV194"/>
    <mergeCell ref="QOW194:QPD194"/>
    <mergeCell ref="QPE194:QPL194"/>
    <mergeCell ref="QPM194:QPT194"/>
    <mergeCell ref="QMC194:QMJ194"/>
    <mergeCell ref="QMK194:QMR194"/>
    <mergeCell ref="QMS194:QMZ194"/>
    <mergeCell ref="QNA194:QNH194"/>
    <mergeCell ref="QNI194:QNP194"/>
    <mergeCell ref="QNQ194:QNX194"/>
    <mergeCell ref="QVI194:QVP194"/>
    <mergeCell ref="QVQ194:QVX194"/>
    <mergeCell ref="QVY194:QWF194"/>
    <mergeCell ref="QWG194:QWN194"/>
    <mergeCell ref="QWO194:QWV194"/>
    <mergeCell ref="QWW194:QXD194"/>
    <mergeCell ref="QTM194:QTT194"/>
    <mergeCell ref="QTU194:QUB194"/>
    <mergeCell ref="QUC194:QUJ194"/>
    <mergeCell ref="QUK194:QUR194"/>
    <mergeCell ref="QUS194:QUZ194"/>
    <mergeCell ref="QVA194:QVH194"/>
    <mergeCell ref="QRQ194:QRX194"/>
    <mergeCell ref="QRY194:QSF194"/>
    <mergeCell ref="QSG194:QSN194"/>
    <mergeCell ref="QSO194:QSV194"/>
    <mergeCell ref="QSW194:QTD194"/>
    <mergeCell ref="QTE194:QTL194"/>
    <mergeCell ref="RAW194:RBD194"/>
    <mergeCell ref="RBE194:RBL194"/>
    <mergeCell ref="RBM194:RBT194"/>
    <mergeCell ref="RBU194:RCB194"/>
    <mergeCell ref="RCC194:RCJ194"/>
    <mergeCell ref="RCK194:RCR194"/>
    <mergeCell ref="QZA194:QZH194"/>
    <mergeCell ref="QZI194:QZP194"/>
    <mergeCell ref="QZQ194:QZX194"/>
    <mergeCell ref="QZY194:RAF194"/>
    <mergeCell ref="RAG194:RAN194"/>
    <mergeCell ref="RAO194:RAV194"/>
    <mergeCell ref="QXE194:QXL194"/>
    <mergeCell ref="QXM194:QXT194"/>
    <mergeCell ref="QXU194:QYB194"/>
    <mergeCell ref="QYC194:QYJ194"/>
    <mergeCell ref="QYK194:QYR194"/>
    <mergeCell ref="QYS194:QYZ194"/>
    <mergeCell ref="RGK194:RGR194"/>
    <mergeCell ref="RGS194:RGZ194"/>
    <mergeCell ref="RHA194:RHH194"/>
    <mergeCell ref="RHI194:RHP194"/>
    <mergeCell ref="RHQ194:RHX194"/>
    <mergeCell ref="RHY194:RIF194"/>
    <mergeCell ref="REO194:REV194"/>
    <mergeCell ref="REW194:RFD194"/>
    <mergeCell ref="RFE194:RFL194"/>
    <mergeCell ref="RFM194:RFT194"/>
    <mergeCell ref="RFU194:RGB194"/>
    <mergeCell ref="RGC194:RGJ194"/>
    <mergeCell ref="RCS194:RCZ194"/>
    <mergeCell ref="RDA194:RDH194"/>
    <mergeCell ref="RDI194:RDP194"/>
    <mergeCell ref="RDQ194:RDX194"/>
    <mergeCell ref="RDY194:REF194"/>
    <mergeCell ref="REG194:REN194"/>
    <mergeCell ref="RLY194:RMF194"/>
    <mergeCell ref="RMG194:RMN194"/>
    <mergeCell ref="RMO194:RMV194"/>
    <mergeCell ref="RMW194:RND194"/>
    <mergeCell ref="RNE194:RNL194"/>
    <mergeCell ref="RNM194:RNT194"/>
    <mergeCell ref="RKC194:RKJ194"/>
    <mergeCell ref="RKK194:RKR194"/>
    <mergeCell ref="RKS194:RKZ194"/>
    <mergeCell ref="RLA194:RLH194"/>
    <mergeCell ref="RLI194:RLP194"/>
    <mergeCell ref="RLQ194:RLX194"/>
    <mergeCell ref="RIG194:RIN194"/>
    <mergeCell ref="RIO194:RIV194"/>
    <mergeCell ref="RIW194:RJD194"/>
    <mergeCell ref="RJE194:RJL194"/>
    <mergeCell ref="RJM194:RJT194"/>
    <mergeCell ref="RJU194:RKB194"/>
    <mergeCell ref="RRM194:RRT194"/>
    <mergeCell ref="RRU194:RSB194"/>
    <mergeCell ref="RSC194:RSJ194"/>
    <mergeCell ref="RSK194:RSR194"/>
    <mergeCell ref="RSS194:RSZ194"/>
    <mergeCell ref="RTA194:RTH194"/>
    <mergeCell ref="RPQ194:RPX194"/>
    <mergeCell ref="RPY194:RQF194"/>
    <mergeCell ref="RQG194:RQN194"/>
    <mergeCell ref="RQO194:RQV194"/>
    <mergeCell ref="RQW194:RRD194"/>
    <mergeCell ref="RRE194:RRL194"/>
    <mergeCell ref="RNU194:ROB194"/>
    <mergeCell ref="ROC194:ROJ194"/>
    <mergeCell ref="ROK194:ROR194"/>
    <mergeCell ref="ROS194:ROZ194"/>
    <mergeCell ref="RPA194:RPH194"/>
    <mergeCell ref="RPI194:RPP194"/>
    <mergeCell ref="RXA194:RXH194"/>
    <mergeCell ref="RXI194:RXP194"/>
    <mergeCell ref="RXQ194:RXX194"/>
    <mergeCell ref="RXY194:RYF194"/>
    <mergeCell ref="RYG194:RYN194"/>
    <mergeCell ref="RYO194:RYV194"/>
    <mergeCell ref="RVE194:RVL194"/>
    <mergeCell ref="RVM194:RVT194"/>
    <mergeCell ref="RVU194:RWB194"/>
    <mergeCell ref="RWC194:RWJ194"/>
    <mergeCell ref="RWK194:RWR194"/>
    <mergeCell ref="RWS194:RWZ194"/>
    <mergeCell ref="RTI194:RTP194"/>
    <mergeCell ref="RTQ194:RTX194"/>
    <mergeCell ref="RTY194:RUF194"/>
    <mergeCell ref="RUG194:RUN194"/>
    <mergeCell ref="RUO194:RUV194"/>
    <mergeCell ref="RUW194:RVD194"/>
    <mergeCell ref="SCO194:SCV194"/>
    <mergeCell ref="SCW194:SDD194"/>
    <mergeCell ref="SDE194:SDL194"/>
    <mergeCell ref="SDM194:SDT194"/>
    <mergeCell ref="SDU194:SEB194"/>
    <mergeCell ref="SEC194:SEJ194"/>
    <mergeCell ref="SAS194:SAZ194"/>
    <mergeCell ref="SBA194:SBH194"/>
    <mergeCell ref="SBI194:SBP194"/>
    <mergeCell ref="SBQ194:SBX194"/>
    <mergeCell ref="SBY194:SCF194"/>
    <mergeCell ref="SCG194:SCN194"/>
    <mergeCell ref="RYW194:RZD194"/>
    <mergeCell ref="RZE194:RZL194"/>
    <mergeCell ref="RZM194:RZT194"/>
    <mergeCell ref="RZU194:SAB194"/>
    <mergeCell ref="SAC194:SAJ194"/>
    <mergeCell ref="SAK194:SAR194"/>
    <mergeCell ref="SIC194:SIJ194"/>
    <mergeCell ref="SIK194:SIR194"/>
    <mergeCell ref="SIS194:SIZ194"/>
    <mergeCell ref="SJA194:SJH194"/>
    <mergeCell ref="SJI194:SJP194"/>
    <mergeCell ref="SJQ194:SJX194"/>
    <mergeCell ref="SGG194:SGN194"/>
    <mergeCell ref="SGO194:SGV194"/>
    <mergeCell ref="SGW194:SHD194"/>
    <mergeCell ref="SHE194:SHL194"/>
    <mergeCell ref="SHM194:SHT194"/>
    <mergeCell ref="SHU194:SIB194"/>
    <mergeCell ref="SEK194:SER194"/>
    <mergeCell ref="SES194:SEZ194"/>
    <mergeCell ref="SFA194:SFH194"/>
    <mergeCell ref="SFI194:SFP194"/>
    <mergeCell ref="SFQ194:SFX194"/>
    <mergeCell ref="SFY194:SGF194"/>
    <mergeCell ref="SNQ194:SNX194"/>
    <mergeCell ref="SNY194:SOF194"/>
    <mergeCell ref="SOG194:SON194"/>
    <mergeCell ref="SOO194:SOV194"/>
    <mergeCell ref="SOW194:SPD194"/>
    <mergeCell ref="SPE194:SPL194"/>
    <mergeCell ref="SLU194:SMB194"/>
    <mergeCell ref="SMC194:SMJ194"/>
    <mergeCell ref="SMK194:SMR194"/>
    <mergeCell ref="SMS194:SMZ194"/>
    <mergeCell ref="SNA194:SNH194"/>
    <mergeCell ref="SNI194:SNP194"/>
    <mergeCell ref="SJY194:SKF194"/>
    <mergeCell ref="SKG194:SKN194"/>
    <mergeCell ref="SKO194:SKV194"/>
    <mergeCell ref="SKW194:SLD194"/>
    <mergeCell ref="SLE194:SLL194"/>
    <mergeCell ref="SLM194:SLT194"/>
    <mergeCell ref="STE194:STL194"/>
    <mergeCell ref="STM194:STT194"/>
    <mergeCell ref="STU194:SUB194"/>
    <mergeCell ref="SUC194:SUJ194"/>
    <mergeCell ref="SUK194:SUR194"/>
    <mergeCell ref="SUS194:SUZ194"/>
    <mergeCell ref="SRI194:SRP194"/>
    <mergeCell ref="SRQ194:SRX194"/>
    <mergeCell ref="SRY194:SSF194"/>
    <mergeCell ref="SSG194:SSN194"/>
    <mergeCell ref="SSO194:SSV194"/>
    <mergeCell ref="SSW194:STD194"/>
    <mergeCell ref="SPM194:SPT194"/>
    <mergeCell ref="SPU194:SQB194"/>
    <mergeCell ref="SQC194:SQJ194"/>
    <mergeCell ref="SQK194:SQR194"/>
    <mergeCell ref="SQS194:SQZ194"/>
    <mergeCell ref="SRA194:SRH194"/>
    <mergeCell ref="SYS194:SYZ194"/>
    <mergeCell ref="SZA194:SZH194"/>
    <mergeCell ref="SZI194:SZP194"/>
    <mergeCell ref="SZQ194:SZX194"/>
    <mergeCell ref="SZY194:TAF194"/>
    <mergeCell ref="TAG194:TAN194"/>
    <mergeCell ref="SWW194:SXD194"/>
    <mergeCell ref="SXE194:SXL194"/>
    <mergeCell ref="SXM194:SXT194"/>
    <mergeCell ref="SXU194:SYB194"/>
    <mergeCell ref="SYC194:SYJ194"/>
    <mergeCell ref="SYK194:SYR194"/>
    <mergeCell ref="SVA194:SVH194"/>
    <mergeCell ref="SVI194:SVP194"/>
    <mergeCell ref="SVQ194:SVX194"/>
    <mergeCell ref="SVY194:SWF194"/>
    <mergeCell ref="SWG194:SWN194"/>
    <mergeCell ref="SWO194:SWV194"/>
    <mergeCell ref="TEG194:TEN194"/>
    <mergeCell ref="TEO194:TEV194"/>
    <mergeCell ref="TEW194:TFD194"/>
    <mergeCell ref="TFE194:TFL194"/>
    <mergeCell ref="TFM194:TFT194"/>
    <mergeCell ref="TFU194:TGB194"/>
    <mergeCell ref="TCK194:TCR194"/>
    <mergeCell ref="TCS194:TCZ194"/>
    <mergeCell ref="TDA194:TDH194"/>
    <mergeCell ref="TDI194:TDP194"/>
    <mergeCell ref="TDQ194:TDX194"/>
    <mergeCell ref="TDY194:TEF194"/>
    <mergeCell ref="TAO194:TAV194"/>
    <mergeCell ref="TAW194:TBD194"/>
    <mergeCell ref="TBE194:TBL194"/>
    <mergeCell ref="TBM194:TBT194"/>
    <mergeCell ref="TBU194:TCB194"/>
    <mergeCell ref="TCC194:TCJ194"/>
    <mergeCell ref="TJU194:TKB194"/>
    <mergeCell ref="TKC194:TKJ194"/>
    <mergeCell ref="TKK194:TKR194"/>
    <mergeCell ref="TKS194:TKZ194"/>
    <mergeCell ref="TLA194:TLH194"/>
    <mergeCell ref="TLI194:TLP194"/>
    <mergeCell ref="THY194:TIF194"/>
    <mergeCell ref="TIG194:TIN194"/>
    <mergeCell ref="TIO194:TIV194"/>
    <mergeCell ref="TIW194:TJD194"/>
    <mergeCell ref="TJE194:TJL194"/>
    <mergeCell ref="TJM194:TJT194"/>
    <mergeCell ref="TGC194:TGJ194"/>
    <mergeCell ref="TGK194:TGR194"/>
    <mergeCell ref="TGS194:TGZ194"/>
    <mergeCell ref="THA194:THH194"/>
    <mergeCell ref="THI194:THP194"/>
    <mergeCell ref="THQ194:THX194"/>
    <mergeCell ref="TPI194:TPP194"/>
    <mergeCell ref="TPQ194:TPX194"/>
    <mergeCell ref="TPY194:TQF194"/>
    <mergeCell ref="TQG194:TQN194"/>
    <mergeCell ref="TQO194:TQV194"/>
    <mergeCell ref="TQW194:TRD194"/>
    <mergeCell ref="TNM194:TNT194"/>
    <mergeCell ref="TNU194:TOB194"/>
    <mergeCell ref="TOC194:TOJ194"/>
    <mergeCell ref="TOK194:TOR194"/>
    <mergeCell ref="TOS194:TOZ194"/>
    <mergeCell ref="TPA194:TPH194"/>
    <mergeCell ref="TLQ194:TLX194"/>
    <mergeCell ref="TLY194:TMF194"/>
    <mergeCell ref="TMG194:TMN194"/>
    <mergeCell ref="TMO194:TMV194"/>
    <mergeCell ref="TMW194:TND194"/>
    <mergeCell ref="TNE194:TNL194"/>
    <mergeCell ref="TUW194:TVD194"/>
    <mergeCell ref="TVE194:TVL194"/>
    <mergeCell ref="TVM194:TVT194"/>
    <mergeCell ref="TVU194:TWB194"/>
    <mergeCell ref="TWC194:TWJ194"/>
    <mergeCell ref="TWK194:TWR194"/>
    <mergeCell ref="TTA194:TTH194"/>
    <mergeCell ref="TTI194:TTP194"/>
    <mergeCell ref="TTQ194:TTX194"/>
    <mergeCell ref="TTY194:TUF194"/>
    <mergeCell ref="TUG194:TUN194"/>
    <mergeCell ref="TUO194:TUV194"/>
    <mergeCell ref="TRE194:TRL194"/>
    <mergeCell ref="TRM194:TRT194"/>
    <mergeCell ref="TRU194:TSB194"/>
    <mergeCell ref="TSC194:TSJ194"/>
    <mergeCell ref="TSK194:TSR194"/>
    <mergeCell ref="TSS194:TSZ194"/>
    <mergeCell ref="UAK194:UAR194"/>
    <mergeCell ref="UAS194:UAZ194"/>
    <mergeCell ref="UBA194:UBH194"/>
    <mergeCell ref="UBI194:UBP194"/>
    <mergeCell ref="UBQ194:UBX194"/>
    <mergeCell ref="UBY194:UCF194"/>
    <mergeCell ref="TYO194:TYV194"/>
    <mergeCell ref="TYW194:TZD194"/>
    <mergeCell ref="TZE194:TZL194"/>
    <mergeCell ref="TZM194:TZT194"/>
    <mergeCell ref="TZU194:UAB194"/>
    <mergeCell ref="UAC194:UAJ194"/>
    <mergeCell ref="TWS194:TWZ194"/>
    <mergeCell ref="TXA194:TXH194"/>
    <mergeCell ref="TXI194:TXP194"/>
    <mergeCell ref="TXQ194:TXX194"/>
    <mergeCell ref="TXY194:TYF194"/>
    <mergeCell ref="TYG194:TYN194"/>
    <mergeCell ref="UFY194:UGF194"/>
    <mergeCell ref="UGG194:UGN194"/>
    <mergeCell ref="UGO194:UGV194"/>
    <mergeCell ref="UGW194:UHD194"/>
    <mergeCell ref="UHE194:UHL194"/>
    <mergeCell ref="UHM194:UHT194"/>
    <mergeCell ref="UEC194:UEJ194"/>
    <mergeCell ref="UEK194:UER194"/>
    <mergeCell ref="UES194:UEZ194"/>
    <mergeCell ref="UFA194:UFH194"/>
    <mergeCell ref="UFI194:UFP194"/>
    <mergeCell ref="UFQ194:UFX194"/>
    <mergeCell ref="UCG194:UCN194"/>
    <mergeCell ref="UCO194:UCV194"/>
    <mergeCell ref="UCW194:UDD194"/>
    <mergeCell ref="UDE194:UDL194"/>
    <mergeCell ref="UDM194:UDT194"/>
    <mergeCell ref="UDU194:UEB194"/>
    <mergeCell ref="ULM194:ULT194"/>
    <mergeCell ref="ULU194:UMB194"/>
    <mergeCell ref="UMC194:UMJ194"/>
    <mergeCell ref="UMK194:UMR194"/>
    <mergeCell ref="UMS194:UMZ194"/>
    <mergeCell ref="UNA194:UNH194"/>
    <mergeCell ref="UJQ194:UJX194"/>
    <mergeCell ref="UJY194:UKF194"/>
    <mergeCell ref="UKG194:UKN194"/>
    <mergeCell ref="UKO194:UKV194"/>
    <mergeCell ref="UKW194:ULD194"/>
    <mergeCell ref="ULE194:ULL194"/>
    <mergeCell ref="UHU194:UIB194"/>
    <mergeCell ref="UIC194:UIJ194"/>
    <mergeCell ref="UIK194:UIR194"/>
    <mergeCell ref="UIS194:UIZ194"/>
    <mergeCell ref="UJA194:UJH194"/>
    <mergeCell ref="UJI194:UJP194"/>
    <mergeCell ref="URA194:URH194"/>
    <mergeCell ref="URI194:URP194"/>
    <mergeCell ref="URQ194:URX194"/>
    <mergeCell ref="URY194:USF194"/>
    <mergeCell ref="USG194:USN194"/>
    <mergeCell ref="USO194:USV194"/>
    <mergeCell ref="UPE194:UPL194"/>
    <mergeCell ref="UPM194:UPT194"/>
    <mergeCell ref="UPU194:UQB194"/>
    <mergeCell ref="UQC194:UQJ194"/>
    <mergeCell ref="UQK194:UQR194"/>
    <mergeCell ref="UQS194:UQZ194"/>
    <mergeCell ref="UNI194:UNP194"/>
    <mergeCell ref="UNQ194:UNX194"/>
    <mergeCell ref="UNY194:UOF194"/>
    <mergeCell ref="UOG194:UON194"/>
    <mergeCell ref="UOO194:UOV194"/>
    <mergeCell ref="UOW194:UPD194"/>
    <mergeCell ref="UWO194:UWV194"/>
    <mergeCell ref="UWW194:UXD194"/>
    <mergeCell ref="UXE194:UXL194"/>
    <mergeCell ref="UXM194:UXT194"/>
    <mergeCell ref="UXU194:UYB194"/>
    <mergeCell ref="UYC194:UYJ194"/>
    <mergeCell ref="UUS194:UUZ194"/>
    <mergeCell ref="UVA194:UVH194"/>
    <mergeCell ref="UVI194:UVP194"/>
    <mergeCell ref="UVQ194:UVX194"/>
    <mergeCell ref="UVY194:UWF194"/>
    <mergeCell ref="UWG194:UWN194"/>
    <mergeCell ref="USW194:UTD194"/>
    <mergeCell ref="UTE194:UTL194"/>
    <mergeCell ref="UTM194:UTT194"/>
    <mergeCell ref="UTU194:UUB194"/>
    <mergeCell ref="UUC194:UUJ194"/>
    <mergeCell ref="UUK194:UUR194"/>
    <mergeCell ref="VCC194:VCJ194"/>
    <mergeCell ref="VCK194:VCR194"/>
    <mergeCell ref="VCS194:VCZ194"/>
    <mergeCell ref="VDA194:VDH194"/>
    <mergeCell ref="VDI194:VDP194"/>
    <mergeCell ref="VDQ194:VDX194"/>
    <mergeCell ref="VAG194:VAN194"/>
    <mergeCell ref="VAO194:VAV194"/>
    <mergeCell ref="VAW194:VBD194"/>
    <mergeCell ref="VBE194:VBL194"/>
    <mergeCell ref="VBM194:VBT194"/>
    <mergeCell ref="VBU194:VCB194"/>
    <mergeCell ref="UYK194:UYR194"/>
    <mergeCell ref="UYS194:UYZ194"/>
    <mergeCell ref="UZA194:UZH194"/>
    <mergeCell ref="UZI194:UZP194"/>
    <mergeCell ref="UZQ194:UZX194"/>
    <mergeCell ref="UZY194:VAF194"/>
    <mergeCell ref="VHQ194:VHX194"/>
    <mergeCell ref="VHY194:VIF194"/>
    <mergeCell ref="VIG194:VIN194"/>
    <mergeCell ref="VIO194:VIV194"/>
    <mergeCell ref="VIW194:VJD194"/>
    <mergeCell ref="VJE194:VJL194"/>
    <mergeCell ref="VFU194:VGB194"/>
    <mergeCell ref="VGC194:VGJ194"/>
    <mergeCell ref="VGK194:VGR194"/>
    <mergeCell ref="VGS194:VGZ194"/>
    <mergeCell ref="VHA194:VHH194"/>
    <mergeCell ref="VHI194:VHP194"/>
    <mergeCell ref="VDY194:VEF194"/>
    <mergeCell ref="VEG194:VEN194"/>
    <mergeCell ref="VEO194:VEV194"/>
    <mergeCell ref="VEW194:VFD194"/>
    <mergeCell ref="VFE194:VFL194"/>
    <mergeCell ref="VFM194:VFT194"/>
    <mergeCell ref="VNE194:VNL194"/>
    <mergeCell ref="VNM194:VNT194"/>
    <mergeCell ref="VNU194:VOB194"/>
    <mergeCell ref="VOC194:VOJ194"/>
    <mergeCell ref="VOK194:VOR194"/>
    <mergeCell ref="VOS194:VOZ194"/>
    <mergeCell ref="VLI194:VLP194"/>
    <mergeCell ref="VLQ194:VLX194"/>
    <mergeCell ref="VLY194:VMF194"/>
    <mergeCell ref="VMG194:VMN194"/>
    <mergeCell ref="VMO194:VMV194"/>
    <mergeCell ref="VMW194:VND194"/>
    <mergeCell ref="VJM194:VJT194"/>
    <mergeCell ref="VJU194:VKB194"/>
    <mergeCell ref="VKC194:VKJ194"/>
    <mergeCell ref="VKK194:VKR194"/>
    <mergeCell ref="VKS194:VKZ194"/>
    <mergeCell ref="VLA194:VLH194"/>
    <mergeCell ref="VSS194:VSZ194"/>
    <mergeCell ref="VTA194:VTH194"/>
    <mergeCell ref="VTI194:VTP194"/>
    <mergeCell ref="VTQ194:VTX194"/>
    <mergeCell ref="VTY194:VUF194"/>
    <mergeCell ref="VUG194:VUN194"/>
    <mergeCell ref="VQW194:VRD194"/>
    <mergeCell ref="VRE194:VRL194"/>
    <mergeCell ref="VRM194:VRT194"/>
    <mergeCell ref="VRU194:VSB194"/>
    <mergeCell ref="VSC194:VSJ194"/>
    <mergeCell ref="VSK194:VSR194"/>
    <mergeCell ref="VPA194:VPH194"/>
    <mergeCell ref="VPI194:VPP194"/>
    <mergeCell ref="VPQ194:VPX194"/>
    <mergeCell ref="VPY194:VQF194"/>
    <mergeCell ref="VQG194:VQN194"/>
    <mergeCell ref="VQO194:VQV194"/>
    <mergeCell ref="VYG194:VYN194"/>
    <mergeCell ref="VYO194:VYV194"/>
    <mergeCell ref="VYW194:VZD194"/>
    <mergeCell ref="VZE194:VZL194"/>
    <mergeCell ref="VZM194:VZT194"/>
    <mergeCell ref="VZU194:WAB194"/>
    <mergeCell ref="VWK194:VWR194"/>
    <mergeCell ref="VWS194:VWZ194"/>
    <mergeCell ref="VXA194:VXH194"/>
    <mergeCell ref="VXI194:VXP194"/>
    <mergeCell ref="VXQ194:VXX194"/>
    <mergeCell ref="VXY194:VYF194"/>
    <mergeCell ref="VUO194:VUV194"/>
    <mergeCell ref="VUW194:VVD194"/>
    <mergeCell ref="VVE194:VVL194"/>
    <mergeCell ref="VVM194:VVT194"/>
    <mergeCell ref="VVU194:VWB194"/>
    <mergeCell ref="VWC194:VWJ194"/>
    <mergeCell ref="WDU194:WEB194"/>
    <mergeCell ref="WEC194:WEJ194"/>
    <mergeCell ref="WEK194:WER194"/>
    <mergeCell ref="WES194:WEZ194"/>
    <mergeCell ref="WFA194:WFH194"/>
    <mergeCell ref="WFI194:WFP194"/>
    <mergeCell ref="WBY194:WCF194"/>
    <mergeCell ref="WCG194:WCN194"/>
    <mergeCell ref="WCO194:WCV194"/>
    <mergeCell ref="WCW194:WDD194"/>
    <mergeCell ref="WDE194:WDL194"/>
    <mergeCell ref="WDM194:WDT194"/>
    <mergeCell ref="WAC194:WAJ194"/>
    <mergeCell ref="WAK194:WAR194"/>
    <mergeCell ref="WAS194:WAZ194"/>
    <mergeCell ref="WBA194:WBH194"/>
    <mergeCell ref="WBI194:WBP194"/>
    <mergeCell ref="WBQ194:WBX194"/>
    <mergeCell ref="WJI194:WJP194"/>
    <mergeCell ref="WJQ194:WJX194"/>
    <mergeCell ref="WJY194:WKF194"/>
    <mergeCell ref="WKG194:WKN194"/>
    <mergeCell ref="WKO194:WKV194"/>
    <mergeCell ref="WKW194:WLD194"/>
    <mergeCell ref="WHM194:WHT194"/>
    <mergeCell ref="WHU194:WIB194"/>
    <mergeCell ref="WIC194:WIJ194"/>
    <mergeCell ref="WIK194:WIR194"/>
    <mergeCell ref="WIS194:WIZ194"/>
    <mergeCell ref="WJA194:WJH194"/>
    <mergeCell ref="WFQ194:WFX194"/>
    <mergeCell ref="WFY194:WGF194"/>
    <mergeCell ref="WGG194:WGN194"/>
    <mergeCell ref="WGO194:WGV194"/>
    <mergeCell ref="WGW194:WHD194"/>
    <mergeCell ref="WHE194:WHL194"/>
    <mergeCell ref="WOW194:WPD194"/>
    <mergeCell ref="WPE194:WPL194"/>
    <mergeCell ref="WPM194:WPT194"/>
    <mergeCell ref="WPU194:WQB194"/>
    <mergeCell ref="WQC194:WQJ194"/>
    <mergeCell ref="WQK194:WQR194"/>
    <mergeCell ref="WNA194:WNH194"/>
    <mergeCell ref="WNI194:WNP194"/>
    <mergeCell ref="WNQ194:WNX194"/>
    <mergeCell ref="WNY194:WOF194"/>
    <mergeCell ref="WOG194:WON194"/>
    <mergeCell ref="WOO194:WOV194"/>
    <mergeCell ref="WLE194:WLL194"/>
    <mergeCell ref="WLM194:WLT194"/>
    <mergeCell ref="WLU194:WMB194"/>
    <mergeCell ref="WMC194:WMJ194"/>
    <mergeCell ref="WMK194:WMR194"/>
    <mergeCell ref="WMS194:WMZ194"/>
    <mergeCell ref="WXM194:WXT194"/>
    <mergeCell ref="WXU194:WYB194"/>
    <mergeCell ref="WUK194:WUR194"/>
    <mergeCell ref="WUS194:WUZ194"/>
    <mergeCell ref="WVA194:WVH194"/>
    <mergeCell ref="WVI194:WVP194"/>
    <mergeCell ref="WVQ194:WVX194"/>
    <mergeCell ref="WVY194:WWF194"/>
    <mergeCell ref="WSO194:WSV194"/>
    <mergeCell ref="WSW194:WTD194"/>
    <mergeCell ref="WTE194:WTL194"/>
    <mergeCell ref="WTM194:WTT194"/>
    <mergeCell ref="WTU194:WUB194"/>
    <mergeCell ref="WUC194:WUJ194"/>
    <mergeCell ref="WQS194:WQZ194"/>
    <mergeCell ref="WRA194:WRH194"/>
    <mergeCell ref="WRI194:WRP194"/>
    <mergeCell ref="WRQ194:WRX194"/>
    <mergeCell ref="WRY194:WSF194"/>
    <mergeCell ref="WSG194:WSN194"/>
    <mergeCell ref="A196:H196"/>
    <mergeCell ref="A197:H197"/>
    <mergeCell ref="A198:E198"/>
    <mergeCell ref="F198:H198"/>
    <mergeCell ref="XDQ194:XDX194"/>
    <mergeCell ref="XDY194:XEF194"/>
    <mergeCell ref="XEG194:XEN194"/>
    <mergeCell ref="XEO194:XEV194"/>
    <mergeCell ref="XEW194:XFD194"/>
    <mergeCell ref="A195:H195"/>
    <mergeCell ref="XBU194:XCB194"/>
    <mergeCell ref="XCC194:XCJ194"/>
    <mergeCell ref="XCK194:XCR194"/>
    <mergeCell ref="XCS194:XCZ194"/>
    <mergeCell ref="XDA194:XDH194"/>
    <mergeCell ref="XDI194:XDP194"/>
    <mergeCell ref="WZY194:XAF194"/>
    <mergeCell ref="XAG194:XAN194"/>
    <mergeCell ref="XAO194:XAV194"/>
    <mergeCell ref="XAW194:XBD194"/>
    <mergeCell ref="XBE194:XBL194"/>
    <mergeCell ref="XBM194:XBT194"/>
    <mergeCell ref="WYC194:WYJ194"/>
    <mergeCell ref="WYK194:WYR194"/>
    <mergeCell ref="WYS194:WYZ194"/>
    <mergeCell ref="WZA194:WZH194"/>
    <mergeCell ref="WZI194:WZP194"/>
    <mergeCell ref="WZQ194:WZX194"/>
    <mergeCell ref="WWG194:WWN194"/>
    <mergeCell ref="WWO194:WWV194"/>
    <mergeCell ref="WWW194:WXD194"/>
    <mergeCell ref="WXE194:WXL194"/>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6"/>
  <sheetViews>
    <sheetView view="pageBreakPreview" zoomScale="40" zoomScaleNormal="60" zoomScaleSheetLayoutView="40" workbookViewId="0">
      <pane ySplit="4" topLeftCell="A159"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37.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60">
        <f>F7*1.2</f>
        <v>11484</v>
      </c>
      <c r="E7" s="361">
        <f>F7*1.1</f>
        <v>10527</v>
      </c>
      <c r="F7" s="361">
        <v>9570</v>
      </c>
      <c r="G7" s="361">
        <f>F7*0.75</f>
        <v>7177.5</v>
      </c>
      <c r="H7" s="362">
        <f>F7*0.5</f>
        <v>4785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436">
        <f>F12*1.2</f>
        <v>12276</v>
      </c>
      <c r="E12" s="361">
        <f>F12*1.1</f>
        <v>11253</v>
      </c>
      <c r="F12" s="361">
        <v>10230</v>
      </c>
      <c r="G12" s="361">
        <f>F12*0.75</f>
        <v>7672.5</v>
      </c>
      <c r="H12" s="362">
        <f>F12*0.5</f>
        <v>5115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1350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"2ГИС.МАГНИТОГОРСК"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506">
        <v>300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60">
        <f>F27*1.2</f>
        <v>16084.8</v>
      </c>
      <c r="E27" s="361">
        <f>F27*1.1</f>
        <v>14744.400000000001</v>
      </c>
      <c r="F27" s="361">
        <v>13404</v>
      </c>
      <c r="G27" s="361">
        <f>F27*0.75</f>
        <v>10053</v>
      </c>
      <c r="H27" s="362">
        <f>F27*0.5</f>
        <v>6702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436">
        <f>F32*1.2</f>
        <v>17193.599999999999</v>
      </c>
      <c r="E32" s="361">
        <f>F32*1.1</f>
        <v>15760.800000000001</v>
      </c>
      <c r="F32" s="361">
        <v>14328</v>
      </c>
      <c r="G32" s="361">
        <f>F32*0.75</f>
        <v>10746</v>
      </c>
      <c r="H32" s="362">
        <f>F32*0.5</f>
        <v>7164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1920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"2ГИС.МАГНИТОГОРСК"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424">
        <v>420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515">
        <f>F48*1.2</f>
        <v>5328</v>
      </c>
      <c r="E48" s="515">
        <f>F48*1.1</f>
        <v>4884</v>
      </c>
      <c r="F48" s="515">
        <v>4440</v>
      </c>
      <c r="G48" s="515">
        <f>F48*0.75</f>
        <v>3330</v>
      </c>
      <c r="H48" s="515">
        <f>F48*0.5</f>
        <v>2220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516"/>
      <c r="E49" s="516"/>
      <c r="F49" s="516"/>
      <c r="G49" s="516"/>
      <c r="H49" s="516"/>
    </row>
    <row r="50" spans="1:8" s="16" customFormat="1" ht="99.95" customHeight="1" thickBot="1" x14ac:dyDescent="0.25">
      <c r="A50" s="418"/>
      <c r="B50" s="236" t="s">
        <v>12</v>
      </c>
      <c r="C50" s="23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516"/>
      <c r="E50" s="516"/>
      <c r="F50" s="516"/>
      <c r="G50" s="516"/>
      <c r="H50" s="516"/>
    </row>
    <row r="51" spans="1:8" ht="21" x14ac:dyDescent="0.2">
      <c r="A51" s="52"/>
      <c r="B51" s="52"/>
      <c r="C51" s="52"/>
      <c r="D51" s="52"/>
      <c r="E51" s="52"/>
      <c r="F51" s="52"/>
      <c r="G51" s="52"/>
      <c r="H51" s="238"/>
    </row>
    <row r="52" spans="1:8" ht="21.75" thickBot="1" x14ac:dyDescent="0.25">
      <c r="A52" s="153"/>
      <c r="B52" s="153"/>
      <c r="C52" s="153"/>
      <c r="D52" s="153"/>
      <c r="E52" s="153"/>
      <c r="F52" s="153"/>
      <c r="G52" s="153"/>
      <c r="H52" s="239"/>
    </row>
    <row r="53" spans="1:8" ht="42" x14ac:dyDescent="0.2">
      <c r="A53" s="418" t="s">
        <v>176</v>
      </c>
      <c r="B53" s="123" t="s">
        <v>177</v>
      </c>
      <c r="C53" s="10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459">
        <v>210</v>
      </c>
      <c r="E53" s="426"/>
      <c r="F53" s="426"/>
      <c r="G53" s="426"/>
      <c r="H53" s="427"/>
    </row>
    <row r="54" spans="1:8" ht="63.75" thickBot="1" x14ac:dyDescent="0.25">
      <c r="A54" s="418"/>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460"/>
      <c r="E54" s="428"/>
      <c r="F54" s="428"/>
      <c r="G54" s="428"/>
      <c r="H54" s="429"/>
    </row>
    <row r="55" spans="1:8" s="16" customFormat="1" ht="24.95" customHeight="1" thickBot="1" x14ac:dyDescent="0.25">
      <c r="A55" s="40"/>
      <c r="B55" s="41"/>
      <c r="C55" s="42"/>
      <c r="D55" s="414"/>
      <c r="E55" s="415"/>
      <c r="F55" s="415"/>
      <c r="G55" s="415"/>
      <c r="H55" s="416"/>
    </row>
    <row r="56" spans="1:8" s="16" customFormat="1" ht="48" customHeight="1" x14ac:dyDescent="0.2">
      <c r="A56" s="440" t="s">
        <v>31</v>
      </c>
      <c r="B56" s="434" t="s">
        <v>27</v>
      </c>
      <c r="C5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60">
        <f>F56*1.2</f>
        <v>13780.8</v>
      </c>
      <c r="E56" s="361">
        <f>F56*1.1</f>
        <v>12632.400000000001</v>
      </c>
      <c r="F56" s="361">
        <v>11484</v>
      </c>
      <c r="G56" s="361">
        <f>F56*0.75</f>
        <v>8613</v>
      </c>
      <c r="H56" s="362">
        <f>F56*0.5</f>
        <v>5742</v>
      </c>
    </row>
    <row r="57" spans="1:8" s="16" customFormat="1" ht="132" customHeight="1" x14ac:dyDescent="0.2">
      <c r="A57" s="441"/>
      <c r="B57" s="435"/>
      <c r="C57" s="435"/>
      <c r="D57" s="337"/>
      <c r="E57" s="338"/>
      <c r="F57" s="338"/>
      <c r="G57" s="338"/>
      <c r="H57" s="339"/>
    </row>
    <row r="58" spans="1:8" s="16" customFormat="1" ht="127.5" customHeight="1" x14ac:dyDescent="0.2">
      <c r="A58" s="441"/>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37"/>
      <c r="E58" s="338"/>
      <c r="F58" s="338"/>
      <c r="G58" s="338"/>
      <c r="H58" s="339"/>
    </row>
    <row r="59" spans="1:8" s="16" customFormat="1" ht="127.5" customHeight="1" thickBot="1" x14ac:dyDescent="0.25">
      <c r="A59" s="442"/>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367"/>
      <c r="E59" s="351"/>
      <c r="F59" s="351"/>
      <c r="G59" s="351"/>
      <c r="H59" s="352"/>
    </row>
    <row r="60" spans="1:8" s="16" customFormat="1" ht="166.5" customHeight="1" thickBot="1" x14ac:dyDescent="0.25">
      <c r="A60" s="443"/>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353"/>
      <c r="E60" s="354"/>
      <c r="F60" s="354"/>
      <c r="G60" s="354"/>
      <c r="H60" s="355"/>
    </row>
    <row r="61" spans="1:8" s="16" customFormat="1" ht="24.95" customHeight="1" thickBot="1" x14ac:dyDescent="0.25">
      <c r="A61" s="28"/>
      <c r="B61" s="29"/>
      <c r="C61" s="30"/>
      <c r="D61" s="437"/>
      <c r="E61" s="438"/>
      <c r="F61" s="438"/>
      <c r="G61" s="438"/>
      <c r="H61" s="439"/>
    </row>
    <row r="62" spans="1:8" s="16" customFormat="1" ht="48" customHeight="1" x14ac:dyDescent="0.2">
      <c r="A62" s="430" t="s">
        <v>35</v>
      </c>
      <c r="B62" s="434" t="s">
        <v>27</v>
      </c>
      <c r="C6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436">
        <f>F62*1.2</f>
        <v>14731.199999999999</v>
      </c>
      <c r="E62" s="361">
        <f>F62*1.1</f>
        <v>13503.6</v>
      </c>
      <c r="F62" s="361">
        <v>12276</v>
      </c>
      <c r="G62" s="361">
        <f>F62*0.75</f>
        <v>9207</v>
      </c>
      <c r="H62" s="362">
        <f>F62*0.5</f>
        <v>6138</v>
      </c>
    </row>
    <row r="63" spans="1:8" s="16" customFormat="1" ht="132" customHeight="1" x14ac:dyDescent="0.2">
      <c r="A63" s="431"/>
      <c r="B63" s="435"/>
      <c r="C63" s="435"/>
      <c r="D63" s="340"/>
      <c r="E63" s="338"/>
      <c r="F63" s="338"/>
      <c r="G63" s="338"/>
      <c r="H63" s="339"/>
    </row>
    <row r="64" spans="1:8" s="16" customFormat="1" ht="138.94999999999999" customHeight="1" x14ac:dyDescent="0.2">
      <c r="A64" s="431"/>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340"/>
      <c r="E64" s="338"/>
      <c r="F64" s="338"/>
      <c r="G64" s="338"/>
      <c r="H64" s="339"/>
    </row>
    <row r="65" spans="1:8" s="16" customFormat="1" ht="166.5" customHeight="1" x14ac:dyDescent="0.2">
      <c r="A65" s="431"/>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340"/>
      <c r="E65" s="338"/>
      <c r="F65" s="338"/>
      <c r="G65" s="338"/>
      <c r="H65" s="339"/>
    </row>
    <row r="66" spans="1:8" s="16" customFormat="1" ht="92.25" customHeight="1" thickBot="1" x14ac:dyDescent="0.25">
      <c r="A66" s="468"/>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461"/>
      <c r="E66" s="354"/>
      <c r="F66" s="354"/>
      <c r="G66" s="354"/>
      <c r="H66" s="355"/>
    </row>
    <row r="67" spans="1:8" s="16" customFormat="1" ht="24.95" customHeight="1" thickBot="1" x14ac:dyDescent="0.25">
      <c r="A67" s="40"/>
      <c r="B67" s="41"/>
      <c r="C67" s="42"/>
      <c r="D67" s="465"/>
      <c r="E67" s="466"/>
      <c r="F67" s="466"/>
      <c r="G67" s="466"/>
      <c r="H67" s="467"/>
    </row>
    <row r="68" spans="1:8" s="16" customFormat="1" ht="50.1" customHeight="1" x14ac:dyDescent="0.2">
      <c r="A68" s="417" t="s">
        <v>37</v>
      </c>
      <c r="B68" s="454" t="s">
        <v>23</v>
      </c>
      <c r="C68"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506">
        <v>300</v>
      </c>
      <c r="E68" s="507"/>
      <c r="F68" s="507"/>
      <c r="G68" s="507"/>
      <c r="H68" s="508"/>
    </row>
    <row r="69" spans="1:8" s="16" customFormat="1" ht="94.5" customHeight="1" x14ac:dyDescent="0.2">
      <c r="A69" s="418"/>
      <c r="B69" s="455"/>
      <c r="C69" s="457"/>
      <c r="D69" s="459"/>
      <c r="E69" s="426"/>
      <c r="F69" s="426"/>
      <c r="G69" s="426"/>
      <c r="H69" s="509"/>
    </row>
    <row r="70" spans="1:8" s="16" customFormat="1" ht="163.5" customHeight="1" thickBot="1" x14ac:dyDescent="0.25">
      <c r="A70" s="419"/>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510"/>
      <c r="E70" s="511"/>
      <c r="F70" s="511"/>
      <c r="G70" s="511"/>
      <c r="H70" s="512"/>
    </row>
    <row r="71" spans="1:8" ht="21.75" thickBot="1" x14ac:dyDescent="0.25">
      <c r="A71" s="40"/>
      <c r="B71" s="59"/>
      <c r="C71" s="60"/>
      <c r="D71" s="414"/>
      <c r="E71" s="415"/>
      <c r="F71" s="415"/>
      <c r="G71" s="415"/>
      <c r="H71" s="416"/>
    </row>
    <row r="72" spans="1:8" ht="50.1" customHeight="1" thickBot="1" x14ac:dyDescent="0.25">
      <c r="A72" s="386" t="s">
        <v>38</v>
      </c>
      <c r="B72" s="387"/>
      <c r="C72" s="387"/>
      <c r="D72" s="398" t="str">
        <f>"от "&amp;MIN(D73:D92)&amp;" до "&amp;MAX(D73:D92)</f>
        <v>от 1350 до 27000</v>
      </c>
      <c r="E72" s="399"/>
      <c r="F72" s="399"/>
      <c r="G72" s="399"/>
      <c r="H72" s="400"/>
    </row>
    <row r="73" spans="1:8" ht="37.5" customHeight="1" x14ac:dyDescent="0.2">
      <c r="A73" s="408" t="s">
        <v>39</v>
      </c>
      <c r="B73" s="409"/>
      <c r="C73" s="410"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411">
        <v>1350</v>
      </c>
      <c r="E73" s="412"/>
      <c r="F73" s="412"/>
      <c r="G73" s="412"/>
      <c r="H73" s="413"/>
    </row>
    <row r="74" spans="1:8" ht="37.5" customHeight="1" x14ac:dyDescent="0.2">
      <c r="A74" s="396" t="s">
        <v>40</v>
      </c>
      <c r="B74" s="397"/>
      <c r="C74" s="410"/>
      <c r="D74" s="337">
        <v>2700</v>
      </c>
      <c r="E74" s="338"/>
      <c r="F74" s="338"/>
      <c r="G74" s="338"/>
      <c r="H74" s="339"/>
    </row>
    <row r="75" spans="1:8" ht="37.5" customHeight="1" x14ac:dyDescent="0.2">
      <c r="A75" s="396" t="s">
        <v>41</v>
      </c>
      <c r="B75" s="397"/>
      <c r="C75" s="410"/>
      <c r="D75" s="337">
        <v>4050</v>
      </c>
      <c r="E75" s="338"/>
      <c r="F75" s="338"/>
      <c r="G75" s="338"/>
      <c r="H75" s="339"/>
    </row>
    <row r="76" spans="1:8" ht="37.5" customHeight="1" x14ac:dyDescent="0.2">
      <c r="A76" s="396" t="s">
        <v>42</v>
      </c>
      <c r="B76" s="397"/>
      <c r="C76" s="410"/>
      <c r="D76" s="337">
        <v>5400</v>
      </c>
      <c r="E76" s="338"/>
      <c r="F76" s="338"/>
      <c r="G76" s="338"/>
      <c r="H76" s="339"/>
    </row>
    <row r="77" spans="1:8" ht="37.5" customHeight="1" x14ac:dyDescent="0.2">
      <c r="A77" s="396" t="s">
        <v>43</v>
      </c>
      <c r="B77" s="397"/>
      <c r="C77" s="410"/>
      <c r="D77" s="337">
        <v>6750</v>
      </c>
      <c r="E77" s="338"/>
      <c r="F77" s="338"/>
      <c r="G77" s="338"/>
      <c r="H77" s="339"/>
    </row>
    <row r="78" spans="1:8" ht="37.5" customHeight="1" x14ac:dyDescent="0.2">
      <c r="A78" s="396" t="s">
        <v>44</v>
      </c>
      <c r="B78" s="397"/>
      <c r="C78" s="410"/>
      <c r="D78" s="337">
        <v>8100</v>
      </c>
      <c r="E78" s="338"/>
      <c r="F78" s="338"/>
      <c r="G78" s="338"/>
      <c r="H78" s="339"/>
    </row>
    <row r="79" spans="1:8" ht="37.5" customHeight="1" x14ac:dyDescent="0.2">
      <c r="A79" s="396" t="s">
        <v>45</v>
      </c>
      <c r="B79" s="397"/>
      <c r="C79" s="410"/>
      <c r="D79" s="337">
        <v>9450</v>
      </c>
      <c r="E79" s="338"/>
      <c r="F79" s="338"/>
      <c r="G79" s="338"/>
      <c r="H79" s="339"/>
    </row>
    <row r="80" spans="1:8" ht="37.5" customHeight="1" x14ac:dyDescent="0.2">
      <c r="A80" s="396" t="s">
        <v>46</v>
      </c>
      <c r="B80" s="397"/>
      <c r="C80" s="410"/>
      <c r="D80" s="337">
        <v>10800</v>
      </c>
      <c r="E80" s="338"/>
      <c r="F80" s="338"/>
      <c r="G80" s="338"/>
      <c r="H80" s="339"/>
    </row>
    <row r="81" spans="1:8" ht="37.5" customHeight="1" x14ac:dyDescent="0.2">
      <c r="A81" s="396" t="s">
        <v>47</v>
      </c>
      <c r="B81" s="397"/>
      <c r="C81" s="410"/>
      <c r="D81" s="337">
        <v>12150</v>
      </c>
      <c r="E81" s="338"/>
      <c r="F81" s="338"/>
      <c r="G81" s="338"/>
      <c r="H81" s="339"/>
    </row>
    <row r="82" spans="1:8" ht="37.5" customHeight="1" x14ac:dyDescent="0.2">
      <c r="A82" s="396" t="s">
        <v>48</v>
      </c>
      <c r="B82" s="397"/>
      <c r="C82" s="410"/>
      <c r="D82" s="337">
        <v>13500</v>
      </c>
      <c r="E82" s="338"/>
      <c r="F82" s="338"/>
      <c r="G82" s="338"/>
      <c r="H82" s="339"/>
    </row>
    <row r="83" spans="1:8" ht="37.5" customHeight="1" x14ac:dyDescent="0.2">
      <c r="A83" s="396" t="s">
        <v>49</v>
      </c>
      <c r="B83" s="397"/>
      <c r="C83" s="410"/>
      <c r="D83" s="337">
        <v>14850</v>
      </c>
      <c r="E83" s="338"/>
      <c r="F83" s="338"/>
      <c r="G83" s="338"/>
      <c r="H83" s="339"/>
    </row>
    <row r="84" spans="1:8" ht="37.5" customHeight="1" x14ac:dyDescent="0.2">
      <c r="A84" s="396" t="s">
        <v>50</v>
      </c>
      <c r="B84" s="397"/>
      <c r="C84" s="410"/>
      <c r="D84" s="337">
        <v>16200</v>
      </c>
      <c r="E84" s="338"/>
      <c r="F84" s="338"/>
      <c r="G84" s="338"/>
      <c r="H84" s="339"/>
    </row>
    <row r="85" spans="1:8" ht="37.5" customHeight="1" x14ac:dyDescent="0.2">
      <c r="A85" s="396" t="s">
        <v>51</v>
      </c>
      <c r="B85" s="397"/>
      <c r="C85" s="410"/>
      <c r="D85" s="337">
        <v>17550</v>
      </c>
      <c r="E85" s="338"/>
      <c r="F85" s="338"/>
      <c r="G85" s="338"/>
      <c r="H85" s="339"/>
    </row>
    <row r="86" spans="1:8" ht="37.5" customHeight="1" x14ac:dyDescent="0.2">
      <c r="A86" s="396" t="s">
        <v>52</v>
      </c>
      <c r="B86" s="397"/>
      <c r="C86" s="410"/>
      <c r="D86" s="337">
        <v>18900</v>
      </c>
      <c r="E86" s="338"/>
      <c r="F86" s="338"/>
      <c r="G86" s="338"/>
      <c r="H86" s="339"/>
    </row>
    <row r="87" spans="1:8" ht="37.5" customHeight="1" x14ac:dyDescent="0.2">
      <c r="A87" s="396" t="s">
        <v>53</v>
      </c>
      <c r="B87" s="397"/>
      <c r="C87" s="410"/>
      <c r="D87" s="337">
        <v>20250</v>
      </c>
      <c r="E87" s="338"/>
      <c r="F87" s="338"/>
      <c r="G87" s="338"/>
      <c r="H87" s="339"/>
    </row>
    <row r="88" spans="1:8" ht="37.5" customHeight="1" x14ac:dyDescent="0.2">
      <c r="A88" s="396" t="s">
        <v>54</v>
      </c>
      <c r="B88" s="397"/>
      <c r="C88" s="410"/>
      <c r="D88" s="337">
        <v>21600</v>
      </c>
      <c r="E88" s="338"/>
      <c r="F88" s="338"/>
      <c r="G88" s="338"/>
      <c r="H88" s="339"/>
    </row>
    <row r="89" spans="1:8" ht="37.5" customHeight="1" x14ac:dyDescent="0.2">
      <c r="A89" s="396" t="s">
        <v>55</v>
      </c>
      <c r="B89" s="397"/>
      <c r="C89" s="410"/>
      <c r="D89" s="337">
        <v>22950</v>
      </c>
      <c r="E89" s="338"/>
      <c r="F89" s="338"/>
      <c r="G89" s="338"/>
      <c r="H89" s="339"/>
    </row>
    <row r="90" spans="1:8" ht="37.5" customHeight="1" x14ac:dyDescent="0.2">
      <c r="A90" s="396" t="s">
        <v>56</v>
      </c>
      <c r="B90" s="397"/>
      <c r="C90" s="410"/>
      <c r="D90" s="337">
        <v>24300</v>
      </c>
      <c r="E90" s="338"/>
      <c r="F90" s="338"/>
      <c r="G90" s="338"/>
      <c r="H90" s="339"/>
    </row>
    <row r="91" spans="1:8" ht="37.5" customHeight="1" x14ac:dyDescent="0.2">
      <c r="A91" s="396" t="s">
        <v>57</v>
      </c>
      <c r="B91" s="397"/>
      <c r="C91" s="410"/>
      <c r="D91" s="337">
        <v>25650</v>
      </c>
      <c r="E91" s="338"/>
      <c r="F91" s="338"/>
      <c r="G91" s="338"/>
      <c r="H91" s="339"/>
    </row>
    <row r="92" spans="1:8" ht="37.5" customHeight="1" thickBot="1" x14ac:dyDescent="0.25">
      <c r="A92" s="396" t="s">
        <v>58</v>
      </c>
      <c r="B92" s="397"/>
      <c r="C92" s="410"/>
      <c r="D92" s="337">
        <v>27000</v>
      </c>
      <c r="E92" s="338"/>
      <c r="F92" s="338"/>
      <c r="G92" s="338"/>
      <c r="H92" s="339"/>
    </row>
    <row r="93" spans="1:8" ht="50.1" customHeight="1" thickBot="1" x14ac:dyDescent="0.25">
      <c r="A93" s="386" t="s">
        <v>59</v>
      </c>
      <c r="B93" s="387"/>
      <c r="C93" s="387"/>
      <c r="D93" s="398" t="str">
        <f>"от "&amp;MIN(D94:D103)&amp;" до "&amp;MAX(D94:D103)</f>
        <v>от 510 до 2550</v>
      </c>
      <c r="E93" s="399"/>
      <c r="F93" s="399"/>
      <c r="G93" s="399"/>
      <c r="H93" s="400"/>
    </row>
    <row r="94" spans="1:8" ht="151.5" x14ac:dyDescent="0.2">
      <c r="A94" s="62" t="s">
        <v>60</v>
      </c>
      <c r="B94" s="63" t="s">
        <v>13</v>
      </c>
      <c r="C94" s="107"/>
      <c r="D94" s="401">
        <v>1320</v>
      </c>
      <c r="E94" s="401"/>
      <c r="F94" s="401"/>
      <c r="G94" s="401"/>
      <c r="H94" s="402"/>
    </row>
    <row r="95" spans="1:8" ht="37.5" customHeight="1" x14ac:dyDescent="0.2">
      <c r="A95" s="356" t="s">
        <v>61</v>
      </c>
      <c r="B95" s="395"/>
      <c r="C95" s="40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368">
        <v>630</v>
      </c>
      <c r="E95" s="368"/>
      <c r="F95" s="368"/>
      <c r="G95" s="368"/>
      <c r="H95" s="369"/>
    </row>
    <row r="96" spans="1:8" ht="37.5" customHeight="1" x14ac:dyDescent="0.2">
      <c r="A96" s="356" t="s">
        <v>62</v>
      </c>
      <c r="B96" s="395"/>
      <c r="C96" s="404"/>
      <c r="D96" s="368">
        <v>1306.8000000000002</v>
      </c>
      <c r="E96" s="368"/>
      <c r="F96" s="368"/>
      <c r="G96" s="368"/>
      <c r="H96" s="369"/>
    </row>
    <row r="97" spans="1:8" ht="37.5" customHeight="1" x14ac:dyDescent="0.2">
      <c r="A97" s="356" t="s">
        <v>63</v>
      </c>
      <c r="B97" s="395"/>
      <c r="C97" s="404"/>
      <c r="D97" s="368">
        <v>858.00000000000011</v>
      </c>
      <c r="E97" s="368"/>
      <c r="F97" s="368"/>
      <c r="G97" s="368"/>
      <c r="H97" s="369"/>
    </row>
    <row r="98" spans="1:8" ht="37.5" customHeight="1" x14ac:dyDescent="0.2">
      <c r="A98" s="335" t="s">
        <v>64</v>
      </c>
      <c r="B98" s="336"/>
      <c r="C98" s="404"/>
      <c r="D98" s="368">
        <v>858.00000000000011</v>
      </c>
      <c r="E98" s="368"/>
      <c r="F98" s="368"/>
      <c r="G98" s="368"/>
      <c r="H98" s="369"/>
    </row>
    <row r="99" spans="1:8" ht="37.5" customHeight="1" x14ac:dyDescent="0.2">
      <c r="A99" s="356" t="s">
        <v>65</v>
      </c>
      <c r="B99" s="395"/>
      <c r="C99" s="404"/>
      <c r="D99" s="368">
        <v>510</v>
      </c>
      <c r="E99" s="368"/>
      <c r="F99" s="368"/>
      <c r="G99" s="368"/>
      <c r="H99" s="369"/>
    </row>
    <row r="100" spans="1:8" ht="37.5" customHeight="1" x14ac:dyDescent="0.2">
      <c r="A100" s="356" t="s">
        <v>66</v>
      </c>
      <c r="B100" s="395"/>
      <c r="C100" s="404"/>
      <c r="D100" s="368">
        <v>510</v>
      </c>
      <c r="E100" s="368"/>
      <c r="F100" s="368"/>
      <c r="G100" s="368"/>
      <c r="H100" s="369"/>
    </row>
    <row r="101" spans="1:8" ht="37.5" customHeight="1" x14ac:dyDescent="0.2">
      <c r="A101" s="356" t="s">
        <v>67</v>
      </c>
      <c r="B101" s="395"/>
      <c r="C101" s="404"/>
      <c r="D101" s="368">
        <v>858.00000000000011</v>
      </c>
      <c r="E101" s="368"/>
      <c r="F101" s="368"/>
      <c r="G101" s="368"/>
      <c r="H101" s="369"/>
    </row>
    <row r="102" spans="1:8" ht="37.5" customHeight="1" x14ac:dyDescent="0.2">
      <c r="A102" s="356" t="s">
        <v>68</v>
      </c>
      <c r="B102" s="395"/>
      <c r="C102" s="404"/>
      <c r="D102" s="368">
        <v>1230</v>
      </c>
      <c r="E102" s="368"/>
      <c r="F102" s="368"/>
      <c r="G102" s="368"/>
      <c r="H102" s="369"/>
    </row>
    <row r="103" spans="1:8" ht="37.5" customHeight="1" thickBot="1" x14ac:dyDescent="0.25">
      <c r="A103" s="406" t="s">
        <v>69</v>
      </c>
      <c r="B103" s="407"/>
      <c r="C103" s="405"/>
      <c r="D103" s="393">
        <v>2550</v>
      </c>
      <c r="E103" s="393"/>
      <c r="F103" s="393"/>
      <c r="G103" s="393"/>
      <c r="H103" s="394"/>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354">
        <v>72</v>
      </c>
      <c r="E104" s="354"/>
      <c r="F104" s="354"/>
      <c r="G104" s="354"/>
      <c r="H104" s="355"/>
    </row>
    <row r="105" spans="1:8" ht="50.1" customHeight="1" thickBot="1" x14ac:dyDescent="0.25">
      <c r="A105" s="341" t="s">
        <v>72</v>
      </c>
      <c r="B105" s="342"/>
      <c r="C105" s="21"/>
      <c r="D105" s="343" t="e">
        <f>"от "&amp;MIN(D107,D127:H128,#REF!,D129:H143)&amp;" до "&amp;MAX(D107,D127:H128,#REF!,D129:H143)</f>
        <v>#REF!</v>
      </c>
      <c r="E105" s="343"/>
      <c r="F105" s="343"/>
      <c r="G105" s="343"/>
      <c r="H105" s="344"/>
    </row>
    <row r="106" spans="1:8" ht="21.75" thickBot="1" x14ac:dyDescent="0.25">
      <c r="A106" s="497"/>
      <c r="B106" s="498"/>
      <c r="C106" s="60"/>
      <c r="D106" s="499"/>
      <c r="E106" s="499"/>
      <c r="F106" s="499"/>
      <c r="G106" s="499"/>
      <c r="H106" s="500"/>
    </row>
    <row r="107" spans="1:8" ht="62.25" customHeight="1" thickBot="1" x14ac:dyDescent="0.25">
      <c r="A107" s="374" t="s">
        <v>73</v>
      </c>
      <c r="B107" s="375"/>
      <c r="C10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379">
        <v>3816</v>
      </c>
      <c r="E107" s="379"/>
      <c r="F107" s="379"/>
      <c r="G107" s="379"/>
      <c r="H107" s="380"/>
    </row>
    <row r="108" spans="1:8" ht="62.25" customHeight="1" thickBot="1" x14ac:dyDescent="0.25">
      <c r="A108" s="381" t="s">
        <v>74</v>
      </c>
      <c r="B108" s="382"/>
      <c r="C108" s="377"/>
      <c r="D108" s="383" t="s">
        <v>75</v>
      </c>
      <c r="E108" s="384"/>
      <c r="F108" s="384"/>
      <c r="G108" s="384"/>
      <c r="H108" s="385"/>
    </row>
    <row r="109" spans="1:8" ht="62.25" customHeight="1" x14ac:dyDescent="0.2">
      <c r="A109" s="363" t="s">
        <v>76</v>
      </c>
      <c r="B109" s="364"/>
      <c r="C109" s="377"/>
      <c r="D109" s="368">
        <f>D107/4</f>
        <v>954</v>
      </c>
      <c r="E109" s="368"/>
      <c r="F109" s="368"/>
      <c r="G109" s="368"/>
      <c r="H109" s="369"/>
    </row>
    <row r="110" spans="1:8" ht="62.25" customHeight="1" x14ac:dyDescent="0.2">
      <c r="A110" s="363" t="s">
        <v>77</v>
      </c>
      <c r="B110" s="364"/>
      <c r="C110" s="377"/>
      <c r="D110" s="368">
        <f>D107/5</f>
        <v>763.2</v>
      </c>
      <c r="E110" s="368"/>
      <c r="F110" s="368"/>
      <c r="G110" s="368"/>
      <c r="H110" s="369"/>
    </row>
    <row r="111" spans="1:8" ht="62.25" customHeight="1" x14ac:dyDescent="0.2">
      <c r="A111" s="363" t="s">
        <v>78</v>
      </c>
      <c r="B111" s="364"/>
      <c r="C111" s="377"/>
      <c r="D111" s="368">
        <f>D107/6</f>
        <v>636</v>
      </c>
      <c r="E111" s="368"/>
      <c r="F111" s="368"/>
      <c r="G111" s="368"/>
      <c r="H111" s="369"/>
    </row>
    <row r="112" spans="1:8" ht="62.25" customHeight="1" x14ac:dyDescent="0.2">
      <c r="A112" s="363" t="s">
        <v>79</v>
      </c>
      <c r="B112" s="364"/>
      <c r="C112" s="377"/>
      <c r="D112" s="368">
        <f>D107/7</f>
        <v>545.14285714285711</v>
      </c>
      <c r="E112" s="368"/>
      <c r="F112" s="368"/>
      <c r="G112" s="368"/>
      <c r="H112" s="369"/>
    </row>
    <row r="113" spans="1:8" ht="62.25" customHeight="1" x14ac:dyDescent="0.2">
      <c r="A113" s="363" t="s">
        <v>80</v>
      </c>
      <c r="B113" s="364"/>
      <c r="C113" s="377"/>
      <c r="D113" s="368">
        <f>D107/8</f>
        <v>477</v>
      </c>
      <c r="E113" s="368"/>
      <c r="F113" s="368"/>
      <c r="G113" s="368"/>
      <c r="H113" s="369"/>
    </row>
    <row r="114" spans="1:8" ht="62.25" customHeight="1" x14ac:dyDescent="0.2">
      <c r="A114" s="363" t="s">
        <v>81</v>
      </c>
      <c r="B114" s="364"/>
      <c r="C114" s="377"/>
      <c r="D114" s="368">
        <f>D107/9</f>
        <v>424</v>
      </c>
      <c r="E114" s="368"/>
      <c r="F114" s="368"/>
      <c r="G114" s="368"/>
      <c r="H114" s="369"/>
    </row>
    <row r="115" spans="1:8" ht="62.25" customHeight="1" x14ac:dyDescent="0.2">
      <c r="A115" s="363" t="s">
        <v>82</v>
      </c>
      <c r="B115" s="364"/>
      <c r="C115" s="377"/>
      <c r="D115" s="368">
        <f>D107/10</f>
        <v>381.6</v>
      </c>
      <c r="E115" s="368"/>
      <c r="F115" s="368"/>
      <c r="G115" s="368"/>
      <c r="H115" s="369"/>
    </row>
    <row r="116" spans="1:8" ht="62.25" customHeight="1" thickBot="1" x14ac:dyDescent="0.25">
      <c r="A116" s="374" t="s">
        <v>83</v>
      </c>
      <c r="B116" s="375"/>
      <c r="C116" s="377"/>
      <c r="D116" s="379">
        <v>5760</v>
      </c>
      <c r="E116" s="379"/>
      <c r="F116" s="379"/>
      <c r="G116" s="379"/>
      <c r="H116" s="380"/>
    </row>
    <row r="117" spans="1:8" ht="62.25" customHeight="1" thickBot="1" x14ac:dyDescent="0.25">
      <c r="A117" s="381" t="s">
        <v>74</v>
      </c>
      <c r="B117" s="382"/>
      <c r="C117" s="377"/>
      <c r="D117" s="383" t="s">
        <v>75</v>
      </c>
      <c r="E117" s="384"/>
      <c r="F117" s="384"/>
      <c r="G117" s="384"/>
      <c r="H117" s="385"/>
    </row>
    <row r="118" spans="1:8" ht="62.25" customHeight="1" x14ac:dyDescent="0.2">
      <c r="A118" s="363" t="s">
        <v>76</v>
      </c>
      <c r="B118" s="364"/>
      <c r="C118" s="377"/>
      <c r="D118" s="368">
        <v>1440</v>
      </c>
      <c r="E118" s="368"/>
      <c r="F118" s="368"/>
      <c r="G118" s="368"/>
      <c r="H118" s="369"/>
    </row>
    <row r="119" spans="1:8" ht="62.25" customHeight="1" x14ac:dyDescent="0.2">
      <c r="A119" s="363" t="s">
        <v>77</v>
      </c>
      <c r="B119" s="364"/>
      <c r="C119" s="377"/>
      <c r="D119" s="368">
        <v>1152</v>
      </c>
      <c r="E119" s="368"/>
      <c r="F119" s="368"/>
      <c r="G119" s="368"/>
      <c r="H119" s="369"/>
    </row>
    <row r="120" spans="1:8" ht="62.25" customHeight="1" x14ac:dyDescent="0.2">
      <c r="A120" s="363" t="s">
        <v>78</v>
      </c>
      <c r="B120" s="364"/>
      <c r="C120" s="377"/>
      <c r="D120" s="368">
        <v>960</v>
      </c>
      <c r="E120" s="368"/>
      <c r="F120" s="368"/>
      <c r="G120" s="368"/>
      <c r="H120" s="369"/>
    </row>
    <row r="121" spans="1:8" ht="62.25" customHeight="1" x14ac:dyDescent="0.2">
      <c r="A121" s="363" t="s">
        <v>79</v>
      </c>
      <c r="B121" s="364"/>
      <c r="C121" s="377"/>
      <c r="D121" s="368">
        <v>822.85714285714278</v>
      </c>
      <c r="E121" s="368"/>
      <c r="F121" s="368"/>
      <c r="G121" s="368"/>
      <c r="H121" s="369"/>
    </row>
    <row r="122" spans="1:8" ht="62.25" customHeight="1" x14ac:dyDescent="0.2">
      <c r="A122" s="363" t="s">
        <v>80</v>
      </c>
      <c r="B122" s="364"/>
      <c r="C122" s="377"/>
      <c r="D122" s="368">
        <v>720</v>
      </c>
      <c r="E122" s="368"/>
      <c r="F122" s="368"/>
      <c r="G122" s="368"/>
      <c r="H122" s="369"/>
    </row>
    <row r="123" spans="1:8" ht="62.25" customHeight="1" x14ac:dyDescent="0.2">
      <c r="A123" s="363" t="s">
        <v>81</v>
      </c>
      <c r="B123" s="364"/>
      <c r="C123" s="377"/>
      <c r="D123" s="368">
        <v>640</v>
      </c>
      <c r="E123" s="368"/>
      <c r="F123" s="368"/>
      <c r="G123" s="368"/>
      <c r="H123" s="369"/>
    </row>
    <row r="124" spans="1:8" ht="62.25" customHeight="1" thickBot="1" x14ac:dyDescent="0.25">
      <c r="A124" s="363" t="s">
        <v>82</v>
      </c>
      <c r="B124" s="364"/>
      <c r="C124" s="378"/>
      <c r="D124" s="368">
        <v>576</v>
      </c>
      <c r="E124" s="368"/>
      <c r="F124" s="368"/>
      <c r="G124" s="368"/>
      <c r="H124" s="369"/>
    </row>
    <row r="125" spans="1:8" s="16" customFormat="1" ht="62.45" customHeight="1" thickBot="1" x14ac:dyDescent="0.25">
      <c r="A125" s="358" t="s">
        <v>84</v>
      </c>
      <c r="B125" s="359"/>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353">
        <v>11820</v>
      </c>
      <c r="E125" s="354"/>
      <c r="F125" s="354"/>
      <c r="G125" s="354"/>
      <c r="H125" s="355"/>
    </row>
    <row r="126" spans="1:8" ht="21.75" thickBot="1" x14ac:dyDescent="0.25">
      <c r="A126" s="497"/>
      <c r="B126" s="498"/>
      <c r="C126" s="56"/>
      <c r="D126" s="499"/>
      <c r="E126" s="499"/>
      <c r="F126" s="499"/>
      <c r="G126" s="499"/>
      <c r="H126" s="500"/>
    </row>
    <row r="127" spans="1:8" ht="50.1" customHeight="1" x14ac:dyDescent="0.2">
      <c r="A127" s="335" t="s">
        <v>85</v>
      </c>
      <c r="B127" s="336"/>
      <c r="C127" s="66" t="str">
        <f>"Интернет-площадка 2gis.ru на основе Cправочника организаций "&amp;$C$2&amp;""</f>
        <v>Интернет-площадка 2gis.ru на основе Cправочника организаций "2ГИС.МАГНИТОГОРСК"</v>
      </c>
      <c r="D127" s="360">
        <v>9510</v>
      </c>
      <c r="E127" s="361"/>
      <c r="F127" s="361"/>
      <c r="G127" s="361"/>
      <c r="H127" s="362"/>
    </row>
    <row r="128" spans="1:8" ht="50.1" customHeight="1" x14ac:dyDescent="0.2">
      <c r="A128" s="335" t="s">
        <v>86</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367">
        <v>2520</v>
      </c>
      <c r="E128" s="351"/>
      <c r="F128" s="351"/>
      <c r="G128" s="351"/>
      <c r="H128" s="352"/>
    </row>
    <row r="129" spans="1:8" ht="50.1" customHeight="1" x14ac:dyDescent="0.2">
      <c r="A129" s="335" t="s">
        <v>87</v>
      </c>
      <c r="B129" s="336"/>
      <c r="C129"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37">
        <v>5820</v>
      </c>
      <c r="E129" s="338"/>
      <c r="F129" s="338"/>
      <c r="G129" s="338"/>
      <c r="H129" s="339"/>
    </row>
    <row r="130" spans="1:8" ht="50.1" customHeight="1" x14ac:dyDescent="0.2">
      <c r="A130" s="335" t="s">
        <v>88</v>
      </c>
      <c r="B130" s="336"/>
      <c r="C130" s="67" t="str">
        <f>"Интернет-площадка 2gis.ru на основе Cправочника организаций "&amp;$C$2&amp;""</f>
        <v>Интернет-площадка 2gis.ru на основе Cправочника организаций "2ГИС.МАГНИТОГОРСК"</v>
      </c>
      <c r="D130" s="337">
        <v>5970</v>
      </c>
      <c r="E130" s="338"/>
      <c r="F130" s="338"/>
      <c r="G130" s="338"/>
      <c r="H130" s="339"/>
    </row>
    <row r="131" spans="1:8" ht="50.1" customHeight="1" x14ac:dyDescent="0.2">
      <c r="A131" s="335" t="s">
        <v>89</v>
      </c>
      <c r="B131" s="336"/>
      <c r="C131" s="67" t="str">
        <f>"Интернет-площадка 2gis.ru на основе Cправочника организаций "&amp;$C$2&amp;""</f>
        <v>Интернет-площадка 2gis.ru на основе Cправочника организаций "2ГИС.МАГНИТОГОРСК"</v>
      </c>
      <c r="D131" s="337">
        <v>7200</v>
      </c>
      <c r="E131" s="338"/>
      <c r="F131" s="338"/>
      <c r="G131" s="338"/>
      <c r="H131" s="339"/>
    </row>
    <row r="132" spans="1:8" ht="50.1" customHeight="1" x14ac:dyDescent="0.2">
      <c r="A132" s="335" t="s">
        <v>90</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37">
        <v>4800</v>
      </c>
      <c r="E132" s="338"/>
      <c r="F132" s="338"/>
      <c r="G132" s="338"/>
      <c r="H132" s="339"/>
    </row>
    <row r="133" spans="1:8" ht="50.1" customHeight="1" x14ac:dyDescent="0.2">
      <c r="A133" s="335" t="s">
        <v>91</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37">
        <v>1830</v>
      </c>
      <c r="E133" s="338"/>
      <c r="F133" s="338"/>
      <c r="G133" s="338"/>
      <c r="H133" s="339"/>
    </row>
    <row r="134" spans="1:8" ht="50.1" customHeight="1" x14ac:dyDescent="0.2">
      <c r="A134" s="335" t="s">
        <v>92</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37">
        <v>5010</v>
      </c>
      <c r="E134" s="338"/>
      <c r="F134" s="338"/>
      <c r="G134" s="338"/>
      <c r="H134" s="339"/>
    </row>
    <row r="135" spans="1:8" ht="50.1" customHeight="1" x14ac:dyDescent="0.2">
      <c r="A135" s="335" t="s">
        <v>93</v>
      </c>
      <c r="B135" s="336"/>
      <c r="C135" s="68" t="str">
        <f>C128</f>
        <v>Электронный справочник на основе Справочника организаций "2ГИС.МАГНИТОГОРСК" (версия для ПК)</v>
      </c>
      <c r="D135" s="337">
        <v>8850</v>
      </c>
      <c r="E135" s="338"/>
      <c r="F135" s="338"/>
      <c r="G135" s="338"/>
      <c r="H135" s="339"/>
    </row>
    <row r="136" spans="1:8" ht="50.1" customHeight="1" x14ac:dyDescent="0.2">
      <c r="A136" s="335" t="s">
        <v>94</v>
      </c>
      <c r="B136" s="336"/>
      <c r="C136" s="67" t="s">
        <v>95</v>
      </c>
      <c r="D136" s="337">
        <v>1500</v>
      </c>
      <c r="E136" s="338"/>
      <c r="F136" s="338"/>
      <c r="G136" s="338"/>
      <c r="H136" s="339"/>
    </row>
    <row r="137" spans="1:8" ht="64.5" customHeight="1" x14ac:dyDescent="0.2">
      <c r="A137" s="335" t="s">
        <v>96</v>
      </c>
      <c r="B137" s="336"/>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37">
        <v>5544</v>
      </c>
      <c r="E137" s="338"/>
      <c r="F137" s="338"/>
      <c r="G137" s="338"/>
      <c r="H137" s="339"/>
    </row>
    <row r="138" spans="1:8" ht="64.5" customHeight="1" x14ac:dyDescent="0.2">
      <c r="A138" s="335" t="s">
        <v>97</v>
      </c>
      <c r="B138" s="336"/>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37">
        <v>4435.2000000000007</v>
      </c>
      <c r="E138" s="338"/>
      <c r="F138" s="338"/>
      <c r="G138" s="338"/>
      <c r="H138" s="339"/>
    </row>
    <row r="139" spans="1:8" ht="64.5" customHeight="1" x14ac:dyDescent="0.2">
      <c r="A139" s="335" t="s">
        <v>98</v>
      </c>
      <c r="B139" s="336"/>
      <c r="C139"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37">
        <v>4290</v>
      </c>
      <c r="E139" s="338"/>
      <c r="F139" s="338"/>
      <c r="G139" s="338"/>
      <c r="H139" s="339"/>
    </row>
    <row r="140" spans="1:8" ht="64.5" customHeight="1" x14ac:dyDescent="0.2">
      <c r="A140" s="335" t="s">
        <v>99</v>
      </c>
      <c r="B140" s="336"/>
      <c r="C140"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37">
        <v>2217.6000000000004</v>
      </c>
      <c r="E140" s="338"/>
      <c r="F140" s="338"/>
      <c r="G140" s="338"/>
      <c r="H140" s="339"/>
    </row>
    <row r="141" spans="1:8" ht="64.5" customHeight="1" x14ac:dyDescent="0.2">
      <c r="A141" s="335" t="s">
        <v>100</v>
      </c>
      <c r="B141" s="336" t="s">
        <v>100</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37">
        <v>11820</v>
      </c>
      <c r="E141" s="338"/>
      <c r="F141" s="338"/>
      <c r="G141" s="338"/>
      <c r="H141" s="339"/>
    </row>
    <row r="142" spans="1:8" ht="64.5" customHeight="1" x14ac:dyDescent="0.2">
      <c r="A142" s="335" t="s">
        <v>101</v>
      </c>
      <c r="B142" s="336" t="s">
        <v>101</v>
      </c>
      <c r="C14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37">
        <v>5880</v>
      </c>
      <c r="E142" s="338"/>
      <c r="F142" s="338"/>
      <c r="G142" s="338"/>
      <c r="H142" s="339"/>
    </row>
    <row r="143" spans="1:8" ht="50.1" customHeight="1" thickBot="1" x14ac:dyDescent="0.25">
      <c r="A143" s="335" t="s">
        <v>102</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37">
        <v>3870</v>
      </c>
      <c r="E143" s="338"/>
      <c r="F143" s="338"/>
      <c r="G143" s="338"/>
      <c r="H143" s="339"/>
    </row>
    <row r="144" spans="1:8" s="16" customFormat="1" ht="102" customHeight="1" thickBot="1" x14ac:dyDescent="0.25">
      <c r="A144" s="335" t="s">
        <v>16</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37">
        <v>462.00000000000006</v>
      </c>
      <c r="E144" s="338"/>
      <c r="F144" s="338"/>
      <c r="G144" s="338"/>
      <c r="H144" s="339"/>
    </row>
    <row r="145" spans="1:8" s="16" customFormat="1" ht="102" customHeight="1" thickBot="1" x14ac:dyDescent="0.25">
      <c r="A145" s="335" t="s">
        <v>103</v>
      </c>
      <c r="B145" s="336"/>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5" s="337">
        <v>50010</v>
      </c>
      <c r="E145" s="338"/>
      <c r="F145" s="338"/>
      <c r="G145" s="338"/>
      <c r="H145" s="339"/>
    </row>
    <row r="146" spans="1:8" s="16" customFormat="1" ht="126" customHeight="1" x14ac:dyDescent="0.2">
      <c r="A146" s="335" t="s">
        <v>104</v>
      </c>
      <c r="B146" s="336"/>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6" s="337">
        <v>7980</v>
      </c>
      <c r="E146" s="338"/>
      <c r="F146" s="338"/>
      <c r="G146" s="338"/>
      <c r="H146" s="339"/>
    </row>
    <row r="147" spans="1:8" s="16" customFormat="1" ht="96" customHeight="1" x14ac:dyDescent="0.2">
      <c r="A147" s="356" t="s">
        <v>105</v>
      </c>
      <c r="B147" s="357"/>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37">
        <v>6570</v>
      </c>
      <c r="E147" s="338"/>
      <c r="F147" s="338"/>
      <c r="G147" s="338"/>
      <c r="H147" s="339"/>
    </row>
    <row r="148" spans="1:8" s="16" customFormat="1" ht="96" customHeight="1" x14ac:dyDescent="0.2">
      <c r="A148" s="356" t="s">
        <v>106</v>
      </c>
      <c r="B148" s="357"/>
      <c r="C14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8" s="337">
        <v>5880</v>
      </c>
      <c r="E148" s="338"/>
      <c r="F148" s="338"/>
      <c r="G148" s="338"/>
      <c r="H148" s="339"/>
    </row>
    <row r="149" spans="1:8" ht="50.1" customHeight="1" x14ac:dyDescent="0.2">
      <c r="A149" s="335" t="s">
        <v>107</v>
      </c>
      <c r="B149" s="336"/>
      <c r="C149" s="67" t="str">
        <f>"Интернет-площадка 2gis.ru на основе Cправочника организаций "&amp;$C$2&amp;""</f>
        <v>Интернет-площадка 2gis.ru на основе Cправочника организаций "2ГИС.МАГНИТОГОРСК"</v>
      </c>
      <c r="D149" s="337">
        <v>13320</v>
      </c>
      <c r="E149" s="338"/>
      <c r="F149" s="338"/>
      <c r="G149" s="338"/>
      <c r="H149" s="339"/>
    </row>
    <row r="150" spans="1:8" ht="50.1" customHeight="1" x14ac:dyDescent="0.2">
      <c r="A150" s="335" t="s">
        <v>108</v>
      </c>
      <c r="B150" s="336"/>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37">
        <v>3600</v>
      </c>
      <c r="E150" s="338"/>
      <c r="F150" s="338"/>
      <c r="G150" s="338"/>
      <c r="H150" s="339"/>
    </row>
    <row r="151" spans="1:8" ht="50.1" customHeight="1" x14ac:dyDescent="0.2">
      <c r="A151" s="335" t="s">
        <v>109</v>
      </c>
      <c r="B151" s="336"/>
      <c r="C151" s="67" t="str">
        <f t="shared" si="1"/>
        <v>Электронный справочник на основе Справочника организаций "2ГИС.МАГНИТОГОРСК" (версия для ПК)</v>
      </c>
      <c r="D151" s="337">
        <v>8160</v>
      </c>
      <c r="E151" s="338"/>
      <c r="F151" s="338"/>
      <c r="G151" s="338"/>
      <c r="H151" s="339"/>
    </row>
    <row r="152" spans="1:8" ht="50.1" customHeight="1" x14ac:dyDescent="0.2">
      <c r="A152" s="335" t="s">
        <v>110</v>
      </c>
      <c r="B152" s="336"/>
      <c r="C152" s="67" t="str">
        <f>"Интернет-площадка 2gis.ru на основе Cправочника организаций "&amp;$C$2&amp;""</f>
        <v>Интернет-площадка 2gis.ru на основе Cправочника организаций "2ГИС.МАГНИТОГОРСК"</v>
      </c>
      <c r="D152" s="337">
        <v>8400</v>
      </c>
      <c r="E152" s="338"/>
      <c r="F152" s="338"/>
      <c r="G152" s="338"/>
      <c r="H152" s="339"/>
    </row>
    <row r="153" spans="1:8" ht="50.1" customHeight="1" x14ac:dyDescent="0.2">
      <c r="A153" s="335" t="s">
        <v>111</v>
      </c>
      <c r="B153" s="336"/>
      <c r="C153" s="67" t="str">
        <f>"Интернет-площадка 2gis.ru на основе Cправочника организаций "&amp;$C$2&amp;""</f>
        <v>Интернет-площадка 2gis.ru на основе Cправочника организаций "2ГИС.МАГНИТОГОРСК"</v>
      </c>
      <c r="D153" s="337">
        <v>10080</v>
      </c>
      <c r="E153" s="338"/>
      <c r="F153" s="338"/>
      <c r="G153" s="338"/>
      <c r="H153" s="339"/>
    </row>
    <row r="154" spans="1:8" ht="50.1" customHeight="1" x14ac:dyDescent="0.2">
      <c r="A154" s="335" t="s">
        <v>112</v>
      </c>
      <c r="B154" s="336"/>
      <c r="C154" s="67" t="str">
        <f t="shared" si="1"/>
        <v>Электронный справочник на основе Справочника организаций "2ГИС.МАГНИТОГОРСК" (версия для ПК)</v>
      </c>
      <c r="D154" s="337">
        <v>6720</v>
      </c>
      <c r="E154" s="338"/>
      <c r="F154" s="338"/>
      <c r="G154" s="338"/>
      <c r="H154" s="339"/>
    </row>
    <row r="155" spans="1:8" ht="50.1" customHeight="1" x14ac:dyDescent="0.2">
      <c r="A155" s="335" t="s">
        <v>113</v>
      </c>
      <c r="B155" s="336"/>
      <c r="C155" s="67" t="str">
        <f t="shared" si="1"/>
        <v>Электронный справочник на основе Справочника организаций "2ГИС.МАГНИТОГОРСК" (версия для ПК)</v>
      </c>
      <c r="D155" s="337">
        <v>2640</v>
      </c>
      <c r="E155" s="338"/>
      <c r="F155" s="338"/>
      <c r="G155" s="338"/>
      <c r="H155" s="339"/>
    </row>
    <row r="156" spans="1:8" ht="50.1" customHeight="1" x14ac:dyDescent="0.2">
      <c r="A156" s="335" t="s">
        <v>114</v>
      </c>
      <c r="B156" s="336"/>
      <c r="C156" s="67" t="str">
        <f t="shared" si="1"/>
        <v>Электронный справочник на основе Справочника организаций "2ГИС.МАГНИТОГОРСК" (версия для ПК)</v>
      </c>
      <c r="D156" s="337">
        <v>7080</v>
      </c>
      <c r="E156" s="338"/>
      <c r="F156" s="338"/>
      <c r="G156" s="338"/>
      <c r="H156" s="339"/>
    </row>
    <row r="157" spans="1:8" ht="50.1" customHeight="1" x14ac:dyDescent="0.2">
      <c r="A157" s="335" t="s">
        <v>115</v>
      </c>
      <c r="B157" s="336"/>
      <c r="C157" s="67" t="s">
        <v>95</v>
      </c>
      <c r="D157" s="337">
        <v>2160</v>
      </c>
      <c r="E157" s="338"/>
      <c r="F157" s="338"/>
      <c r="G157" s="338"/>
      <c r="H157" s="339"/>
    </row>
    <row r="158" spans="1:8" ht="66.75" customHeight="1" x14ac:dyDescent="0.2">
      <c r="A158" s="335" t="s">
        <v>116</v>
      </c>
      <c r="B158" s="336"/>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37">
        <v>16560</v>
      </c>
      <c r="E158" s="338"/>
      <c r="F158" s="338"/>
      <c r="G158" s="338"/>
      <c r="H158" s="339"/>
    </row>
    <row r="159" spans="1:8" ht="50.1" customHeight="1" thickBot="1" x14ac:dyDescent="0.25">
      <c r="A159" s="335" t="s">
        <v>117</v>
      </c>
      <c r="B159" s="336"/>
      <c r="C159" s="67" t="str">
        <f t="shared" si="1"/>
        <v>Электронный справочник на основе Справочника организаций "2ГИС.МАГНИТОГОРСК" (версия для ПК)</v>
      </c>
      <c r="D159" s="353">
        <v>5520</v>
      </c>
      <c r="E159" s="354"/>
      <c r="F159" s="354"/>
      <c r="G159" s="354"/>
      <c r="H159" s="355"/>
    </row>
    <row r="160" spans="1:8" s="23" customFormat="1" ht="50.1" customHeight="1" thickBot="1" x14ac:dyDescent="0.25">
      <c r="A160" s="341" t="s">
        <v>118</v>
      </c>
      <c r="B160" s="342"/>
      <c r="C160" s="21"/>
      <c r="D160" s="343"/>
      <c r="E160" s="343"/>
      <c r="F160" s="343"/>
      <c r="G160" s="343"/>
      <c r="H160" s="344"/>
    </row>
    <row r="161" spans="1:8" s="16" customFormat="1" ht="50.1" customHeight="1" x14ac:dyDescent="0.2">
      <c r="A161" s="335" t="s">
        <v>119</v>
      </c>
      <c r="B161" s="336"/>
      <c r="C16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60">
        <v>11820</v>
      </c>
      <c r="E161" s="361"/>
      <c r="F161" s="361"/>
      <c r="G161" s="361"/>
      <c r="H161" s="362"/>
    </row>
    <row r="162" spans="1:8" s="16" customFormat="1" ht="50.1" customHeight="1" x14ac:dyDescent="0.2">
      <c r="A162" s="335" t="s">
        <v>120</v>
      </c>
      <c r="B162" s="336"/>
      <c r="C162" s="346"/>
      <c r="D162" s="337">
        <v>11820</v>
      </c>
      <c r="E162" s="338"/>
      <c r="F162" s="338"/>
      <c r="G162" s="338"/>
      <c r="H162" s="339"/>
    </row>
    <row r="163" spans="1:8" s="16" customFormat="1" ht="50.1" customHeight="1" x14ac:dyDescent="0.2">
      <c r="A163" s="348" t="s">
        <v>121</v>
      </c>
      <c r="B163" s="349"/>
      <c r="C163" s="346"/>
      <c r="D163" s="496">
        <v>2100</v>
      </c>
      <c r="E163" s="368"/>
      <c r="F163" s="368"/>
      <c r="G163" s="368"/>
      <c r="H163" s="369"/>
    </row>
    <row r="164" spans="1:8" s="16" customFormat="1" ht="50.1" customHeight="1" x14ac:dyDescent="0.2">
      <c r="A164" s="348" t="s">
        <v>122</v>
      </c>
      <c r="B164" s="349"/>
      <c r="C164" s="346"/>
      <c r="D164" s="496">
        <v>210</v>
      </c>
      <c r="E164" s="368"/>
      <c r="F164" s="368"/>
      <c r="G164" s="368"/>
      <c r="H164" s="369"/>
    </row>
    <row r="165" spans="1:8" s="16" customFormat="1" ht="50.1" customHeight="1" thickBot="1" x14ac:dyDescent="0.25">
      <c r="A165" s="348" t="s">
        <v>123</v>
      </c>
      <c r="B165" s="349"/>
      <c r="C165" s="347"/>
      <c r="D165" s="450">
        <v>900</v>
      </c>
      <c r="E165" s="451"/>
      <c r="F165" s="451"/>
      <c r="G165" s="451"/>
      <c r="H165" s="452"/>
    </row>
    <row r="166" spans="1:8" s="16" customFormat="1" ht="50.1" customHeight="1" thickBot="1" x14ac:dyDescent="0.25">
      <c r="A166" s="341" t="s">
        <v>124</v>
      </c>
      <c r="B166" s="342"/>
      <c r="C166" s="21"/>
      <c r="D166" s="343"/>
      <c r="E166" s="343"/>
      <c r="F166" s="343"/>
      <c r="G166" s="343"/>
      <c r="H166" s="344"/>
    </row>
    <row r="167" spans="1:8" ht="50.1" customHeight="1" x14ac:dyDescent="0.2">
      <c r="A167" s="335" t="s">
        <v>125</v>
      </c>
      <c r="B167" s="336"/>
      <c r="C167" s="67" t="str">
        <f>"Интернет-площадка 2gis.ru на основе Cправочника организаций "&amp;$C$2&amp;""</f>
        <v>Интернет-площадка 2gis.ru на основе Cправочника организаций "2ГИС.МАГНИТОГОРСК"</v>
      </c>
      <c r="D167" s="337">
        <v>4800</v>
      </c>
      <c r="E167" s="338"/>
      <c r="F167" s="338"/>
      <c r="G167" s="338"/>
      <c r="H167" s="339"/>
    </row>
    <row r="168" spans="1:8" ht="50.1" customHeight="1" x14ac:dyDescent="0.2">
      <c r="A168" s="335" t="s">
        <v>126</v>
      </c>
      <c r="B168" s="336"/>
      <c r="C16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8" s="337">
        <v>5010</v>
      </c>
      <c r="E168" s="338"/>
      <c r="F168" s="338"/>
      <c r="G168" s="338"/>
      <c r="H168" s="339"/>
    </row>
    <row r="169" spans="1:8" ht="50.1" customHeight="1" x14ac:dyDescent="0.2">
      <c r="A169" s="335" t="s">
        <v>195</v>
      </c>
      <c r="B169" s="336"/>
      <c r="C169" s="67" t="str">
        <f>"Интернет-площадка 2gis.ru на основе Cправочника организаций "&amp;$C$2&amp;""</f>
        <v>Интернет-площадка 2gis.ru на основе Cправочника организаций "2ГИС.МАГНИТОГОРСК"</v>
      </c>
      <c r="D169" s="337">
        <v>6720</v>
      </c>
      <c r="E169" s="338"/>
      <c r="F169" s="338"/>
      <c r="G169" s="338"/>
      <c r="H169" s="339"/>
    </row>
    <row r="170" spans="1:8" ht="50.1" customHeight="1" x14ac:dyDescent="0.2">
      <c r="A170" s="335" t="s">
        <v>128</v>
      </c>
      <c r="B170" s="336"/>
      <c r="C170"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0" s="337">
        <v>7080</v>
      </c>
      <c r="E170" s="338"/>
      <c r="F170" s="338"/>
      <c r="G170" s="338"/>
      <c r="H170" s="339"/>
    </row>
    <row r="171" spans="1:8" s="16" customFormat="1" ht="126" customHeight="1" thickBot="1" x14ac:dyDescent="0.25">
      <c r="A171" s="335" t="s">
        <v>129</v>
      </c>
      <c r="B171" s="336"/>
      <c r="C171" s="160" t="str">
        <f>C167</f>
        <v>Интернет-площадка 2gis.ru на основе Cправочника организаций "2ГИС.МАГНИТОГОРСК"</v>
      </c>
      <c r="D171" s="337">
        <v>6060</v>
      </c>
      <c r="E171" s="338"/>
      <c r="F171" s="338"/>
      <c r="G171" s="338"/>
      <c r="H171" s="339"/>
    </row>
    <row r="172" spans="1:8" ht="49.5" customHeight="1" thickBot="1" x14ac:dyDescent="0.25">
      <c r="A172" s="341" t="s">
        <v>196</v>
      </c>
      <c r="B172" s="342"/>
      <c r="C172" s="21"/>
      <c r="D172" s="343"/>
      <c r="E172" s="343"/>
      <c r="F172" s="343"/>
      <c r="G172" s="343"/>
      <c r="H172" s="344"/>
    </row>
    <row r="173" spans="1:8" s="20" customFormat="1" ht="30" customHeight="1" thickBot="1" x14ac:dyDescent="0.25">
      <c r="A173" s="485"/>
      <c r="B173" s="486"/>
      <c r="C173" s="602"/>
      <c r="D173" s="486"/>
      <c r="E173" s="486"/>
      <c r="F173" s="486"/>
      <c r="G173" s="486"/>
      <c r="H173" s="487"/>
    </row>
    <row r="174" spans="1:8" s="16" customFormat="1" ht="185.25" customHeight="1" x14ac:dyDescent="0.2">
      <c r="A174" s="335" t="s">
        <v>197</v>
      </c>
      <c r="B174" s="336"/>
      <c r="C17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4" s="360">
        <v>19860</v>
      </c>
      <c r="E174" s="361"/>
      <c r="F174" s="361"/>
      <c r="G174" s="361"/>
      <c r="H174" s="362"/>
    </row>
    <row r="175" spans="1:8" s="16" customFormat="1" ht="83.25" customHeight="1" thickBot="1" x14ac:dyDescent="0.25">
      <c r="A175" s="335" t="s">
        <v>198</v>
      </c>
      <c r="B175" s="336"/>
      <c r="C175" s="346"/>
      <c r="D175" s="337">
        <v>19860</v>
      </c>
      <c r="E175" s="338"/>
      <c r="F175" s="338"/>
      <c r="G175" s="338"/>
      <c r="H175" s="339"/>
    </row>
    <row r="176" spans="1:8" ht="21.75" thickBot="1" x14ac:dyDescent="0.25">
      <c r="A176" s="497"/>
      <c r="B176" s="498"/>
      <c r="C176" s="60"/>
      <c r="D176" s="499"/>
      <c r="E176" s="499"/>
      <c r="F176" s="499"/>
      <c r="G176" s="499"/>
      <c r="H176" s="500"/>
    </row>
    <row r="178" spans="1:8" ht="21" x14ac:dyDescent="0.2">
      <c r="A178" s="75"/>
      <c r="B178" s="76" t="s">
        <v>130</v>
      </c>
      <c r="C178" s="333" t="s">
        <v>548</v>
      </c>
      <c r="D178" s="333"/>
      <c r="E178" s="77"/>
      <c r="F178" s="77"/>
      <c r="G178" s="77"/>
      <c r="H178" s="77"/>
    </row>
    <row r="179" spans="1:8" ht="21" x14ac:dyDescent="0.2">
      <c r="A179" s="75"/>
      <c r="B179" s="77"/>
      <c r="C179" s="327" t="s">
        <v>549</v>
      </c>
      <c r="D179" s="327"/>
      <c r="E179" s="77"/>
      <c r="F179" s="77"/>
      <c r="G179" s="77"/>
      <c r="H179" s="77"/>
    </row>
    <row r="180" spans="1:8" ht="21" x14ac:dyDescent="0.2">
      <c r="A180" s="75"/>
      <c r="B180" s="77"/>
      <c r="C180" s="327" t="s">
        <v>550</v>
      </c>
      <c r="D180" s="327"/>
      <c r="E180" s="77"/>
      <c r="F180" s="77"/>
      <c r="G180" s="77"/>
      <c r="H180" s="77"/>
    </row>
    <row r="181" spans="1:8" ht="21" x14ac:dyDescent="0.2">
      <c r="C181" s="327"/>
      <c r="D181" s="327"/>
      <c r="E181" s="77"/>
      <c r="F181" s="77"/>
      <c r="G181" s="77"/>
      <c r="H181" s="72"/>
    </row>
    <row r="182" spans="1:8" ht="26.25" customHeight="1" x14ac:dyDescent="0.2">
      <c r="A182" s="324" t="str">
        <f>Абакан_юр!A171</f>
        <v>По соглашению сторон в качестве валюты платежа могут выступать украинские гривны, в этом случае курс следующий: 1 руб. = 0,5104 гривен</v>
      </c>
      <c r="B182" s="324"/>
      <c r="C182" s="324"/>
      <c r="D182" s="79"/>
      <c r="E182" s="79"/>
      <c r="F182" s="80"/>
      <c r="G182" s="328"/>
      <c r="H182" s="328"/>
    </row>
    <row r="183" spans="1:8" ht="26.25" customHeight="1" x14ac:dyDescent="0.2">
      <c r="A183" s="324" t="str">
        <f>Абакан_юр!A172</f>
        <v>По соглашению сторон в качестве валюты платежа могут выступать дирхамы ОАЭ, в этом случае курс следующий: 1 руб. = 0,0434 дирхам</v>
      </c>
      <c r="B183" s="324"/>
      <c r="C183" s="324"/>
      <c r="D183" s="79"/>
      <c r="E183" s="79"/>
      <c r="F183" s="80"/>
      <c r="G183" s="82"/>
      <c r="H183" s="82"/>
    </row>
    <row r="184" spans="1:8" ht="26.25" customHeight="1" x14ac:dyDescent="0.2">
      <c r="A184" s="324" t="str">
        <f>Абакан_юр!A173</f>
        <v>По соглашению сторон в качестве валюты платежа могут выступать доллары США, в этом случае курс следующий: 1 руб. = 0,0126 доллара</v>
      </c>
      <c r="B184" s="324"/>
      <c r="C184" s="324"/>
      <c r="D184" s="79"/>
      <c r="E184" s="79"/>
      <c r="F184" s="80"/>
      <c r="G184" s="82"/>
      <c r="H184" s="82"/>
    </row>
    <row r="185" spans="1:8" ht="26.25" customHeight="1" x14ac:dyDescent="0.2">
      <c r="A185" s="324" t="str">
        <f>Абакан_юр!A174</f>
        <v>По соглашению сторон в качестве валюты платежа могут выступать евро, в этом случае курс следующий: 1 руб. = 0,0117 евро</v>
      </c>
      <c r="B185" s="324"/>
      <c r="C185" s="324"/>
      <c r="D185" s="79"/>
      <c r="E185" s="80"/>
      <c r="F185" s="80"/>
      <c r="G185" s="82"/>
      <c r="H185" s="82"/>
    </row>
    <row r="186" spans="1:8" ht="26.25" customHeight="1" x14ac:dyDescent="0.2">
      <c r="A186" s="324" t="str">
        <f>Абакан_юр!A175</f>
        <v>По соглашению сторон в качестве валюты платежа могут выступать чешские кроны, в этом случае курс следующий: 1 руб. = 0,2914 крона</v>
      </c>
      <c r="B186" s="324"/>
      <c r="C186" s="324"/>
      <c r="D186" s="79"/>
      <c r="E186" s="80"/>
      <c r="F186" s="80"/>
      <c r="G186" s="82"/>
      <c r="H186" s="82"/>
    </row>
    <row r="187" spans="1:8" ht="26.25" customHeight="1" x14ac:dyDescent="0.2">
      <c r="A187" s="324" t="str">
        <f>Абакан_юр!A176</f>
        <v>По соглашению сторон в качестве валюты платежа могут выступать киргизские сомы, в этом случае курс следующий: 1 руб. = 1,0988 сом</v>
      </c>
      <c r="B187" s="324"/>
      <c r="C187" s="324"/>
      <c r="D187" s="79"/>
      <c r="E187" s="79"/>
      <c r="F187" s="80"/>
      <c r="G187" s="82"/>
      <c r="H187" s="82"/>
    </row>
    <row r="188" spans="1:8" ht="26.25" customHeight="1" x14ac:dyDescent="0.2">
      <c r="A1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8" s="324"/>
      <c r="C188" s="324"/>
      <c r="D188" s="79"/>
      <c r="E188" s="79"/>
      <c r="F188" s="80"/>
      <c r="G188" s="82"/>
      <c r="H188" s="82"/>
    </row>
    <row r="189" spans="1:8" ht="26.25" x14ac:dyDescent="0.2">
      <c r="A189" s="83"/>
      <c r="B189" s="83"/>
      <c r="C189" s="84"/>
      <c r="D189" s="85"/>
      <c r="E189" s="85"/>
      <c r="F189" s="86"/>
      <c r="G189" s="87"/>
      <c r="H189" s="87"/>
    </row>
    <row r="190" spans="1:8" ht="21" x14ac:dyDescent="0.2">
      <c r="A190" s="325" t="s">
        <v>141</v>
      </c>
      <c r="B190" s="325"/>
      <c r="C190" s="325"/>
      <c r="D190" s="325"/>
      <c r="E190" s="325"/>
      <c r="F190" s="325"/>
      <c r="G190" s="325"/>
      <c r="H190" s="325"/>
    </row>
    <row r="191" spans="1:8" ht="21" x14ac:dyDescent="0.2">
      <c r="A191" s="325" t="s">
        <v>142</v>
      </c>
      <c r="B191" s="325"/>
      <c r="C191" s="325"/>
      <c r="D191" s="325"/>
      <c r="E191" s="325"/>
      <c r="F191" s="325"/>
      <c r="G191" s="325"/>
      <c r="H191" s="325"/>
    </row>
    <row r="192" spans="1:8" ht="26.25" x14ac:dyDescent="0.2">
      <c r="A192" s="83"/>
      <c r="B192" s="83"/>
      <c r="C192" s="84"/>
      <c r="D192" s="85"/>
      <c r="E192" s="85"/>
      <c r="F192" s="86"/>
      <c r="G192" s="87"/>
      <c r="H192" s="87"/>
    </row>
    <row r="193" spans="1:16384" ht="50.1" customHeight="1" thickBot="1" x14ac:dyDescent="0.25">
      <c r="A193" s="326" t="s">
        <v>143</v>
      </c>
      <c r="B193" s="326"/>
      <c r="C193" s="326"/>
      <c r="D193" s="326"/>
      <c r="E193" s="326"/>
      <c r="F193" s="89"/>
      <c r="G193" s="81"/>
      <c r="H193" s="90"/>
    </row>
    <row r="194" spans="1:16384" ht="50.1" customHeight="1" thickBot="1" x14ac:dyDescent="0.25">
      <c r="A194" s="312" t="s">
        <v>144</v>
      </c>
      <c r="B194" s="313"/>
      <c r="C194" s="313"/>
      <c r="D194" s="313"/>
      <c r="E194" s="314"/>
      <c r="F194" s="91"/>
      <c r="H194" s="92"/>
    </row>
    <row r="195" spans="1:16384" ht="84" customHeight="1" thickBot="1" x14ac:dyDescent="0.25">
      <c r="A195" s="517" t="s">
        <v>145</v>
      </c>
      <c r="B195" s="518"/>
      <c r="C195" s="93" t="s">
        <v>146</v>
      </c>
      <c r="D195" s="600" t="s">
        <v>147</v>
      </c>
      <c r="E195" s="601"/>
      <c r="F195" s="94"/>
      <c r="G195" s="94"/>
      <c r="H195" s="94"/>
    </row>
    <row r="196" spans="1:16384" ht="93.75" customHeight="1" x14ac:dyDescent="0.2">
      <c r="A196" s="318" t="s">
        <v>148</v>
      </c>
      <c r="B196" s="319"/>
      <c r="C196" s="95" t="s">
        <v>149</v>
      </c>
      <c r="D196" s="320" t="s">
        <v>150</v>
      </c>
      <c r="E196" s="321"/>
      <c r="F196" s="94"/>
      <c r="G196" s="94"/>
      <c r="H196" s="94"/>
    </row>
    <row r="197" spans="1:16384" ht="94.5" customHeight="1" x14ac:dyDescent="0.2">
      <c r="A197" s="322" t="s">
        <v>151</v>
      </c>
      <c r="B197" s="323"/>
      <c r="C197" s="96" t="s">
        <v>152</v>
      </c>
      <c r="D197" s="310" t="s">
        <v>153</v>
      </c>
      <c r="E197" s="311"/>
      <c r="F197" s="94"/>
      <c r="G197" s="94"/>
      <c r="H197" s="94"/>
    </row>
    <row r="198" spans="1:16384" ht="178.5" customHeight="1" thickBot="1" x14ac:dyDescent="0.25">
      <c r="A198" s="474" t="s">
        <v>154</v>
      </c>
      <c r="B198" s="475"/>
      <c r="C198" s="111" t="s">
        <v>155</v>
      </c>
      <c r="D198" s="476" t="s">
        <v>153</v>
      </c>
      <c r="E198" s="477"/>
      <c r="F198" s="94"/>
      <c r="G198" s="94"/>
      <c r="H198" s="94"/>
    </row>
    <row r="199" spans="1:16384" s="72" customFormat="1" ht="125.25" customHeight="1" x14ac:dyDescent="0.2">
      <c r="A199" s="322" t="s">
        <v>157</v>
      </c>
      <c r="B199" s="323"/>
      <c r="C199" s="110" t="s">
        <v>158</v>
      </c>
      <c r="D199" s="323" t="s">
        <v>153</v>
      </c>
      <c r="E199" s="473"/>
      <c r="F199" s="91"/>
      <c r="G199" s="91"/>
      <c r="H199" s="91"/>
    </row>
    <row r="200" spans="1:16384" s="88" customFormat="1" ht="222.75" customHeight="1" thickBot="1" x14ac:dyDescent="0.25">
      <c r="A200" s="596" t="s">
        <v>159</v>
      </c>
      <c r="B200" s="597"/>
      <c r="C200" s="111" t="s">
        <v>160</v>
      </c>
      <c r="D200" s="598" t="s">
        <v>153</v>
      </c>
      <c r="E200" s="599"/>
      <c r="F200" s="86"/>
      <c r="G200" s="87"/>
      <c r="H200" s="87"/>
    </row>
    <row r="201" spans="1:16384" ht="23.25" x14ac:dyDescent="0.2">
      <c r="A201" s="307" t="s">
        <v>161</v>
      </c>
      <c r="B201" s="307"/>
      <c r="C201" s="307"/>
      <c r="D201" s="307"/>
      <c r="E201" s="307"/>
      <c r="F201" s="307"/>
      <c r="G201" s="307"/>
      <c r="H201" s="307"/>
    </row>
    <row r="202" spans="1:16384" ht="23.25" x14ac:dyDescent="0.2">
      <c r="A202" s="307" t="s">
        <v>162</v>
      </c>
      <c r="B202" s="307"/>
      <c r="C202" s="307"/>
      <c r="D202" s="307"/>
      <c r="E202" s="307"/>
      <c r="F202" s="307"/>
      <c r="G202" s="307"/>
      <c r="H202" s="307"/>
      <c r="I202" s="307"/>
      <c r="J202" s="307"/>
      <c r="K202" s="307"/>
      <c r="L202" s="307"/>
      <c r="M202" s="307"/>
      <c r="N202" s="307"/>
      <c r="O202" s="307"/>
      <c r="P202" s="307"/>
      <c r="Q202" s="307"/>
      <c r="R202" s="307"/>
      <c r="S202" s="307"/>
      <c r="T202" s="307"/>
      <c r="U202" s="307"/>
      <c r="V202" s="307"/>
      <c r="W202" s="307"/>
      <c r="X202" s="307"/>
      <c r="Y202" s="307"/>
      <c r="Z202" s="307"/>
      <c r="AA202" s="307"/>
      <c r="AB202" s="307"/>
      <c r="AC202" s="307"/>
      <c r="AD202" s="307"/>
      <c r="AE202" s="307"/>
      <c r="AF202" s="307"/>
      <c r="AG202" s="307"/>
      <c r="AH202" s="307"/>
      <c r="AI202" s="307"/>
      <c r="AJ202" s="307"/>
      <c r="AK202" s="307"/>
      <c r="AL202" s="307"/>
      <c r="AM202" s="307"/>
      <c r="AN202" s="307"/>
      <c r="AO202" s="307"/>
      <c r="AP202" s="307"/>
      <c r="AQ202" s="307"/>
      <c r="AR202" s="307"/>
      <c r="AS202" s="307"/>
      <c r="AT202" s="307"/>
      <c r="AU202" s="307"/>
      <c r="AV202" s="307"/>
      <c r="AW202" s="307"/>
      <c r="AX202" s="307"/>
      <c r="AY202" s="307"/>
      <c r="AZ202" s="307"/>
      <c r="BA202" s="307"/>
      <c r="BB202" s="307"/>
      <c r="BC202" s="307"/>
      <c r="BD202" s="307"/>
      <c r="BE202" s="307"/>
      <c r="BF202" s="307"/>
      <c r="BG202" s="307"/>
      <c r="BH202" s="307"/>
      <c r="BI202" s="307"/>
      <c r="BJ202" s="307"/>
      <c r="BK202" s="307"/>
      <c r="BL202" s="307"/>
      <c r="BM202" s="307"/>
      <c r="BN202" s="307"/>
      <c r="BO202" s="307"/>
      <c r="BP202" s="307"/>
      <c r="BQ202" s="307"/>
      <c r="BR202" s="307"/>
      <c r="BS202" s="307"/>
      <c r="BT202" s="307"/>
      <c r="BU202" s="307"/>
      <c r="BV202" s="307"/>
      <c r="BW202" s="307"/>
      <c r="BX202" s="307"/>
      <c r="BY202" s="307"/>
      <c r="BZ202" s="307"/>
      <c r="CA202" s="307"/>
      <c r="CB202" s="307"/>
      <c r="CC202" s="307"/>
      <c r="CD202" s="307"/>
      <c r="CE202" s="307"/>
      <c r="CF202" s="307"/>
      <c r="CG202" s="307"/>
      <c r="CH202" s="307"/>
      <c r="CI202" s="307"/>
      <c r="CJ202" s="307"/>
      <c r="CK202" s="307"/>
      <c r="CL202" s="307"/>
      <c r="CM202" s="307"/>
      <c r="CN202" s="307"/>
      <c r="CO202" s="307"/>
      <c r="CP202" s="307"/>
      <c r="CQ202" s="307"/>
      <c r="CR202" s="307"/>
      <c r="CS202" s="307"/>
      <c r="CT202" s="307"/>
      <c r="CU202" s="307"/>
      <c r="CV202" s="307"/>
      <c r="CW202" s="307"/>
      <c r="CX202" s="307"/>
      <c r="CY202" s="307"/>
      <c r="CZ202" s="307"/>
      <c r="DA202" s="307"/>
      <c r="DB202" s="307"/>
      <c r="DC202" s="307"/>
      <c r="DD202" s="307"/>
      <c r="DE202" s="307"/>
      <c r="DF202" s="307"/>
      <c r="DG202" s="307"/>
      <c r="DH202" s="307"/>
      <c r="DI202" s="307"/>
      <c r="DJ202" s="307"/>
      <c r="DK202" s="307"/>
      <c r="DL202" s="307"/>
      <c r="DM202" s="307"/>
      <c r="DN202" s="307"/>
      <c r="DO202" s="307"/>
      <c r="DP202" s="307"/>
      <c r="DQ202" s="307"/>
      <c r="DR202" s="307"/>
      <c r="DS202" s="307"/>
      <c r="DT202" s="307"/>
      <c r="DU202" s="307"/>
      <c r="DV202" s="307"/>
      <c r="DW202" s="307"/>
      <c r="DX202" s="307"/>
      <c r="DY202" s="307"/>
      <c r="DZ202" s="307"/>
      <c r="EA202" s="307"/>
      <c r="EB202" s="307"/>
      <c r="EC202" s="307"/>
      <c r="ED202" s="307"/>
      <c r="EE202" s="307"/>
      <c r="EF202" s="307"/>
      <c r="EG202" s="307"/>
      <c r="EH202" s="307"/>
      <c r="EI202" s="307"/>
      <c r="EJ202" s="307"/>
      <c r="EK202" s="307"/>
      <c r="EL202" s="307"/>
      <c r="EM202" s="307"/>
      <c r="EN202" s="307"/>
      <c r="EO202" s="307"/>
      <c r="EP202" s="307"/>
      <c r="EQ202" s="307"/>
      <c r="ER202" s="307"/>
      <c r="ES202" s="307"/>
      <c r="ET202" s="307"/>
      <c r="EU202" s="307"/>
      <c r="EV202" s="307"/>
      <c r="EW202" s="307"/>
      <c r="EX202" s="307"/>
      <c r="EY202" s="307"/>
      <c r="EZ202" s="307"/>
      <c r="FA202" s="307"/>
      <c r="FB202" s="307"/>
      <c r="FC202" s="307"/>
      <c r="FD202" s="307"/>
      <c r="FE202" s="307"/>
      <c r="FF202" s="307"/>
      <c r="FG202" s="307"/>
      <c r="FH202" s="307"/>
      <c r="FI202" s="307"/>
      <c r="FJ202" s="307"/>
      <c r="FK202" s="307"/>
      <c r="FL202" s="307"/>
      <c r="FM202" s="307"/>
      <c r="FN202" s="307"/>
      <c r="FO202" s="307"/>
      <c r="FP202" s="307"/>
      <c r="FQ202" s="307"/>
      <c r="FR202" s="307"/>
      <c r="FS202" s="307"/>
      <c r="FT202" s="307"/>
      <c r="FU202" s="307"/>
      <c r="FV202" s="307"/>
      <c r="FW202" s="307"/>
      <c r="FX202" s="307"/>
      <c r="FY202" s="307"/>
      <c r="FZ202" s="307"/>
      <c r="GA202" s="307"/>
      <c r="GB202" s="307"/>
      <c r="GC202" s="307"/>
      <c r="GD202" s="307"/>
      <c r="GE202" s="307"/>
      <c r="GF202" s="307"/>
      <c r="GG202" s="307"/>
      <c r="GH202" s="307"/>
      <c r="GI202" s="307"/>
      <c r="GJ202" s="307"/>
      <c r="GK202" s="307"/>
      <c r="GL202" s="307"/>
      <c r="GM202" s="307"/>
      <c r="GN202" s="307"/>
      <c r="GO202" s="307"/>
      <c r="GP202" s="307"/>
      <c r="GQ202" s="307"/>
      <c r="GR202" s="307"/>
      <c r="GS202" s="307"/>
      <c r="GT202" s="307"/>
      <c r="GU202" s="307"/>
      <c r="GV202" s="307"/>
      <c r="GW202" s="307"/>
      <c r="GX202" s="307"/>
      <c r="GY202" s="307"/>
      <c r="GZ202" s="307"/>
      <c r="HA202" s="307"/>
      <c r="HB202" s="307"/>
      <c r="HC202" s="307"/>
      <c r="HD202" s="307"/>
      <c r="HE202" s="307"/>
      <c r="HF202" s="307"/>
      <c r="HG202" s="307"/>
      <c r="HH202" s="307"/>
      <c r="HI202" s="307"/>
      <c r="HJ202" s="307"/>
      <c r="HK202" s="307"/>
      <c r="HL202" s="307"/>
      <c r="HM202" s="307"/>
      <c r="HN202" s="307"/>
      <c r="HO202" s="307"/>
      <c r="HP202" s="307"/>
      <c r="HQ202" s="307"/>
      <c r="HR202" s="307"/>
      <c r="HS202" s="307"/>
      <c r="HT202" s="307"/>
      <c r="HU202" s="307"/>
      <c r="HV202" s="307"/>
      <c r="HW202" s="307"/>
      <c r="HX202" s="307"/>
      <c r="HY202" s="307"/>
      <c r="HZ202" s="307"/>
      <c r="IA202" s="307"/>
      <c r="IB202" s="307"/>
      <c r="IC202" s="307"/>
      <c r="ID202" s="307"/>
      <c r="IE202" s="307"/>
      <c r="IF202" s="307"/>
      <c r="IG202" s="307"/>
      <c r="IH202" s="307"/>
      <c r="II202" s="307"/>
      <c r="IJ202" s="307"/>
      <c r="IK202" s="307"/>
      <c r="IL202" s="307"/>
      <c r="IM202" s="307"/>
      <c r="IN202" s="307"/>
      <c r="IO202" s="307"/>
      <c r="IP202" s="307"/>
      <c r="IQ202" s="307"/>
      <c r="IR202" s="307"/>
      <c r="IS202" s="307"/>
      <c r="IT202" s="307"/>
      <c r="IU202" s="307"/>
      <c r="IV202" s="307"/>
      <c r="IW202" s="307"/>
      <c r="IX202" s="307"/>
      <c r="IY202" s="307"/>
      <c r="IZ202" s="307"/>
      <c r="JA202" s="307"/>
      <c r="JB202" s="307"/>
      <c r="JC202" s="307"/>
      <c r="JD202" s="307"/>
      <c r="JE202" s="307"/>
      <c r="JF202" s="307"/>
      <c r="JG202" s="307"/>
      <c r="JH202" s="307"/>
      <c r="JI202" s="307"/>
      <c r="JJ202" s="307"/>
      <c r="JK202" s="307"/>
      <c r="JL202" s="307"/>
      <c r="JM202" s="307"/>
      <c r="JN202" s="307"/>
      <c r="JO202" s="307"/>
      <c r="JP202" s="307"/>
      <c r="JQ202" s="307"/>
      <c r="JR202" s="307"/>
      <c r="JS202" s="307"/>
      <c r="JT202" s="307"/>
      <c r="JU202" s="307"/>
      <c r="JV202" s="307"/>
      <c r="JW202" s="307"/>
      <c r="JX202" s="307"/>
      <c r="JY202" s="307"/>
      <c r="JZ202" s="307"/>
      <c r="KA202" s="307"/>
      <c r="KB202" s="307"/>
      <c r="KC202" s="307"/>
      <c r="KD202" s="307"/>
      <c r="KE202" s="307"/>
      <c r="KF202" s="307"/>
      <c r="KG202" s="307"/>
      <c r="KH202" s="307"/>
      <c r="KI202" s="307"/>
      <c r="KJ202" s="307"/>
      <c r="KK202" s="307"/>
      <c r="KL202" s="307"/>
      <c r="KM202" s="307"/>
      <c r="KN202" s="307"/>
      <c r="KO202" s="307"/>
      <c r="KP202" s="307"/>
      <c r="KQ202" s="307"/>
      <c r="KR202" s="307"/>
      <c r="KS202" s="307"/>
      <c r="KT202" s="307"/>
      <c r="KU202" s="307"/>
      <c r="KV202" s="307"/>
      <c r="KW202" s="307"/>
      <c r="KX202" s="307"/>
      <c r="KY202" s="307"/>
      <c r="KZ202" s="307"/>
      <c r="LA202" s="307"/>
      <c r="LB202" s="307"/>
      <c r="LC202" s="307"/>
      <c r="LD202" s="307"/>
      <c r="LE202" s="307"/>
      <c r="LF202" s="307"/>
      <c r="LG202" s="307"/>
      <c r="LH202" s="307"/>
      <c r="LI202" s="307"/>
      <c r="LJ202" s="307"/>
      <c r="LK202" s="307"/>
      <c r="LL202" s="307"/>
      <c r="LM202" s="307"/>
      <c r="LN202" s="307"/>
      <c r="LO202" s="307"/>
      <c r="LP202" s="307"/>
      <c r="LQ202" s="307"/>
      <c r="LR202" s="307"/>
      <c r="LS202" s="307"/>
      <c r="LT202" s="307"/>
      <c r="LU202" s="307"/>
      <c r="LV202" s="307"/>
      <c r="LW202" s="307"/>
      <c r="LX202" s="307"/>
      <c r="LY202" s="307"/>
      <c r="LZ202" s="307"/>
      <c r="MA202" s="307"/>
      <c r="MB202" s="307"/>
      <c r="MC202" s="307"/>
      <c r="MD202" s="307"/>
      <c r="ME202" s="307"/>
      <c r="MF202" s="307"/>
      <c r="MG202" s="307"/>
      <c r="MH202" s="307"/>
      <c r="MI202" s="307"/>
      <c r="MJ202" s="307"/>
      <c r="MK202" s="307"/>
      <c r="ML202" s="307"/>
      <c r="MM202" s="307"/>
      <c r="MN202" s="307"/>
      <c r="MO202" s="307"/>
      <c r="MP202" s="307"/>
      <c r="MQ202" s="307"/>
      <c r="MR202" s="307"/>
      <c r="MS202" s="307"/>
      <c r="MT202" s="307"/>
      <c r="MU202" s="307"/>
      <c r="MV202" s="307"/>
      <c r="MW202" s="307"/>
      <c r="MX202" s="307"/>
      <c r="MY202" s="307"/>
      <c r="MZ202" s="307"/>
      <c r="NA202" s="307"/>
      <c r="NB202" s="307"/>
      <c r="NC202" s="307"/>
      <c r="ND202" s="307"/>
      <c r="NE202" s="307"/>
      <c r="NF202" s="307"/>
      <c r="NG202" s="307"/>
      <c r="NH202" s="307"/>
      <c r="NI202" s="307"/>
      <c r="NJ202" s="307"/>
      <c r="NK202" s="307"/>
      <c r="NL202" s="307"/>
      <c r="NM202" s="307"/>
      <c r="NN202" s="307"/>
      <c r="NO202" s="307"/>
      <c r="NP202" s="307"/>
      <c r="NQ202" s="307"/>
      <c r="NR202" s="307"/>
      <c r="NS202" s="307"/>
      <c r="NT202" s="307"/>
      <c r="NU202" s="307"/>
      <c r="NV202" s="307"/>
      <c r="NW202" s="307"/>
      <c r="NX202" s="307"/>
      <c r="NY202" s="307"/>
      <c r="NZ202" s="307"/>
      <c r="OA202" s="307"/>
      <c r="OB202" s="307"/>
      <c r="OC202" s="307"/>
      <c r="OD202" s="307"/>
      <c r="OE202" s="307"/>
      <c r="OF202" s="307"/>
      <c r="OG202" s="307"/>
      <c r="OH202" s="307"/>
      <c r="OI202" s="307"/>
      <c r="OJ202" s="307"/>
      <c r="OK202" s="307"/>
      <c r="OL202" s="307"/>
      <c r="OM202" s="307"/>
      <c r="ON202" s="307"/>
      <c r="OO202" s="307"/>
      <c r="OP202" s="307"/>
      <c r="OQ202" s="307"/>
      <c r="OR202" s="307"/>
      <c r="OS202" s="307"/>
      <c r="OT202" s="307"/>
      <c r="OU202" s="307"/>
      <c r="OV202" s="307"/>
      <c r="OW202" s="307"/>
      <c r="OX202" s="307"/>
      <c r="OY202" s="307"/>
      <c r="OZ202" s="307"/>
      <c r="PA202" s="307"/>
      <c r="PB202" s="307"/>
      <c r="PC202" s="307"/>
      <c r="PD202" s="307"/>
      <c r="PE202" s="307"/>
      <c r="PF202" s="307"/>
      <c r="PG202" s="307"/>
      <c r="PH202" s="307"/>
      <c r="PI202" s="307"/>
      <c r="PJ202" s="307"/>
      <c r="PK202" s="307"/>
      <c r="PL202" s="307"/>
      <c r="PM202" s="307"/>
      <c r="PN202" s="307"/>
      <c r="PO202" s="307"/>
      <c r="PP202" s="307"/>
      <c r="PQ202" s="307"/>
      <c r="PR202" s="307"/>
      <c r="PS202" s="307"/>
      <c r="PT202" s="307"/>
      <c r="PU202" s="307"/>
      <c r="PV202" s="307"/>
      <c r="PW202" s="307"/>
      <c r="PX202" s="307"/>
      <c r="PY202" s="307"/>
      <c r="PZ202" s="307"/>
      <c r="QA202" s="307"/>
      <c r="QB202" s="307"/>
      <c r="QC202" s="307"/>
      <c r="QD202" s="307"/>
      <c r="QE202" s="307"/>
      <c r="QF202" s="307"/>
      <c r="QG202" s="307"/>
      <c r="QH202" s="307"/>
      <c r="QI202" s="307"/>
      <c r="QJ202" s="307"/>
      <c r="QK202" s="307"/>
      <c r="QL202" s="307"/>
      <c r="QM202" s="307"/>
      <c r="QN202" s="307"/>
      <c r="QO202" s="307"/>
      <c r="QP202" s="307"/>
      <c r="QQ202" s="307"/>
      <c r="QR202" s="307"/>
      <c r="QS202" s="307"/>
      <c r="QT202" s="307"/>
      <c r="QU202" s="307"/>
      <c r="QV202" s="307"/>
      <c r="QW202" s="307"/>
      <c r="QX202" s="307"/>
      <c r="QY202" s="307"/>
      <c r="QZ202" s="307"/>
      <c r="RA202" s="307"/>
      <c r="RB202" s="307"/>
      <c r="RC202" s="307"/>
      <c r="RD202" s="307"/>
      <c r="RE202" s="307"/>
      <c r="RF202" s="307"/>
      <c r="RG202" s="307"/>
      <c r="RH202" s="307"/>
      <c r="RI202" s="307"/>
      <c r="RJ202" s="307"/>
      <c r="RK202" s="307"/>
      <c r="RL202" s="307"/>
      <c r="RM202" s="307"/>
      <c r="RN202" s="307"/>
      <c r="RO202" s="307"/>
      <c r="RP202" s="307"/>
      <c r="RQ202" s="307"/>
      <c r="RR202" s="307"/>
      <c r="RS202" s="307"/>
      <c r="RT202" s="307"/>
      <c r="RU202" s="307"/>
      <c r="RV202" s="307"/>
      <c r="RW202" s="307"/>
      <c r="RX202" s="307"/>
      <c r="RY202" s="307"/>
      <c r="RZ202" s="307"/>
      <c r="SA202" s="307"/>
      <c r="SB202" s="307"/>
      <c r="SC202" s="307"/>
      <c r="SD202" s="307"/>
      <c r="SE202" s="307"/>
      <c r="SF202" s="307"/>
      <c r="SG202" s="307"/>
      <c r="SH202" s="307"/>
      <c r="SI202" s="307"/>
      <c r="SJ202" s="307"/>
      <c r="SK202" s="307"/>
      <c r="SL202" s="307"/>
      <c r="SM202" s="307"/>
      <c r="SN202" s="307"/>
      <c r="SO202" s="307"/>
      <c r="SP202" s="307"/>
      <c r="SQ202" s="307"/>
      <c r="SR202" s="307"/>
      <c r="SS202" s="307"/>
      <c r="ST202" s="307"/>
      <c r="SU202" s="307"/>
      <c r="SV202" s="307"/>
      <c r="SW202" s="307"/>
      <c r="SX202" s="307"/>
      <c r="SY202" s="307"/>
      <c r="SZ202" s="307"/>
      <c r="TA202" s="307"/>
      <c r="TB202" s="307"/>
      <c r="TC202" s="307"/>
      <c r="TD202" s="307"/>
      <c r="TE202" s="307"/>
      <c r="TF202" s="307"/>
      <c r="TG202" s="307"/>
      <c r="TH202" s="307"/>
      <c r="TI202" s="307"/>
      <c r="TJ202" s="307"/>
      <c r="TK202" s="307"/>
      <c r="TL202" s="307"/>
      <c r="TM202" s="307"/>
      <c r="TN202" s="307"/>
      <c r="TO202" s="307"/>
      <c r="TP202" s="307"/>
      <c r="TQ202" s="307"/>
      <c r="TR202" s="307"/>
      <c r="TS202" s="307"/>
      <c r="TT202" s="307"/>
      <c r="TU202" s="307"/>
      <c r="TV202" s="307"/>
      <c r="TW202" s="307"/>
      <c r="TX202" s="307"/>
      <c r="TY202" s="307"/>
      <c r="TZ202" s="307"/>
      <c r="UA202" s="307"/>
      <c r="UB202" s="307"/>
      <c r="UC202" s="307"/>
      <c r="UD202" s="307"/>
      <c r="UE202" s="307"/>
      <c r="UF202" s="307"/>
      <c r="UG202" s="307"/>
      <c r="UH202" s="307"/>
      <c r="UI202" s="307"/>
      <c r="UJ202" s="307"/>
      <c r="UK202" s="307"/>
      <c r="UL202" s="307"/>
      <c r="UM202" s="307"/>
      <c r="UN202" s="307"/>
      <c r="UO202" s="307"/>
      <c r="UP202" s="307"/>
      <c r="UQ202" s="307"/>
      <c r="UR202" s="307"/>
      <c r="US202" s="307"/>
      <c r="UT202" s="307"/>
      <c r="UU202" s="307"/>
      <c r="UV202" s="307"/>
      <c r="UW202" s="307"/>
      <c r="UX202" s="307"/>
      <c r="UY202" s="307"/>
      <c r="UZ202" s="307"/>
      <c r="VA202" s="307"/>
      <c r="VB202" s="307"/>
      <c r="VC202" s="307"/>
      <c r="VD202" s="307"/>
      <c r="VE202" s="307"/>
      <c r="VF202" s="307"/>
      <c r="VG202" s="307"/>
      <c r="VH202" s="307"/>
      <c r="VI202" s="307"/>
      <c r="VJ202" s="307"/>
      <c r="VK202" s="307"/>
      <c r="VL202" s="307"/>
      <c r="VM202" s="307"/>
      <c r="VN202" s="307"/>
      <c r="VO202" s="307"/>
      <c r="VP202" s="307"/>
      <c r="VQ202" s="307"/>
      <c r="VR202" s="307"/>
      <c r="VS202" s="307"/>
      <c r="VT202" s="307"/>
      <c r="VU202" s="307"/>
      <c r="VV202" s="307"/>
      <c r="VW202" s="307"/>
      <c r="VX202" s="307"/>
      <c r="VY202" s="307"/>
      <c r="VZ202" s="307"/>
      <c r="WA202" s="307"/>
      <c r="WB202" s="307"/>
      <c r="WC202" s="307"/>
      <c r="WD202" s="307"/>
      <c r="WE202" s="307"/>
      <c r="WF202" s="307"/>
      <c r="WG202" s="307"/>
      <c r="WH202" s="307"/>
      <c r="WI202" s="307"/>
      <c r="WJ202" s="307"/>
      <c r="WK202" s="307"/>
      <c r="WL202" s="307"/>
      <c r="WM202" s="307"/>
      <c r="WN202" s="307"/>
      <c r="WO202" s="307"/>
      <c r="WP202" s="307"/>
      <c r="WQ202" s="307"/>
      <c r="WR202" s="307"/>
      <c r="WS202" s="307"/>
      <c r="WT202" s="307"/>
      <c r="WU202" s="307"/>
      <c r="WV202" s="307"/>
      <c r="WW202" s="307"/>
      <c r="WX202" s="307"/>
      <c r="WY202" s="307"/>
      <c r="WZ202" s="307"/>
      <c r="XA202" s="307"/>
      <c r="XB202" s="307"/>
      <c r="XC202" s="307"/>
      <c r="XD202" s="307"/>
      <c r="XE202" s="307"/>
      <c r="XF202" s="307"/>
      <c r="XG202" s="307"/>
      <c r="XH202" s="307"/>
      <c r="XI202" s="307"/>
      <c r="XJ202" s="307"/>
      <c r="XK202" s="307"/>
      <c r="XL202" s="307"/>
      <c r="XM202" s="307"/>
      <c r="XN202" s="307"/>
      <c r="XO202" s="307"/>
      <c r="XP202" s="307"/>
      <c r="XQ202" s="307"/>
      <c r="XR202" s="307"/>
      <c r="XS202" s="307"/>
      <c r="XT202" s="307"/>
      <c r="XU202" s="307"/>
      <c r="XV202" s="307"/>
      <c r="XW202" s="307"/>
      <c r="XX202" s="307"/>
      <c r="XY202" s="307"/>
      <c r="XZ202" s="307"/>
      <c r="YA202" s="307"/>
      <c r="YB202" s="307"/>
      <c r="YC202" s="307"/>
      <c r="YD202" s="307"/>
      <c r="YE202" s="307"/>
      <c r="YF202" s="307"/>
      <c r="YG202" s="307"/>
      <c r="YH202" s="307"/>
      <c r="YI202" s="307"/>
      <c r="YJ202" s="307"/>
      <c r="YK202" s="307"/>
      <c r="YL202" s="307"/>
      <c r="YM202" s="307"/>
      <c r="YN202" s="307"/>
      <c r="YO202" s="307"/>
      <c r="YP202" s="307"/>
      <c r="YQ202" s="307"/>
      <c r="YR202" s="307"/>
      <c r="YS202" s="307"/>
      <c r="YT202" s="307"/>
      <c r="YU202" s="307"/>
      <c r="YV202" s="307"/>
      <c r="YW202" s="307"/>
      <c r="YX202" s="307"/>
      <c r="YY202" s="307"/>
      <c r="YZ202" s="307"/>
      <c r="ZA202" s="307"/>
      <c r="ZB202" s="307"/>
      <c r="ZC202" s="307"/>
      <c r="ZD202" s="307"/>
      <c r="ZE202" s="307"/>
      <c r="ZF202" s="307"/>
      <c r="ZG202" s="307"/>
      <c r="ZH202" s="307"/>
      <c r="ZI202" s="307"/>
      <c r="ZJ202" s="307"/>
      <c r="ZK202" s="307"/>
      <c r="ZL202" s="307"/>
      <c r="ZM202" s="307"/>
      <c r="ZN202" s="307"/>
      <c r="ZO202" s="307"/>
      <c r="ZP202" s="307"/>
      <c r="ZQ202" s="307"/>
      <c r="ZR202" s="307"/>
      <c r="ZS202" s="307"/>
      <c r="ZT202" s="307"/>
      <c r="ZU202" s="307"/>
      <c r="ZV202" s="307"/>
      <c r="ZW202" s="307"/>
      <c r="ZX202" s="307"/>
      <c r="ZY202" s="307"/>
      <c r="ZZ202" s="307"/>
      <c r="AAA202" s="307"/>
      <c r="AAB202" s="307"/>
      <c r="AAC202" s="307"/>
      <c r="AAD202" s="307"/>
      <c r="AAE202" s="307"/>
      <c r="AAF202" s="307"/>
      <c r="AAG202" s="307"/>
      <c r="AAH202" s="307"/>
      <c r="AAI202" s="307"/>
      <c r="AAJ202" s="307"/>
      <c r="AAK202" s="307"/>
      <c r="AAL202" s="307"/>
      <c r="AAM202" s="307"/>
      <c r="AAN202" s="307"/>
      <c r="AAO202" s="307"/>
      <c r="AAP202" s="307"/>
      <c r="AAQ202" s="307"/>
      <c r="AAR202" s="307"/>
      <c r="AAS202" s="307"/>
      <c r="AAT202" s="307"/>
      <c r="AAU202" s="307"/>
      <c r="AAV202" s="307"/>
      <c r="AAW202" s="307"/>
      <c r="AAX202" s="307"/>
      <c r="AAY202" s="307"/>
      <c r="AAZ202" s="307"/>
      <c r="ABA202" s="307"/>
      <c r="ABB202" s="307"/>
      <c r="ABC202" s="307"/>
      <c r="ABD202" s="307"/>
      <c r="ABE202" s="307"/>
      <c r="ABF202" s="307"/>
      <c r="ABG202" s="307"/>
      <c r="ABH202" s="307"/>
      <c r="ABI202" s="307"/>
      <c r="ABJ202" s="307"/>
      <c r="ABK202" s="307"/>
      <c r="ABL202" s="307"/>
      <c r="ABM202" s="307"/>
      <c r="ABN202" s="307"/>
      <c r="ABO202" s="307"/>
      <c r="ABP202" s="307"/>
      <c r="ABQ202" s="307"/>
      <c r="ABR202" s="307"/>
      <c r="ABS202" s="307"/>
      <c r="ABT202" s="307"/>
      <c r="ABU202" s="307"/>
      <c r="ABV202" s="307"/>
      <c r="ABW202" s="307"/>
      <c r="ABX202" s="307"/>
      <c r="ABY202" s="307"/>
      <c r="ABZ202" s="307"/>
      <c r="ACA202" s="307"/>
      <c r="ACB202" s="307"/>
      <c r="ACC202" s="307"/>
      <c r="ACD202" s="307"/>
      <c r="ACE202" s="307"/>
      <c r="ACF202" s="307"/>
      <c r="ACG202" s="307"/>
      <c r="ACH202" s="307"/>
      <c r="ACI202" s="307"/>
      <c r="ACJ202" s="307"/>
      <c r="ACK202" s="307"/>
      <c r="ACL202" s="307"/>
      <c r="ACM202" s="307"/>
      <c r="ACN202" s="307"/>
      <c r="ACO202" s="307"/>
      <c r="ACP202" s="307"/>
      <c r="ACQ202" s="307"/>
      <c r="ACR202" s="307"/>
      <c r="ACS202" s="307"/>
      <c r="ACT202" s="307"/>
      <c r="ACU202" s="307"/>
      <c r="ACV202" s="307"/>
      <c r="ACW202" s="307"/>
      <c r="ACX202" s="307"/>
      <c r="ACY202" s="307"/>
      <c r="ACZ202" s="307"/>
      <c r="ADA202" s="307"/>
      <c r="ADB202" s="307"/>
      <c r="ADC202" s="307"/>
      <c r="ADD202" s="307"/>
      <c r="ADE202" s="307"/>
      <c r="ADF202" s="307"/>
      <c r="ADG202" s="307"/>
      <c r="ADH202" s="307"/>
      <c r="ADI202" s="307"/>
      <c r="ADJ202" s="307"/>
      <c r="ADK202" s="307"/>
      <c r="ADL202" s="307"/>
      <c r="ADM202" s="307"/>
      <c r="ADN202" s="307"/>
      <c r="ADO202" s="307"/>
      <c r="ADP202" s="307"/>
      <c r="ADQ202" s="307"/>
      <c r="ADR202" s="307"/>
      <c r="ADS202" s="307"/>
      <c r="ADT202" s="307"/>
      <c r="ADU202" s="307"/>
      <c r="ADV202" s="307"/>
      <c r="ADW202" s="307"/>
      <c r="ADX202" s="307"/>
      <c r="ADY202" s="307"/>
      <c r="ADZ202" s="307"/>
      <c r="AEA202" s="307"/>
      <c r="AEB202" s="307"/>
      <c r="AEC202" s="307"/>
      <c r="AED202" s="307"/>
      <c r="AEE202" s="307"/>
      <c r="AEF202" s="307"/>
      <c r="AEG202" s="307"/>
      <c r="AEH202" s="307"/>
      <c r="AEI202" s="307"/>
      <c r="AEJ202" s="307"/>
      <c r="AEK202" s="307"/>
      <c r="AEL202" s="307"/>
      <c r="AEM202" s="307"/>
      <c r="AEN202" s="307"/>
      <c r="AEO202" s="307"/>
      <c r="AEP202" s="307"/>
      <c r="AEQ202" s="307"/>
      <c r="AER202" s="307"/>
      <c r="AES202" s="307"/>
      <c r="AET202" s="307"/>
      <c r="AEU202" s="307"/>
      <c r="AEV202" s="307"/>
      <c r="AEW202" s="307"/>
      <c r="AEX202" s="307"/>
      <c r="AEY202" s="307"/>
      <c r="AEZ202" s="307"/>
      <c r="AFA202" s="307"/>
      <c r="AFB202" s="307"/>
      <c r="AFC202" s="307"/>
      <c r="AFD202" s="307"/>
      <c r="AFE202" s="307"/>
      <c r="AFF202" s="307"/>
      <c r="AFG202" s="307"/>
      <c r="AFH202" s="307"/>
      <c r="AFI202" s="307"/>
      <c r="AFJ202" s="307"/>
      <c r="AFK202" s="307"/>
      <c r="AFL202" s="307"/>
      <c r="AFM202" s="307"/>
      <c r="AFN202" s="307"/>
      <c r="AFO202" s="307"/>
      <c r="AFP202" s="307"/>
      <c r="AFQ202" s="307"/>
      <c r="AFR202" s="307"/>
      <c r="AFS202" s="307"/>
      <c r="AFT202" s="307"/>
      <c r="AFU202" s="307"/>
      <c r="AFV202" s="307"/>
      <c r="AFW202" s="307"/>
      <c r="AFX202" s="307"/>
      <c r="AFY202" s="307"/>
      <c r="AFZ202" s="307"/>
      <c r="AGA202" s="307"/>
      <c r="AGB202" s="307"/>
      <c r="AGC202" s="307"/>
      <c r="AGD202" s="307"/>
      <c r="AGE202" s="307"/>
      <c r="AGF202" s="307"/>
      <c r="AGG202" s="307"/>
      <c r="AGH202" s="307"/>
      <c r="AGI202" s="307"/>
      <c r="AGJ202" s="307"/>
      <c r="AGK202" s="307"/>
      <c r="AGL202" s="307"/>
      <c r="AGM202" s="307"/>
      <c r="AGN202" s="307"/>
      <c r="AGO202" s="307"/>
      <c r="AGP202" s="307"/>
      <c r="AGQ202" s="307"/>
      <c r="AGR202" s="307"/>
      <c r="AGS202" s="307"/>
      <c r="AGT202" s="307"/>
      <c r="AGU202" s="307"/>
      <c r="AGV202" s="307"/>
      <c r="AGW202" s="307"/>
      <c r="AGX202" s="307"/>
      <c r="AGY202" s="307"/>
      <c r="AGZ202" s="307"/>
      <c r="AHA202" s="307"/>
      <c r="AHB202" s="307"/>
      <c r="AHC202" s="307"/>
      <c r="AHD202" s="307"/>
      <c r="AHE202" s="307"/>
      <c r="AHF202" s="307"/>
      <c r="AHG202" s="307"/>
      <c r="AHH202" s="307"/>
      <c r="AHI202" s="307"/>
      <c r="AHJ202" s="307"/>
      <c r="AHK202" s="307"/>
      <c r="AHL202" s="307"/>
      <c r="AHM202" s="307"/>
      <c r="AHN202" s="307"/>
      <c r="AHO202" s="307"/>
      <c r="AHP202" s="307"/>
      <c r="AHQ202" s="307"/>
      <c r="AHR202" s="307"/>
      <c r="AHS202" s="307"/>
      <c r="AHT202" s="307"/>
      <c r="AHU202" s="307"/>
      <c r="AHV202" s="307"/>
      <c r="AHW202" s="307"/>
      <c r="AHX202" s="307"/>
      <c r="AHY202" s="307"/>
      <c r="AHZ202" s="307"/>
      <c r="AIA202" s="307"/>
      <c r="AIB202" s="307"/>
      <c r="AIC202" s="307"/>
      <c r="AID202" s="307"/>
      <c r="AIE202" s="307"/>
      <c r="AIF202" s="307"/>
      <c r="AIG202" s="307"/>
      <c r="AIH202" s="307"/>
      <c r="AII202" s="307"/>
      <c r="AIJ202" s="307"/>
      <c r="AIK202" s="307"/>
      <c r="AIL202" s="307"/>
      <c r="AIM202" s="307"/>
      <c r="AIN202" s="307"/>
      <c r="AIO202" s="307"/>
      <c r="AIP202" s="307"/>
      <c r="AIQ202" s="307"/>
      <c r="AIR202" s="307"/>
      <c r="AIS202" s="307"/>
      <c r="AIT202" s="307"/>
      <c r="AIU202" s="307"/>
      <c r="AIV202" s="307"/>
      <c r="AIW202" s="307"/>
      <c r="AIX202" s="307"/>
      <c r="AIY202" s="307"/>
      <c r="AIZ202" s="307"/>
      <c r="AJA202" s="307"/>
      <c r="AJB202" s="307"/>
      <c r="AJC202" s="307"/>
      <c r="AJD202" s="307"/>
      <c r="AJE202" s="307"/>
      <c r="AJF202" s="307"/>
      <c r="AJG202" s="307"/>
      <c r="AJH202" s="307"/>
      <c r="AJI202" s="307"/>
      <c r="AJJ202" s="307"/>
      <c r="AJK202" s="307"/>
      <c r="AJL202" s="307"/>
      <c r="AJM202" s="307"/>
      <c r="AJN202" s="307"/>
      <c r="AJO202" s="307"/>
      <c r="AJP202" s="307"/>
      <c r="AJQ202" s="307"/>
      <c r="AJR202" s="307"/>
      <c r="AJS202" s="307"/>
      <c r="AJT202" s="307"/>
      <c r="AJU202" s="307"/>
      <c r="AJV202" s="307"/>
      <c r="AJW202" s="307"/>
      <c r="AJX202" s="307"/>
      <c r="AJY202" s="307"/>
      <c r="AJZ202" s="307"/>
      <c r="AKA202" s="307"/>
      <c r="AKB202" s="307"/>
      <c r="AKC202" s="307"/>
      <c r="AKD202" s="307"/>
      <c r="AKE202" s="307"/>
      <c r="AKF202" s="307"/>
      <c r="AKG202" s="307"/>
      <c r="AKH202" s="307"/>
      <c r="AKI202" s="307"/>
      <c r="AKJ202" s="307"/>
      <c r="AKK202" s="307"/>
      <c r="AKL202" s="307"/>
      <c r="AKM202" s="307"/>
      <c r="AKN202" s="307"/>
      <c r="AKO202" s="307"/>
      <c r="AKP202" s="307"/>
      <c r="AKQ202" s="307"/>
      <c r="AKR202" s="307"/>
      <c r="AKS202" s="307"/>
      <c r="AKT202" s="307"/>
      <c r="AKU202" s="307"/>
      <c r="AKV202" s="307"/>
      <c r="AKW202" s="307"/>
      <c r="AKX202" s="307"/>
      <c r="AKY202" s="307"/>
      <c r="AKZ202" s="307"/>
      <c r="ALA202" s="307"/>
      <c r="ALB202" s="307"/>
      <c r="ALC202" s="307"/>
      <c r="ALD202" s="307"/>
      <c r="ALE202" s="307"/>
      <c r="ALF202" s="307"/>
      <c r="ALG202" s="307"/>
      <c r="ALH202" s="307"/>
      <c r="ALI202" s="307"/>
      <c r="ALJ202" s="307"/>
      <c r="ALK202" s="307"/>
      <c r="ALL202" s="307"/>
      <c r="ALM202" s="307"/>
      <c r="ALN202" s="307"/>
      <c r="ALO202" s="307"/>
      <c r="ALP202" s="307"/>
      <c r="ALQ202" s="307"/>
      <c r="ALR202" s="307"/>
      <c r="ALS202" s="307"/>
      <c r="ALT202" s="307"/>
      <c r="ALU202" s="307"/>
      <c r="ALV202" s="307"/>
      <c r="ALW202" s="307"/>
      <c r="ALX202" s="307"/>
      <c r="ALY202" s="307"/>
      <c r="ALZ202" s="307"/>
      <c r="AMA202" s="307"/>
      <c r="AMB202" s="307"/>
      <c r="AMC202" s="307"/>
      <c r="AMD202" s="307"/>
      <c r="AME202" s="307"/>
      <c r="AMF202" s="307"/>
      <c r="AMG202" s="307"/>
      <c r="AMH202" s="307"/>
      <c r="AMI202" s="307"/>
      <c r="AMJ202" s="307"/>
      <c r="AMK202" s="307"/>
      <c r="AML202" s="307"/>
      <c r="AMM202" s="307"/>
      <c r="AMN202" s="307"/>
      <c r="AMO202" s="307"/>
      <c r="AMP202" s="307"/>
      <c r="AMQ202" s="307"/>
      <c r="AMR202" s="307"/>
      <c r="AMS202" s="307"/>
      <c r="AMT202" s="307"/>
      <c r="AMU202" s="307"/>
      <c r="AMV202" s="307"/>
      <c r="AMW202" s="307"/>
      <c r="AMX202" s="307"/>
      <c r="AMY202" s="307"/>
      <c r="AMZ202" s="307"/>
      <c r="ANA202" s="307"/>
      <c r="ANB202" s="307"/>
      <c r="ANC202" s="307"/>
      <c r="AND202" s="307"/>
      <c r="ANE202" s="307"/>
      <c r="ANF202" s="307"/>
      <c r="ANG202" s="307"/>
      <c r="ANH202" s="307"/>
      <c r="ANI202" s="307"/>
      <c r="ANJ202" s="307"/>
      <c r="ANK202" s="307"/>
      <c r="ANL202" s="307"/>
      <c r="ANM202" s="307"/>
      <c r="ANN202" s="307"/>
      <c r="ANO202" s="307"/>
      <c r="ANP202" s="307"/>
      <c r="ANQ202" s="307"/>
      <c r="ANR202" s="307"/>
      <c r="ANS202" s="307"/>
      <c r="ANT202" s="307"/>
      <c r="ANU202" s="307"/>
      <c r="ANV202" s="307"/>
      <c r="ANW202" s="307"/>
      <c r="ANX202" s="307"/>
      <c r="ANY202" s="307"/>
      <c r="ANZ202" s="307"/>
      <c r="AOA202" s="307"/>
      <c r="AOB202" s="307"/>
      <c r="AOC202" s="307"/>
      <c r="AOD202" s="307"/>
      <c r="AOE202" s="307"/>
      <c r="AOF202" s="307"/>
      <c r="AOG202" s="307"/>
      <c r="AOH202" s="307"/>
      <c r="AOI202" s="307"/>
      <c r="AOJ202" s="307"/>
      <c r="AOK202" s="307"/>
      <c r="AOL202" s="307"/>
      <c r="AOM202" s="307"/>
      <c r="AON202" s="307"/>
      <c r="AOO202" s="307"/>
      <c r="AOP202" s="307"/>
      <c r="AOQ202" s="307"/>
      <c r="AOR202" s="307"/>
      <c r="AOS202" s="307"/>
      <c r="AOT202" s="307"/>
      <c r="AOU202" s="307"/>
      <c r="AOV202" s="307"/>
      <c r="AOW202" s="307"/>
      <c r="AOX202" s="307"/>
      <c r="AOY202" s="307"/>
      <c r="AOZ202" s="307"/>
      <c r="APA202" s="307"/>
      <c r="APB202" s="307"/>
      <c r="APC202" s="307"/>
      <c r="APD202" s="307"/>
      <c r="APE202" s="307"/>
      <c r="APF202" s="307"/>
      <c r="APG202" s="307"/>
      <c r="APH202" s="307"/>
      <c r="API202" s="307"/>
      <c r="APJ202" s="307"/>
      <c r="APK202" s="307"/>
      <c r="APL202" s="307"/>
      <c r="APM202" s="307"/>
      <c r="APN202" s="307"/>
      <c r="APO202" s="307"/>
      <c r="APP202" s="307"/>
      <c r="APQ202" s="307"/>
      <c r="APR202" s="307"/>
      <c r="APS202" s="307"/>
      <c r="APT202" s="307"/>
      <c r="APU202" s="307"/>
      <c r="APV202" s="307"/>
      <c r="APW202" s="307"/>
      <c r="APX202" s="307"/>
      <c r="APY202" s="307"/>
      <c r="APZ202" s="307"/>
      <c r="AQA202" s="307"/>
      <c r="AQB202" s="307"/>
      <c r="AQC202" s="307"/>
      <c r="AQD202" s="307"/>
      <c r="AQE202" s="307"/>
      <c r="AQF202" s="307"/>
      <c r="AQG202" s="307"/>
      <c r="AQH202" s="307"/>
      <c r="AQI202" s="307"/>
      <c r="AQJ202" s="307"/>
      <c r="AQK202" s="307"/>
      <c r="AQL202" s="307"/>
      <c r="AQM202" s="307"/>
      <c r="AQN202" s="307"/>
      <c r="AQO202" s="307"/>
      <c r="AQP202" s="307"/>
      <c r="AQQ202" s="307"/>
      <c r="AQR202" s="307"/>
      <c r="AQS202" s="307"/>
      <c r="AQT202" s="307"/>
      <c r="AQU202" s="307"/>
      <c r="AQV202" s="307"/>
      <c r="AQW202" s="307"/>
      <c r="AQX202" s="307"/>
      <c r="AQY202" s="307"/>
      <c r="AQZ202" s="307"/>
      <c r="ARA202" s="307"/>
      <c r="ARB202" s="307"/>
      <c r="ARC202" s="307"/>
      <c r="ARD202" s="307"/>
      <c r="ARE202" s="307"/>
      <c r="ARF202" s="307"/>
      <c r="ARG202" s="307"/>
      <c r="ARH202" s="307"/>
      <c r="ARI202" s="307"/>
      <c r="ARJ202" s="307"/>
      <c r="ARK202" s="307"/>
      <c r="ARL202" s="307"/>
      <c r="ARM202" s="307"/>
      <c r="ARN202" s="307"/>
      <c r="ARO202" s="307"/>
      <c r="ARP202" s="307"/>
      <c r="ARQ202" s="307"/>
      <c r="ARR202" s="307"/>
      <c r="ARS202" s="307"/>
      <c r="ART202" s="307"/>
      <c r="ARU202" s="307"/>
      <c r="ARV202" s="307"/>
      <c r="ARW202" s="307"/>
      <c r="ARX202" s="307"/>
      <c r="ARY202" s="307"/>
      <c r="ARZ202" s="307"/>
      <c r="ASA202" s="307"/>
      <c r="ASB202" s="307"/>
      <c r="ASC202" s="307"/>
      <c r="ASD202" s="307"/>
      <c r="ASE202" s="307"/>
      <c r="ASF202" s="307"/>
      <c r="ASG202" s="307"/>
      <c r="ASH202" s="307"/>
      <c r="ASI202" s="307"/>
      <c r="ASJ202" s="307"/>
      <c r="ASK202" s="307"/>
      <c r="ASL202" s="307"/>
      <c r="ASM202" s="307"/>
      <c r="ASN202" s="307"/>
      <c r="ASO202" s="307"/>
      <c r="ASP202" s="307"/>
      <c r="ASQ202" s="307"/>
      <c r="ASR202" s="307"/>
      <c r="ASS202" s="307"/>
      <c r="AST202" s="307"/>
      <c r="ASU202" s="307"/>
      <c r="ASV202" s="307"/>
      <c r="ASW202" s="307"/>
      <c r="ASX202" s="307"/>
      <c r="ASY202" s="307"/>
      <c r="ASZ202" s="307"/>
      <c r="ATA202" s="307"/>
      <c r="ATB202" s="307"/>
      <c r="ATC202" s="307"/>
      <c r="ATD202" s="307"/>
      <c r="ATE202" s="307"/>
      <c r="ATF202" s="307"/>
      <c r="ATG202" s="307"/>
      <c r="ATH202" s="307"/>
      <c r="ATI202" s="307"/>
      <c r="ATJ202" s="307"/>
      <c r="ATK202" s="307"/>
      <c r="ATL202" s="307"/>
      <c r="ATM202" s="307"/>
      <c r="ATN202" s="307"/>
      <c r="ATO202" s="307"/>
      <c r="ATP202" s="307"/>
      <c r="ATQ202" s="307"/>
      <c r="ATR202" s="307"/>
      <c r="ATS202" s="307"/>
      <c r="ATT202" s="307"/>
      <c r="ATU202" s="307"/>
      <c r="ATV202" s="307"/>
      <c r="ATW202" s="307"/>
      <c r="ATX202" s="307"/>
      <c r="ATY202" s="307"/>
      <c r="ATZ202" s="307"/>
      <c r="AUA202" s="307"/>
      <c r="AUB202" s="307"/>
      <c r="AUC202" s="307"/>
      <c r="AUD202" s="307"/>
      <c r="AUE202" s="307"/>
      <c r="AUF202" s="307"/>
      <c r="AUG202" s="307"/>
      <c r="AUH202" s="307"/>
      <c r="AUI202" s="307"/>
      <c r="AUJ202" s="307"/>
      <c r="AUK202" s="307"/>
      <c r="AUL202" s="307"/>
      <c r="AUM202" s="307"/>
      <c r="AUN202" s="307"/>
      <c r="AUO202" s="307"/>
      <c r="AUP202" s="307"/>
      <c r="AUQ202" s="307"/>
      <c r="AUR202" s="307"/>
      <c r="AUS202" s="307"/>
      <c r="AUT202" s="307"/>
      <c r="AUU202" s="307"/>
      <c r="AUV202" s="307"/>
      <c r="AUW202" s="307"/>
      <c r="AUX202" s="307"/>
      <c r="AUY202" s="307"/>
      <c r="AUZ202" s="307"/>
      <c r="AVA202" s="307"/>
      <c r="AVB202" s="307"/>
      <c r="AVC202" s="307"/>
      <c r="AVD202" s="307"/>
      <c r="AVE202" s="307"/>
      <c r="AVF202" s="307"/>
      <c r="AVG202" s="307"/>
      <c r="AVH202" s="307"/>
      <c r="AVI202" s="307"/>
      <c r="AVJ202" s="307"/>
      <c r="AVK202" s="307"/>
      <c r="AVL202" s="307"/>
      <c r="AVM202" s="307"/>
      <c r="AVN202" s="307"/>
      <c r="AVO202" s="307"/>
      <c r="AVP202" s="307"/>
      <c r="AVQ202" s="307"/>
      <c r="AVR202" s="307"/>
      <c r="AVS202" s="307"/>
      <c r="AVT202" s="307"/>
      <c r="AVU202" s="307"/>
      <c r="AVV202" s="307"/>
      <c r="AVW202" s="307"/>
      <c r="AVX202" s="307"/>
      <c r="AVY202" s="307"/>
      <c r="AVZ202" s="307"/>
      <c r="AWA202" s="307"/>
      <c r="AWB202" s="307"/>
      <c r="AWC202" s="307"/>
      <c r="AWD202" s="307"/>
      <c r="AWE202" s="307"/>
      <c r="AWF202" s="307"/>
      <c r="AWG202" s="307"/>
      <c r="AWH202" s="307"/>
      <c r="AWI202" s="307"/>
      <c r="AWJ202" s="307"/>
      <c r="AWK202" s="307"/>
      <c r="AWL202" s="307"/>
      <c r="AWM202" s="307"/>
      <c r="AWN202" s="307"/>
      <c r="AWO202" s="307"/>
      <c r="AWP202" s="307"/>
      <c r="AWQ202" s="307"/>
      <c r="AWR202" s="307"/>
      <c r="AWS202" s="307"/>
      <c r="AWT202" s="307"/>
      <c r="AWU202" s="307"/>
      <c r="AWV202" s="307"/>
      <c r="AWW202" s="307"/>
      <c r="AWX202" s="307"/>
      <c r="AWY202" s="307"/>
      <c r="AWZ202" s="307"/>
      <c r="AXA202" s="307"/>
      <c r="AXB202" s="307"/>
      <c r="AXC202" s="307"/>
      <c r="AXD202" s="307"/>
      <c r="AXE202" s="307"/>
      <c r="AXF202" s="307"/>
      <c r="AXG202" s="307"/>
      <c r="AXH202" s="307"/>
      <c r="AXI202" s="307"/>
      <c r="AXJ202" s="307"/>
      <c r="AXK202" s="307"/>
      <c r="AXL202" s="307"/>
      <c r="AXM202" s="307"/>
      <c r="AXN202" s="307"/>
      <c r="AXO202" s="307"/>
      <c r="AXP202" s="307"/>
      <c r="AXQ202" s="307"/>
      <c r="AXR202" s="307"/>
      <c r="AXS202" s="307"/>
      <c r="AXT202" s="307"/>
      <c r="AXU202" s="307"/>
      <c r="AXV202" s="307"/>
      <c r="AXW202" s="307"/>
      <c r="AXX202" s="307"/>
      <c r="AXY202" s="307"/>
      <c r="AXZ202" s="307"/>
      <c r="AYA202" s="307"/>
      <c r="AYB202" s="307"/>
      <c r="AYC202" s="307"/>
      <c r="AYD202" s="307"/>
      <c r="AYE202" s="307"/>
      <c r="AYF202" s="307"/>
      <c r="AYG202" s="307"/>
      <c r="AYH202" s="307"/>
      <c r="AYI202" s="307"/>
      <c r="AYJ202" s="307"/>
      <c r="AYK202" s="307"/>
      <c r="AYL202" s="307"/>
      <c r="AYM202" s="307"/>
      <c r="AYN202" s="307"/>
      <c r="AYO202" s="307"/>
      <c r="AYP202" s="307"/>
      <c r="AYQ202" s="307"/>
      <c r="AYR202" s="307"/>
      <c r="AYS202" s="307"/>
      <c r="AYT202" s="307"/>
      <c r="AYU202" s="307"/>
      <c r="AYV202" s="307"/>
      <c r="AYW202" s="307"/>
      <c r="AYX202" s="307"/>
      <c r="AYY202" s="307"/>
      <c r="AYZ202" s="307"/>
      <c r="AZA202" s="307"/>
      <c r="AZB202" s="307"/>
      <c r="AZC202" s="307"/>
      <c r="AZD202" s="307"/>
      <c r="AZE202" s="307"/>
      <c r="AZF202" s="307"/>
      <c r="AZG202" s="307"/>
      <c r="AZH202" s="307"/>
      <c r="AZI202" s="307"/>
      <c r="AZJ202" s="307"/>
      <c r="AZK202" s="307"/>
      <c r="AZL202" s="307"/>
      <c r="AZM202" s="307"/>
      <c r="AZN202" s="307"/>
      <c r="AZO202" s="307"/>
      <c r="AZP202" s="307"/>
      <c r="AZQ202" s="307"/>
      <c r="AZR202" s="307"/>
      <c r="AZS202" s="307"/>
      <c r="AZT202" s="307"/>
      <c r="AZU202" s="307"/>
      <c r="AZV202" s="307"/>
      <c r="AZW202" s="307"/>
      <c r="AZX202" s="307"/>
      <c r="AZY202" s="307"/>
      <c r="AZZ202" s="307"/>
      <c r="BAA202" s="307"/>
      <c r="BAB202" s="307"/>
      <c r="BAC202" s="307"/>
      <c r="BAD202" s="307"/>
      <c r="BAE202" s="307"/>
      <c r="BAF202" s="307"/>
      <c r="BAG202" s="307"/>
      <c r="BAH202" s="307"/>
      <c r="BAI202" s="307"/>
      <c r="BAJ202" s="307"/>
      <c r="BAK202" s="307"/>
      <c r="BAL202" s="307"/>
      <c r="BAM202" s="307"/>
      <c r="BAN202" s="307"/>
      <c r="BAO202" s="307"/>
      <c r="BAP202" s="307"/>
      <c r="BAQ202" s="307"/>
      <c r="BAR202" s="307"/>
      <c r="BAS202" s="307"/>
      <c r="BAT202" s="307"/>
      <c r="BAU202" s="307"/>
      <c r="BAV202" s="307"/>
      <c r="BAW202" s="307"/>
      <c r="BAX202" s="307"/>
      <c r="BAY202" s="307"/>
      <c r="BAZ202" s="307"/>
      <c r="BBA202" s="307"/>
      <c r="BBB202" s="307"/>
      <c r="BBC202" s="307"/>
      <c r="BBD202" s="307"/>
      <c r="BBE202" s="307"/>
      <c r="BBF202" s="307"/>
      <c r="BBG202" s="307"/>
      <c r="BBH202" s="307"/>
      <c r="BBI202" s="307"/>
      <c r="BBJ202" s="307"/>
      <c r="BBK202" s="307"/>
      <c r="BBL202" s="307"/>
      <c r="BBM202" s="307"/>
      <c r="BBN202" s="307"/>
      <c r="BBO202" s="307"/>
      <c r="BBP202" s="307"/>
      <c r="BBQ202" s="307"/>
      <c r="BBR202" s="307"/>
      <c r="BBS202" s="307"/>
      <c r="BBT202" s="307"/>
      <c r="BBU202" s="307"/>
      <c r="BBV202" s="307"/>
      <c r="BBW202" s="307"/>
      <c r="BBX202" s="307"/>
      <c r="BBY202" s="307"/>
      <c r="BBZ202" s="307"/>
      <c r="BCA202" s="307"/>
      <c r="BCB202" s="307"/>
      <c r="BCC202" s="307"/>
      <c r="BCD202" s="307"/>
      <c r="BCE202" s="307"/>
      <c r="BCF202" s="307"/>
      <c r="BCG202" s="307"/>
      <c r="BCH202" s="307"/>
      <c r="BCI202" s="307"/>
      <c r="BCJ202" s="307"/>
      <c r="BCK202" s="307"/>
      <c r="BCL202" s="307"/>
      <c r="BCM202" s="307"/>
      <c r="BCN202" s="307"/>
      <c r="BCO202" s="307"/>
      <c r="BCP202" s="307"/>
      <c r="BCQ202" s="307"/>
      <c r="BCR202" s="307"/>
      <c r="BCS202" s="307"/>
      <c r="BCT202" s="307"/>
      <c r="BCU202" s="307"/>
      <c r="BCV202" s="307"/>
      <c r="BCW202" s="307"/>
      <c r="BCX202" s="307"/>
      <c r="BCY202" s="307"/>
      <c r="BCZ202" s="307"/>
      <c r="BDA202" s="307"/>
      <c r="BDB202" s="307"/>
      <c r="BDC202" s="307"/>
      <c r="BDD202" s="307"/>
      <c r="BDE202" s="307"/>
      <c r="BDF202" s="307"/>
      <c r="BDG202" s="307"/>
      <c r="BDH202" s="307"/>
      <c r="BDI202" s="307"/>
      <c r="BDJ202" s="307"/>
      <c r="BDK202" s="307"/>
      <c r="BDL202" s="307"/>
      <c r="BDM202" s="307"/>
      <c r="BDN202" s="307"/>
      <c r="BDO202" s="307"/>
      <c r="BDP202" s="307"/>
      <c r="BDQ202" s="307"/>
      <c r="BDR202" s="307"/>
      <c r="BDS202" s="307"/>
      <c r="BDT202" s="307"/>
      <c r="BDU202" s="307"/>
      <c r="BDV202" s="307"/>
      <c r="BDW202" s="307"/>
      <c r="BDX202" s="307"/>
      <c r="BDY202" s="307"/>
      <c r="BDZ202" s="307"/>
      <c r="BEA202" s="307"/>
      <c r="BEB202" s="307"/>
      <c r="BEC202" s="307"/>
      <c r="BED202" s="307"/>
      <c r="BEE202" s="307"/>
      <c r="BEF202" s="307"/>
      <c r="BEG202" s="307"/>
      <c r="BEH202" s="307"/>
      <c r="BEI202" s="307"/>
      <c r="BEJ202" s="307"/>
      <c r="BEK202" s="307"/>
      <c r="BEL202" s="307"/>
      <c r="BEM202" s="307"/>
      <c r="BEN202" s="307"/>
      <c r="BEO202" s="307"/>
      <c r="BEP202" s="307"/>
      <c r="BEQ202" s="307"/>
      <c r="BER202" s="307"/>
      <c r="BES202" s="307"/>
      <c r="BET202" s="307"/>
      <c r="BEU202" s="307"/>
      <c r="BEV202" s="307"/>
      <c r="BEW202" s="307"/>
      <c r="BEX202" s="307"/>
      <c r="BEY202" s="307"/>
      <c r="BEZ202" s="307"/>
      <c r="BFA202" s="307"/>
      <c r="BFB202" s="307"/>
      <c r="BFC202" s="307"/>
      <c r="BFD202" s="307"/>
      <c r="BFE202" s="307"/>
      <c r="BFF202" s="307"/>
      <c r="BFG202" s="307"/>
      <c r="BFH202" s="307"/>
      <c r="BFI202" s="307"/>
      <c r="BFJ202" s="307"/>
      <c r="BFK202" s="307"/>
      <c r="BFL202" s="307"/>
      <c r="BFM202" s="307"/>
      <c r="BFN202" s="307"/>
      <c r="BFO202" s="307"/>
      <c r="BFP202" s="307"/>
      <c r="BFQ202" s="307"/>
      <c r="BFR202" s="307"/>
      <c r="BFS202" s="307"/>
      <c r="BFT202" s="307"/>
      <c r="BFU202" s="307"/>
      <c r="BFV202" s="307"/>
      <c r="BFW202" s="307"/>
      <c r="BFX202" s="307"/>
      <c r="BFY202" s="307"/>
      <c r="BFZ202" s="307"/>
      <c r="BGA202" s="307"/>
      <c r="BGB202" s="307"/>
      <c r="BGC202" s="307"/>
      <c r="BGD202" s="307"/>
      <c r="BGE202" s="307"/>
      <c r="BGF202" s="307"/>
      <c r="BGG202" s="307"/>
      <c r="BGH202" s="307"/>
      <c r="BGI202" s="307"/>
      <c r="BGJ202" s="307"/>
      <c r="BGK202" s="307"/>
      <c r="BGL202" s="307"/>
      <c r="BGM202" s="307"/>
      <c r="BGN202" s="307"/>
      <c r="BGO202" s="307"/>
      <c r="BGP202" s="307"/>
      <c r="BGQ202" s="307"/>
      <c r="BGR202" s="307"/>
      <c r="BGS202" s="307"/>
      <c r="BGT202" s="307"/>
      <c r="BGU202" s="307"/>
      <c r="BGV202" s="307"/>
      <c r="BGW202" s="307"/>
      <c r="BGX202" s="307"/>
      <c r="BGY202" s="307"/>
      <c r="BGZ202" s="307"/>
      <c r="BHA202" s="307"/>
      <c r="BHB202" s="307"/>
      <c r="BHC202" s="307"/>
      <c r="BHD202" s="307"/>
      <c r="BHE202" s="307"/>
      <c r="BHF202" s="307"/>
      <c r="BHG202" s="307"/>
      <c r="BHH202" s="307"/>
      <c r="BHI202" s="307"/>
      <c r="BHJ202" s="307"/>
      <c r="BHK202" s="307"/>
      <c r="BHL202" s="307"/>
      <c r="BHM202" s="307"/>
      <c r="BHN202" s="307"/>
      <c r="BHO202" s="307"/>
      <c r="BHP202" s="307"/>
      <c r="BHQ202" s="307"/>
      <c r="BHR202" s="307"/>
      <c r="BHS202" s="307"/>
      <c r="BHT202" s="307"/>
      <c r="BHU202" s="307"/>
      <c r="BHV202" s="307"/>
      <c r="BHW202" s="307"/>
      <c r="BHX202" s="307"/>
      <c r="BHY202" s="307"/>
      <c r="BHZ202" s="307"/>
      <c r="BIA202" s="307"/>
      <c r="BIB202" s="307"/>
      <c r="BIC202" s="307"/>
      <c r="BID202" s="307"/>
      <c r="BIE202" s="307"/>
      <c r="BIF202" s="307"/>
      <c r="BIG202" s="307"/>
      <c r="BIH202" s="307"/>
      <c r="BII202" s="307"/>
      <c r="BIJ202" s="307"/>
      <c r="BIK202" s="307"/>
      <c r="BIL202" s="307"/>
      <c r="BIM202" s="307"/>
      <c r="BIN202" s="307"/>
      <c r="BIO202" s="307"/>
      <c r="BIP202" s="307"/>
      <c r="BIQ202" s="307"/>
      <c r="BIR202" s="307"/>
      <c r="BIS202" s="307"/>
      <c r="BIT202" s="307"/>
      <c r="BIU202" s="307"/>
      <c r="BIV202" s="307"/>
      <c r="BIW202" s="307"/>
      <c r="BIX202" s="307"/>
      <c r="BIY202" s="307"/>
      <c r="BIZ202" s="307"/>
      <c r="BJA202" s="307"/>
      <c r="BJB202" s="307"/>
      <c r="BJC202" s="307"/>
      <c r="BJD202" s="307"/>
      <c r="BJE202" s="307"/>
      <c r="BJF202" s="307"/>
      <c r="BJG202" s="307"/>
      <c r="BJH202" s="307"/>
      <c r="BJI202" s="307"/>
      <c r="BJJ202" s="307"/>
      <c r="BJK202" s="307"/>
      <c r="BJL202" s="307"/>
      <c r="BJM202" s="307"/>
      <c r="BJN202" s="307"/>
      <c r="BJO202" s="307"/>
      <c r="BJP202" s="307"/>
      <c r="BJQ202" s="307"/>
      <c r="BJR202" s="307"/>
      <c r="BJS202" s="307"/>
      <c r="BJT202" s="307"/>
      <c r="BJU202" s="307"/>
      <c r="BJV202" s="307"/>
      <c r="BJW202" s="307"/>
      <c r="BJX202" s="307"/>
      <c r="BJY202" s="307"/>
      <c r="BJZ202" s="307"/>
      <c r="BKA202" s="307"/>
      <c r="BKB202" s="307"/>
      <c r="BKC202" s="307"/>
      <c r="BKD202" s="307"/>
      <c r="BKE202" s="307"/>
      <c r="BKF202" s="307"/>
      <c r="BKG202" s="307"/>
      <c r="BKH202" s="307"/>
      <c r="BKI202" s="307"/>
      <c r="BKJ202" s="307"/>
      <c r="BKK202" s="307"/>
      <c r="BKL202" s="307"/>
      <c r="BKM202" s="307"/>
      <c r="BKN202" s="307"/>
      <c r="BKO202" s="307"/>
      <c r="BKP202" s="307"/>
      <c r="BKQ202" s="307"/>
      <c r="BKR202" s="307"/>
      <c r="BKS202" s="307"/>
      <c r="BKT202" s="307"/>
      <c r="BKU202" s="307"/>
      <c r="BKV202" s="307"/>
      <c r="BKW202" s="307"/>
      <c r="BKX202" s="307"/>
      <c r="BKY202" s="307"/>
      <c r="BKZ202" s="307"/>
      <c r="BLA202" s="307"/>
      <c r="BLB202" s="307"/>
      <c r="BLC202" s="307"/>
      <c r="BLD202" s="307"/>
      <c r="BLE202" s="307"/>
      <c r="BLF202" s="307"/>
      <c r="BLG202" s="307"/>
      <c r="BLH202" s="307"/>
      <c r="BLI202" s="307"/>
      <c r="BLJ202" s="307"/>
      <c r="BLK202" s="307"/>
      <c r="BLL202" s="307"/>
      <c r="BLM202" s="307"/>
      <c r="BLN202" s="307"/>
      <c r="BLO202" s="307"/>
      <c r="BLP202" s="307"/>
      <c r="BLQ202" s="307"/>
      <c r="BLR202" s="307"/>
      <c r="BLS202" s="307"/>
      <c r="BLT202" s="307"/>
      <c r="BLU202" s="307"/>
      <c r="BLV202" s="307"/>
      <c r="BLW202" s="307"/>
      <c r="BLX202" s="307"/>
      <c r="BLY202" s="307"/>
      <c r="BLZ202" s="307"/>
      <c r="BMA202" s="307"/>
      <c r="BMB202" s="307"/>
      <c r="BMC202" s="307"/>
      <c r="BMD202" s="307"/>
      <c r="BME202" s="307"/>
      <c r="BMF202" s="307"/>
      <c r="BMG202" s="307"/>
      <c r="BMH202" s="307"/>
      <c r="BMI202" s="307"/>
      <c r="BMJ202" s="307"/>
      <c r="BMK202" s="307"/>
      <c r="BML202" s="307"/>
      <c r="BMM202" s="307"/>
      <c r="BMN202" s="307"/>
      <c r="BMO202" s="307"/>
      <c r="BMP202" s="307"/>
      <c r="BMQ202" s="307"/>
      <c r="BMR202" s="307"/>
      <c r="BMS202" s="307"/>
      <c r="BMT202" s="307"/>
      <c r="BMU202" s="307"/>
      <c r="BMV202" s="307"/>
      <c r="BMW202" s="307"/>
      <c r="BMX202" s="307"/>
      <c r="BMY202" s="307"/>
      <c r="BMZ202" s="307"/>
      <c r="BNA202" s="307"/>
      <c r="BNB202" s="307"/>
      <c r="BNC202" s="307"/>
      <c r="BND202" s="307"/>
      <c r="BNE202" s="307"/>
      <c r="BNF202" s="307"/>
      <c r="BNG202" s="307"/>
      <c r="BNH202" s="307"/>
      <c r="BNI202" s="307"/>
      <c r="BNJ202" s="307"/>
      <c r="BNK202" s="307"/>
      <c r="BNL202" s="307"/>
      <c r="BNM202" s="307"/>
      <c r="BNN202" s="307"/>
      <c r="BNO202" s="307"/>
      <c r="BNP202" s="307"/>
      <c r="BNQ202" s="307"/>
      <c r="BNR202" s="307"/>
      <c r="BNS202" s="307"/>
      <c r="BNT202" s="307"/>
      <c r="BNU202" s="307"/>
      <c r="BNV202" s="307"/>
      <c r="BNW202" s="307"/>
      <c r="BNX202" s="307"/>
      <c r="BNY202" s="307"/>
      <c r="BNZ202" s="307"/>
      <c r="BOA202" s="307"/>
      <c r="BOB202" s="307"/>
      <c r="BOC202" s="307"/>
      <c r="BOD202" s="307"/>
      <c r="BOE202" s="307"/>
      <c r="BOF202" s="307"/>
      <c r="BOG202" s="307"/>
      <c r="BOH202" s="307"/>
      <c r="BOI202" s="307"/>
      <c r="BOJ202" s="307"/>
      <c r="BOK202" s="307"/>
      <c r="BOL202" s="307"/>
      <c r="BOM202" s="307"/>
      <c r="BON202" s="307"/>
      <c r="BOO202" s="307"/>
      <c r="BOP202" s="307"/>
      <c r="BOQ202" s="307"/>
      <c r="BOR202" s="307"/>
      <c r="BOS202" s="307"/>
      <c r="BOT202" s="307"/>
      <c r="BOU202" s="307"/>
      <c r="BOV202" s="307"/>
      <c r="BOW202" s="307"/>
      <c r="BOX202" s="307"/>
      <c r="BOY202" s="307"/>
      <c r="BOZ202" s="307"/>
      <c r="BPA202" s="307"/>
      <c r="BPB202" s="307"/>
      <c r="BPC202" s="307"/>
      <c r="BPD202" s="307"/>
      <c r="BPE202" s="307"/>
      <c r="BPF202" s="307"/>
      <c r="BPG202" s="307"/>
      <c r="BPH202" s="307"/>
      <c r="BPI202" s="307"/>
      <c r="BPJ202" s="307"/>
      <c r="BPK202" s="307"/>
      <c r="BPL202" s="307"/>
      <c r="BPM202" s="307"/>
      <c r="BPN202" s="307"/>
      <c r="BPO202" s="307"/>
      <c r="BPP202" s="307"/>
      <c r="BPQ202" s="307"/>
      <c r="BPR202" s="307"/>
      <c r="BPS202" s="307"/>
      <c r="BPT202" s="307"/>
      <c r="BPU202" s="307"/>
      <c r="BPV202" s="307"/>
      <c r="BPW202" s="307"/>
      <c r="BPX202" s="307"/>
      <c r="BPY202" s="307"/>
      <c r="BPZ202" s="307"/>
      <c r="BQA202" s="307"/>
      <c r="BQB202" s="307"/>
      <c r="BQC202" s="307"/>
      <c r="BQD202" s="307"/>
      <c r="BQE202" s="307"/>
      <c r="BQF202" s="307"/>
      <c r="BQG202" s="307"/>
      <c r="BQH202" s="307"/>
      <c r="BQI202" s="307"/>
      <c r="BQJ202" s="307"/>
      <c r="BQK202" s="307"/>
      <c r="BQL202" s="307"/>
      <c r="BQM202" s="307"/>
      <c r="BQN202" s="307"/>
      <c r="BQO202" s="307"/>
      <c r="BQP202" s="307"/>
      <c r="BQQ202" s="307"/>
      <c r="BQR202" s="307"/>
      <c r="BQS202" s="307"/>
      <c r="BQT202" s="307"/>
      <c r="BQU202" s="307"/>
      <c r="BQV202" s="307"/>
      <c r="BQW202" s="307"/>
      <c r="BQX202" s="307"/>
      <c r="BQY202" s="307"/>
      <c r="BQZ202" s="307"/>
      <c r="BRA202" s="307"/>
      <c r="BRB202" s="307"/>
      <c r="BRC202" s="307"/>
      <c r="BRD202" s="307"/>
      <c r="BRE202" s="307"/>
      <c r="BRF202" s="307"/>
      <c r="BRG202" s="307"/>
      <c r="BRH202" s="307"/>
      <c r="BRI202" s="307"/>
      <c r="BRJ202" s="307"/>
      <c r="BRK202" s="307"/>
      <c r="BRL202" s="307"/>
      <c r="BRM202" s="307"/>
      <c r="BRN202" s="307"/>
      <c r="BRO202" s="307"/>
      <c r="BRP202" s="307"/>
      <c r="BRQ202" s="307"/>
      <c r="BRR202" s="307"/>
      <c r="BRS202" s="307"/>
      <c r="BRT202" s="307"/>
      <c r="BRU202" s="307"/>
      <c r="BRV202" s="307"/>
      <c r="BRW202" s="307"/>
      <c r="BRX202" s="307"/>
      <c r="BRY202" s="307"/>
      <c r="BRZ202" s="307"/>
      <c r="BSA202" s="307"/>
      <c r="BSB202" s="307"/>
      <c r="BSC202" s="307"/>
      <c r="BSD202" s="307"/>
      <c r="BSE202" s="307"/>
      <c r="BSF202" s="307"/>
      <c r="BSG202" s="307"/>
      <c r="BSH202" s="307"/>
      <c r="BSI202" s="307"/>
      <c r="BSJ202" s="307"/>
      <c r="BSK202" s="307"/>
      <c r="BSL202" s="307"/>
      <c r="BSM202" s="307"/>
      <c r="BSN202" s="307"/>
      <c r="BSO202" s="307"/>
      <c r="BSP202" s="307"/>
      <c r="BSQ202" s="307"/>
      <c r="BSR202" s="307"/>
      <c r="BSS202" s="307"/>
      <c r="BST202" s="307"/>
      <c r="BSU202" s="307"/>
      <c r="BSV202" s="307"/>
      <c r="BSW202" s="307"/>
      <c r="BSX202" s="307"/>
      <c r="BSY202" s="307"/>
      <c r="BSZ202" s="307"/>
      <c r="BTA202" s="307"/>
      <c r="BTB202" s="307"/>
      <c r="BTC202" s="307"/>
      <c r="BTD202" s="307"/>
      <c r="BTE202" s="307"/>
      <c r="BTF202" s="307"/>
      <c r="BTG202" s="307"/>
      <c r="BTH202" s="307"/>
      <c r="BTI202" s="307"/>
      <c r="BTJ202" s="307"/>
      <c r="BTK202" s="307"/>
      <c r="BTL202" s="307"/>
      <c r="BTM202" s="307"/>
      <c r="BTN202" s="307"/>
      <c r="BTO202" s="307"/>
      <c r="BTP202" s="307"/>
      <c r="BTQ202" s="307"/>
      <c r="BTR202" s="307"/>
      <c r="BTS202" s="307"/>
      <c r="BTT202" s="307"/>
      <c r="BTU202" s="307"/>
      <c r="BTV202" s="307"/>
      <c r="BTW202" s="307"/>
      <c r="BTX202" s="307"/>
      <c r="BTY202" s="307"/>
      <c r="BTZ202" s="307"/>
      <c r="BUA202" s="307"/>
      <c r="BUB202" s="307"/>
      <c r="BUC202" s="307"/>
      <c r="BUD202" s="307"/>
      <c r="BUE202" s="307"/>
      <c r="BUF202" s="307"/>
      <c r="BUG202" s="307"/>
      <c r="BUH202" s="307"/>
      <c r="BUI202" s="307"/>
      <c r="BUJ202" s="307"/>
      <c r="BUK202" s="307"/>
      <c r="BUL202" s="307"/>
      <c r="BUM202" s="307"/>
      <c r="BUN202" s="307"/>
      <c r="BUO202" s="307"/>
      <c r="BUP202" s="307"/>
      <c r="BUQ202" s="307"/>
      <c r="BUR202" s="307"/>
      <c r="BUS202" s="307"/>
      <c r="BUT202" s="307"/>
      <c r="BUU202" s="307"/>
      <c r="BUV202" s="307"/>
      <c r="BUW202" s="307"/>
      <c r="BUX202" s="307"/>
      <c r="BUY202" s="307"/>
      <c r="BUZ202" s="307"/>
      <c r="BVA202" s="307"/>
      <c r="BVB202" s="307"/>
      <c r="BVC202" s="307"/>
      <c r="BVD202" s="307"/>
      <c r="BVE202" s="307"/>
      <c r="BVF202" s="307"/>
      <c r="BVG202" s="307"/>
      <c r="BVH202" s="307"/>
      <c r="BVI202" s="307"/>
      <c r="BVJ202" s="307"/>
      <c r="BVK202" s="307"/>
      <c r="BVL202" s="307"/>
      <c r="BVM202" s="307"/>
      <c r="BVN202" s="307"/>
      <c r="BVO202" s="307"/>
      <c r="BVP202" s="307"/>
      <c r="BVQ202" s="307"/>
      <c r="BVR202" s="307"/>
      <c r="BVS202" s="307"/>
      <c r="BVT202" s="307"/>
      <c r="BVU202" s="307"/>
      <c r="BVV202" s="307"/>
      <c r="BVW202" s="307"/>
      <c r="BVX202" s="307"/>
      <c r="BVY202" s="307"/>
      <c r="BVZ202" s="307"/>
      <c r="BWA202" s="307"/>
      <c r="BWB202" s="307"/>
      <c r="BWC202" s="307"/>
      <c r="BWD202" s="307"/>
      <c r="BWE202" s="307"/>
      <c r="BWF202" s="307"/>
      <c r="BWG202" s="307"/>
      <c r="BWH202" s="307"/>
      <c r="BWI202" s="307"/>
      <c r="BWJ202" s="307"/>
      <c r="BWK202" s="307"/>
      <c r="BWL202" s="307"/>
      <c r="BWM202" s="307"/>
      <c r="BWN202" s="307"/>
      <c r="BWO202" s="307"/>
      <c r="BWP202" s="307"/>
      <c r="BWQ202" s="307"/>
      <c r="BWR202" s="307"/>
      <c r="BWS202" s="307"/>
      <c r="BWT202" s="307"/>
      <c r="BWU202" s="307"/>
      <c r="BWV202" s="307"/>
      <c r="BWW202" s="307"/>
      <c r="BWX202" s="307"/>
      <c r="BWY202" s="307"/>
      <c r="BWZ202" s="307"/>
      <c r="BXA202" s="307"/>
      <c r="BXB202" s="307"/>
      <c r="BXC202" s="307"/>
      <c r="BXD202" s="307"/>
      <c r="BXE202" s="307"/>
      <c r="BXF202" s="307"/>
      <c r="BXG202" s="307"/>
      <c r="BXH202" s="307"/>
      <c r="BXI202" s="307"/>
      <c r="BXJ202" s="307"/>
      <c r="BXK202" s="307"/>
      <c r="BXL202" s="307"/>
      <c r="BXM202" s="307"/>
      <c r="BXN202" s="307"/>
      <c r="BXO202" s="307"/>
      <c r="BXP202" s="307"/>
      <c r="BXQ202" s="307"/>
      <c r="BXR202" s="307"/>
      <c r="BXS202" s="307"/>
      <c r="BXT202" s="307"/>
      <c r="BXU202" s="307"/>
      <c r="BXV202" s="307"/>
      <c r="BXW202" s="307"/>
      <c r="BXX202" s="307"/>
      <c r="BXY202" s="307"/>
      <c r="BXZ202" s="307"/>
      <c r="BYA202" s="307"/>
      <c r="BYB202" s="307"/>
      <c r="BYC202" s="307"/>
      <c r="BYD202" s="307"/>
      <c r="BYE202" s="307"/>
      <c r="BYF202" s="307"/>
      <c r="BYG202" s="307"/>
      <c r="BYH202" s="307"/>
      <c r="BYI202" s="307"/>
      <c r="BYJ202" s="307"/>
      <c r="BYK202" s="307"/>
      <c r="BYL202" s="307"/>
      <c r="BYM202" s="307"/>
      <c r="BYN202" s="307"/>
      <c r="BYO202" s="307"/>
      <c r="BYP202" s="307"/>
      <c r="BYQ202" s="307"/>
      <c r="BYR202" s="307"/>
      <c r="BYS202" s="307"/>
      <c r="BYT202" s="307"/>
      <c r="BYU202" s="307"/>
      <c r="BYV202" s="307"/>
      <c r="BYW202" s="307"/>
      <c r="BYX202" s="307"/>
      <c r="BYY202" s="307"/>
      <c r="BYZ202" s="307"/>
      <c r="BZA202" s="307"/>
      <c r="BZB202" s="307"/>
      <c r="BZC202" s="307"/>
      <c r="BZD202" s="307"/>
      <c r="BZE202" s="307"/>
      <c r="BZF202" s="307"/>
      <c r="BZG202" s="307"/>
      <c r="BZH202" s="307"/>
      <c r="BZI202" s="307"/>
      <c r="BZJ202" s="307"/>
      <c r="BZK202" s="307"/>
      <c r="BZL202" s="307"/>
      <c r="BZM202" s="307"/>
      <c r="BZN202" s="307"/>
      <c r="BZO202" s="307"/>
      <c r="BZP202" s="307"/>
      <c r="BZQ202" s="307"/>
      <c r="BZR202" s="307"/>
      <c r="BZS202" s="307"/>
      <c r="BZT202" s="307"/>
      <c r="BZU202" s="307"/>
      <c r="BZV202" s="307"/>
      <c r="BZW202" s="307"/>
      <c r="BZX202" s="307"/>
      <c r="BZY202" s="307"/>
      <c r="BZZ202" s="307"/>
      <c r="CAA202" s="307"/>
      <c r="CAB202" s="307"/>
      <c r="CAC202" s="307"/>
      <c r="CAD202" s="307"/>
      <c r="CAE202" s="307"/>
      <c r="CAF202" s="307"/>
      <c r="CAG202" s="307"/>
      <c r="CAH202" s="307"/>
      <c r="CAI202" s="307"/>
      <c r="CAJ202" s="307"/>
      <c r="CAK202" s="307"/>
      <c r="CAL202" s="307"/>
      <c r="CAM202" s="307"/>
      <c r="CAN202" s="307"/>
      <c r="CAO202" s="307"/>
      <c r="CAP202" s="307"/>
      <c r="CAQ202" s="307"/>
      <c r="CAR202" s="307"/>
      <c r="CAS202" s="307"/>
      <c r="CAT202" s="307"/>
      <c r="CAU202" s="307"/>
      <c r="CAV202" s="307"/>
      <c r="CAW202" s="307"/>
      <c r="CAX202" s="307"/>
      <c r="CAY202" s="307"/>
      <c r="CAZ202" s="307"/>
      <c r="CBA202" s="307"/>
      <c r="CBB202" s="307"/>
      <c r="CBC202" s="307"/>
      <c r="CBD202" s="307"/>
      <c r="CBE202" s="307"/>
      <c r="CBF202" s="307"/>
      <c r="CBG202" s="307"/>
      <c r="CBH202" s="307"/>
      <c r="CBI202" s="307"/>
      <c r="CBJ202" s="307"/>
      <c r="CBK202" s="307"/>
      <c r="CBL202" s="307"/>
      <c r="CBM202" s="307"/>
      <c r="CBN202" s="307"/>
      <c r="CBO202" s="307"/>
      <c r="CBP202" s="307"/>
      <c r="CBQ202" s="307"/>
      <c r="CBR202" s="307"/>
      <c r="CBS202" s="307"/>
      <c r="CBT202" s="307"/>
      <c r="CBU202" s="307"/>
      <c r="CBV202" s="307"/>
      <c r="CBW202" s="307"/>
      <c r="CBX202" s="307"/>
      <c r="CBY202" s="307"/>
      <c r="CBZ202" s="307"/>
      <c r="CCA202" s="307"/>
      <c r="CCB202" s="307"/>
      <c r="CCC202" s="307"/>
      <c r="CCD202" s="307"/>
      <c r="CCE202" s="307"/>
      <c r="CCF202" s="307"/>
      <c r="CCG202" s="307"/>
      <c r="CCH202" s="307"/>
      <c r="CCI202" s="307"/>
      <c r="CCJ202" s="307"/>
      <c r="CCK202" s="307"/>
      <c r="CCL202" s="307"/>
      <c r="CCM202" s="307"/>
      <c r="CCN202" s="307"/>
      <c r="CCO202" s="307"/>
      <c r="CCP202" s="307"/>
      <c r="CCQ202" s="307"/>
      <c r="CCR202" s="307"/>
      <c r="CCS202" s="307"/>
      <c r="CCT202" s="307"/>
      <c r="CCU202" s="307"/>
      <c r="CCV202" s="307"/>
      <c r="CCW202" s="307"/>
      <c r="CCX202" s="307"/>
      <c r="CCY202" s="307"/>
      <c r="CCZ202" s="307"/>
      <c r="CDA202" s="307"/>
      <c r="CDB202" s="307"/>
      <c r="CDC202" s="307"/>
      <c r="CDD202" s="307"/>
      <c r="CDE202" s="307"/>
      <c r="CDF202" s="307"/>
      <c r="CDG202" s="307"/>
      <c r="CDH202" s="307"/>
      <c r="CDI202" s="307"/>
      <c r="CDJ202" s="307"/>
      <c r="CDK202" s="307"/>
      <c r="CDL202" s="307"/>
      <c r="CDM202" s="307"/>
      <c r="CDN202" s="307"/>
      <c r="CDO202" s="307"/>
      <c r="CDP202" s="307"/>
      <c r="CDQ202" s="307"/>
      <c r="CDR202" s="307"/>
      <c r="CDS202" s="307"/>
      <c r="CDT202" s="307"/>
      <c r="CDU202" s="307"/>
      <c r="CDV202" s="307"/>
      <c r="CDW202" s="307"/>
      <c r="CDX202" s="307"/>
      <c r="CDY202" s="307"/>
      <c r="CDZ202" s="307"/>
      <c r="CEA202" s="307"/>
      <c r="CEB202" s="307"/>
      <c r="CEC202" s="307"/>
      <c r="CED202" s="307"/>
      <c r="CEE202" s="307"/>
      <c r="CEF202" s="307"/>
      <c r="CEG202" s="307"/>
      <c r="CEH202" s="307"/>
      <c r="CEI202" s="307"/>
      <c r="CEJ202" s="307"/>
      <c r="CEK202" s="307"/>
      <c r="CEL202" s="307"/>
      <c r="CEM202" s="307"/>
      <c r="CEN202" s="307"/>
      <c r="CEO202" s="307"/>
      <c r="CEP202" s="307"/>
      <c r="CEQ202" s="307"/>
      <c r="CER202" s="307"/>
      <c r="CES202" s="307"/>
      <c r="CET202" s="307"/>
      <c r="CEU202" s="307"/>
      <c r="CEV202" s="307"/>
      <c r="CEW202" s="307"/>
      <c r="CEX202" s="307"/>
      <c r="CEY202" s="307"/>
      <c r="CEZ202" s="307"/>
      <c r="CFA202" s="307"/>
      <c r="CFB202" s="307"/>
      <c r="CFC202" s="307"/>
      <c r="CFD202" s="307"/>
      <c r="CFE202" s="307"/>
      <c r="CFF202" s="307"/>
      <c r="CFG202" s="307"/>
      <c r="CFH202" s="307"/>
      <c r="CFI202" s="307"/>
      <c r="CFJ202" s="307"/>
      <c r="CFK202" s="307"/>
      <c r="CFL202" s="307"/>
      <c r="CFM202" s="307"/>
      <c r="CFN202" s="307"/>
      <c r="CFO202" s="307"/>
      <c r="CFP202" s="307"/>
      <c r="CFQ202" s="307"/>
      <c r="CFR202" s="307"/>
      <c r="CFS202" s="307"/>
      <c r="CFT202" s="307"/>
      <c r="CFU202" s="307"/>
      <c r="CFV202" s="307"/>
      <c r="CFW202" s="307"/>
      <c r="CFX202" s="307"/>
      <c r="CFY202" s="307"/>
      <c r="CFZ202" s="307"/>
      <c r="CGA202" s="307"/>
      <c r="CGB202" s="307"/>
      <c r="CGC202" s="307"/>
      <c r="CGD202" s="307"/>
      <c r="CGE202" s="307"/>
      <c r="CGF202" s="307"/>
      <c r="CGG202" s="307"/>
      <c r="CGH202" s="307"/>
      <c r="CGI202" s="307"/>
      <c r="CGJ202" s="307"/>
      <c r="CGK202" s="307"/>
      <c r="CGL202" s="307"/>
      <c r="CGM202" s="307"/>
      <c r="CGN202" s="307"/>
      <c r="CGO202" s="307"/>
      <c r="CGP202" s="307"/>
      <c r="CGQ202" s="307"/>
      <c r="CGR202" s="307"/>
      <c r="CGS202" s="307"/>
      <c r="CGT202" s="307"/>
      <c r="CGU202" s="307"/>
      <c r="CGV202" s="307"/>
      <c r="CGW202" s="307"/>
      <c r="CGX202" s="307"/>
      <c r="CGY202" s="307"/>
      <c r="CGZ202" s="307"/>
      <c r="CHA202" s="307"/>
      <c r="CHB202" s="307"/>
      <c r="CHC202" s="307"/>
      <c r="CHD202" s="307"/>
      <c r="CHE202" s="307"/>
      <c r="CHF202" s="307"/>
      <c r="CHG202" s="307"/>
      <c r="CHH202" s="307"/>
      <c r="CHI202" s="307"/>
      <c r="CHJ202" s="307"/>
      <c r="CHK202" s="307"/>
      <c r="CHL202" s="307"/>
      <c r="CHM202" s="307"/>
      <c r="CHN202" s="307"/>
      <c r="CHO202" s="307"/>
      <c r="CHP202" s="307"/>
      <c r="CHQ202" s="307"/>
      <c r="CHR202" s="307"/>
      <c r="CHS202" s="307"/>
      <c r="CHT202" s="307"/>
      <c r="CHU202" s="307"/>
      <c r="CHV202" s="307"/>
      <c r="CHW202" s="307"/>
      <c r="CHX202" s="307"/>
      <c r="CHY202" s="307"/>
      <c r="CHZ202" s="307"/>
      <c r="CIA202" s="307"/>
      <c r="CIB202" s="307"/>
      <c r="CIC202" s="307"/>
      <c r="CID202" s="307"/>
      <c r="CIE202" s="307"/>
      <c r="CIF202" s="307"/>
      <c r="CIG202" s="307"/>
      <c r="CIH202" s="307"/>
      <c r="CII202" s="307"/>
      <c r="CIJ202" s="307"/>
      <c r="CIK202" s="307"/>
      <c r="CIL202" s="307"/>
      <c r="CIM202" s="307"/>
      <c r="CIN202" s="307"/>
      <c r="CIO202" s="307"/>
      <c r="CIP202" s="307"/>
      <c r="CIQ202" s="307"/>
      <c r="CIR202" s="307"/>
      <c r="CIS202" s="307"/>
      <c r="CIT202" s="307"/>
      <c r="CIU202" s="307"/>
      <c r="CIV202" s="307"/>
      <c r="CIW202" s="307"/>
      <c r="CIX202" s="307"/>
      <c r="CIY202" s="307"/>
      <c r="CIZ202" s="307"/>
      <c r="CJA202" s="307"/>
      <c r="CJB202" s="307"/>
      <c r="CJC202" s="307"/>
      <c r="CJD202" s="307"/>
      <c r="CJE202" s="307"/>
      <c r="CJF202" s="307"/>
      <c r="CJG202" s="307"/>
      <c r="CJH202" s="307"/>
      <c r="CJI202" s="307"/>
      <c r="CJJ202" s="307"/>
      <c r="CJK202" s="307"/>
      <c r="CJL202" s="307"/>
      <c r="CJM202" s="307"/>
      <c r="CJN202" s="307"/>
      <c r="CJO202" s="307"/>
      <c r="CJP202" s="307"/>
      <c r="CJQ202" s="307"/>
      <c r="CJR202" s="307"/>
      <c r="CJS202" s="307"/>
      <c r="CJT202" s="307"/>
      <c r="CJU202" s="307"/>
      <c r="CJV202" s="307"/>
      <c r="CJW202" s="307"/>
      <c r="CJX202" s="307"/>
      <c r="CJY202" s="307"/>
      <c r="CJZ202" s="307"/>
      <c r="CKA202" s="307"/>
      <c r="CKB202" s="307"/>
      <c r="CKC202" s="307"/>
      <c r="CKD202" s="307"/>
      <c r="CKE202" s="307"/>
      <c r="CKF202" s="307"/>
      <c r="CKG202" s="307"/>
      <c r="CKH202" s="307"/>
      <c r="CKI202" s="307"/>
      <c r="CKJ202" s="307"/>
      <c r="CKK202" s="307"/>
      <c r="CKL202" s="307"/>
      <c r="CKM202" s="307"/>
      <c r="CKN202" s="307"/>
      <c r="CKO202" s="307"/>
      <c r="CKP202" s="307"/>
      <c r="CKQ202" s="307"/>
      <c r="CKR202" s="307"/>
      <c r="CKS202" s="307"/>
      <c r="CKT202" s="307"/>
      <c r="CKU202" s="307"/>
      <c r="CKV202" s="307"/>
      <c r="CKW202" s="307"/>
      <c r="CKX202" s="307"/>
      <c r="CKY202" s="307"/>
      <c r="CKZ202" s="307"/>
      <c r="CLA202" s="307"/>
      <c r="CLB202" s="307"/>
      <c r="CLC202" s="307"/>
      <c r="CLD202" s="307"/>
      <c r="CLE202" s="307"/>
      <c r="CLF202" s="307"/>
      <c r="CLG202" s="307"/>
      <c r="CLH202" s="307"/>
      <c r="CLI202" s="307"/>
      <c r="CLJ202" s="307"/>
      <c r="CLK202" s="307"/>
      <c r="CLL202" s="307"/>
      <c r="CLM202" s="307"/>
      <c r="CLN202" s="307"/>
      <c r="CLO202" s="307"/>
      <c r="CLP202" s="307"/>
      <c r="CLQ202" s="307"/>
      <c r="CLR202" s="307"/>
      <c r="CLS202" s="307"/>
      <c r="CLT202" s="307"/>
      <c r="CLU202" s="307"/>
      <c r="CLV202" s="307"/>
      <c r="CLW202" s="307"/>
      <c r="CLX202" s="307"/>
      <c r="CLY202" s="307"/>
      <c r="CLZ202" s="307"/>
      <c r="CMA202" s="307"/>
      <c r="CMB202" s="307"/>
      <c r="CMC202" s="307"/>
      <c r="CMD202" s="307"/>
      <c r="CME202" s="307"/>
      <c r="CMF202" s="307"/>
      <c r="CMG202" s="307"/>
      <c r="CMH202" s="307"/>
      <c r="CMI202" s="307"/>
      <c r="CMJ202" s="307"/>
      <c r="CMK202" s="307"/>
      <c r="CML202" s="307"/>
      <c r="CMM202" s="307"/>
      <c r="CMN202" s="307"/>
      <c r="CMO202" s="307"/>
      <c r="CMP202" s="307"/>
      <c r="CMQ202" s="307"/>
      <c r="CMR202" s="307"/>
      <c r="CMS202" s="307"/>
      <c r="CMT202" s="307"/>
      <c r="CMU202" s="307"/>
      <c r="CMV202" s="307"/>
      <c r="CMW202" s="307"/>
      <c r="CMX202" s="307"/>
      <c r="CMY202" s="307"/>
      <c r="CMZ202" s="307"/>
      <c r="CNA202" s="307"/>
      <c r="CNB202" s="307"/>
      <c r="CNC202" s="307"/>
      <c r="CND202" s="307"/>
      <c r="CNE202" s="307"/>
      <c r="CNF202" s="307"/>
      <c r="CNG202" s="307"/>
      <c r="CNH202" s="307"/>
      <c r="CNI202" s="307"/>
      <c r="CNJ202" s="307"/>
      <c r="CNK202" s="307"/>
      <c r="CNL202" s="307"/>
      <c r="CNM202" s="307"/>
      <c r="CNN202" s="307"/>
      <c r="CNO202" s="307"/>
      <c r="CNP202" s="307"/>
      <c r="CNQ202" s="307"/>
      <c r="CNR202" s="307"/>
      <c r="CNS202" s="307"/>
      <c r="CNT202" s="307"/>
      <c r="CNU202" s="307"/>
      <c r="CNV202" s="307"/>
      <c r="CNW202" s="307"/>
      <c r="CNX202" s="307"/>
      <c r="CNY202" s="307"/>
      <c r="CNZ202" s="307"/>
      <c r="COA202" s="307"/>
      <c r="COB202" s="307"/>
      <c r="COC202" s="307"/>
      <c r="COD202" s="307"/>
      <c r="COE202" s="307"/>
      <c r="COF202" s="307"/>
      <c r="COG202" s="307"/>
      <c r="COH202" s="307"/>
      <c r="COI202" s="307"/>
      <c r="COJ202" s="307"/>
      <c r="COK202" s="307"/>
      <c r="COL202" s="307"/>
      <c r="COM202" s="307"/>
      <c r="CON202" s="307"/>
      <c r="COO202" s="307"/>
      <c r="COP202" s="307"/>
      <c r="COQ202" s="307"/>
      <c r="COR202" s="307"/>
      <c r="COS202" s="307"/>
      <c r="COT202" s="307"/>
      <c r="COU202" s="307"/>
      <c r="COV202" s="307"/>
      <c r="COW202" s="307"/>
      <c r="COX202" s="307"/>
      <c r="COY202" s="307"/>
      <c r="COZ202" s="307"/>
      <c r="CPA202" s="307"/>
      <c r="CPB202" s="307"/>
      <c r="CPC202" s="307"/>
      <c r="CPD202" s="307"/>
      <c r="CPE202" s="307"/>
      <c r="CPF202" s="307"/>
      <c r="CPG202" s="307"/>
      <c r="CPH202" s="307"/>
      <c r="CPI202" s="307"/>
      <c r="CPJ202" s="307"/>
      <c r="CPK202" s="307"/>
      <c r="CPL202" s="307"/>
      <c r="CPM202" s="307"/>
      <c r="CPN202" s="307"/>
      <c r="CPO202" s="307"/>
      <c r="CPP202" s="307"/>
      <c r="CPQ202" s="307"/>
      <c r="CPR202" s="307"/>
      <c r="CPS202" s="307"/>
      <c r="CPT202" s="307"/>
      <c r="CPU202" s="307"/>
      <c r="CPV202" s="307"/>
      <c r="CPW202" s="307"/>
      <c r="CPX202" s="307"/>
      <c r="CPY202" s="307"/>
      <c r="CPZ202" s="307"/>
      <c r="CQA202" s="307"/>
      <c r="CQB202" s="307"/>
      <c r="CQC202" s="307"/>
      <c r="CQD202" s="307"/>
      <c r="CQE202" s="307"/>
      <c r="CQF202" s="307"/>
      <c r="CQG202" s="307"/>
      <c r="CQH202" s="307"/>
      <c r="CQI202" s="307"/>
      <c r="CQJ202" s="307"/>
      <c r="CQK202" s="307"/>
      <c r="CQL202" s="307"/>
      <c r="CQM202" s="307"/>
      <c r="CQN202" s="307"/>
      <c r="CQO202" s="307"/>
      <c r="CQP202" s="307"/>
      <c r="CQQ202" s="307"/>
      <c r="CQR202" s="307"/>
      <c r="CQS202" s="307"/>
      <c r="CQT202" s="307"/>
      <c r="CQU202" s="307"/>
      <c r="CQV202" s="307"/>
      <c r="CQW202" s="307"/>
      <c r="CQX202" s="307"/>
      <c r="CQY202" s="307"/>
      <c r="CQZ202" s="307"/>
      <c r="CRA202" s="307"/>
      <c r="CRB202" s="307"/>
      <c r="CRC202" s="307"/>
      <c r="CRD202" s="307"/>
      <c r="CRE202" s="307"/>
      <c r="CRF202" s="307"/>
      <c r="CRG202" s="307"/>
      <c r="CRH202" s="307"/>
      <c r="CRI202" s="307"/>
      <c r="CRJ202" s="307"/>
      <c r="CRK202" s="307"/>
      <c r="CRL202" s="307"/>
      <c r="CRM202" s="307"/>
      <c r="CRN202" s="307"/>
      <c r="CRO202" s="307"/>
      <c r="CRP202" s="307"/>
      <c r="CRQ202" s="307"/>
      <c r="CRR202" s="307"/>
      <c r="CRS202" s="307"/>
      <c r="CRT202" s="307"/>
      <c r="CRU202" s="307"/>
      <c r="CRV202" s="307"/>
      <c r="CRW202" s="307"/>
      <c r="CRX202" s="307"/>
      <c r="CRY202" s="307"/>
      <c r="CRZ202" s="307"/>
      <c r="CSA202" s="307"/>
      <c r="CSB202" s="307"/>
      <c r="CSC202" s="307"/>
      <c r="CSD202" s="307"/>
      <c r="CSE202" s="307"/>
      <c r="CSF202" s="307"/>
      <c r="CSG202" s="307"/>
      <c r="CSH202" s="307"/>
      <c r="CSI202" s="307"/>
      <c r="CSJ202" s="307"/>
      <c r="CSK202" s="307"/>
      <c r="CSL202" s="307"/>
      <c r="CSM202" s="307"/>
      <c r="CSN202" s="307"/>
      <c r="CSO202" s="307"/>
      <c r="CSP202" s="307"/>
      <c r="CSQ202" s="307"/>
      <c r="CSR202" s="307"/>
      <c r="CSS202" s="307"/>
      <c r="CST202" s="307"/>
      <c r="CSU202" s="307"/>
      <c r="CSV202" s="307"/>
      <c r="CSW202" s="307"/>
      <c r="CSX202" s="307"/>
      <c r="CSY202" s="307"/>
      <c r="CSZ202" s="307"/>
      <c r="CTA202" s="307"/>
      <c r="CTB202" s="307"/>
      <c r="CTC202" s="307"/>
      <c r="CTD202" s="307"/>
      <c r="CTE202" s="307"/>
      <c r="CTF202" s="307"/>
      <c r="CTG202" s="307"/>
      <c r="CTH202" s="307"/>
      <c r="CTI202" s="307"/>
      <c r="CTJ202" s="307"/>
      <c r="CTK202" s="307"/>
      <c r="CTL202" s="307"/>
      <c r="CTM202" s="307"/>
      <c r="CTN202" s="307"/>
      <c r="CTO202" s="307"/>
      <c r="CTP202" s="307"/>
      <c r="CTQ202" s="307"/>
      <c r="CTR202" s="307"/>
      <c r="CTS202" s="307"/>
      <c r="CTT202" s="307"/>
      <c r="CTU202" s="307"/>
      <c r="CTV202" s="307"/>
      <c r="CTW202" s="307"/>
      <c r="CTX202" s="307"/>
      <c r="CTY202" s="307"/>
      <c r="CTZ202" s="307"/>
      <c r="CUA202" s="307"/>
      <c r="CUB202" s="307"/>
      <c r="CUC202" s="307"/>
      <c r="CUD202" s="307"/>
      <c r="CUE202" s="307"/>
      <c r="CUF202" s="307"/>
      <c r="CUG202" s="307"/>
      <c r="CUH202" s="307"/>
      <c r="CUI202" s="307"/>
      <c r="CUJ202" s="307"/>
      <c r="CUK202" s="307"/>
      <c r="CUL202" s="307"/>
      <c r="CUM202" s="307"/>
      <c r="CUN202" s="307"/>
      <c r="CUO202" s="307"/>
      <c r="CUP202" s="307"/>
      <c r="CUQ202" s="307"/>
      <c r="CUR202" s="307"/>
      <c r="CUS202" s="307"/>
      <c r="CUT202" s="307"/>
      <c r="CUU202" s="307"/>
      <c r="CUV202" s="307"/>
      <c r="CUW202" s="307"/>
      <c r="CUX202" s="307"/>
      <c r="CUY202" s="307"/>
      <c r="CUZ202" s="307"/>
      <c r="CVA202" s="307"/>
      <c r="CVB202" s="307"/>
      <c r="CVC202" s="307"/>
      <c r="CVD202" s="307"/>
      <c r="CVE202" s="307"/>
      <c r="CVF202" s="307"/>
      <c r="CVG202" s="307"/>
      <c r="CVH202" s="307"/>
      <c r="CVI202" s="307"/>
      <c r="CVJ202" s="307"/>
      <c r="CVK202" s="307"/>
      <c r="CVL202" s="307"/>
      <c r="CVM202" s="307"/>
      <c r="CVN202" s="307"/>
      <c r="CVO202" s="307"/>
      <c r="CVP202" s="307"/>
      <c r="CVQ202" s="307"/>
      <c r="CVR202" s="307"/>
      <c r="CVS202" s="307"/>
      <c r="CVT202" s="307"/>
      <c r="CVU202" s="307"/>
      <c r="CVV202" s="307"/>
      <c r="CVW202" s="307"/>
      <c r="CVX202" s="307"/>
      <c r="CVY202" s="307"/>
      <c r="CVZ202" s="307"/>
      <c r="CWA202" s="307"/>
      <c r="CWB202" s="307"/>
      <c r="CWC202" s="307"/>
      <c r="CWD202" s="307"/>
      <c r="CWE202" s="307"/>
      <c r="CWF202" s="307"/>
      <c r="CWG202" s="307"/>
      <c r="CWH202" s="307"/>
      <c r="CWI202" s="307"/>
      <c r="CWJ202" s="307"/>
      <c r="CWK202" s="307"/>
      <c r="CWL202" s="307"/>
      <c r="CWM202" s="307"/>
      <c r="CWN202" s="307"/>
      <c r="CWO202" s="307"/>
      <c r="CWP202" s="307"/>
      <c r="CWQ202" s="307"/>
      <c r="CWR202" s="307"/>
      <c r="CWS202" s="307"/>
      <c r="CWT202" s="307"/>
      <c r="CWU202" s="307"/>
      <c r="CWV202" s="307"/>
      <c r="CWW202" s="307"/>
      <c r="CWX202" s="307"/>
      <c r="CWY202" s="307"/>
      <c r="CWZ202" s="307"/>
      <c r="CXA202" s="307"/>
      <c r="CXB202" s="307"/>
      <c r="CXC202" s="307"/>
      <c r="CXD202" s="307"/>
      <c r="CXE202" s="307"/>
      <c r="CXF202" s="307"/>
      <c r="CXG202" s="307"/>
      <c r="CXH202" s="307"/>
      <c r="CXI202" s="307"/>
      <c r="CXJ202" s="307"/>
      <c r="CXK202" s="307"/>
      <c r="CXL202" s="307"/>
      <c r="CXM202" s="307"/>
      <c r="CXN202" s="307"/>
      <c r="CXO202" s="307"/>
      <c r="CXP202" s="307"/>
      <c r="CXQ202" s="307"/>
      <c r="CXR202" s="307"/>
      <c r="CXS202" s="307"/>
      <c r="CXT202" s="307"/>
      <c r="CXU202" s="307"/>
      <c r="CXV202" s="307"/>
      <c r="CXW202" s="307"/>
      <c r="CXX202" s="307"/>
      <c r="CXY202" s="307"/>
      <c r="CXZ202" s="307"/>
      <c r="CYA202" s="307"/>
      <c r="CYB202" s="307"/>
      <c r="CYC202" s="307"/>
      <c r="CYD202" s="307"/>
      <c r="CYE202" s="307"/>
      <c r="CYF202" s="307"/>
      <c r="CYG202" s="307"/>
      <c r="CYH202" s="307"/>
      <c r="CYI202" s="307"/>
      <c r="CYJ202" s="307"/>
      <c r="CYK202" s="307"/>
      <c r="CYL202" s="307"/>
      <c r="CYM202" s="307"/>
      <c r="CYN202" s="307"/>
      <c r="CYO202" s="307"/>
      <c r="CYP202" s="307"/>
      <c r="CYQ202" s="307"/>
      <c r="CYR202" s="307"/>
      <c r="CYS202" s="307"/>
      <c r="CYT202" s="307"/>
      <c r="CYU202" s="307"/>
      <c r="CYV202" s="307"/>
      <c r="CYW202" s="307"/>
      <c r="CYX202" s="307"/>
      <c r="CYY202" s="307"/>
      <c r="CYZ202" s="307"/>
      <c r="CZA202" s="307"/>
      <c r="CZB202" s="307"/>
      <c r="CZC202" s="307"/>
      <c r="CZD202" s="307"/>
      <c r="CZE202" s="307"/>
      <c r="CZF202" s="307"/>
      <c r="CZG202" s="307"/>
      <c r="CZH202" s="307"/>
      <c r="CZI202" s="307"/>
      <c r="CZJ202" s="307"/>
      <c r="CZK202" s="307"/>
      <c r="CZL202" s="307"/>
      <c r="CZM202" s="307"/>
      <c r="CZN202" s="307"/>
      <c r="CZO202" s="307"/>
      <c r="CZP202" s="307"/>
      <c r="CZQ202" s="307"/>
      <c r="CZR202" s="307"/>
      <c r="CZS202" s="307"/>
      <c r="CZT202" s="307"/>
      <c r="CZU202" s="307"/>
      <c r="CZV202" s="307"/>
      <c r="CZW202" s="307"/>
      <c r="CZX202" s="307"/>
      <c r="CZY202" s="307"/>
      <c r="CZZ202" s="307"/>
      <c r="DAA202" s="307"/>
      <c r="DAB202" s="307"/>
      <c r="DAC202" s="307"/>
      <c r="DAD202" s="307"/>
      <c r="DAE202" s="307"/>
      <c r="DAF202" s="307"/>
      <c r="DAG202" s="307"/>
      <c r="DAH202" s="307"/>
      <c r="DAI202" s="307"/>
      <c r="DAJ202" s="307"/>
      <c r="DAK202" s="307"/>
      <c r="DAL202" s="307"/>
      <c r="DAM202" s="307"/>
      <c r="DAN202" s="307"/>
      <c r="DAO202" s="307"/>
      <c r="DAP202" s="307"/>
      <c r="DAQ202" s="307"/>
      <c r="DAR202" s="307"/>
      <c r="DAS202" s="307"/>
      <c r="DAT202" s="307"/>
      <c r="DAU202" s="307"/>
      <c r="DAV202" s="307"/>
      <c r="DAW202" s="307"/>
      <c r="DAX202" s="307"/>
      <c r="DAY202" s="307"/>
      <c r="DAZ202" s="307"/>
      <c r="DBA202" s="307"/>
      <c r="DBB202" s="307"/>
      <c r="DBC202" s="307"/>
      <c r="DBD202" s="307"/>
      <c r="DBE202" s="307"/>
      <c r="DBF202" s="307"/>
      <c r="DBG202" s="307"/>
      <c r="DBH202" s="307"/>
      <c r="DBI202" s="307"/>
      <c r="DBJ202" s="307"/>
      <c r="DBK202" s="307"/>
      <c r="DBL202" s="307"/>
      <c r="DBM202" s="307"/>
      <c r="DBN202" s="307"/>
      <c r="DBO202" s="307"/>
      <c r="DBP202" s="307"/>
      <c r="DBQ202" s="307"/>
      <c r="DBR202" s="307"/>
      <c r="DBS202" s="307"/>
      <c r="DBT202" s="307"/>
      <c r="DBU202" s="307"/>
      <c r="DBV202" s="307"/>
      <c r="DBW202" s="307"/>
      <c r="DBX202" s="307"/>
      <c r="DBY202" s="307"/>
      <c r="DBZ202" s="307"/>
      <c r="DCA202" s="307"/>
      <c r="DCB202" s="307"/>
      <c r="DCC202" s="307"/>
      <c r="DCD202" s="307"/>
      <c r="DCE202" s="307"/>
      <c r="DCF202" s="307"/>
      <c r="DCG202" s="307"/>
      <c r="DCH202" s="307"/>
      <c r="DCI202" s="307"/>
      <c r="DCJ202" s="307"/>
      <c r="DCK202" s="307"/>
      <c r="DCL202" s="307"/>
      <c r="DCM202" s="307"/>
      <c r="DCN202" s="307"/>
      <c r="DCO202" s="307"/>
      <c r="DCP202" s="307"/>
      <c r="DCQ202" s="307"/>
      <c r="DCR202" s="307"/>
      <c r="DCS202" s="307"/>
      <c r="DCT202" s="307"/>
      <c r="DCU202" s="307"/>
      <c r="DCV202" s="307"/>
      <c r="DCW202" s="307"/>
      <c r="DCX202" s="307"/>
      <c r="DCY202" s="307"/>
      <c r="DCZ202" s="307"/>
      <c r="DDA202" s="307"/>
      <c r="DDB202" s="307"/>
      <c r="DDC202" s="307"/>
      <c r="DDD202" s="307"/>
      <c r="DDE202" s="307"/>
      <c r="DDF202" s="307"/>
      <c r="DDG202" s="307"/>
      <c r="DDH202" s="307"/>
      <c r="DDI202" s="307"/>
      <c r="DDJ202" s="307"/>
      <c r="DDK202" s="307"/>
      <c r="DDL202" s="307"/>
      <c r="DDM202" s="307"/>
      <c r="DDN202" s="307"/>
      <c r="DDO202" s="307"/>
      <c r="DDP202" s="307"/>
      <c r="DDQ202" s="307"/>
      <c r="DDR202" s="307"/>
      <c r="DDS202" s="307"/>
      <c r="DDT202" s="307"/>
      <c r="DDU202" s="307"/>
      <c r="DDV202" s="307"/>
      <c r="DDW202" s="307"/>
      <c r="DDX202" s="307"/>
      <c r="DDY202" s="307"/>
      <c r="DDZ202" s="307"/>
      <c r="DEA202" s="307"/>
      <c r="DEB202" s="307"/>
      <c r="DEC202" s="307"/>
      <c r="DED202" s="307"/>
      <c r="DEE202" s="307"/>
      <c r="DEF202" s="307"/>
      <c r="DEG202" s="307"/>
      <c r="DEH202" s="307"/>
      <c r="DEI202" s="307"/>
      <c r="DEJ202" s="307"/>
      <c r="DEK202" s="307"/>
      <c r="DEL202" s="307"/>
      <c r="DEM202" s="307"/>
      <c r="DEN202" s="307"/>
      <c r="DEO202" s="307"/>
      <c r="DEP202" s="307"/>
      <c r="DEQ202" s="307"/>
      <c r="DER202" s="307"/>
      <c r="DES202" s="307"/>
      <c r="DET202" s="307"/>
      <c r="DEU202" s="307"/>
      <c r="DEV202" s="307"/>
      <c r="DEW202" s="307"/>
      <c r="DEX202" s="307"/>
      <c r="DEY202" s="307"/>
      <c r="DEZ202" s="307"/>
      <c r="DFA202" s="307"/>
      <c r="DFB202" s="307"/>
      <c r="DFC202" s="307"/>
      <c r="DFD202" s="307"/>
      <c r="DFE202" s="307"/>
      <c r="DFF202" s="307"/>
      <c r="DFG202" s="307"/>
      <c r="DFH202" s="307"/>
      <c r="DFI202" s="307"/>
      <c r="DFJ202" s="307"/>
      <c r="DFK202" s="307"/>
      <c r="DFL202" s="307"/>
      <c r="DFM202" s="307"/>
      <c r="DFN202" s="307"/>
      <c r="DFO202" s="307"/>
      <c r="DFP202" s="307"/>
      <c r="DFQ202" s="307"/>
      <c r="DFR202" s="307"/>
      <c r="DFS202" s="307"/>
      <c r="DFT202" s="307"/>
      <c r="DFU202" s="307"/>
      <c r="DFV202" s="307"/>
      <c r="DFW202" s="307"/>
      <c r="DFX202" s="307"/>
      <c r="DFY202" s="307"/>
      <c r="DFZ202" s="307"/>
      <c r="DGA202" s="307"/>
      <c r="DGB202" s="307"/>
      <c r="DGC202" s="307"/>
      <c r="DGD202" s="307"/>
      <c r="DGE202" s="307"/>
      <c r="DGF202" s="307"/>
      <c r="DGG202" s="307"/>
      <c r="DGH202" s="307"/>
      <c r="DGI202" s="307"/>
      <c r="DGJ202" s="307"/>
      <c r="DGK202" s="307"/>
      <c r="DGL202" s="307"/>
      <c r="DGM202" s="307"/>
      <c r="DGN202" s="307"/>
      <c r="DGO202" s="307"/>
      <c r="DGP202" s="307"/>
      <c r="DGQ202" s="307"/>
      <c r="DGR202" s="307"/>
      <c r="DGS202" s="307"/>
      <c r="DGT202" s="307"/>
      <c r="DGU202" s="307"/>
      <c r="DGV202" s="307"/>
      <c r="DGW202" s="307"/>
      <c r="DGX202" s="307"/>
      <c r="DGY202" s="307"/>
      <c r="DGZ202" s="307"/>
      <c r="DHA202" s="307"/>
      <c r="DHB202" s="307"/>
      <c r="DHC202" s="307"/>
      <c r="DHD202" s="307"/>
      <c r="DHE202" s="307"/>
      <c r="DHF202" s="307"/>
      <c r="DHG202" s="307"/>
      <c r="DHH202" s="307"/>
      <c r="DHI202" s="307"/>
      <c r="DHJ202" s="307"/>
      <c r="DHK202" s="307"/>
      <c r="DHL202" s="307"/>
      <c r="DHM202" s="307"/>
      <c r="DHN202" s="307"/>
      <c r="DHO202" s="307"/>
      <c r="DHP202" s="307"/>
      <c r="DHQ202" s="307"/>
      <c r="DHR202" s="307"/>
      <c r="DHS202" s="307"/>
      <c r="DHT202" s="307"/>
      <c r="DHU202" s="307"/>
      <c r="DHV202" s="307"/>
      <c r="DHW202" s="307"/>
      <c r="DHX202" s="307"/>
      <c r="DHY202" s="307"/>
      <c r="DHZ202" s="307"/>
      <c r="DIA202" s="307"/>
      <c r="DIB202" s="307"/>
      <c r="DIC202" s="307"/>
      <c r="DID202" s="307"/>
      <c r="DIE202" s="307"/>
      <c r="DIF202" s="307"/>
      <c r="DIG202" s="307"/>
      <c r="DIH202" s="307"/>
      <c r="DII202" s="307"/>
      <c r="DIJ202" s="307"/>
      <c r="DIK202" s="307"/>
      <c r="DIL202" s="307"/>
      <c r="DIM202" s="307"/>
      <c r="DIN202" s="307"/>
      <c r="DIO202" s="307"/>
      <c r="DIP202" s="307"/>
      <c r="DIQ202" s="307"/>
      <c r="DIR202" s="307"/>
      <c r="DIS202" s="307"/>
      <c r="DIT202" s="307"/>
      <c r="DIU202" s="307"/>
      <c r="DIV202" s="307"/>
      <c r="DIW202" s="307"/>
      <c r="DIX202" s="307"/>
      <c r="DIY202" s="307"/>
      <c r="DIZ202" s="307"/>
      <c r="DJA202" s="307"/>
      <c r="DJB202" s="307"/>
      <c r="DJC202" s="307"/>
      <c r="DJD202" s="307"/>
      <c r="DJE202" s="307"/>
      <c r="DJF202" s="307"/>
      <c r="DJG202" s="307"/>
      <c r="DJH202" s="307"/>
      <c r="DJI202" s="307"/>
      <c r="DJJ202" s="307"/>
      <c r="DJK202" s="307"/>
      <c r="DJL202" s="307"/>
      <c r="DJM202" s="307"/>
      <c r="DJN202" s="307"/>
      <c r="DJO202" s="307"/>
      <c r="DJP202" s="307"/>
      <c r="DJQ202" s="307"/>
      <c r="DJR202" s="307"/>
      <c r="DJS202" s="307"/>
      <c r="DJT202" s="307"/>
      <c r="DJU202" s="307"/>
      <c r="DJV202" s="307"/>
      <c r="DJW202" s="307"/>
      <c r="DJX202" s="307"/>
      <c r="DJY202" s="307"/>
      <c r="DJZ202" s="307"/>
      <c r="DKA202" s="307"/>
      <c r="DKB202" s="307"/>
      <c r="DKC202" s="307"/>
      <c r="DKD202" s="307"/>
      <c r="DKE202" s="307"/>
      <c r="DKF202" s="307"/>
      <c r="DKG202" s="307"/>
      <c r="DKH202" s="307"/>
      <c r="DKI202" s="307"/>
      <c r="DKJ202" s="307"/>
      <c r="DKK202" s="307"/>
      <c r="DKL202" s="307"/>
      <c r="DKM202" s="307"/>
      <c r="DKN202" s="307"/>
      <c r="DKO202" s="307"/>
      <c r="DKP202" s="307"/>
      <c r="DKQ202" s="307"/>
      <c r="DKR202" s="307"/>
      <c r="DKS202" s="307"/>
      <c r="DKT202" s="307"/>
      <c r="DKU202" s="307"/>
      <c r="DKV202" s="307"/>
      <c r="DKW202" s="307"/>
      <c r="DKX202" s="307"/>
      <c r="DKY202" s="307"/>
      <c r="DKZ202" s="307"/>
      <c r="DLA202" s="307"/>
      <c r="DLB202" s="307"/>
      <c r="DLC202" s="307"/>
      <c r="DLD202" s="307"/>
      <c r="DLE202" s="307"/>
      <c r="DLF202" s="307"/>
      <c r="DLG202" s="307"/>
      <c r="DLH202" s="307"/>
      <c r="DLI202" s="307"/>
      <c r="DLJ202" s="307"/>
      <c r="DLK202" s="307"/>
      <c r="DLL202" s="307"/>
      <c r="DLM202" s="307"/>
      <c r="DLN202" s="307"/>
      <c r="DLO202" s="307"/>
      <c r="DLP202" s="307"/>
      <c r="DLQ202" s="307"/>
      <c r="DLR202" s="307"/>
      <c r="DLS202" s="307"/>
      <c r="DLT202" s="307"/>
      <c r="DLU202" s="307"/>
      <c r="DLV202" s="307"/>
      <c r="DLW202" s="307"/>
      <c r="DLX202" s="307"/>
      <c r="DLY202" s="307"/>
      <c r="DLZ202" s="307"/>
      <c r="DMA202" s="307"/>
      <c r="DMB202" s="307"/>
      <c r="DMC202" s="307"/>
      <c r="DMD202" s="307"/>
      <c r="DME202" s="307"/>
      <c r="DMF202" s="307"/>
      <c r="DMG202" s="307"/>
      <c r="DMH202" s="307"/>
      <c r="DMI202" s="307"/>
      <c r="DMJ202" s="307"/>
      <c r="DMK202" s="307"/>
      <c r="DML202" s="307"/>
      <c r="DMM202" s="307"/>
      <c r="DMN202" s="307"/>
      <c r="DMO202" s="307"/>
      <c r="DMP202" s="307"/>
      <c r="DMQ202" s="307"/>
      <c r="DMR202" s="307"/>
      <c r="DMS202" s="307"/>
      <c r="DMT202" s="307"/>
      <c r="DMU202" s="307"/>
      <c r="DMV202" s="307"/>
      <c r="DMW202" s="307"/>
      <c r="DMX202" s="307"/>
      <c r="DMY202" s="307"/>
      <c r="DMZ202" s="307"/>
      <c r="DNA202" s="307"/>
      <c r="DNB202" s="307"/>
      <c r="DNC202" s="307"/>
      <c r="DND202" s="307"/>
      <c r="DNE202" s="307"/>
      <c r="DNF202" s="307"/>
      <c r="DNG202" s="307"/>
      <c r="DNH202" s="307"/>
      <c r="DNI202" s="307"/>
      <c r="DNJ202" s="307"/>
      <c r="DNK202" s="307"/>
      <c r="DNL202" s="307"/>
      <c r="DNM202" s="307"/>
      <c r="DNN202" s="307"/>
      <c r="DNO202" s="307"/>
      <c r="DNP202" s="307"/>
      <c r="DNQ202" s="307"/>
      <c r="DNR202" s="307"/>
      <c r="DNS202" s="307"/>
      <c r="DNT202" s="307"/>
      <c r="DNU202" s="307"/>
      <c r="DNV202" s="307"/>
      <c r="DNW202" s="307"/>
      <c r="DNX202" s="307"/>
      <c r="DNY202" s="307"/>
      <c r="DNZ202" s="307"/>
      <c r="DOA202" s="307"/>
      <c r="DOB202" s="307"/>
      <c r="DOC202" s="307"/>
      <c r="DOD202" s="307"/>
      <c r="DOE202" s="307"/>
      <c r="DOF202" s="307"/>
      <c r="DOG202" s="307"/>
      <c r="DOH202" s="307"/>
      <c r="DOI202" s="307"/>
      <c r="DOJ202" s="307"/>
      <c r="DOK202" s="307"/>
      <c r="DOL202" s="307"/>
      <c r="DOM202" s="307"/>
      <c r="DON202" s="307"/>
      <c r="DOO202" s="307"/>
      <c r="DOP202" s="307"/>
      <c r="DOQ202" s="307"/>
      <c r="DOR202" s="307"/>
      <c r="DOS202" s="307"/>
      <c r="DOT202" s="307"/>
      <c r="DOU202" s="307"/>
      <c r="DOV202" s="307"/>
      <c r="DOW202" s="307"/>
      <c r="DOX202" s="307"/>
      <c r="DOY202" s="307"/>
      <c r="DOZ202" s="307"/>
      <c r="DPA202" s="307"/>
      <c r="DPB202" s="307"/>
      <c r="DPC202" s="307"/>
      <c r="DPD202" s="307"/>
      <c r="DPE202" s="307"/>
      <c r="DPF202" s="307"/>
      <c r="DPG202" s="307"/>
      <c r="DPH202" s="307"/>
      <c r="DPI202" s="307"/>
      <c r="DPJ202" s="307"/>
      <c r="DPK202" s="307"/>
      <c r="DPL202" s="307"/>
      <c r="DPM202" s="307"/>
      <c r="DPN202" s="307"/>
      <c r="DPO202" s="307"/>
      <c r="DPP202" s="307"/>
      <c r="DPQ202" s="307"/>
      <c r="DPR202" s="307"/>
      <c r="DPS202" s="307"/>
      <c r="DPT202" s="307"/>
      <c r="DPU202" s="307"/>
      <c r="DPV202" s="307"/>
      <c r="DPW202" s="307"/>
      <c r="DPX202" s="307"/>
      <c r="DPY202" s="307"/>
      <c r="DPZ202" s="307"/>
      <c r="DQA202" s="307"/>
      <c r="DQB202" s="307"/>
      <c r="DQC202" s="307"/>
      <c r="DQD202" s="307"/>
      <c r="DQE202" s="307"/>
      <c r="DQF202" s="307"/>
      <c r="DQG202" s="307"/>
      <c r="DQH202" s="307"/>
      <c r="DQI202" s="307"/>
      <c r="DQJ202" s="307"/>
      <c r="DQK202" s="307"/>
      <c r="DQL202" s="307"/>
      <c r="DQM202" s="307"/>
      <c r="DQN202" s="307"/>
      <c r="DQO202" s="307"/>
      <c r="DQP202" s="307"/>
      <c r="DQQ202" s="307"/>
      <c r="DQR202" s="307"/>
      <c r="DQS202" s="307"/>
      <c r="DQT202" s="307"/>
      <c r="DQU202" s="307"/>
      <c r="DQV202" s="307"/>
      <c r="DQW202" s="307"/>
      <c r="DQX202" s="307"/>
      <c r="DQY202" s="307"/>
      <c r="DQZ202" s="307"/>
      <c r="DRA202" s="307"/>
      <c r="DRB202" s="307"/>
      <c r="DRC202" s="307"/>
      <c r="DRD202" s="307"/>
      <c r="DRE202" s="307"/>
      <c r="DRF202" s="307"/>
      <c r="DRG202" s="307"/>
      <c r="DRH202" s="307"/>
      <c r="DRI202" s="307"/>
      <c r="DRJ202" s="307"/>
      <c r="DRK202" s="307"/>
      <c r="DRL202" s="307"/>
      <c r="DRM202" s="307"/>
      <c r="DRN202" s="307"/>
      <c r="DRO202" s="307"/>
      <c r="DRP202" s="307"/>
      <c r="DRQ202" s="307"/>
      <c r="DRR202" s="307"/>
      <c r="DRS202" s="307"/>
      <c r="DRT202" s="307"/>
      <c r="DRU202" s="307"/>
      <c r="DRV202" s="307"/>
      <c r="DRW202" s="307"/>
      <c r="DRX202" s="307"/>
      <c r="DRY202" s="307"/>
      <c r="DRZ202" s="307"/>
      <c r="DSA202" s="307"/>
      <c r="DSB202" s="307"/>
      <c r="DSC202" s="307"/>
      <c r="DSD202" s="307"/>
      <c r="DSE202" s="307"/>
      <c r="DSF202" s="307"/>
      <c r="DSG202" s="307"/>
      <c r="DSH202" s="307"/>
      <c r="DSI202" s="307"/>
      <c r="DSJ202" s="307"/>
      <c r="DSK202" s="307"/>
      <c r="DSL202" s="307"/>
      <c r="DSM202" s="307"/>
      <c r="DSN202" s="307"/>
      <c r="DSO202" s="307"/>
      <c r="DSP202" s="307"/>
      <c r="DSQ202" s="307"/>
      <c r="DSR202" s="307"/>
      <c r="DSS202" s="307"/>
      <c r="DST202" s="307"/>
      <c r="DSU202" s="307"/>
      <c r="DSV202" s="307"/>
      <c r="DSW202" s="307"/>
      <c r="DSX202" s="307"/>
      <c r="DSY202" s="307"/>
      <c r="DSZ202" s="307"/>
      <c r="DTA202" s="307"/>
      <c r="DTB202" s="307"/>
      <c r="DTC202" s="307"/>
      <c r="DTD202" s="307"/>
      <c r="DTE202" s="307"/>
      <c r="DTF202" s="307"/>
      <c r="DTG202" s="307"/>
      <c r="DTH202" s="307"/>
      <c r="DTI202" s="307"/>
      <c r="DTJ202" s="307"/>
      <c r="DTK202" s="307"/>
      <c r="DTL202" s="307"/>
      <c r="DTM202" s="307"/>
      <c r="DTN202" s="307"/>
      <c r="DTO202" s="307"/>
      <c r="DTP202" s="307"/>
      <c r="DTQ202" s="307"/>
      <c r="DTR202" s="307"/>
      <c r="DTS202" s="307"/>
      <c r="DTT202" s="307"/>
      <c r="DTU202" s="307"/>
      <c r="DTV202" s="307"/>
      <c r="DTW202" s="307"/>
      <c r="DTX202" s="307"/>
      <c r="DTY202" s="307"/>
      <c r="DTZ202" s="307"/>
      <c r="DUA202" s="307"/>
      <c r="DUB202" s="307"/>
      <c r="DUC202" s="307"/>
      <c r="DUD202" s="307"/>
      <c r="DUE202" s="307"/>
      <c r="DUF202" s="307"/>
      <c r="DUG202" s="307"/>
      <c r="DUH202" s="307"/>
      <c r="DUI202" s="307"/>
      <c r="DUJ202" s="307"/>
      <c r="DUK202" s="307"/>
      <c r="DUL202" s="307"/>
      <c r="DUM202" s="307"/>
      <c r="DUN202" s="307"/>
      <c r="DUO202" s="307"/>
      <c r="DUP202" s="307"/>
      <c r="DUQ202" s="307"/>
      <c r="DUR202" s="307"/>
      <c r="DUS202" s="307"/>
      <c r="DUT202" s="307"/>
      <c r="DUU202" s="307"/>
      <c r="DUV202" s="307"/>
      <c r="DUW202" s="307"/>
      <c r="DUX202" s="307"/>
      <c r="DUY202" s="307"/>
      <c r="DUZ202" s="307"/>
      <c r="DVA202" s="307"/>
      <c r="DVB202" s="307"/>
      <c r="DVC202" s="307"/>
      <c r="DVD202" s="307"/>
      <c r="DVE202" s="307"/>
      <c r="DVF202" s="307"/>
      <c r="DVG202" s="307"/>
      <c r="DVH202" s="307"/>
      <c r="DVI202" s="307"/>
      <c r="DVJ202" s="307"/>
      <c r="DVK202" s="307"/>
      <c r="DVL202" s="307"/>
      <c r="DVM202" s="307"/>
      <c r="DVN202" s="307"/>
      <c r="DVO202" s="307"/>
      <c r="DVP202" s="307"/>
      <c r="DVQ202" s="307"/>
      <c r="DVR202" s="307"/>
      <c r="DVS202" s="307"/>
      <c r="DVT202" s="307"/>
      <c r="DVU202" s="307"/>
      <c r="DVV202" s="307"/>
      <c r="DVW202" s="307"/>
      <c r="DVX202" s="307"/>
      <c r="DVY202" s="307"/>
      <c r="DVZ202" s="307"/>
      <c r="DWA202" s="307"/>
      <c r="DWB202" s="307"/>
      <c r="DWC202" s="307"/>
      <c r="DWD202" s="307"/>
      <c r="DWE202" s="307"/>
      <c r="DWF202" s="307"/>
      <c r="DWG202" s="307"/>
      <c r="DWH202" s="307"/>
      <c r="DWI202" s="307"/>
      <c r="DWJ202" s="307"/>
      <c r="DWK202" s="307"/>
      <c r="DWL202" s="307"/>
      <c r="DWM202" s="307"/>
      <c r="DWN202" s="307"/>
      <c r="DWO202" s="307"/>
      <c r="DWP202" s="307"/>
      <c r="DWQ202" s="307"/>
      <c r="DWR202" s="307"/>
      <c r="DWS202" s="307"/>
      <c r="DWT202" s="307"/>
      <c r="DWU202" s="307"/>
      <c r="DWV202" s="307"/>
      <c r="DWW202" s="307"/>
      <c r="DWX202" s="307"/>
      <c r="DWY202" s="307"/>
      <c r="DWZ202" s="307"/>
      <c r="DXA202" s="307"/>
      <c r="DXB202" s="307"/>
      <c r="DXC202" s="307"/>
      <c r="DXD202" s="307"/>
      <c r="DXE202" s="307"/>
      <c r="DXF202" s="307"/>
      <c r="DXG202" s="307"/>
      <c r="DXH202" s="307"/>
      <c r="DXI202" s="307"/>
      <c r="DXJ202" s="307"/>
      <c r="DXK202" s="307"/>
      <c r="DXL202" s="307"/>
      <c r="DXM202" s="307"/>
      <c r="DXN202" s="307"/>
      <c r="DXO202" s="307"/>
      <c r="DXP202" s="307"/>
      <c r="DXQ202" s="307"/>
      <c r="DXR202" s="307"/>
      <c r="DXS202" s="307"/>
      <c r="DXT202" s="307"/>
      <c r="DXU202" s="307"/>
      <c r="DXV202" s="307"/>
      <c r="DXW202" s="307"/>
      <c r="DXX202" s="307"/>
      <c r="DXY202" s="307"/>
      <c r="DXZ202" s="307"/>
      <c r="DYA202" s="307"/>
      <c r="DYB202" s="307"/>
      <c r="DYC202" s="307"/>
      <c r="DYD202" s="307"/>
      <c r="DYE202" s="307"/>
      <c r="DYF202" s="307"/>
      <c r="DYG202" s="307"/>
      <c r="DYH202" s="307"/>
      <c r="DYI202" s="307"/>
      <c r="DYJ202" s="307"/>
      <c r="DYK202" s="307"/>
      <c r="DYL202" s="307"/>
      <c r="DYM202" s="307"/>
      <c r="DYN202" s="307"/>
      <c r="DYO202" s="307"/>
      <c r="DYP202" s="307"/>
      <c r="DYQ202" s="307"/>
      <c r="DYR202" s="307"/>
      <c r="DYS202" s="307"/>
      <c r="DYT202" s="307"/>
      <c r="DYU202" s="307"/>
      <c r="DYV202" s="307"/>
      <c r="DYW202" s="307"/>
      <c r="DYX202" s="307"/>
      <c r="DYY202" s="307"/>
      <c r="DYZ202" s="307"/>
      <c r="DZA202" s="307"/>
      <c r="DZB202" s="307"/>
      <c r="DZC202" s="307"/>
      <c r="DZD202" s="307"/>
      <c r="DZE202" s="307"/>
      <c r="DZF202" s="307"/>
      <c r="DZG202" s="307"/>
      <c r="DZH202" s="307"/>
      <c r="DZI202" s="307"/>
      <c r="DZJ202" s="307"/>
      <c r="DZK202" s="307"/>
      <c r="DZL202" s="307"/>
      <c r="DZM202" s="307"/>
      <c r="DZN202" s="307"/>
      <c r="DZO202" s="307"/>
      <c r="DZP202" s="307"/>
      <c r="DZQ202" s="307"/>
      <c r="DZR202" s="307"/>
      <c r="DZS202" s="307"/>
      <c r="DZT202" s="307"/>
      <c r="DZU202" s="307"/>
      <c r="DZV202" s="307"/>
      <c r="DZW202" s="307"/>
      <c r="DZX202" s="307"/>
      <c r="DZY202" s="307"/>
      <c r="DZZ202" s="307"/>
      <c r="EAA202" s="307"/>
      <c r="EAB202" s="307"/>
      <c r="EAC202" s="307"/>
      <c r="EAD202" s="307"/>
      <c r="EAE202" s="307"/>
      <c r="EAF202" s="307"/>
      <c r="EAG202" s="307"/>
      <c r="EAH202" s="307"/>
      <c r="EAI202" s="307"/>
      <c r="EAJ202" s="307"/>
      <c r="EAK202" s="307"/>
      <c r="EAL202" s="307"/>
      <c r="EAM202" s="307"/>
      <c r="EAN202" s="307"/>
      <c r="EAO202" s="307"/>
      <c r="EAP202" s="307"/>
      <c r="EAQ202" s="307"/>
      <c r="EAR202" s="307"/>
      <c r="EAS202" s="307"/>
      <c r="EAT202" s="307"/>
      <c r="EAU202" s="307"/>
      <c r="EAV202" s="307"/>
      <c r="EAW202" s="307"/>
      <c r="EAX202" s="307"/>
      <c r="EAY202" s="307"/>
      <c r="EAZ202" s="307"/>
      <c r="EBA202" s="307"/>
      <c r="EBB202" s="307"/>
      <c r="EBC202" s="307"/>
      <c r="EBD202" s="307"/>
      <c r="EBE202" s="307"/>
      <c r="EBF202" s="307"/>
      <c r="EBG202" s="307"/>
      <c r="EBH202" s="307"/>
      <c r="EBI202" s="307"/>
      <c r="EBJ202" s="307"/>
      <c r="EBK202" s="307"/>
      <c r="EBL202" s="307"/>
      <c r="EBM202" s="307"/>
      <c r="EBN202" s="307"/>
      <c r="EBO202" s="307"/>
      <c r="EBP202" s="307"/>
      <c r="EBQ202" s="307"/>
      <c r="EBR202" s="307"/>
      <c r="EBS202" s="307"/>
      <c r="EBT202" s="307"/>
      <c r="EBU202" s="307"/>
      <c r="EBV202" s="307"/>
      <c r="EBW202" s="307"/>
      <c r="EBX202" s="307"/>
      <c r="EBY202" s="307"/>
      <c r="EBZ202" s="307"/>
      <c r="ECA202" s="307"/>
      <c r="ECB202" s="307"/>
      <c r="ECC202" s="307"/>
      <c r="ECD202" s="307"/>
      <c r="ECE202" s="307"/>
      <c r="ECF202" s="307"/>
      <c r="ECG202" s="307"/>
      <c r="ECH202" s="307"/>
      <c r="ECI202" s="307"/>
      <c r="ECJ202" s="307"/>
      <c r="ECK202" s="307"/>
      <c r="ECL202" s="307"/>
      <c r="ECM202" s="307"/>
      <c r="ECN202" s="307"/>
      <c r="ECO202" s="307"/>
      <c r="ECP202" s="307"/>
      <c r="ECQ202" s="307"/>
      <c r="ECR202" s="307"/>
      <c r="ECS202" s="307"/>
      <c r="ECT202" s="307"/>
      <c r="ECU202" s="307"/>
      <c r="ECV202" s="307"/>
      <c r="ECW202" s="307"/>
      <c r="ECX202" s="307"/>
      <c r="ECY202" s="307"/>
      <c r="ECZ202" s="307"/>
      <c r="EDA202" s="307"/>
      <c r="EDB202" s="307"/>
      <c r="EDC202" s="307"/>
      <c r="EDD202" s="307"/>
      <c r="EDE202" s="307"/>
      <c r="EDF202" s="307"/>
      <c r="EDG202" s="307"/>
      <c r="EDH202" s="307"/>
      <c r="EDI202" s="307"/>
      <c r="EDJ202" s="307"/>
      <c r="EDK202" s="307"/>
      <c r="EDL202" s="307"/>
      <c r="EDM202" s="307"/>
      <c r="EDN202" s="307"/>
      <c r="EDO202" s="307"/>
      <c r="EDP202" s="307"/>
      <c r="EDQ202" s="307"/>
      <c r="EDR202" s="307"/>
      <c r="EDS202" s="307"/>
      <c r="EDT202" s="307"/>
      <c r="EDU202" s="307"/>
      <c r="EDV202" s="307"/>
      <c r="EDW202" s="307"/>
      <c r="EDX202" s="307"/>
      <c r="EDY202" s="307"/>
      <c r="EDZ202" s="307"/>
      <c r="EEA202" s="307"/>
      <c r="EEB202" s="307"/>
      <c r="EEC202" s="307"/>
      <c r="EED202" s="307"/>
      <c r="EEE202" s="307"/>
      <c r="EEF202" s="307"/>
      <c r="EEG202" s="307"/>
      <c r="EEH202" s="307"/>
      <c r="EEI202" s="307"/>
      <c r="EEJ202" s="307"/>
      <c r="EEK202" s="307"/>
      <c r="EEL202" s="307"/>
      <c r="EEM202" s="307"/>
      <c r="EEN202" s="307"/>
      <c r="EEO202" s="307"/>
      <c r="EEP202" s="307"/>
      <c r="EEQ202" s="307"/>
      <c r="EER202" s="307"/>
      <c r="EES202" s="307"/>
      <c r="EET202" s="307"/>
      <c r="EEU202" s="307"/>
      <c r="EEV202" s="307"/>
      <c r="EEW202" s="307"/>
      <c r="EEX202" s="307"/>
      <c r="EEY202" s="307"/>
      <c r="EEZ202" s="307"/>
      <c r="EFA202" s="307"/>
      <c r="EFB202" s="307"/>
      <c r="EFC202" s="307"/>
      <c r="EFD202" s="307"/>
      <c r="EFE202" s="307"/>
      <c r="EFF202" s="307"/>
      <c r="EFG202" s="307"/>
      <c r="EFH202" s="307"/>
      <c r="EFI202" s="307"/>
      <c r="EFJ202" s="307"/>
      <c r="EFK202" s="307"/>
      <c r="EFL202" s="307"/>
      <c r="EFM202" s="307"/>
      <c r="EFN202" s="307"/>
      <c r="EFO202" s="307"/>
      <c r="EFP202" s="307"/>
      <c r="EFQ202" s="307"/>
      <c r="EFR202" s="307"/>
      <c r="EFS202" s="307"/>
      <c r="EFT202" s="307"/>
      <c r="EFU202" s="307"/>
      <c r="EFV202" s="307"/>
      <c r="EFW202" s="307"/>
      <c r="EFX202" s="307"/>
      <c r="EFY202" s="307"/>
      <c r="EFZ202" s="307"/>
      <c r="EGA202" s="307"/>
      <c r="EGB202" s="307"/>
      <c r="EGC202" s="307"/>
      <c r="EGD202" s="307"/>
      <c r="EGE202" s="307"/>
      <c r="EGF202" s="307"/>
      <c r="EGG202" s="307"/>
      <c r="EGH202" s="307"/>
      <c r="EGI202" s="307"/>
      <c r="EGJ202" s="307"/>
      <c r="EGK202" s="307"/>
      <c r="EGL202" s="307"/>
      <c r="EGM202" s="307"/>
      <c r="EGN202" s="307"/>
      <c r="EGO202" s="307"/>
      <c r="EGP202" s="307"/>
      <c r="EGQ202" s="307"/>
      <c r="EGR202" s="307"/>
      <c r="EGS202" s="307"/>
      <c r="EGT202" s="307"/>
      <c r="EGU202" s="307"/>
      <c r="EGV202" s="307"/>
      <c r="EGW202" s="307"/>
      <c r="EGX202" s="307"/>
      <c r="EGY202" s="307"/>
      <c r="EGZ202" s="307"/>
      <c r="EHA202" s="307"/>
      <c r="EHB202" s="307"/>
      <c r="EHC202" s="307"/>
      <c r="EHD202" s="307"/>
      <c r="EHE202" s="307"/>
      <c r="EHF202" s="307"/>
      <c r="EHG202" s="307"/>
      <c r="EHH202" s="307"/>
      <c r="EHI202" s="307"/>
      <c r="EHJ202" s="307"/>
      <c r="EHK202" s="307"/>
      <c r="EHL202" s="307"/>
      <c r="EHM202" s="307"/>
      <c r="EHN202" s="307"/>
      <c r="EHO202" s="307"/>
      <c r="EHP202" s="307"/>
      <c r="EHQ202" s="307"/>
      <c r="EHR202" s="307"/>
      <c r="EHS202" s="307"/>
      <c r="EHT202" s="307"/>
      <c r="EHU202" s="307"/>
      <c r="EHV202" s="307"/>
      <c r="EHW202" s="307"/>
      <c r="EHX202" s="307"/>
      <c r="EHY202" s="307"/>
      <c r="EHZ202" s="307"/>
      <c r="EIA202" s="307"/>
      <c r="EIB202" s="307"/>
      <c r="EIC202" s="307"/>
      <c r="EID202" s="307"/>
      <c r="EIE202" s="307"/>
      <c r="EIF202" s="307"/>
      <c r="EIG202" s="307"/>
      <c r="EIH202" s="307"/>
      <c r="EII202" s="307"/>
      <c r="EIJ202" s="307"/>
      <c r="EIK202" s="307"/>
      <c r="EIL202" s="307"/>
      <c r="EIM202" s="307"/>
      <c r="EIN202" s="307"/>
      <c r="EIO202" s="307"/>
      <c r="EIP202" s="307"/>
      <c r="EIQ202" s="307"/>
      <c r="EIR202" s="307"/>
      <c r="EIS202" s="307"/>
      <c r="EIT202" s="307"/>
      <c r="EIU202" s="307"/>
      <c r="EIV202" s="307"/>
      <c r="EIW202" s="307"/>
      <c r="EIX202" s="307"/>
      <c r="EIY202" s="307"/>
      <c r="EIZ202" s="307"/>
      <c r="EJA202" s="307"/>
      <c r="EJB202" s="307"/>
      <c r="EJC202" s="307"/>
      <c r="EJD202" s="307"/>
      <c r="EJE202" s="307"/>
      <c r="EJF202" s="307"/>
      <c r="EJG202" s="307"/>
      <c r="EJH202" s="307"/>
      <c r="EJI202" s="307"/>
      <c r="EJJ202" s="307"/>
      <c r="EJK202" s="307"/>
      <c r="EJL202" s="307"/>
      <c r="EJM202" s="307"/>
      <c r="EJN202" s="307"/>
      <c r="EJO202" s="307"/>
      <c r="EJP202" s="307"/>
      <c r="EJQ202" s="307"/>
      <c r="EJR202" s="307"/>
      <c r="EJS202" s="307"/>
      <c r="EJT202" s="307"/>
      <c r="EJU202" s="307"/>
      <c r="EJV202" s="307"/>
      <c r="EJW202" s="307"/>
      <c r="EJX202" s="307"/>
      <c r="EJY202" s="307"/>
      <c r="EJZ202" s="307"/>
      <c r="EKA202" s="307"/>
      <c r="EKB202" s="307"/>
      <c r="EKC202" s="307"/>
      <c r="EKD202" s="307"/>
      <c r="EKE202" s="307"/>
      <c r="EKF202" s="307"/>
      <c r="EKG202" s="307"/>
      <c r="EKH202" s="307"/>
      <c r="EKI202" s="307"/>
      <c r="EKJ202" s="307"/>
      <c r="EKK202" s="307"/>
      <c r="EKL202" s="307"/>
      <c r="EKM202" s="307"/>
      <c r="EKN202" s="307"/>
      <c r="EKO202" s="307"/>
      <c r="EKP202" s="307"/>
      <c r="EKQ202" s="307"/>
      <c r="EKR202" s="307"/>
      <c r="EKS202" s="307"/>
      <c r="EKT202" s="307"/>
      <c r="EKU202" s="307"/>
      <c r="EKV202" s="307"/>
      <c r="EKW202" s="307"/>
      <c r="EKX202" s="307"/>
      <c r="EKY202" s="307"/>
      <c r="EKZ202" s="307"/>
      <c r="ELA202" s="307"/>
      <c r="ELB202" s="307"/>
      <c r="ELC202" s="307"/>
      <c r="ELD202" s="307"/>
      <c r="ELE202" s="307"/>
      <c r="ELF202" s="307"/>
      <c r="ELG202" s="307"/>
      <c r="ELH202" s="307"/>
      <c r="ELI202" s="307"/>
      <c r="ELJ202" s="307"/>
      <c r="ELK202" s="307"/>
      <c r="ELL202" s="307"/>
      <c r="ELM202" s="307"/>
      <c r="ELN202" s="307"/>
      <c r="ELO202" s="307"/>
      <c r="ELP202" s="307"/>
      <c r="ELQ202" s="307"/>
      <c r="ELR202" s="307"/>
      <c r="ELS202" s="307"/>
      <c r="ELT202" s="307"/>
      <c r="ELU202" s="307"/>
      <c r="ELV202" s="307"/>
      <c r="ELW202" s="307"/>
      <c r="ELX202" s="307"/>
      <c r="ELY202" s="307"/>
      <c r="ELZ202" s="307"/>
      <c r="EMA202" s="307"/>
      <c r="EMB202" s="307"/>
      <c r="EMC202" s="307"/>
      <c r="EMD202" s="307"/>
      <c r="EME202" s="307"/>
      <c r="EMF202" s="307"/>
      <c r="EMG202" s="307"/>
      <c r="EMH202" s="307"/>
      <c r="EMI202" s="307"/>
      <c r="EMJ202" s="307"/>
      <c r="EMK202" s="307"/>
      <c r="EML202" s="307"/>
      <c r="EMM202" s="307"/>
      <c r="EMN202" s="307"/>
      <c r="EMO202" s="307"/>
      <c r="EMP202" s="307"/>
      <c r="EMQ202" s="307"/>
      <c r="EMR202" s="307"/>
      <c r="EMS202" s="307"/>
      <c r="EMT202" s="307"/>
      <c r="EMU202" s="307"/>
      <c r="EMV202" s="307"/>
      <c r="EMW202" s="307"/>
      <c r="EMX202" s="307"/>
      <c r="EMY202" s="307"/>
      <c r="EMZ202" s="307"/>
      <c r="ENA202" s="307"/>
      <c r="ENB202" s="307"/>
      <c r="ENC202" s="307"/>
      <c r="END202" s="307"/>
      <c r="ENE202" s="307"/>
      <c r="ENF202" s="307"/>
      <c r="ENG202" s="307"/>
      <c r="ENH202" s="307"/>
      <c r="ENI202" s="307"/>
      <c r="ENJ202" s="307"/>
      <c r="ENK202" s="307"/>
      <c r="ENL202" s="307"/>
      <c r="ENM202" s="307"/>
      <c r="ENN202" s="307"/>
      <c r="ENO202" s="307"/>
      <c r="ENP202" s="307"/>
      <c r="ENQ202" s="307"/>
      <c r="ENR202" s="307"/>
      <c r="ENS202" s="307"/>
      <c r="ENT202" s="307"/>
      <c r="ENU202" s="307"/>
      <c r="ENV202" s="307"/>
      <c r="ENW202" s="307"/>
      <c r="ENX202" s="307"/>
      <c r="ENY202" s="307"/>
      <c r="ENZ202" s="307"/>
      <c r="EOA202" s="307"/>
      <c r="EOB202" s="307"/>
      <c r="EOC202" s="307"/>
      <c r="EOD202" s="307"/>
      <c r="EOE202" s="307"/>
      <c r="EOF202" s="307"/>
      <c r="EOG202" s="307"/>
      <c r="EOH202" s="307"/>
      <c r="EOI202" s="307"/>
      <c r="EOJ202" s="307"/>
      <c r="EOK202" s="307"/>
      <c r="EOL202" s="307"/>
      <c r="EOM202" s="307"/>
      <c r="EON202" s="307"/>
      <c r="EOO202" s="307"/>
      <c r="EOP202" s="307"/>
      <c r="EOQ202" s="307"/>
      <c r="EOR202" s="307"/>
      <c r="EOS202" s="307"/>
      <c r="EOT202" s="307"/>
      <c r="EOU202" s="307"/>
      <c r="EOV202" s="307"/>
      <c r="EOW202" s="307"/>
      <c r="EOX202" s="307"/>
      <c r="EOY202" s="307"/>
      <c r="EOZ202" s="307"/>
      <c r="EPA202" s="307"/>
      <c r="EPB202" s="307"/>
      <c r="EPC202" s="307"/>
      <c r="EPD202" s="307"/>
      <c r="EPE202" s="307"/>
      <c r="EPF202" s="307"/>
      <c r="EPG202" s="307"/>
      <c r="EPH202" s="307"/>
      <c r="EPI202" s="307"/>
      <c r="EPJ202" s="307"/>
      <c r="EPK202" s="307"/>
      <c r="EPL202" s="307"/>
      <c r="EPM202" s="307"/>
      <c r="EPN202" s="307"/>
      <c r="EPO202" s="307"/>
      <c r="EPP202" s="307"/>
      <c r="EPQ202" s="307"/>
      <c r="EPR202" s="307"/>
      <c r="EPS202" s="307"/>
      <c r="EPT202" s="307"/>
      <c r="EPU202" s="307"/>
      <c r="EPV202" s="307"/>
      <c r="EPW202" s="307"/>
      <c r="EPX202" s="307"/>
      <c r="EPY202" s="307"/>
      <c r="EPZ202" s="307"/>
      <c r="EQA202" s="307"/>
      <c r="EQB202" s="307"/>
      <c r="EQC202" s="307"/>
      <c r="EQD202" s="307"/>
      <c r="EQE202" s="307"/>
      <c r="EQF202" s="307"/>
      <c r="EQG202" s="307"/>
      <c r="EQH202" s="307"/>
      <c r="EQI202" s="307"/>
      <c r="EQJ202" s="307"/>
      <c r="EQK202" s="307"/>
      <c r="EQL202" s="307"/>
      <c r="EQM202" s="307"/>
      <c r="EQN202" s="307"/>
      <c r="EQO202" s="307"/>
      <c r="EQP202" s="307"/>
      <c r="EQQ202" s="307"/>
      <c r="EQR202" s="307"/>
      <c r="EQS202" s="307"/>
      <c r="EQT202" s="307"/>
      <c r="EQU202" s="307"/>
      <c r="EQV202" s="307"/>
      <c r="EQW202" s="307"/>
      <c r="EQX202" s="307"/>
      <c r="EQY202" s="307"/>
      <c r="EQZ202" s="307"/>
      <c r="ERA202" s="307"/>
      <c r="ERB202" s="307"/>
      <c r="ERC202" s="307"/>
      <c r="ERD202" s="307"/>
      <c r="ERE202" s="307"/>
      <c r="ERF202" s="307"/>
      <c r="ERG202" s="307"/>
      <c r="ERH202" s="307"/>
      <c r="ERI202" s="307"/>
      <c r="ERJ202" s="307"/>
      <c r="ERK202" s="307"/>
      <c r="ERL202" s="307"/>
      <c r="ERM202" s="307"/>
      <c r="ERN202" s="307"/>
      <c r="ERO202" s="307"/>
      <c r="ERP202" s="307"/>
      <c r="ERQ202" s="307"/>
      <c r="ERR202" s="307"/>
      <c r="ERS202" s="307"/>
      <c r="ERT202" s="307"/>
      <c r="ERU202" s="307"/>
      <c r="ERV202" s="307"/>
      <c r="ERW202" s="307"/>
      <c r="ERX202" s="307"/>
      <c r="ERY202" s="307"/>
      <c r="ERZ202" s="307"/>
      <c r="ESA202" s="307"/>
      <c r="ESB202" s="307"/>
      <c r="ESC202" s="307"/>
      <c r="ESD202" s="307"/>
      <c r="ESE202" s="307"/>
      <c r="ESF202" s="307"/>
      <c r="ESG202" s="307"/>
      <c r="ESH202" s="307"/>
      <c r="ESI202" s="307"/>
      <c r="ESJ202" s="307"/>
      <c r="ESK202" s="307"/>
      <c r="ESL202" s="307"/>
      <c r="ESM202" s="307"/>
      <c r="ESN202" s="307"/>
      <c r="ESO202" s="307"/>
      <c r="ESP202" s="307"/>
      <c r="ESQ202" s="307"/>
      <c r="ESR202" s="307"/>
      <c r="ESS202" s="307"/>
      <c r="EST202" s="307"/>
      <c r="ESU202" s="307"/>
      <c r="ESV202" s="307"/>
      <c r="ESW202" s="307"/>
      <c r="ESX202" s="307"/>
      <c r="ESY202" s="307"/>
      <c r="ESZ202" s="307"/>
      <c r="ETA202" s="307"/>
      <c r="ETB202" s="307"/>
      <c r="ETC202" s="307"/>
      <c r="ETD202" s="307"/>
      <c r="ETE202" s="307"/>
      <c r="ETF202" s="307"/>
      <c r="ETG202" s="307"/>
      <c r="ETH202" s="307"/>
      <c r="ETI202" s="307"/>
      <c r="ETJ202" s="307"/>
      <c r="ETK202" s="307"/>
      <c r="ETL202" s="307"/>
      <c r="ETM202" s="307"/>
      <c r="ETN202" s="307"/>
      <c r="ETO202" s="307"/>
      <c r="ETP202" s="307"/>
      <c r="ETQ202" s="307"/>
      <c r="ETR202" s="307"/>
      <c r="ETS202" s="307"/>
      <c r="ETT202" s="307"/>
      <c r="ETU202" s="307"/>
      <c r="ETV202" s="307"/>
      <c r="ETW202" s="307"/>
      <c r="ETX202" s="307"/>
      <c r="ETY202" s="307"/>
      <c r="ETZ202" s="307"/>
      <c r="EUA202" s="307"/>
      <c r="EUB202" s="307"/>
      <c r="EUC202" s="307"/>
      <c r="EUD202" s="307"/>
      <c r="EUE202" s="307"/>
      <c r="EUF202" s="307"/>
      <c r="EUG202" s="307"/>
      <c r="EUH202" s="307"/>
      <c r="EUI202" s="307"/>
      <c r="EUJ202" s="307"/>
      <c r="EUK202" s="307"/>
      <c r="EUL202" s="307"/>
      <c r="EUM202" s="307"/>
      <c r="EUN202" s="307"/>
      <c r="EUO202" s="307"/>
      <c r="EUP202" s="307"/>
      <c r="EUQ202" s="307"/>
      <c r="EUR202" s="307"/>
      <c r="EUS202" s="307"/>
      <c r="EUT202" s="307"/>
      <c r="EUU202" s="307"/>
      <c r="EUV202" s="307"/>
      <c r="EUW202" s="307"/>
      <c r="EUX202" s="307"/>
      <c r="EUY202" s="307"/>
      <c r="EUZ202" s="307"/>
      <c r="EVA202" s="307"/>
      <c r="EVB202" s="307"/>
      <c r="EVC202" s="307"/>
      <c r="EVD202" s="307"/>
      <c r="EVE202" s="307"/>
      <c r="EVF202" s="307"/>
      <c r="EVG202" s="307"/>
      <c r="EVH202" s="307"/>
      <c r="EVI202" s="307"/>
      <c r="EVJ202" s="307"/>
      <c r="EVK202" s="307"/>
      <c r="EVL202" s="307"/>
      <c r="EVM202" s="307"/>
      <c r="EVN202" s="307"/>
      <c r="EVO202" s="307"/>
      <c r="EVP202" s="307"/>
      <c r="EVQ202" s="307"/>
      <c r="EVR202" s="307"/>
      <c r="EVS202" s="307"/>
      <c r="EVT202" s="307"/>
      <c r="EVU202" s="307"/>
      <c r="EVV202" s="307"/>
      <c r="EVW202" s="307"/>
      <c r="EVX202" s="307"/>
      <c r="EVY202" s="307"/>
      <c r="EVZ202" s="307"/>
      <c r="EWA202" s="307"/>
      <c r="EWB202" s="307"/>
      <c r="EWC202" s="307"/>
      <c r="EWD202" s="307"/>
      <c r="EWE202" s="307"/>
      <c r="EWF202" s="307"/>
      <c r="EWG202" s="307"/>
      <c r="EWH202" s="307"/>
      <c r="EWI202" s="307"/>
      <c r="EWJ202" s="307"/>
      <c r="EWK202" s="307"/>
      <c r="EWL202" s="307"/>
      <c r="EWM202" s="307"/>
      <c r="EWN202" s="307"/>
      <c r="EWO202" s="307"/>
      <c r="EWP202" s="307"/>
      <c r="EWQ202" s="307"/>
      <c r="EWR202" s="307"/>
      <c r="EWS202" s="307"/>
      <c r="EWT202" s="307"/>
      <c r="EWU202" s="307"/>
      <c r="EWV202" s="307"/>
      <c r="EWW202" s="307"/>
      <c r="EWX202" s="307"/>
      <c r="EWY202" s="307"/>
      <c r="EWZ202" s="307"/>
      <c r="EXA202" s="307"/>
      <c r="EXB202" s="307"/>
      <c r="EXC202" s="307"/>
      <c r="EXD202" s="307"/>
      <c r="EXE202" s="307"/>
      <c r="EXF202" s="307"/>
      <c r="EXG202" s="307"/>
      <c r="EXH202" s="307"/>
      <c r="EXI202" s="307"/>
      <c r="EXJ202" s="307"/>
      <c r="EXK202" s="307"/>
      <c r="EXL202" s="307"/>
      <c r="EXM202" s="307"/>
      <c r="EXN202" s="307"/>
      <c r="EXO202" s="307"/>
      <c r="EXP202" s="307"/>
      <c r="EXQ202" s="307"/>
      <c r="EXR202" s="307"/>
      <c r="EXS202" s="307"/>
      <c r="EXT202" s="307"/>
      <c r="EXU202" s="307"/>
      <c r="EXV202" s="307"/>
      <c r="EXW202" s="307"/>
      <c r="EXX202" s="307"/>
      <c r="EXY202" s="307"/>
      <c r="EXZ202" s="307"/>
      <c r="EYA202" s="307"/>
      <c r="EYB202" s="307"/>
      <c r="EYC202" s="307"/>
      <c r="EYD202" s="307"/>
      <c r="EYE202" s="307"/>
      <c r="EYF202" s="307"/>
      <c r="EYG202" s="307"/>
      <c r="EYH202" s="307"/>
      <c r="EYI202" s="307"/>
      <c r="EYJ202" s="307"/>
      <c r="EYK202" s="307"/>
      <c r="EYL202" s="307"/>
      <c r="EYM202" s="307"/>
      <c r="EYN202" s="307"/>
      <c r="EYO202" s="307"/>
      <c r="EYP202" s="307"/>
      <c r="EYQ202" s="307"/>
      <c r="EYR202" s="307"/>
      <c r="EYS202" s="307"/>
      <c r="EYT202" s="307"/>
      <c r="EYU202" s="307"/>
      <c r="EYV202" s="307"/>
      <c r="EYW202" s="307"/>
      <c r="EYX202" s="307"/>
      <c r="EYY202" s="307"/>
      <c r="EYZ202" s="307"/>
      <c r="EZA202" s="307"/>
      <c r="EZB202" s="307"/>
      <c r="EZC202" s="307"/>
      <c r="EZD202" s="307"/>
      <c r="EZE202" s="307"/>
      <c r="EZF202" s="307"/>
      <c r="EZG202" s="307"/>
      <c r="EZH202" s="307"/>
      <c r="EZI202" s="307"/>
      <c r="EZJ202" s="307"/>
      <c r="EZK202" s="307"/>
      <c r="EZL202" s="307"/>
      <c r="EZM202" s="307"/>
      <c r="EZN202" s="307"/>
      <c r="EZO202" s="307"/>
      <c r="EZP202" s="307"/>
      <c r="EZQ202" s="307"/>
      <c r="EZR202" s="307"/>
      <c r="EZS202" s="307"/>
      <c r="EZT202" s="307"/>
      <c r="EZU202" s="307"/>
      <c r="EZV202" s="307"/>
      <c r="EZW202" s="307"/>
      <c r="EZX202" s="307"/>
      <c r="EZY202" s="307"/>
      <c r="EZZ202" s="307"/>
      <c r="FAA202" s="307"/>
      <c r="FAB202" s="307"/>
      <c r="FAC202" s="307"/>
      <c r="FAD202" s="307"/>
      <c r="FAE202" s="307"/>
      <c r="FAF202" s="307"/>
      <c r="FAG202" s="307"/>
      <c r="FAH202" s="307"/>
      <c r="FAI202" s="307"/>
      <c r="FAJ202" s="307"/>
      <c r="FAK202" s="307"/>
      <c r="FAL202" s="307"/>
      <c r="FAM202" s="307"/>
      <c r="FAN202" s="307"/>
      <c r="FAO202" s="307"/>
      <c r="FAP202" s="307"/>
      <c r="FAQ202" s="307"/>
      <c r="FAR202" s="307"/>
      <c r="FAS202" s="307"/>
      <c r="FAT202" s="307"/>
      <c r="FAU202" s="307"/>
      <c r="FAV202" s="307"/>
      <c r="FAW202" s="307"/>
      <c r="FAX202" s="307"/>
      <c r="FAY202" s="307"/>
      <c r="FAZ202" s="307"/>
      <c r="FBA202" s="307"/>
      <c r="FBB202" s="307"/>
      <c r="FBC202" s="307"/>
      <c r="FBD202" s="307"/>
      <c r="FBE202" s="307"/>
      <c r="FBF202" s="307"/>
      <c r="FBG202" s="307"/>
      <c r="FBH202" s="307"/>
      <c r="FBI202" s="307"/>
      <c r="FBJ202" s="307"/>
      <c r="FBK202" s="307"/>
      <c r="FBL202" s="307"/>
      <c r="FBM202" s="307"/>
      <c r="FBN202" s="307"/>
      <c r="FBO202" s="307"/>
      <c r="FBP202" s="307"/>
      <c r="FBQ202" s="307"/>
      <c r="FBR202" s="307"/>
      <c r="FBS202" s="307"/>
      <c r="FBT202" s="307"/>
      <c r="FBU202" s="307"/>
      <c r="FBV202" s="307"/>
      <c r="FBW202" s="307"/>
      <c r="FBX202" s="307"/>
      <c r="FBY202" s="307"/>
      <c r="FBZ202" s="307"/>
      <c r="FCA202" s="307"/>
      <c r="FCB202" s="307"/>
      <c r="FCC202" s="307"/>
      <c r="FCD202" s="307"/>
      <c r="FCE202" s="307"/>
      <c r="FCF202" s="307"/>
      <c r="FCG202" s="307"/>
      <c r="FCH202" s="307"/>
      <c r="FCI202" s="307"/>
      <c r="FCJ202" s="307"/>
      <c r="FCK202" s="307"/>
      <c r="FCL202" s="307"/>
      <c r="FCM202" s="307"/>
      <c r="FCN202" s="307"/>
      <c r="FCO202" s="307"/>
      <c r="FCP202" s="307"/>
      <c r="FCQ202" s="307"/>
      <c r="FCR202" s="307"/>
      <c r="FCS202" s="307"/>
      <c r="FCT202" s="307"/>
      <c r="FCU202" s="307"/>
      <c r="FCV202" s="307"/>
      <c r="FCW202" s="307"/>
      <c r="FCX202" s="307"/>
      <c r="FCY202" s="307"/>
      <c r="FCZ202" s="307"/>
      <c r="FDA202" s="307"/>
      <c r="FDB202" s="307"/>
      <c r="FDC202" s="307"/>
      <c r="FDD202" s="307"/>
      <c r="FDE202" s="307"/>
      <c r="FDF202" s="307"/>
      <c r="FDG202" s="307"/>
      <c r="FDH202" s="307"/>
      <c r="FDI202" s="307"/>
      <c r="FDJ202" s="307"/>
      <c r="FDK202" s="307"/>
      <c r="FDL202" s="307"/>
      <c r="FDM202" s="307"/>
      <c r="FDN202" s="307"/>
      <c r="FDO202" s="307"/>
      <c r="FDP202" s="307"/>
      <c r="FDQ202" s="307"/>
      <c r="FDR202" s="307"/>
      <c r="FDS202" s="307"/>
      <c r="FDT202" s="307"/>
      <c r="FDU202" s="307"/>
      <c r="FDV202" s="307"/>
      <c r="FDW202" s="307"/>
      <c r="FDX202" s="307"/>
      <c r="FDY202" s="307"/>
      <c r="FDZ202" s="307"/>
      <c r="FEA202" s="307"/>
      <c r="FEB202" s="307"/>
      <c r="FEC202" s="307"/>
      <c r="FED202" s="307"/>
      <c r="FEE202" s="307"/>
      <c r="FEF202" s="307"/>
      <c r="FEG202" s="307"/>
      <c r="FEH202" s="307"/>
      <c r="FEI202" s="307"/>
      <c r="FEJ202" s="307"/>
      <c r="FEK202" s="307"/>
      <c r="FEL202" s="307"/>
      <c r="FEM202" s="307"/>
      <c r="FEN202" s="307"/>
      <c r="FEO202" s="307"/>
      <c r="FEP202" s="307"/>
      <c r="FEQ202" s="307"/>
      <c r="FER202" s="307"/>
      <c r="FES202" s="307"/>
      <c r="FET202" s="307"/>
      <c r="FEU202" s="307"/>
      <c r="FEV202" s="307"/>
      <c r="FEW202" s="307"/>
      <c r="FEX202" s="307"/>
      <c r="FEY202" s="307"/>
      <c r="FEZ202" s="307"/>
      <c r="FFA202" s="307"/>
      <c r="FFB202" s="307"/>
      <c r="FFC202" s="307"/>
      <c r="FFD202" s="307"/>
      <c r="FFE202" s="307"/>
      <c r="FFF202" s="307"/>
      <c r="FFG202" s="307"/>
      <c r="FFH202" s="307"/>
      <c r="FFI202" s="307"/>
      <c r="FFJ202" s="307"/>
      <c r="FFK202" s="307"/>
      <c r="FFL202" s="307"/>
      <c r="FFM202" s="307"/>
      <c r="FFN202" s="307"/>
      <c r="FFO202" s="307"/>
      <c r="FFP202" s="307"/>
      <c r="FFQ202" s="307"/>
      <c r="FFR202" s="307"/>
      <c r="FFS202" s="307"/>
      <c r="FFT202" s="307"/>
      <c r="FFU202" s="307"/>
      <c r="FFV202" s="307"/>
      <c r="FFW202" s="307"/>
      <c r="FFX202" s="307"/>
      <c r="FFY202" s="307"/>
      <c r="FFZ202" s="307"/>
      <c r="FGA202" s="307"/>
      <c r="FGB202" s="307"/>
      <c r="FGC202" s="307"/>
      <c r="FGD202" s="307"/>
      <c r="FGE202" s="307"/>
      <c r="FGF202" s="307"/>
      <c r="FGG202" s="307"/>
      <c r="FGH202" s="307"/>
      <c r="FGI202" s="307"/>
      <c r="FGJ202" s="307"/>
      <c r="FGK202" s="307"/>
      <c r="FGL202" s="307"/>
      <c r="FGM202" s="307"/>
      <c r="FGN202" s="307"/>
      <c r="FGO202" s="307"/>
      <c r="FGP202" s="307"/>
      <c r="FGQ202" s="307"/>
      <c r="FGR202" s="307"/>
      <c r="FGS202" s="307"/>
      <c r="FGT202" s="307"/>
      <c r="FGU202" s="307"/>
      <c r="FGV202" s="307"/>
      <c r="FGW202" s="307"/>
      <c r="FGX202" s="307"/>
      <c r="FGY202" s="307"/>
      <c r="FGZ202" s="307"/>
      <c r="FHA202" s="307"/>
      <c r="FHB202" s="307"/>
      <c r="FHC202" s="307"/>
      <c r="FHD202" s="307"/>
      <c r="FHE202" s="307"/>
      <c r="FHF202" s="307"/>
      <c r="FHG202" s="307"/>
      <c r="FHH202" s="307"/>
      <c r="FHI202" s="307"/>
      <c r="FHJ202" s="307"/>
      <c r="FHK202" s="307"/>
      <c r="FHL202" s="307"/>
      <c r="FHM202" s="307"/>
      <c r="FHN202" s="307"/>
      <c r="FHO202" s="307"/>
      <c r="FHP202" s="307"/>
      <c r="FHQ202" s="307"/>
      <c r="FHR202" s="307"/>
      <c r="FHS202" s="307"/>
      <c r="FHT202" s="307"/>
      <c r="FHU202" s="307"/>
      <c r="FHV202" s="307"/>
      <c r="FHW202" s="307"/>
      <c r="FHX202" s="307"/>
      <c r="FHY202" s="307"/>
      <c r="FHZ202" s="307"/>
      <c r="FIA202" s="307"/>
      <c r="FIB202" s="307"/>
      <c r="FIC202" s="307"/>
      <c r="FID202" s="307"/>
      <c r="FIE202" s="307"/>
      <c r="FIF202" s="307"/>
      <c r="FIG202" s="307"/>
      <c r="FIH202" s="307"/>
      <c r="FII202" s="307"/>
      <c r="FIJ202" s="307"/>
      <c r="FIK202" s="307"/>
      <c r="FIL202" s="307"/>
      <c r="FIM202" s="307"/>
      <c r="FIN202" s="307"/>
      <c r="FIO202" s="307"/>
      <c r="FIP202" s="307"/>
      <c r="FIQ202" s="307"/>
      <c r="FIR202" s="307"/>
      <c r="FIS202" s="307"/>
      <c r="FIT202" s="307"/>
      <c r="FIU202" s="307"/>
      <c r="FIV202" s="307"/>
      <c r="FIW202" s="307"/>
      <c r="FIX202" s="307"/>
      <c r="FIY202" s="307"/>
      <c r="FIZ202" s="307"/>
      <c r="FJA202" s="307"/>
      <c r="FJB202" s="307"/>
      <c r="FJC202" s="307"/>
      <c r="FJD202" s="307"/>
      <c r="FJE202" s="307"/>
      <c r="FJF202" s="307"/>
      <c r="FJG202" s="307"/>
      <c r="FJH202" s="307"/>
      <c r="FJI202" s="307"/>
      <c r="FJJ202" s="307"/>
      <c r="FJK202" s="307"/>
      <c r="FJL202" s="307"/>
      <c r="FJM202" s="307"/>
      <c r="FJN202" s="307"/>
      <c r="FJO202" s="307"/>
      <c r="FJP202" s="307"/>
      <c r="FJQ202" s="307"/>
      <c r="FJR202" s="307"/>
      <c r="FJS202" s="307"/>
      <c r="FJT202" s="307"/>
      <c r="FJU202" s="307"/>
      <c r="FJV202" s="307"/>
      <c r="FJW202" s="307"/>
      <c r="FJX202" s="307"/>
      <c r="FJY202" s="307"/>
      <c r="FJZ202" s="307"/>
      <c r="FKA202" s="307"/>
      <c r="FKB202" s="307"/>
      <c r="FKC202" s="307"/>
      <c r="FKD202" s="307"/>
      <c r="FKE202" s="307"/>
      <c r="FKF202" s="307"/>
      <c r="FKG202" s="307"/>
      <c r="FKH202" s="307"/>
      <c r="FKI202" s="307"/>
      <c r="FKJ202" s="307"/>
      <c r="FKK202" s="307"/>
      <c r="FKL202" s="307"/>
      <c r="FKM202" s="307"/>
      <c r="FKN202" s="307"/>
      <c r="FKO202" s="307"/>
      <c r="FKP202" s="307"/>
      <c r="FKQ202" s="307"/>
      <c r="FKR202" s="307"/>
      <c r="FKS202" s="307"/>
      <c r="FKT202" s="307"/>
      <c r="FKU202" s="307"/>
      <c r="FKV202" s="307"/>
      <c r="FKW202" s="307"/>
      <c r="FKX202" s="307"/>
      <c r="FKY202" s="307"/>
      <c r="FKZ202" s="307"/>
      <c r="FLA202" s="307"/>
      <c r="FLB202" s="307"/>
      <c r="FLC202" s="307"/>
      <c r="FLD202" s="307"/>
      <c r="FLE202" s="307"/>
      <c r="FLF202" s="307"/>
      <c r="FLG202" s="307"/>
      <c r="FLH202" s="307"/>
      <c r="FLI202" s="307"/>
      <c r="FLJ202" s="307"/>
      <c r="FLK202" s="307"/>
      <c r="FLL202" s="307"/>
      <c r="FLM202" s="307"/>
      <c r="FLN202" s="307"/>
      <c r="FLO202" s="307"/>
      <c r="FLP202" s="307"/>
      <c r="FLQ202" s="307"/>
      <c r="FLR202" s="307"/>
      <c r="FLS202" s="307"/>
      <c r="FLT202" s="307"/>
      <c r="FLU202" s="307"/>
      <c r="FLV202" s="307"/>
      <c r="FLW202" s="307"/>
      <c r="FLX202" s="307"/>
      <c r="FLY202" s="307"/>
      <c r="FLZ202" s="307"/>
      <c r="FMA202" s="307"/>
      <c r="FMB202" s="307"/>
      <c r="FMC202" s="307"/>
      <c r="FMD202" s="307"/>
      <c r="FME202" s="307"/>
      <c r="FMF202" s="307"/>
      <c r="FMG202" s="307"/>
      <c r="FMH202" s="307"/>
      <c r="FMI202" s="307"/>
      <c r="FMJ202" s="307"/>
      <c r="FMK202" s="307"/>
      <c r="FML202" s="307"/>
      <c r="FMM202" s="307"/>
      <c r="FMN202" s="307"/>
      <c r="FMO202" s="307"/>
      <c r="FMP202" s="307"/>
      <c r="FMQ202" s="307"/>
      <c r="FMR202" s="307"/>
      <c r="FMS202" s="307"/>
      <c r="FMT202" s="307"/>
      <c r="FMU202" s="307"/>
      <c r="FMV202" s="307"/>
      <c r="FMW202" s="307"/>
      <c r="FMX202" s="307"/>
      <c r="FMY202" s="307"/>
      <c r="FMZ202" s="307"/>
      <c r="FNA202" s="307"/>
      <c r="FNB202" s="307"/>
      <c r="FNC202" s="307"/>
      <c r="FND202" s="307"/>
      <c r="FNE202" s="307"/>
      <c r="FNF202" s="307"/>
      <c r="FNG202" s="307"/>
      <c r="FNH202" s="307"/>
      <c r="FNI202" s="307"/>
      <c r="FNJ202" s="307"/>
      <c r="FNK202" s="307"/>
      <c r="FNL202" s="307"/>
      <c r="FNM202" s="307"/>
      <c r="FNN202" s="307"/>
      <c r="FNO202" s="307"/>
      <c r="FNP202" s="307"/>
      <c r="FNQ202" s="307"/>
      <c r="FNR202" s="307"/>
      <c r="FNS202" s="307"/>
      <c r="FNT202" s="307"/>
      <c r="FNU202" s="307"/>
      <c r="FNV202" s="307"/>
      <c r="FNW202" s="307"/>
      <c r="FNX202" s="307"/>
      <c r="FNY202" s="307"/>
      <c r="FNZ202" s="307"/>
      <c r="FOA202" s="307"/>
      <c r="FOB202" s="307"/>
      <c r="FOC202" s="307"/>
      <c r="FOD202" s="307"/>
      <c r="FOE202" s="307"/>
      <c r="FOF202" s="307"/>
      <c r="FOG202" s="307"/>
      <c r="FOH202" s="307"/>
      <c r="FOI202" s="307"/>
      <c r="FOJ202" s="307"/>
      <c r="FOK202" s="307"/>
      <c r="FOL202" s="307"/>
      <c r="FOM202" s="307"/>
      <c r="FON202" s="307"/>
      <c r="FOO202" s="307"/>
      <c r="FOP202" s="307"/>
      <c r="FOQ202" s="307"/>
      <c r="FOR202" s="307"/>
      <c r="FOS202" s="307"/>
      <c r="FOT202" s="307"/>
      <c r="FOU202" s="307"/>
      <c r="FOV202" s="307"/>
      <c r="FOW202" s="307"/>
      <c r="FOX202" s="307"/>
      <c r="FOY202" s="307"/>
      <c r="FOZ202" s="307"/>
      <c r="FPA202" s="307"/>
      <c r="FPB202" s="307"/>
      <c r="FPC202" s="307"/>
      <c r="FPD202" s="307"/>
      <c r="FPE202" s="307"/>
      <c r="FPF202" s="307"/>
      <c r="FPG202" s="307"/>
      <c r="FPH202" s="307"/>
      <c r="FPI202" s="307"/>
      <c r="FPJ202" s="307"/>
      <c r="FPK202" s="307"/>
      <c r="FPL202" s="307"/>
      <c r="FPM202" s="307"/>
      <c r="FPN202" s="307"/>
      <c r="FPO202" s="307"/>
      <c r="FPP202" s="307"/>
      <c r="FPQ202" s="307"/>
      <c r="FPR202" s="307"/>
      <c r="FPS202" s="307"/>
      <c r="FPT202" s="307"/>
      <c r="FPU202" s="307"/>
      <c r="FPV202" s="307"/>
      <c r="FPW202" s="307"/>
      <c r="FPX202" s="307"/>
      <c r="FPY202" s="307"/>
      <c r="FPZ202" s="307"/>
      <c r="FQA202" s="307"/>
      <c r="FQB202" s="307"/>
      <c r="FQC202" s="307"/>
      <c r="FQD202" s="307"/>
      <c r="FQE202" s="307"/>
      <c r="FQF202" s="307"/>
      <c r="FQG202" s="307"/>
      <c r="FQH202" s="307"/>
      <c r="FQI202" s="307"/>
      <c r="FQJ202" s="307"/>
      <c r="FQK202" s="307"/>
      <c r="FQL202" s="307"/>
      <c r="FQM202" s="307"/>
      <c r="FQN202" s="307"/>
      <c r="FQO202" s="307"/>
      <c r="FQP202" s="307"/>
      <c r="FQQ202" s="307"/>
      <c r="FQR202" s="307"/>
      <c r="FQS202" s="307"/>
      <c r="FQT202" s="307"/>
      <c r="FQU202" s="307"/>
      <c r="FQV202" s="307"/>
      <c r="FQW202" s="307"/>
      <c r="FQX202" s="307"/>
      <c r="FQY202" s="307"/>
      <c r="FQZ202" s="307"/>
      <c r="FRA202" s="307"/>
      <c r="FRB202" s="307"/>
      <c r="FRC202" s="307"/>
      <c r="FRD202" s="307"/>
      <c r="FRE202" s="307"/>
      <c r="FRF202" s="307"/>
      <c r="FRG202" s="307"/>
      <c r="FRH202" s="307"/>
      <c r="FRI202" s="307"/>
      <c r="FRJ202" s="307"/>
      <c r="FRK202" s="307"/>
      <c r="FRL202" s="307"/>
      <c r="FRM202" s="307"/>
      <c r="FRN202" s="307"/>
      <c r="FRO202" s="307"/>
      <c r="FRP202" s="307"/>
      <c r="FRQ202" s="307"/>
      <c r="FRR202" s="307"/>
      <c r="FRS202" s="307"/>
      <c r="FRT202" s="307"/>
      <c r="FRU202" s="307"/>
      <c r="FRV202" s="307"/>
      <c r="FRW202" s="307"/>
      <c r="FRX202" s="307"/>
      <c r="FRY202" s="307"/>
      <c r="FRZ202" s="307"/>
      <c r="FSA202" s="307"/>
      <c r="FSB202" s="307"/>
      <c r="FSC202" s="307"/>
      <c r="FSD202" s="307"/>
      <c r="FSE202" s="307"/>
      <c r="FSF202" s="307"/>
      <c r="FSG202" s="307"/>
      <c r="FSH202" s="307"/>
      <c r="FSI202" s="307"/>
      <c r="FSJ202" s="307"/>
      <c r="FSK202" s="307"/>
      <c r="FSL202" s="307"/>
      <c r="FSM202" s="307"/>
      <c r="FSN202" s="307"/>
      <c r="FSO202" s="307"/>
      <c r="FSP202" s="307"/>
      <c r="FSQ202" s="307"/>
      <c r="FSR202" s="307"/>
      <c r="FSS202" s="307"/>
      <c r="FST202" s="307"/>
      <c r="FSU202" s="307"/>
      <c r="FSV202" s="307"/>
      <c r="FSW202" s="307"/>
      <c r="FSX202" s="307"/>
      <c r="FSY202" s="307"/>
      <c r="FSZ202" s="307"/>
      <c r="FTA202" s="307"/>
      <c r="FTB202" s="307"/>
      <c r="FTC202" s="307"/>
      <c r="FTD202" s="307"/>
      <c r="FTE202" s="307"/>
      <c r="FTF202" s="307"/>
      <c r="FTG202" s="307"/>
      <c r="FTH202" s="307"/>
      <c r="FTI202" s="307"/>
      <c r="FTJ202" s="307"/>
      <c r="FTK202" s="307"/>
      <c r="FTL202" s="307"/>
      <c r="FTM202" s="307"/>
      <c r="FTN202" s="307"/>
      <c r="FTO202" s="307"/>
      <c r="FTP202" s="307"/>
      <c r="FTQ202" s="307"/>
      <c r="FTR202" s="307"/>
      <c r="FTS202" s="307"/>
      <c r="FTT202" s="307"/>
      <c r="FTU202" s="307"/>
      <c r="FTV202" s="307"/>
      <c r="FTW202" s="307"/>
      <c r="FTX202" s="307"/>
      <c r="FTY202" s="307"/>
      <c r="FTZ202" s="307"/>
      <c r="FUA202" s="307"/>
      <c r="FUB202" s="307"/>
      <c r="FUC202" s="307"/>
      <c r="FUD202" s="307"/>
      <c r="FUE202" s="307"/>
      <c r="FUF202" s="307"/>
      <c r="FUG202" s="307"/>
      <c r="FUH202" s="307"/>
      <c r="FUI202" s="307"/>
      <c r="FUJ202" s="307"/>
      <c r="FUK202" s="307"/>
      <c r="FUL202" s="307"/>
      <c r="FUM202" s="307"/>
      <c r="FUN202" s="307"/>
      <c r="FUO202" s="307"/>
      <c r="FUP202" s="307"/>
      <c r="FUQ202" s="307"/>
      <c r="FUR202" s="307"/>
      <c r="FUS202" s="307"/>
      <c r="FUT202" s="307"/>
      <c r="FUU202" s="307"/>
      <c r="FUV202" s="307"/>
      <c r="FUW202" s="307"/>
      <c r="FUX202" s="307"/>
      <c r="FUY202" s="307"/>
      <c r="FUZ202" s="307"/>
      <c r="FVA202" s="307"/>
      <c r="FVB202" s="307"/>
      <c r="FVC202" s="307"/>
      <c r="FVD202" s="307"/>
      <c r="FVE202" s="307"/>
      <c r="FVF202" s="307"/>
      <c r="FVG202" s="307"/>
      <c r="FVH202" s="307"/>
      <c r="FVI202" s="307"/>
      <c r="FVJ202" s="307"/>
      <c r="FVK202" s="307"/>
      <c r="FVL202" s="307"/>
      <c r="FVM202" s="307"/>
      <c r="FVN202" s="307"/>
      <c r="FVO202" s="307"/>
      <c r="FVP202" s="307"/>
      <c r="FVQ202" s="307"/>
      <c r="FVR202" s="307"/>
      <c r="FVS202" s="307"/>
      <c r="FVT202" s="307"/>
      <c r="FVU202" s="307"/>
      <c r="FVV202" s="307"/>
      <c r="FVW202" s="307"/>
      <c r="FVX202" s="307"/>
      <c r="FVY202" s="307"/>
      <c r="FVZ202" s="307"/>
      <c r="FWA202" s="307"/>
      <c r="FWB202" s="307"/>
      <c r="FWC202" s="307"/>
      <c r="FWD202" s="307"/>
      <c r="FWE202" s="307"/>
      <c r="FWF202" s="307"/>
      <c r="FWG202" s="307"/>
      <c r="FWH202" s="307"/>
      <c r="FWI202" s="307"/>
      <c r="FWJ202" s="307"/>
      <c r="FWK202" s="307"/>
      <c r="FWL202" s="307"/>
      <c r="FWM202" s="307"/>
      <c r="FWN202" s="307"/>
      <c r="FWO202" s="307"/>
      <c r="FWP202" s="307"/>
      <c r="FWQ202" s="307"/>
      <c r="FWR202" s="307"/>
      <c r="FWS202" s="307"/>
      <c r="FWT202" s="307"/>
      <c r="FWU202" s="307"/>
      <c r="FWV202" s="307"/>
      <c r="FWW202" s="307"/>
      <c r="FWX202" s="307"/>
      <c r="FWY202" s="307"/>
      <c r="FWZ202" s="307"/>
      <c r="FXA202" s="307"/>
      <c r="FXB202" s="307"/>
      <c r="FXC202" s="307"/>
      <c r="FXD202" s="307"/>
      <c r="FXE202" s="307"/>
      <c r="FXF202" s="307"/>
      <c r="FXG202" s="307"/>
      <c r="FXH202" s="307"/>
      <c r="FXI202" s="307"/>
      <c r="FXJ202" s="307"/>
      <c r="FXK202" s="307"/>
      <c r="FXL202" s="307"/>
      <c r="FXM202" s="307"/>
      <c r="FXN202" s="307"/>
      <c r="FXO202" s="307"/>
      <c r="FXP202" s="307"/>
      <c r="FXQ202" s="307"/>
      <c r="FXR202" s="307"/>
      <c r="FXS202" s="307"/>
      <c r="FXT202" s="307"/>
      <c r="FXU202" s="307"/>
      <c r="FXV202" s="307"/>
      <c r="FXW202" s="307"/>
      <c r="FXX202" s="307"/>
      <c r="FXY202" s="307"/>
      <c r="FXZ202" s="307"/>
      <c r="FYA202" s="307"/>
      <c r="FYB202" s="307"/>
      <c r="FYC202" s="307"/>
      <c r="FYD202" s="307"/>
      <c r="FYE202" s="307"/>
      <c r="FYF202" s="307"/>
      <c r="FYG202" s="307"/>
      <c r="FYH202" s="307"/>
      <c r="FYI202" s="307"/>
      <c r="FYJ202" s="307"/>
      <c r="FYK202" s="307"/>
      <c r="FYL202" s="307"/>
      <c r="FYM202" s="307"/>
      <c r="FYN202" s="307"/>
      <c r="FYO202" s="307"/>
      <c r="FYP202" s="307"/>
      <c r="FYQ202" s="307"/>
      <c r="FYR202" s="307"/>
      <c r="FYS202" s="307"/>
      <c r="FYT202" s="307"/>
      <c r="FYU202" s="307"/>
      <c r="FYV202" s="307"/>
      <c r="FYW202" s="307"/>
      <c r="FYX202" s="307"/>
      <c r="FYY202" s="307"/>
      <c r="FYZ202" s="307"/>
      <c r="FZA202" s="307"/>
      <c r="FZB202" s="307"/>
      <c r="FZC202" s="307"/>
      <c r="FZD202" s="307"/>
      <c r="FZE202" s="307"/>
      <c r="FZF202" s="307"/>
      <c r="FZG202" s="307"/>
      <c r="FZH202" s="307"/>
      <c r="FZI202" s="307"/>
      <c r="FZJ202" s="307"/>
      <c r="FZK202" s="307"/>
      <c r="FZL202" s="307"/>
      <c r="FZM202" s="307"/>
      <c r="FZN202" s="307"/>
      <c r="FZO202" s="307"/>
      <c r="FZP202" s="307"/>
      <c r="FZQ202" s="307"/>
      <c r="FZR202" s="307"/>
      <c r="FZS202" s="307"/>
      <c r="FZT202" s="307"/>
      <c r="FZU202" s="307"/>
      <c r="FZV202" s="307"/>
      <c r="FZW202" s="307"/>
      <c r="FZX202" s="307"/>
      <c r="FZY202" s="307"/>
      <c r="FZZ202" s="307"/>
      <c r="GAA202" s="307"/>
      <c r="GAB202" s="307"/>
      <c r="GAC202" s="307"/>
      <c r="GAD202" s="307"/>
      <c r="GAE202" s="307"/>
      <c r="GAF202" s="307"/>
      <c r="GAG202" s="307"/>
      <c r="GAH202" s="307"/>
      <c r="GAI202" s="307"/>
      <c r="GAJ202" s="307"/>
      <c r="GAK202" s="307"/>
      <c r="GAL202" s="307"/>
      <c r="GAM202" s="307"/>
      <c r="GAN202" s="307"/>
      <c r="GAO202" s="307"/>
      <c r="GAP202" s="307"/>
      <c r="GAQ202" s="307"/>
      <c r="GAR202" s="307"/>
      <c r="GAS202" s="307"/>
      <c r="GAT202" s="307"/>
      <c r="GAU202" s="307"/>
      <c r="GAV202" s="307"/>
      <c r="GAW202" s="307"/>
      <c r="GAX202" s="307"/>
      <c r="GAY202" s="307"/>
      <c r="GAZ202" s="307"/>
      <c r="GBA202" s="307"/>
      <c r="GBB202" s="307"/>
      <c r="GBC202" s="307"/>
      <c r="GBD202" s="307"/>
      <c r="GBE202" s="307"/>
      <c r="GBF202" s="307"/>
      <c r="GBG202" s="307"/>
      <c r="GBH202" s="307"/>
      <c r="GBI202" s="307"/>
      <c r="GBJ202" s="307"/>
      <c r="GBK202" s="307"/>
      <c r="GBL202" s="307"/>
      <c r="GBM202" s="307"/>
      <c r="GBN202" s="307"/>
      <c r="GBO202" s="307"/>
      <c r="GBP202" s="307"/>
      <c r="GBQ202" s="307"/>
      <c r="GBR202" s="307"/>
      <c r="GBS202" s="307"/>
      <c r="GBT202" s="307"/>
      <c r="GBU202" s="307"/>
      <c r="GBV202" s="307"/>
      <c r="GBW202" s="307"/>
      <c r="GBX202" s="307"/>
      <c r="GBY202" s="307"/>
      <c r="GBZ202" s="307"/>
      <c r="GCA202" s="307"/>
      <c r="GCB202" s="307"/>
      <c r="GCC202" s="307"/>
      <c r="GCD202" s="307"/>
      <c r="GCE202" s="307"/>
      <c r="GCF202" s="307"/>
      <c r="GCG202" s="307"/>
      <c r="GCH202" s="307"/>
      <c r="GCI202" s="307"/>
      <c r="GCJ202" s="307"/>
      <c r="GCK202" s="307"/>
      <c r="GCL202" s="307"/>
      <c r="GCM202" s="307"/>
      <c r="GCN202" s="307"/>
      <c r="GCO202" s="307"/>
      <c r="GCP202" s="307"/>
      <c r="GCQ202" s="307"/>
      <c r="GCR202" s="307"/>
      <c r="GCS202" s="307"/>
      <c r="GCT202" s="307"/>
      <c r="GCU202" s="307"/>
      <c r="GCV202" s="307"/>
      <c r="GCW202" s="307"/>
      <c r="GCX202" s="307"/>
      <c r="GCY202" s="307"/>
      <c r="GCZ202" s="307"/>
      <c r="GDA202" s="307"/>
      <c r="GDB202" s="307"/>
      <c r="GDC202" s="307"/>
      <c r="GDD202" s="307"/>
      <c r="GDE202" s="307"/>
      <c r="GDF202" s="307"/>
      <c r="GDG202" s="307"/>
      <c r="GDH202" s="307"/>
      <c r="GDI202" s="307"/>
      <c r="GDJ202" s="307"/>
      <c r="GDK202" s="307"/>
      <c r="GDL202" s="307"/>
      <c r="GDM202" s="307"/>
      <c r="GDN202" s="307"/>
      <c r="GDO202" s="307"/>
      <c r="GDP202" s="307"/>
      <c r="GDQ202" s="307"/>
      <c r="GDR202" s="307"/>
      <c r="GDS202" s="307"/>
      <c r="GDT202" s="307"/>
      <c r="GDU202" s="307"/>
      <c r="GDV202" s="307"/>
      <c r="GDW202" s="307"/>
      <c r="GDX202" s="307"/>
      <c r="GDY202" s="307"/>
      <c r="GDZ202" s="307"/>
      <c r="GEA202" s="307"/>
      <c r="GEB202" s="307"/>
      <c r="GEC202" s="307"/>
      <c r="GED202" s="307"/>
      <c r="GEE202" s="307"/>
      <c r="GEF202" s="307"/>
      <c r="GEG202" s="307"/>
      <c r="GEH202" s="307"/>
      <c r="GEI202" s="307"/>
      <c r="GEJ202" s="307"/>
      <c r="GEK202" s="307"/>
      <c r="GEL202" s="307"/>
      <c r="GEM202" s="307"/>
      <c r="GEN202" s="307"/>
      <c r="GEO202" s="307"/>
      <c r="GEP202" s="307"/>
      <c r="GEQ202" s="307"/>
      <c r="GER202" s="307"/>
      <c r="GES202" s="307"/>
      <c r="GET202" s="307"/>
      <c r="GEU202" s="307"/>
      <c r="GEV202" s="307"/>
      <c r="GEW202" s="307"/>
      <c r="GEX202" s="307"/>
      <c r="GEY202" s="307"/>
      <c r="GEZ202" s="307"/>
      <c r="GFA202" s="307"/>
      <c r="GFB202" s="307"/>
      <c r="GFC202" s="307"/>
      <c r="GFD202" s="307"/>
      <c r="GFE202" s="307"/>
      <c r="GFF202" s="307"/>
      <c r="GFG202" s="307"/>
      <c r="GFH202" s="307"/>
      <c r="GFI202" s="307"/>
      <c r="GFJ202" s="307"/>
      <c r="GFK202" s="307"/>
      <c r="GFL202" s="307"/>
      <c r="GFM202" s="307"/>
      <c r="GFN202" s="307"/>
      <c r="GFO202" s="307"/>
      <c r="GFP202" s="307"/>
      <c r="GFQ202" s="307"/>
      <c r="GFR202" s="307"/>
      <c r="GFS202" s="307"/>
      <c r="GFT202" s="307"/>
      <c r="GFU202" s="307"/>
      <c r="GFV202" s="307"/>
      <c r="GFW202" s="307"/>
      <c r="GFX202" s="307"/>
      <c r="GFY202" s="307"/>
      <c r="GFZ202" s="307"/>
      <c r="GGA202" s="307"/>
      <c r="GGB202" s="307"/>
      <c r="GGC202" s="307"/>
      <c r="GGD202" s="307"/>
      <c r="GGE202" s="307"/>
      <c r="GGF202" s="307"/>
      <c r="GGG202" s="307"/>
      <c r="GGH202" s="307"/>
      <c r="GGI202" s="307"/>
      <c r="GGJ202" s="307"/>
      <c r="GGK202" s="307"/>
      <c r="GGL202" s="307"/>
      <c r="GGM202" s="307"/>
      <c r="GGN202" s="307"/>
      <c r="GGO202" s="307"/>
      <c r="GGP202" s="307"/>
      <c r="GGQ202" s="307"/>
      <c r="GGR202" s="307"/>
      <c r="GGS202" s="307"/>
      <c r="GGT202" s="307"/>
      <c r="GGU202" s="307"/>
      <c r="GGV202" s="307"/>
      <c r="GGW202" s="307"/>
      <c r="GGX202" s="307"/>
      <c r="GGY202" s="307"/>
      <c r="GGZ202" s="307"/>
      <c r="GHA202" s="307"/>
      <c r="GHB202" s="307"/>
      <c r="GHC202" s="307"/>
      <c r="GHD202" s="307"/>
      <c r="GHE202" s="307"/>
      <c r="GHF202" s="307"/>
      <c r="GHG202" s="307"/>
      <c r="GHH202" s="307"/>
      <c r="GHI202" s="307"/>
      <c r="GHJ202" s="307"/>
      <c r="GHK202" s="307"/>
      <c r="GHL202" s="307"/>
      <c r="GHM202" s="307"/>
      <c r="GHN202" s="307"/>
      <c r="GHO202" s="307"/>
      <c r="GHP202" s="307"/>
      <c r="GHQ202" s="307"/>
      <c r="GHR202" s="307"/>
      <c r="GHS202" s="307"/>
      <c r="GHT202" s="307"/>
      <c r="GHU202" s="307"/>
      <c r="GHV202" s="307"/>
      <c r="GHW202" s="307"/>
      <c r="GHX202" s="307"/>
      <c r="GHY202" s="307"/>
      <c r="GHZ202" s="307"/>
      <c r="GIA202" s="307"/>
      <c r="GIB202" s="307"/>
      <c r="GIC202" s="307"/>
      <c r="GID202" s="307"/>
      <c r="GIE202" s="307"/>
      <c r="GIF202" s="307"/>
      <c r="GIG202" s="307"/>
      <c r="GIH202" s="307"/>
      <c r="GII202" s="307"/>
      <c r="GIJ202" s="307"/>
      <c r="GIK202" s="307"/>
      <c r="GIL202" s="307"/>
      <c r="GIM202" s="307"/>
      <c r="GIN202" s="307"/>
      <c r="GIO202" s="307"/>
      <c r="GIP202" s="307"/>
      <c r="GIQ202" s="307"/>
      <c r="GIR202" s="307"/>
      <c r="GIS202" s="307"/>
      <c r="GIT202" s="307"/>
      <c r="GIU202" s="307"/>
      <c r="GIV202" s="307"/>
      <c r="GIW202" s="307"/>
      <c r="GIX202" s="307"/>
      <c r="GIY202" s="307"/>
      <c r="GIZ202" s="307"/>
      <c r="GJA202" s="307"/>
      <c r="GJB202" s="307"/>
      <c r="GJC202" s="307"/>
      <c r="GJD202" s="307"/>
      <c r="GJE202" s="307"/>
      <c r="GJF202" s="307"/>
      <c r="GJG202" s="307"/>
      <c r="GJH202" s="307"/>
      <c r="GJI202" s="307"/>
      <c r="GJJ202" s="307"/>
      <c r="GJK202" s="307"/>
      <c r="GJL202" s="307"/>
      <c r="GJM202" s="307"/>
      <c r="GJN202" s="307"/>
      <c r="GJO202" s="307"/>
      <c r="GJP202" s="307"/>
      <c r="GJQ202" s="307"/>
      <c r="GJR202" s="307"/>
      <c r="GJS202" s="307"/>
      <c r="GJT202" s="307"/>
      <c r="GJU202" s="307"/>
      <c r="GJV202" s="307"/>
      <c r="GJW202" s="307"/>
      <c r="GJX202" s="307"/>
      <c r="GJY202" s="307"/>
      <c r="GJZ202" s="307"/>
      <c r="GKA202" s="307"/>
      <c r="GKB202" s="307"/>
      <c r="GKC202" s="307"/>
      <c r="GKD202" s="307"/>
      <c r="GKE202" s="307"/>
      <c r="GKF202" s="307"/>
      <c r="GKG202" s="307"/>
      <c r="GKH202" s="307"/>
      <c r="GKI202" s="307"/>
      <c r="GKJ202" s="307"/>
      <c r="GKK202" s="307"/>
      <c r="GKL202" s="307"/>
      <c r="GKM202" s="307"/>
      <c r="GKN202" s="307"/>
      <c r="GKO202" s="307"/>
      <c r="GKP202" s="307"/>
      <c r="GKQ202" s="307"/>
      <c r="GKR202" s="307"/>
      <c r="GKS202" s="307"/>
      <c r="GKT202" s="307"/>
      <c r="GKU202" s="307"/>
      <c r="GKV202" s="307"/>
      <c r="GKW202" s="307"/>
      <c r="GKX202" s="307"/>
      <c r="GKY202" s="307"/>
      <c r="GKZ202" s="307"/>
      <c r="GLA202" s="307"/>
      <c r="GLB202" s="307"/>
      <c r="GLC202" s="307"/>
      <c r="GLD202" s="307"/>
      <c r="GLE202" s="307"/>
      <c r="GLF202" s="307"/>
      <c r="GLG202" s="307"/>
      <c r="GLH202" s="307"/>
      <c r="GLI202" s="307"/>
      <c r="GLJ202" s="307"/>
      <c r="GLK202" s="307"/>
      <c r="GLL202" s="307"/>
      <c r="GLM202" s="307"/>
      <c r="GLN202" s="307"/>
      <c r="GLO202" s="307"/>
      <c r="GLP202" s="307"/>
      <c r="GLQ202" s="307"/>
      <c r="GLR202" s="307"/>
      <c r="GLS202" s="307"/>
      <c r="GLT202" s="307"/>
      <c r="GLU202" s="307"/>
      <c r="GLV202" s="307"/>
      <c r="GLW202" s="307"/>
      <c r="GLX202" s="307"/>
      <c r="GLY202" s="307"/>
      <c r="GLZ202" s="307"/>
      <c r="GMA202" s="307"/>
      <c r="GMB202" s="307"/>
      <c r="GMC202" s="307"/>
      <c r="GMD202" s="307"/>
      <c r="GME202" s="307"/>
      <c r="GMF202" s="307"/>
      <c r="GMG202" s="307"/>
      <c r="GMH202" s="307"/>
      <c r="GMI202" s="307"/>
      <c r="GMJ202" s="307"/>
      <c r="GMK202" s="307"/>
      <c r="GML202" s="307"/>
      <c r="GMM202" s="307"/>
      <c r="GMN202" s="307"/>
      <c r="GMO202" s="307"/>
      <c r="GMP202" s="307"/>
      <c r="GMQ202" s="307"/>
      <c r="GMR202" s="307"/>
      <c r="GMS202" s="307"/>
      <c r="GMT202" s="307"/>
      <c r="GMU202" s="307"/>
      <c r="GMV202" s="307"/>
      <c r="GMW202" s="307"/>
      <c r="GMX202" s="307"/>
      <c r="GMY202" s="307"/>
      <c r="GMZ202" s="307"/>
      <c r="GNA202" s="307"/>
      <c r="GNB202" s="307"/>
      <c r="GNC202" s="307"/>
      <c r="GND202" s="307"/>
      <c r="GNE202" s="307"/>
      <c r="GNF202" s="307"/>
      <c r="GNG202" s="307"/>
      <c r="GNH202" s="307"/>
      <c r="GNI202" s="307"/>
      <c r="GNJ202" s="307"/>
      <c r="GNK202" s="307"/>
      <c r="GNL202" s="307"/>
      <c r="GNM202" s="307"/>
      <c r="GNN202" s="307"/>
      <c r="GNO202" s="307"/>
      <c r="GNP202" s="307"/>
      <c r="GNQ202" s="307"/>
      <c r="GNR202" s="307"/>
      <c r="GNS202" s="307"/>
      <c r="GNT202" s="307"/>
      <c r="GNU202" s="307"/>
      <c r="GNV202" s="307"/>
      <c r="GNW202" s="307"/>
      <c r="GNX202" s="307"/>
      <c r="GNY202" s="307"/>
      <c r="GNZ202" s="307"/>
      <c r="GOA202" s="307"/>
      <c r="GOB202" s="307"/>
      <c r="GOC202" s="307"/>
      <c r="GOD202" s="307"/>
      <c r="GOE202" s="307"/>
      <c r="GOF202" s="307"/>
      <c r="GOG202" s="307"/>
      <c r="GOH202" s="307"/>
      <c r="GOI202" s="307"/>
      <c r="GOJ202" s="307"/>
      <c r="GOK202" s="307"/>
      <c r="GOL202" s="307"/>
      <c r="GOM202" s="307"/>
      <c r="GON202" s="307"/>
      <c r="GOO202" s="307"/>
      <c r="GOP202" s="307"/>
      <c r="GOQ202" s="307"/>
      <c r="GOR202" s="307"/>
      <c r="GOS202" s="307"/>
      <c r="GOT202" s="307"/>
      <c r="GOU202" s="307"/>
      <c r="GOV202" s="307"/>
      <c r="GOW202" s="307"/>
      <c r="GOX202" s="307"/>
      <c r="GOY202" s="307"/>
      <c r="GOZ202" s="307"/>
      <c r="GPA202" s="307"/>
      <c r="GPB202" s="307"/>
      <c r="GPC202" s="307"/>
      <c r="GPD202" s="307"/>
      <c r="GPE202" s="307"/>
      <c r="GPF202" s="307"/>
      <c r="GPG202" s="307"/>
      <c r="GPH202" s="307"/>
      <c r="GPI202" s="307"/>
      <c r="GPJ202" s="307"/>
      <c r="GPK202" s="307"/>
      <c r="GPL202" s="307"/>
      <c r="GPM202" s="307"/>
      <c r="GPN202" s="307"/>
      <c r="GPO202" s="307"/>
      <c r="GPP202" s="307"/>
      <c r="GPQ202" s="307"/>
      <c r="GPR202" s="307"/>
      <c r="GPS202" s="307"/>
      <c r="GPT202" s="307"/>
      <c r="GPU202" s="307"/>
      <c r="GPV202" s="307"/>
      <c r="GPW202" s="307"/>
      <c r="GPX202" s="307"/>
      <c r="GPY202" s="307"/>
      <c r="GPZ202" s="307"/>
      <c r="GQA202" s="307"/>
      <c r="GQB202" s="307"/>
      <c r="GQC202" s="307"/>
      <c r="GQD202" s="307"/>
      <c r="GQE202" s="307"/>
      <c r="GQF202" s="307"/>
      <c r="GQG202" s="307"/>
      <c r="GQH202" s="307"/>
      <c r="GQI202" s="307"/>
      <c r="GQJ202" s="307"/>
      <c r="GQK202" s="307"/>
      <c r="GQL202" s="307"/>
      <c r="GQM202" s="307"/>
      <c r="GQN202" s="307"/>
      <c r="GQO202" s="307"/>
      <c r="GQP202" s="307"/>
      <c r="GQQ202" s="307"/>
      <c r="GQR202" s="307"/>
      <c r="GQS202" s="307"/>
      <c r="GQT202" s="307"/>
      <c r="GQU202" s="307"/>
      <c r="GQV202" s="307"/>
      <c r="GQW202" s="307"/>
      <c r="GQX202" s="307"/>
      <c r="GQY202" s="307"/>
      <c r="GQZ202" s="307"/>
      <c r="GRA202" s="307"/>
      <c r="GRB202" s="307"/>
      <c r="GRC202" s="307"/>
      <c r="GRD202" s="307"/>
      <c r="GRE202" s="307"/>
      <c r="GRF202" s="307"/>
      <c r="GRG202" s="307"/>
      <c r="GRH202" s="307"/>
      <c r="GRI202" s="307"/>
      <c r="GRJ202" s="307"/>
      <c r="GRK202" s="307"/>
      <c r="GRL202" s="307"/>
      <c r="GRM202" s="307"/>
      <c r="GRN202" s="307"/>
      <c r="GRO202" s="307"/>
      <c r="GRP202" s="307"/>
      <c r="GRQ202" s="307"/>
      <c r="GRR202" s="307"/>
      <c r="GRS202" s="307"/>
      <c r="GRT202" s="307"/>
      <c r="GRU202" s="307"/>
      <c r="GRV202" s="307"/>
      <c r="GRW202" s="307"/>
      <c r="GRX202" s="307"/>
      <c r="GRY202" s="307"/>
      <c r="GRZ202" s="307"/>
      <c r="GSA202" s="307"/>
      <c r="GSB202" s="307"/>
      <c r="GSC202" s="307"/>
      <c r="GSD202" s="307"/>
      <c r="GSE202" s="307"/>
      <c r="GSF202" s="307"/>
      <c r="GSG202" s="307"/>
      <c r="GSH202" s="307"/>
      <c r="GSI202" s="307"/>
      <c r="GSJ202" s="307"/>
      <c r="GSK202" s="307"/>
      <c r="GSL202" s="307"/>
      <c r="GSM202" s="307"/>
      <c r="GSN202" s="307"/>
      <c r="GSO202" s="307"/>
      <c r="GSP202" s="307"/>
      <c r="GSQ202" s="307"/>
      <c r="GSR202" s="307"/>
      <c r="GSS202" s="307"/>
      <c r="GST202" s="307"/>
      <c r="GSU202" s="307"/>
      <c r="GSV202" s="307"/>
      <c r="GSW202" s="307"/>
      <c r="GSX202" s="307"/>
      <c r="GSY202" s="307"/>
      <c r="GSZ202" s="307"/>
      <c r="GTA202" s="307"/>
      <c r="GTB202" s="307"/>
      <c r="GTC202" s="307"/>
      <c r="GTD202" s="307"/>
      <c r="GTE202" s="307"/>
      <c r="GTF202" s="307"/>
      <c r="GTG202" s="307"/>
      <c r="GTH202" s="307"/>
      <c r="GTI202" s="307"/>
      <c r="GTJ202" s="307"/>
      <c r="GTK202" s="307"/>
      <c r="GTL202" s="307"/>
      <c r="GTM202" s="307"/>
      <c r="GTN202" s="307"/>
      <c r="GTO202" s="307"/>
      <c r="GTP202" s="307"/>
      <c r="GTQ202" s="307"/>
      <c r="GTR202" s="307"/>
      <c r="GTS202" s="307"/>
      <c r="GTT202" s="307"/>
      <c r="GTU202" s="307"/>
      <c r="GTV202" s="307"/>
      <c r="GTW202" s="307"/>
      <c r="GTX202" s="307"/>
      <c r="GTY202" s="307"/>
      <c r="GTZ202" s="307"/>
      <c r="GUA202" s="307"/>
      <c r="GUB202" s="307"/>
      <c r="GUC202" s="307"/>
      <c r="GUD202" s="307"/>
      <c r="GUE202" s="307"/>
      <c r="GUF202" s="307"/>
      <c r="GUG202" s="307"/>
      <c r="GUH202" s="307"/>
      <c r="GUI202" s="307"/>
      <c r="GUJ202" s="307"/>
      <c r="GUK202" s="307"/>
      <c r="GUL202" s="307"/>
      <c r="GUM202" s="307"/>
      <c r="GUN202" s="307"/>
      <c r="GUO202" s="307"/>
      <c r="GUP202" s="307"/>
      <c r="GUQ202" s="307"/>
      <c r="GUR202" s="307"/>
      <c r="GUS202" s="307"/>
      <c r="GUT202" s="307"/>
      <c r="GUU202" s="307"/>
      <c r="GUV202" s="307"/>
      <c r="GUW202" s="307"/>
      <c r="GUX202" s="307"/>
      <c r="GUY202" s="307"/>
      <c r="GUZ202" s="307"/>
      <c r="GVA202" s="307"/>
      <c r="GVB202" s="307"/>
      <c r="GVC202" s="307"/>
      <c r="GVD202" s="307"/>
      <c r="GVE202" s="307"/>
      <c r="GVF202" s="307"/>
      <c r="GVG202" s="307"/>
      <c r="GVH202" s="307"/>
      <c r="GVI202" s="307"/>
      <c r="GVJ202" s="307"/>
      <c r="GVK202" s="307"/>
      <c r="GVL202" s="307"/>
      <c r="GVM202" s="307"/>
      <c r="GVN202" s="307"/>
      <c r="GVO202" s="307"/>
      <c r="GVP202" s="307"/>
      <c r="GVQ202" s="307"/>
      <c r="GVR202" s="307"/>
      <c r="GVS202" s="307"/>
      <c r="GVT202" s="307"/>
      <c r="GVU202" s="307"/>
      <c r="GVV202" s="307"/>
      <c r="GVW202" s="307"/>
      <c r="GVX202" s="307"/>
      <c r="GVY202" s="307"/>
      <c r="GVZ202" s="307"/>
      <c r="GWA202" s="307"/>
      <c r="GWB202" s="307"/>
      <c r="GWC202" s="307"/>
      <c r="GWD202" s="307"/>
      <c r="GWE202" s="307"/>
      <c r="GWF202" s="307"/>
      <c r="GWG202" s="307"/>
      <c r="GWH202" s="307"/>
      <c r="GWI202" s="307"/>
      <c r="GWJ202" s="307"/>
      <c r="GWK202" s="307"/>
      <c r="GWL202" s="307"/>
      <c r="GWM202" s="307"/>
      <c r="GWN202" s="307"/>
      <c r="GWO202" s="307"/>
      <c r="GWP202" s="307"/>
      <c r="GWQ202" s="307"/>
      <c r="GWR202" s="307"/>
      <c r="GWS202" s="307"/>
      <c r="GWT202" s="307"/>
      <c r="GWU202" s="307"/>
      <c r="GWV202" s="307"/>
      <c r="GWW202" s="307"/>
      <c r="GWX202" s="307"/>
      <c r="GWY202" s="307"/>
      <c r="GWZ202" s="307"/>
      <c r="GXA202" s="307"/>
      <c r="GXB202" s="307"/>
      <c r="GXC202" s="307"/>
      <c r="GXD202" s="307"/>
      <c r="GXE202" s="307"/>
      <c r="GXF202" s="307"/>
      <c r="GXG202" s="307"/>
      <c r="GXH202" s="307"/>
      <c r="GXI202" s="307"/>
      <c r="GXJ202" s="307"/>
      <c r="GXK202" s="307"/>
      <c r="GXL202" s="307"/>
      <c r="GXM202" s="307"/>
      <c r="GXN202" s="307"/>
      <c r="GXO202" s="307"/>
      <c r="GXP202" s="307"/>
      <c r="GXQ202" s="307"/>
      <c r="GXR202" s="307"/>
      <c r="GXS202" s="307"/>
      <c r="GXT202" s="307"/>
      <c r="GXU202" s="307"/>
      <c r="GXV202" s="307"/>
      <c r="GXW202" s="307"/>
      <c r="GXX202" s="307"/>
      <c r="GXY202" s="307"/>
      <c r="GXZ202" s="307"/>
      <c r="GYA202" s="307"/>
      <c r="GYB202" s="307"/>
      <c r="GYC202" s="307"/>
      <c r="GYD202" s="307"/>
      <c r="GYE202" s="307"/>
      <c r="GYF202" s="307"/>
      <c r="GYG202" s="307"/>
      <c r="GYH202" s="307"/>
      <c r="GYI202" s="307"/>
      <c r="GYJ202" s="307"/>
      <c r="GYK202" s="307"/>
      <c r="GYL202" s="307"/>
      <c r="GYM202" s="307"/>
      <c r="GYN202" s="307"/>
      <c r="GYO202" s="307"/>
      <c r="GYP202" s="307"/>
      <c r="GYQ202" s="307"/>
      <c r="GYR202" s="307"/>
      <c r="GYS202" s="307"/>
      <c r="GYT202" s="307"/>
      <c r="GYU202" s="307"/>
      <c r="GYV202" s="307"/>
      <c r="GYW202" s="307"/>
      <c r="GYX202" s="307"/>
      <c r="GYY202" s="307"/>
      <c r="GYZ202" s="307"/>
      <c r="GZA202" s="307"/>
      <c r="GZB202" s="307"/>
      <c r="GZC202" s="307"/>
      <c r="GZD202" s="307"/>
      <c r="GZE202" s="307"/>
      <c r="GZF202" s="307"/>
      <c r="GZG202" s="307"/>
      <c r="GZH202" s="307"/>
      <c r="GZI202" s="307"/>
      <c r="GZJ202" s="307"/>
      <c r="GZK202" s="307"/>
      <c r="GZL202" s="307"/>
      <c r="GZM202" s="307"/>
      <c r="GZN202" s="307"/>
      <c r="GZO202" s="307"/>
      <c r="GZP202" s="307"/>
      <c r="GZQ202" s="307"/>
      <c r="GZR202" s="307"/>
      <c r="GZS202" s="307"/>
      <c r="GZT202" s="307"/>
      <c r="GZU202" s="307"/>
      <c r="GZV202" s="307"/>
      <c r="GZW202" s="307"/>
      <c r="GZX202" s="307"/>
      <c r="GZY202" s="307"/>
      <c r="GZZ202" s="307"/>
      <c r="HAA202" s="307"/>
      <c r="HAB202" s="307"/>
      <c r="HAC202" s="307"/>
      <c r="HAD202" s="307"/>
      <c r="HAE202" s="307"/>
      <c r="HAF202" s="307"/>
      <c r="HAG202" s="307"/>
      <c r="HAH202" s="307"/>
      <c r="HAI202" s="307"/>
      <c r="HAJ202" s="307"/>
      <c r="HAK202" s="307"/>
      <c r="HAL202" s="307"/>
      <c r="HAM202" s="307"/>
      <c r="HAN202" s="307"/>
      <c r="HAO202" s="307"/>
      <c r="HAP202" s="307"/>
      <c r="HAQ202" s="307"/>
      <c r="HAR202" s="307"/>
      <c r="HAS202" s="307"/>
      <c r="HAT202" s="307"/>
      <c r="HAU202" s="307"/>
      <c r="HAV202" s="307"/>
      <c r="HAW202" s="307"/>
      <c r="HAX202" s="307"/>
      <c r="HAY202" s="307"/>
      <c r="HAZ202" s="307"/>
      <c r="HBA202" s="307"/>
      <c r="HBB202" s="307"/>
      <c r="HBC202" s="307"/>
      <c r="HBD202" s="307"/>
      <c r="HBE202" s="307"/>
      <c r="HBF202" s="307"/>
      <c r="HBG202" s="307"/>
      <c r="HBH202" s="307"/>
      <c r="HBI202" s="307"/>
      <c r="HBJ202" s="307"/>
      <c r="HBK202" s="307"/>
      <c r="HBL202" s="307"/>
      <c r="HBM202" s="307"/>
      <c r="HBN202" s="307"/>
      <c r="HBO202" s="307"/>
      <c r="HBP202" s="307"/>
      <c r="HBQ202" s="307"/>
      <c r="HBR202" s="307"/>
      <c r="HBS202" s="307"/>
      <c r="HBT202" s="307"/>
      <c r="HBU202" s="307"/>
      <c r="HBV202" s="307"/>
      <c r="HBW202" s="307"/>
      <c r="HBX202" s="307"/>
      <c r="HBY202" s="307"/>
      <c r="HBZ202" s="307"/>
      <c r="HCA202" s="307"/>
      <c r="HCB202" s="307"/>
      <c r="HCC202" s="307"/>
      <c r="HCD202" s="307"/>
      <c r="HCE202" s="307"/>
      <c r="HCF202" s="307"/>
      <c r="HCG202" s="307"/>
      <c r="HCH202" s="307"/>
      <c r="HCI202" s="307"/>
      <c r="HCJ202" s="307"/>
      <c r="HCK202" s="307"/>
      <c r="HCL202" s="307"/>
      <c r="HCM202" s="307"/>
      <c r="HCN202" s="307"/>
      <c r="HCO202" s="307"/>
      <c r="HCP202" s="307"/>
      <c r="HCQ202" s="307"/>
      <c r="HCR202" s="307"/>
      <c r="HCS202" s="307"/>
      <c r="HCT202" s="307"/>
      <c r="HCU202" s="307"/>
      <c r="HCV202" s="307"/>
      <c r="HCW202" s="307"/>
      <c r="HCX202" s="307"/>
      <c r="HCY202" s="307"/>
      <c r="HCZ202" s="307"/>
      <c r="HDA202" s="307"/>
      <c r="HDB202" s="307"/>
      <c r="HDC202" s="307"/>
      <c r="HDD202" s="307"/>
      <c r="HDE202" s="307"/>
      <c r="HDF202" s="307"/>
      <c r="HDG202" s="307"/>
      <c r="HDH202" s="307"/>
      <c r="HDI202" s="307"/>
      <c r="HDJ202" s="307"/>
      <c r="HDK202" s="307"/>
      <c r="HDL202" s="307"/>
      <c r="HDM202" s="307"/>
      <c r="HDN202" s="307"/>
      <c r="HDO202" s="307"/>
      <c r="HDP202" s="307"/>
      <c r="HDQ202" s="307"/>
      <c r="HDR202" s="307"/>
      <c r="HDS202" s="307"/>
      <c r="HDT202" s="307"/>
      <c r="HDU202" s="307"/>
      <c r="HDV202" s="307"/>
      <c r="HDW202" s="307"/>
      <c r="HDX202" s="307"/>
      <c r="HDY202" s="307"/>
      <c r="HDZ202" s="307"/>
      <c r="HEA202" s="307"/>
      <c r="HEB202" s="307"/>
      <c r="HEC202" s="307"/>
      <c r="HED202" s="307"/>
      <c r="HEE202" s="307"/>
      <c r="HEF202" s="307"/>
      <c r="HEG202" s="307"/>
      <c r="HEH202" s="307"/>
      <c r="HEI202" s="307"/>
      <c r="HEJ202" s="307"/>
      <c r="HEK202" s="307"/>
      <c r="HEL202" s="307"/>
      <c r="HEM202" s="307"/>
      <c r="HEN202" s="307"/>
      <c r="HEO202" s="307"/>
      <c r="HEP202" s="307"/>
      <c r="HEQ202" s="307"/>
      <c r="HER202" s="307"/>
      <c r="HES202" s="307"/>
      <c r="HET202" s="307"/>
      <c r="HEU202" s="307"/>
      <c r="HEV202" s="307"/>
      <c r="HEW202" s="307"/>
      <c r="HEX202" s="307"/>
      <c r="HEY202" s="307"/>
      <c r="HEZ202" s="307"/>
      <c r="HFA202" s="307"/>
      <c r="HFB202" s="307"/>
      <c r="HFC202" s="307"/>
      <c r="HFD202" s="307"/>
      <c r="HFE202" s="307"/>
      <c r="HFF202" s="307"/>
      <c r="HFG202" s="307"/>
      <c r="HFH202" s="307"/>
      <c r="HFI202" s="307"/>
      <c r="HFJ202" s="307"/>
      <c r="HFK202" s="307"/>
      <c r="HFL202" s="307"/>
      <c r="HFM202" s="307"/>
      <c r="HFN202" s="307"/>
      <c r="HFO202" s="307"/>
      <c r="HFP202" s="307"/>
      <c r="HFQ202" s="307"/>
      <c r="HFR202" s="307"/>
      <c r="HFS202" s="307"/>
      <c r="HFT202" s="307"/>
      <c r="HFU202" s="307"/>
      <c r="HFV202" s="307"/>
      <c r="HFW202" s="307"/>
      <c r="HFX202" s="307"/>
      <c r="HFY202" s="307"/>
      <c r="HFZ202" s="307"/>
      <c r="HGA202" s="307"/>
      <c r="HGB202" s="307"/>
      <c r="HGC202" s="307"/>
      <c r="HGD202" s="307"/>
      <c r="HGE202" s="307"/>
      <c r="HGF202" s="307"/>
      <c r="HGG202" s="307"/>
      <c r="HGH202" s="307"/>
      <c r="HGI202" s="307"/>
      <c r="HGJ202" s="307"/>
      <c r="HGK202" s="307"/>
      <c r="HGL202" s="307"/>
      <c r="HGM202" s="307"/>
      <c r="HGN202" s="307"/>
      <c r="HGO202" s="307"/>
      <c r="HGP202" s="307"/>
      <c r="HGQ202" s="307"/>
      <c r="HGR202" s="307"/>
      <c r="HGS202" s="307"/>
      <c r="HGT202" s="307"/>
      <c r="HGU202" s="307"/>
      <c r="HGV202" s="307"/>
      <c r="HGW202" s="307"/>
      <c r="HGX202" s="307"/>
      <c r="HGY202" s="307"/>
      <c r="HGZ202" s="307"/>
      <c r="HHA202" s="307"/>
      <c r="HHB202" s="307"/>
      <c r="HHC202" s="307"/>
      <c r="HHD202" s="307"/>
      <c r="HHE202" s="307"/>
      <c r="HHF202" s="307"/>
      <c r="HHG202" s="307"/>
      <c r="HHH202" s="307"/>
      <c r="HHI202" s="307"/>
      <c r="HHJ202" s="307"/>
      <c r="HHK202" s="307"/>
      <c r="HHL202" s="307"/>
      <c r="HHM202" s="307"/>
      <c r="HHN202" s="307"/>
      <c r="HHO202" s="307"/>
      <c r="HHP202" s="307"/>
      <c r="HHQ202" s="307"/>
      <c r="HHR202" s="307"/>
      <c r="HHS202" s="307"/>
      <c r="HHT202" s="307"/>
      <c r="HHU202" s="307"/>
      <c r="HHV202" s="307"/>
      <c r="HHW202" s="307"/>
      <c r="HHX202" s="307"/>
      <c r="HHY202" s="307"/>
      <c r="HHZ202" s="307"/>
      <c r="HIA202" s="307"/>
      <c r="HIB202" s="307"/>
      <c r="HIC202" s="307"/>
      <c r="HID202" s="307"/>
      <c r="HIE202" s="307"/>
      <c r="HIF202" s="307"/>
      <c r="HIG202" s="307"/>
      <c r="HIH202" s="307"/>
      <c r="HII202" s="307"/>
      <c r="HIJ202" s="307"/>
      <c r="HIK202" s="307"/>
      <c r="HIL202" s="307"/>
      <c r="HIM202" s="307"/>
      <c r="HIN202" s="307"/>
      <c r="HIO202" s="307"/>
      <c r="HIP202" s="307"/>
      <c r="HIQ202" s="307"/>
      <c r="HIR202" s="307"/>
      <c r="HIS202" s="307"/>
      <c r="HIT202" s="307"/>
      <c r="HIU202" s="307"/>
      <c r="HIV202" s="307"/>
      <c r="HIW202" s="307"/>
      <c r="HIX202" s="307"/>
      <c r="HIY202" s="307"/>
      <c r="HIZ202" s="307"/>
      <c r="HJA202" s="307"/>
      <c r="HJB202" s="307"/>
      <c r="HJC202" s="307"/>
      <c r="HJD202" s="307"/>
      <c r="HJE202" s="307"/>
      <c r="HJF202" s="307"/>
      <c r="HJG202" s="307"/>
      <c r="HJH202" s="307"/>
      <c r="HJI202" s="307"/>
      <c r="HJJ202" s="307"/>
      <c r="HJK202" s="307"/>
      <c r="HJL202" s="307"/>
      <c r="HJM202" s="307"/>
      <c r="HJN202" s="307"/>
      <c r="HJO202" s="307"/>
      <c r="HJP202" s="307"/>
      <c r="HJQ202" s="307"/>
      <c r="HJR202" s="307"/>
      <c r="HJS202" s="307"/>
      <c r="HJT202" s="307"/>
      <c r="HJU202" s="307"/>
      <c r="HJV202" s="307"/>
      <c r="HJW202" s="307"/>
      <c r="HJX202" s="307"/>
      <c r="HJY202" s="307"/>
      <c r="HJZ202" s="307"/>
      <c r="HKA202" s="307"/>
      <c r="HKB202" s="307"/>
      <c r="HKC202" s="307"/>
      <c r="HKD202" s="307"/>
      <c r="HKE202" s="307"/>
      <c r="HKF202" s="307"/>
      <c r="HKG202" s="307"/>
      <c r="HKH202" s="307"/>
      <c r="HKI202" s="307"/>
      <c r="HKJ202" s="307"/>
      <c r="HKK202" s="307"/>
      <c r="HKL202" s="307"/>
      <c r="HKM202" s="307"/>
      <c r="HKN202" s="307"/>
      <c r="HKO202" s="307"/>
      <c r="HKP202" s="307"/>
      <c r="HKQ202" s="307"/>
      <c r="HKR202" s="307"/>
      <c r="HKS202" s="307"/>
      <c r="HKT202" s="307"/>
      <c r="HKU202" s="307"/>
      <c r="HKV202" s="307"/>
      <c r="HKW202" s="307"/>
      <c r="HKX202" s="307"/>
      <c r="HKY202" s="307"/>
      <c r="HKZ202" s="307"/>
      <c r="HLA202" s="307"/>
      <c r="HLB202" s="307"/>
      <c r="HLC202" s="307"/>
      <c r="HLD202" s="307"/>
      <c r="HLE202" s="307"/>
      <c r="HLF202" s="307"/>
      <c r="HLG202" s="307"/>
      <c r="HLH202" s="307"/>
      <c r="HLI202" s="307"/>
      <c r="HLJ202" s="307"/>
      <c r="HLK202" s="307"/>
      <c r="HLL202" s="307"/>
      <c r="HLM202" s="307"/>
      <c r="HLN202" s="307"/>
      <c r="HLO202" s="307"/>
      <c r="HLP202" s="307"/>
      <c r="HLQ202" s="307"/>
      <c r="HLR202" s="307"/>
      <c r="HLS202" s="307"/>
      <c r="HLT202" s="307"/>
      <c r="HLU202" s="307"/>
      <c r="HLV202" s="307"/>
      <c r="HLW202" s="307"/>
      <c r="HLX202" s="307"/>
      <c r="HLY202" s="307"/>
      <c r="HLZ202" s="307"/>
      <c r="HMA202" s="307"/>
      <c r="HMB202" s="307"/>
      <c r="HMC202" s="307"/>
      <c r="HMD202" s="307"/>
      <c r="HME202" s="307"/>
      <c r="HMF202" s="307"/>
      <c r="HMG202" s="307"/>
      <c r="HMH202" s="307"/>
      <c r="HMI202" s="307"/>
      <c r="HMJ202" s="307"/>
      <c r="HMK202" s="307"/>
      <c r="HML202" s="307"/>
      <c r="HMM202" s="307"/>
      <c r="HMN202" s="307"/>
      <c r="HMO202" s="307"/>
      <c r="HMP202" s="307"/>
      <c r="HMQ202" s="307"/>
      <c r="HMR202" s="307"/>
      <c r="HMS202" s="307"/>
      <c r="HMT202" s="307"/>
      <c r="HMU202" s="307"/>
      <c r="HMV202" s="307"/>
      <c r="HMW202" s="307"/>
      <c r="HMX202" s="307"/>
      <c r="HMY202" s="307"/>
      <c r="HMZ202" s="307"/>
      <c r="HNA202" s="307"/>
      <c r="HNB202" s="307"/>
      <c r="HNC202" s="307"/>
      <c r="HND202" s="307"/>
      <c r="HNE202" s="307"/>
      <c r="HNF202" s="307"/>
      <c r="HNG202" s="307"/>
      <c r="HNH202" s="307"/>
      <c r="HNI202" s="307"/>
      <c r="HNJ202" s="307"/>
      <c r="HNK202" s="307"/>
      <c r="HNL202" s="307"/>
      <c r="HNM202" s="307"/>
      <c r="HNN202" s="307"/>
      <c r="HNO202" s="307"/>
      <c r="HNP202" s="307"/>
      <c r="HNQ202" s="307"/>
      <c r="HNR202" s="307"/>
      <c r="HNS202" s="307"/>
      <c r="HNT202" s="307"/>
      <c r="HNU202" s="307"/>
      <c r="HNV202" s="307"/>
      <c r="HNW202" s="307"/>
      <c r="HNX202" s="307"/>
      <c r="HNY202" s="307"/>
      <c r="HNZ202" s="307"/>
      <c r="HOA202" s="307"/>
      <c r="HOB202" s="307"/>
      <c r="HOC202" s="307"/>
      <c r="HOD202" s="307"/>
      <c r="HOE202" s="307"/>
      <c r="HOF202" s="307"/>
      <c r="HOG202" s="307"/>
      <c r="HOH202" s="307"/>
      <c r="HOI202" s="307"/>
      <c r="HOJ202" s="307"/>
      <c r="HOK202" s="307"/>
      <c r="HOL202" s="307"/>
      <c r="HOM202" s="307"/>
      <c r="HON202" s="307"/>
      <c r="HOO202" s="307"/>
      <c r="HOP202" s="307"/>
      <c r="HOQ202" s="307"/>
      <c r="HOR202" s="307"/>
      <c r="HOS202" s="307"/>
      <c r="HOT202" s="307"/>
      <c r="HOU202" s="307"/>
      <c r="HOV202" s="307"/>
      <c r="HOW202" s="307"/>
      <c r="HOX202" s="307"/>
      <c r="HOY202" s="307"/>
      <c r="HOZ202" s="307"/>
      <c r="HPA202" s="307"/>
      <c r="HPB202" s="307"/>
      <c r="HPC202" s="307"/>
      <c r="HPD202" s="307"/>
      <c r="HPE202" s="307"/>
      <c r="HPF202" s="307"/>
      <c r="HPG202" s="307"/>
      <c r="HPH202" s="307"/>
      <c r="HPI202" s="307"/>
      <c r="HPJ202" s="307"/>
      <c r="HPK202" s="307"/>
      <c r="HPL202" s="307"/>
      <c r="HPM202" s="307"/>
      <c r="HPN202" s="307"/>
      <c r="HPO202" s="307"/>
      <c r="HPP202" s="307"/>
      <c r="HPQ202" s="307"/>
      <c r="HPR202" s="307"/>
      <c r="HPS202" s="307"/>
      <c r="HPT202" s="307"/>
      <c r="HPU202" s="307"/>
      <c r="HPV202" s="307"/>
      <c r="HPW202" s="307"/>
      <c r="HPX202" s="307"/>
      <c r="HPY202" s="307"/>
      <c r="HPZ202" s="307"/>
      <c r="HQA202" s="307"/>
      <c r="HQB202" s="307"/>
      <c r="HQC202" s="307"/>
      <c r="HQD202" s="307"/>
      <c r="HQE202" s="307"/>
      <c r="HQF202" s="307"/>
      <c r="HQG202" s="307"/>
      <c r="HQH202" s="307"/>
      <c r="HQI202" s="307"/>
      <c r="HQJ202" s="307"/>
      <c r="HQK202" s="307"/>
      <c r="HQL202" s="307"/>
      <c r="HQM202" s="307"/>
      <c r="HQN202" s="307"/>
      <c r="HQO202" s="307"/>
      <c r="HQP202" s="307"/>
      <c r="HQQ202" s="307"/>
      <c r="HQR202" s="307"/>
      <c r="HQS202" s="307"/>
      <c r="HQT202" s="307"/>
      <c r="HQU202" s="307"/>
      <c r="HQV202" s="307"/>
      <c r="HQW202" s="307"/>
      <c r="HQX202" s="307"/>
      <c r="HQY202" s="307"/>
      <c r="HQZ202" s="307"/>
      <c r="HRA202" s="307"/>
      <c r="HRB202" s="307"/>
      <c r="HRC202" s="307"/>
      <c r="HRD202" s="307"/>
      <c r="HRE202" s="307"/>
      <c r="HRF202" s="307"/>
      <c r="HRG202" s="307"/>
      <c r="HRH202" s="307"/>
      <c r="HRI202" s="307"/>
      <c r="HRJ202" s="307"/>
      <c r="HRK202" s="307"/>
      <c r="HRL202" s="307"/>
      <c r="HRM202" s="307"/>
      <c r="HRN202" s="307"/>
      <c r="HRO202" s="307"/>
      <c r="HRP202" s="307"/>
      <c r="HRQ202" s="307"/>
      <c r="HRR202" s="307"/>
      <c r="HRS202" s="307"/>
      <c r="HRT202" s="307"/>
      <c r="HRU202" s="307"/>
      <c r="HRV202" s="307"/>
      <c r="HRW202" s="307"/>
      <c r="HRX202" s="307"/>
      <c r="HRY202" s="307"/>
      <c r="HRZ202" s="307"/>
      <c r="HSA202" s="307"/>
      <c r="HSB202" s="307"/>
      <c r="HSC202" s="307"/>
      <c r="HSD202" s="307"/>
      <c r="HSE202" s="307"/>
      <c r="HSF202" s="307"/>
      <c r="HSG202" s="307"/>
      <c r="HSH202" s="307"/>
      <c r="HSI202" s="307"/>
      <c r="HSJ202" s="307"/>
      <c r="HSK202" s="307"/>
      <c r="HSL202" s="307"/>
      <c r="HSM202" s="307"/>
      <c r="HSN202" s="307"/>
      <c r="HSO202" s="307"/>
      <c r="HSP202" s="307"/>
      <c r="HSQ202" s="307"/>
      <c r="HSR202" s="307"/>
      <c r="HSS202" s="307"/>
      <c r="HST202" s="307"/>
      <c r="HSU202" s="307"/>
      <c r="HSV202" s="307"/>
      <c r="HSW202" s="307"/>
      <c r="HSX202" s="307"/>
      <c r="HSY202" s="307"/>
      <c r="HSZ202" s="307"/>
      <c r="HTA202" s="307"/>
      <c r="HTB202" s="307"/>
      <c r="HTC202" s="307"/>
      <c r="HTD202" s="307"/>
      <c r="HTE202" s="307"/>
      <c r="HTF202" s="307"/>
      <c r="HTG202" s="307"/>
      <c r="HTH202" s="307"/>
      <c r="HTI202" s="307"/>
      <c r="HTJ202" s="307"/>
      <c r="HTK202" s="307"/>
      <c r="HTL202" s="307"/>
      <c r="HTM202" s="307"/>
      <c r="HTN202" s="307"/>
      <c r="HTO202" s="307"/>
      <c r="HTP202" s="307"/>
      <c r="HTQ202" s="307"/>
      <c r="HTR202" s="307"/>
      <c r="HTS202" s="307"/>
      <c r="HTT202" s="307"/>
      <c r="HTU202" s="307"/>
      <c r="HTV202" s="307"/>
      <c r="HTW202" s="307"/>
      <c r="HTX202" s="307"/>
      <c r="HTY202" s="307"/>
      <c r="HTZ202" s="307"/>
      <c r="HUA202" s="307"/>
      <c r="HUB202" s="307"/>
      <c r="HUC202" s="307"/>
      <c r="HUD202" s="307"/>
      <c r="HUE202" s="307"/>
      <c r="HUF202" s="307"/>
      <c r="HUG202" s="307"/>
      <c r="HUH202" s="307"/>
      <c r="HUI202" s="307"/>
      <c r="HUJ202" s="307"/>
      <c r="HUK202" s="307"/>
      <c r="HUL202" s="307"/>
      <c r="HUM202" s="307"/>
      <c r="HUN202" s="307"/>
      <c r="HUO202" s="307"/>
      <c r="HUP202" s="307"/>
      <c r="HUQ202" s="307"/>
      <c r="HUR202" s="307"/>
      <c r="HUS202" s="307"/>
      <c r="HUT202" s="307"/>
      <c r="HUU202" s="307"/>
      <c r="HUV202" s="307"/>
      <c r="HUW202" s="307"/>
      <c r="HUX202" s="307"/>
      <c r="HUY202" s="307"/>
      <c r="HUZ202" s="307"/>
      <c r="HVA202" s="307"/>
      <c r="HVB202" s="307"/>
      <c r="HVC202" s="307"/>
      <c r="HVD202" s="307"/>
      <c r="HVE202" s="307"/>
      <c r="HVF202" s="307"/>
      <c r="HVG202" s="307"/>
      <c r="HVH202" s="307"/>
      <c r="HVI202" s="307"/>
      <c r="HVJ202" s="307"/>
      <c r="HVK202" s="307"/>
      <c r="HVL202" s="307"/>
      <c r="HVM202" s="307"/>
      <c r="HVN202" s="307"/>
      <c r="HVO202" s="307"/>
      <c r="HVP202" s="307"/>
      <c r="HVQ202" s="307"/>
      <c r="HVR202" s="307"/>
      <c r="HVS202" s="307"/>
      <c r="HVT202" s="307"/>
      <c r="HVU202" s="307"/>
      <c r="HVV202" s="307"/>
      <c r="HVW202" s="307"/>
      <c r="HVX202" s="307"/>
      <c r="HVY202" s="307"/>
      <c r="HVZ202" s="307"/>
      <c r="HWA202" s="307"/>
      <c r="HWB202" s="307"/>
      <c r="HWC202" s="307"/>
      <c r="HWD202" s="307"/>
      <c r="HWE202" s="307"/>
      <c r="HWF202" s="307"/>
      <c r="HWG202" s="307"/>
      <c r="HWH202" s="307"/>
      <c r="HWI202" s="307"/>
      <c r="HWJ202" s="307"/>
      <c r="HWK202" s="307"/>
      <c r="HWL202" s="307"/>
      <c r="HWM202" s="307"/>
      <c r="HWN202" s="307"/>
      <c r="HWO202" s="307"/>
      <c r="HWP202" s="307"/>
      <c r="HWQ202" s="307"/>
      <c r="HWR202" s="307"/>
      <c r="HWS202" s="307"/>
      <c r="HWT202" s="307"/>
      <c r="HWU202" s="307"/>
      <c r="HWV202" s="307"/>
      <c r="HWW202" s="307"/>
      <c r="HWX202" s="307"/>
      <c r="HWY202" s="307"/>
      <c r="HWZ202" s="307"/>
      <c r="HXA202" s="307"/>
      <c r="HXB202" s="307"/>
      <c r="HXC202" s="307"/>
      <c r="HXD202" s="307"/>
      <c r="HXE202" s="307"/>
      <c r="HXF202" s="307"/>
      <c r="HXG202" s="307"/>
      <c r="HXH202" s="307"/>
      <c r="HXI202" s="307"/>
      <c r="HXJ202" s="307"/>
      <c r="HXK202" s="307"/>
      <c r="HXL202" s="307"/>
      <c r="HXM202" s="307"/>
      <c r="HXN202" s="307"/>
      <c r="HXO202" s="307"/>
      <c r="HXP202" s="307"/>
      <c r="HXQ202" s="307"/>
      <c r="HXR202" s="307"/>
      <c r="HXS202" s="307"/>
      <c r="HXT202" s="307"/>
      <c r="HXU202" s="307"/>
      <c r="HXV202" s="307"/>
      <c r="HXW202" s="307"/>
      <c r="HXX202" s="307"/>
      <c r="HXY202" s="307"/>
      <c r="HXZ202" s="307"/>
      <c r="HYA202" s="307"/>
      <c r="HYB202" s="307"/>
      <c r="HYC202" s="307"/>
      <c r="HYD202" s="307"/>
      <c r="HYE202" s="307"/>
      <c r="HYF202" s="307"/>
      <c r="HYG202" s="307"/>
      <c r="HYH202" s="307"/>
      <c r="HYI202" s="307"/>
      <c r="HYJ202" s="307"/>
      <c r="HYK202" s="307"/>
      <c r="HYL202" s="307"/>
      <c r="HYM202" s="307"/>
      <c r="HYN202" s="307"/>
      <c r="HYO202" s="307"/>
      <c r="HYP202" s="307"/>
      <c r="HYQ202" s="307"/>
      <c r="HYR202" s="307"/>
      <c r="HYS202" s="307"/>
      <c r="HYT202" s="307"/>
      <c r="HYU202" s="307"/>
      <c r="HYV202" s="307"/>
      <c r="HYW202" s="307"/>
      <c r="HYX202" s="307"/>
      <c r="HYY202" s="307"/>
      <c r="HYZ202" s="307"/>
      <c r="HZA202" s="307"/>
      <c r="HZB202" s="307"/>
      <c r="HZC202" s="307"/>
      <c r="HZD202" s="307"/>
      <c r="HZE202" s="307"/>
      <c r="HZF202" s="307"/>
      <c r="HZG202" s="307"/>
      <c r="HZH202" s="307"/>
      <c r="HZI202" s="307"/>
      <c r="HZJ202" s="307"/>
      <c r="HZK202" s="307"/>
      <c r="HZL202" s="307"/>
      <c r="HZM202" s="307"/>
      <c r="HZN202" s="307"/>
      <c r="HZO202" s="307"/>
      <c r="HZP202" s="307"/>
      <c r="HZQ202" s="307"/>
      <c r="HZR202" s="307"/>
      <c r="HZS202" s="307"/>
      <c r="HZT202" s="307"/>
      <c r="HZU202" s="307"/>
      <c r="HZV202" s="307"/>
      <c r="HZW202" s="307"/>
      <c r="HZX202" s="307"/>
      <c r="HZY202" s="307"/>
      <c r="HZZ202" s="307"/>
      <c r="IAA202" s="307"/>
      <c r="IAB202" s="307"/>
      <c r="IAC202" s="307"/>
      <c r="IAD202" s="307"/>
      <c r="IAE202" s="307"/>
      <c r="IAF202" s="307"/>
      <c r="IAG202" s="307"/>
      <c r="IAH202" s="307"/>
      <c r="IAI202" s="307"/>
      <c r="IAJ202" s="307"/>
      <c r="IAK202" s="307"/>
      <c r="IAL202" s="307"/>
      <c r="IAM202" s="307"/>
      <c r="IAN202" s="307"/>
      <c r="IAO202" s="307"/>
      <c r="IAP202" s="307"/>
      <c r="IAQ202" s="307"/>
      <c r="IAR202" s="307"/>
      <c r="IAS202" s="307"/>
      <c r="IAT202" s="307"/>
      <c r="IAU202" s="307"/>
      <c r="IAV202" s="307"/>
      <c r="IAW202" s="307"/>
      <c r="IAX202" s="307"/>
      <c r="IAY202" s="307"/>
      <c r="IAZ202" s="307"/>
      <c r="IBA202" s="307"/>
      <c r="IBB202" s="307"/>
      <c r="IBC202" s="307"/>
      <c r="IBD202" s="307"/>
      <c r="IBE202" s="307"/>
      <c r="IBF202" s="307"/>
      <c r="IBG202" s="307"/>
      <c r="IBH202" s="307"/>
      <c r="IBI202" s="307"/>
      <c r="IBJ202" s="307"/>
      <c r="IBK202" s="307"/>
      <c r="IBL202" s="307"/>
      <c r="IBM202" s="307"/>
      <c r="IBN202" s="307"/>
      <c r="IBO202" s="307"/>
      <c r="IBP202" s="307"/>
      <c r="IBQ202" s="307"/>
      <c r="IBR202" s="307"/>
      <c r="IBS202" s="307"/>
      <c r="IBT202" s="307"/>
      <c r="IBU202" s="307"/>
      <c r="IBV202" s="307"/>
      <c r="IBW202" s="307"/>
      <c r="IBX202" s="307"/>
      <c r="IBY202" s="307"/>
      <c r="IBZ202" s="307"/>
      <c r="ICA202" s="307"/>
      <c r="ICB202" s="307"/>
      <c r="ICC202" s="307"/>
      <c r="ICD202" s="307"/>
      <c r="ICE202" s="307"/>
      <c r="ICF202" s="307"/>
      <c r="ICG202" s="307"/>
      <c r="ICH202" s="307"/>
      <c r="ICI202" s="307"/>
      <c r="ICJ202" s="307"/>
      <c r="ICK202" s="307"/>
      <c r="ICL202" s="307"/>
      <c r="ICM202" s="307"/>
      <c r="ICN202" s="307"/>
      <c r="ICO202" s="307"/>
      <c r="ICP202" s="307"/>
      <c r="ICQ202" s="307"/>
      <c r="ICR202" s="307"/>
      <c r="ICS202" s="307"/>
      <c r="ICT202" s="307"/>
      <c r="ICU202" s="307"/>
      <c r="ICV202" s="307"/>
      <c r="ICW202" s="307"/>
      <c r="ICX202" s="307"/>
      <c r="ICY202" s="307"/>
      <c r="ICZ202" s="307"/>
      <c r="IDA202" s="307"/>
      <c r="IDB202" s="307"/>
      <c r="IDC202" s="307"/>
      <c r="IDD202" s="307"/>
      <c r="IDE202" s="307"/>
      <c r="IDF202" s="307"/>
      <c r="IDG202" s="307"/>
      <c r="IDH202" s="307"/>
      <c r="IDI202" s="307"/>
      <c r="IDJ202" s="307"/>
      <c r="IDK202" s="307"/>
      <c r="IDL202" s="307"/>
      <c r="IDM202" s="307"/>
      <c r="IDN202" s="307"/>
      <c r="IDO202" s="307"/>
      <c r="IDP202" s="307"/>
      <c r="IDQ202" s="307"/>
      <c r="IDR202" s="307"/>
      <c r="IDS202" s="307"/>
      <c r="IDT202" s="307"/>
      <c r="IDU202" s="307"/>
      <c r="IDV202" s="307"/>
      <c r="IDW202" s="307"/>
      <c r="IDX202" s="307"/>
      <c r="IDY202" s="307"/>
      <c r="IDZ202" s="307"/>
      <c r="IEA202" s="307"/>
      <c r="IEB202" s="307"/>
      <c r="IEC202" s="307"/>
      <c r="IED202" s="307"/>
      <c r="IEE202" s="307"/>
      <c r="IEF202" s="307"/>
      <c r="IEG202" s="307"/>
      <c r="IEH202" s="307"/>
      <c r="IEI202" s="307"/>
      <c r="IEJ202" s="307"/>
      <c r="IEK202" s="307"/>
      <c r="IEL202" s="307"/>
      <c r="IEM202" s="307"/>
      <c r="IEN202" s="307"/>
      <c r="IEO202" s="307"/>
      <c r="IEP202" s="307"/>
      <c r="IEQ202" s="307"/>
      <c r="IER202" s="307"/>
      <c r="IES202" s="307"/>
      <c r="IET202" s="307"/>
      <c r="IEU202" s="307"/>
      <c r="IEV202" s="307"/>
      <c r="IEW202" s="307"/>
      <c r="IEX202" s="307"/>
      <c r="IEY202" s="307"/>
      <c r="IEZ202" s="307"/>
      <c r="IFA202" s="307"/>
      <c r="IFB202" s="307"/>
      <c r="IFC202" s="307"/>
      <c r="IFD202" s="307"/>
      <c r="IFE202" s="307"/>
      <c r="IFF202" s="307"/>
      <c r="IFG202" s="307"/>
      <c r="IFH202" s="307"/>
      <c r="IFI202" s="307"/>
      <c r="IFJ202" s="307"/>
      <c r="IFK202" s="307"/>
      <c r="IFL202" s="307"/>
      <c r="IFM202" s="307"/>
      <c r="IFN202" s="307"/>
      <c r="IFO202" s="307"/>
      <c r="IFP202" s="307"/>
      <c r="IFQ202" s="307"/>
      <c r="IFR202" s="307"/>
      <c r="IFS202" s="307"/>
      <c r="IFT202" s="307"/>
      <c r="IFU202" s="307"/>
      <c r="IFV202" s="307"/>
      <c r="IFW202" s="307"/>
      <c r="IFX202" s="307"/>
      <c r="IFY202" s="307"/>
      <c r="IFZ202" s="307"/>
      <c r="IGA202" s="307"/>
      <c r="IGB202" s="307"/>
      <c r="IGC202" s="307"/>
      <c r="IGD202" s="307"/>
      <c r="IGE202" s="307"/>
      <c r="IGF202" s="307"/>
      <c r="IGG202" s="307"/>
      <c r="IGH202" s="307"/>
      <c r="IGI202" s="307"/>
      <c r="IGJ202" s="307"/>
      <c r="IGK202" s="307"/>
      <c r="IGL202" s="307"/>
      <c r="IGM202" s="307"/>
      <c r="IGN202" s="307"/>
      <c r="IGO202" s="307"/>
      <c r="IGP202" s="307"/>
      <c r="IGQ202" s="307"/>
      <c r="IGR202" s="307"/>
      <c r="IGS202" s="307"/>
      <c r="IGT202" s="307"/>
      <c r="IGU202" s="307"/>
      <c r="IGV202" s="307"/>
      <c r="IGW202" s="307"/>
      <c r="IGX202" s="307"/>
      <c r="IGY202" s="307"/>
      <c r="IGZ202" s="307"/>
      <c r="IHA202" s="307"/>
      <c r="IHB202" s="307"/>
      <c r="IHC202" s="307"/>
      <c r="IHD202" s="307"/>
      <c r="IHE202" s="307"/>
      <c r="IHF202" s="307"/>
      <c r="IHG202" s="307"/>
      <c r="IHH202" s="307"/>
      <c r="IHI202" s="307"/>
      <c r="IHJ202" s="307"/>
      <c r="IHK202" s="307"/>
      <c r="IHL202" s="307"/>
      <c r="IHM202" s="307"/>
      <c r="IHN202" s="307"/>
      <c r="IHO202" s="307"/>
      <c r="IHP202" s="307"/>
      <c r="IHQ202" s="307"/>
      <c r="IHR202" s="307"/>
      <c r="IHS202" s="307"/>
      <c r="IHT202" s="307"/>
      <c r="IHU202" s="307"/>
      <c r="IHV202" s="307"/>
      <c r="IHW202" s="307"/>
      <c r="IHX202" s="307"/>
      <c r="IHY202" s="307"/>
      <c r="IHZ202" s="307"/>
      <c r="IIA202" s="307"/>
      <c r="IIB202" s="307"/>
      <c r="IIC202" s="307"/>
      <c r="IID202" s="307"/>
      <c r="IIE202" s="307"/>
      <c r="IIF202" s="307"/>
      <c r="IIG202" s="307"/>
      <c r="IIH202" s="307"/>
      <c r="III202" s="307"/>
      <c r="IIJ202" s="307"/>
      <c r="IIK202" s="307"/>
      <c r="IIL202" s="307"/>
      <c r="IIM202" s="307"/>
      <c r="IIN202" s="307"/>
      <c r="IIO202" s="307"/>
      <c r="IIP202" s="307"/>
      <c r="IIQ202" s="307"/>
      <c r="IIR202" s="307"/>
      <c r="IIS202" s="307"/>
      <c r="IIT202" s="307"/>
      <c r="IIU202" s="307"/>
      <c r="IIV202" s="307"/>
      <c r="IIW202" s="307"/>
      <c r="IIX202" s="307"/>
      <c r="IIY202" s="307"/>
      <c r="IIZ202" s="307"/>
      <c r="IJA202" s="307"/>
      <c r="IJB202" s="307"/>
      <c r="IJC202" s="307"/>
      <c r="IJD202" s="307"/>
      <c r="IJE202" s="307"/>
      <c r="IJF202" s="307"/>
      <c r="IJG202" s="307"/>
      <c r="IJH202" s="307"/>
      <c r="IJI202" s="307"/>
      <c r="IJJ202" s="307"/>
      <c r="IJK202" s="307"/>
      <c r="IJL202" s="307"/>
      <c r="IJM202" s="307"/>
      <c r="IJN202" s="307"/>
      <c r="IJO202" s="307"/>
      <c r="IJP202" s="307"/>
      <c r="IJQ202" s="307"/>
      <c r="IJR202" s="307"/>
      <c r="IJS202" s="307"/>
      <c r="IJT202" s="307"/>
      <c r="IJU202" s="307"/>
      <c r="IJV202" s="307"/>
      <c r="IJW202" s="307"/>
      <c r="IJX202" s="307"/>
      <c r="IJY202" s="307"/>
      <c r="IJZ202" s="307"/>
      <c r="IKA202" s="307"/>
      <c r="IKB202" s="307"/>
      <c r="IKC202" s="307"/>
      <c r="IKD202" s="307"/>
      <c r="IKE202" s="307"/>
      <c r="IKF202" s="307"/>
      <c r="IKG202" s="307"/>
      <c r="IKH202" s="307"/>
      <c r="IKI202" s="307"/>
      <c r="IKJ202" s="307"/>
      <c r="IKK202" s="307"/>
      <c r="IKL202" s="307"/>
      <c r="IKM202" s="307"/>
      <c r="IKN202" s="307"/>
      <c r="IKO202" s="307"/>
      <c r="IKP202" s="307"/>
      <c r="IKQ202" s="307"/>
      <c r="IKR202" s="307"/>
      <c r="IKS202" s="307"/>
      <c r="IKT202" s="307"/>
      <c r="IKU202" s="307"/>
      <c r="IKV202" s="307"/>
      <c r="IKW202" s="307"/>
      <c r="IKX202" s="307"/>
      <c r="IKY202" s="307"/>
      <c r="IKZ202" s="307"/>
      <c r="ILA202" s="307"/>
      <c r="ILB202" s="307"/>
      <c r="ILC202" s="307"/>
      <c r="ILD202" s="307"/>
      <c r="ILE202" s="307"/>
      <c r="ILF202" s="307"/>
      <c r="ILG202" s="307"/>
      <c r="ILH202" s="307"/>
      <c r="ILI202" s="307"/>
      <c r="ILJ202" s="307"/>
      <c r="ILK202" s="307"/>
      <c r="ILL202" s="307"/>
      <c r="ILM202" s="307"/>
      <c r="ILN202" s="307"/>
      <c r="ILO202" s="307"/>
      <c r="ILP202" s="307"/>
      <c r="ILQ202" s="307"/>
      <c r="ILR202" s="307"/>
      <c r="ILS202" s="307"/>
      <c r="ILT202" s="307"/>
      <c r="ILU202" s="307"/>
      <c r="ILV202" s="307"/>
      <c r="ILW202" s="307"/>
      <c r="ILX202" s="307"/>
      <c r="ILY202" s="307"/>
      <c r="ILZ202" s="307"/>
      <c r="IMA202" s="307"/>
      <c r="IMB202" s="307"/>
      <c r="IMC202" s="307"/>
      <c r="IMD202" s="307"/>
      <c r="IME202" s="307"/>
      <c r="IMF202" s="307"/>
      <c r="IMG202" s="307"/>
      <c r="IMH202" s="307"/>
      <c r="IMI202" s="307"/>
      <c r="IMJ202" s="307"/>
      <c r="IMK202" s="307"/>
      <c r="IML202" s="307"/>
      <c r="IMM202" s="307"/>
      <c r="IMN202" s="307"/>
      <c r="IMO202" s="307"/>
      <c r="IMP202" s="307"/>
      <c r="IMQ202" s="307"/>
      <c r="IMR202" s="307"/>
      <c r="IMS202" s="307"/>
      <c r="IMT202" s="307"/>
      <c r="IMU202" s="307"/>
      <c r="IMV202" s="307"/>
      <c r="IMW202" s="307"/>
      <c r="IMX202" s="307"/>
      <c r="IMY202" s="307"/>
      <c r="IMZ202" s="307"/>
      <c r="INA202" s="307"/>
      <c r="INB202" s="307"/>
      <c r="INC202" s="307"/>
      <c r="IND202" s="307"/>
      <c r="INE202" s="307"/>
      <c r="INF202" s="307"/>
      <c r="ING202" s="307"/>
      <c r="INH202" s="307"/>
      <c r="INI202" s="307"/>
      <c r="INJ202" s="307"/>
      <c r="INK202" s="307"/>
      <c r="INL202" s="307"/>
      <c r="INM202" s="307"/>
      <c r="INN202" s="307"/>
      <c r="INO202" s="307"/>
      <c r="INP202" s="307"/>
      <c r="INQ202" s="307"/>
      <c r="INR202" s="307"/>
      <c r="INS202" s="307"/>
      <c r="INT202" s="307"/>
      <c r="INU202" s="307"/>
      <c r="INV202" s="307"/>
      <c r="INW202" s="307"/>
      <c r="INX202" s="307"/>
      <c r="INY202" s="307"/>
      <c r="INZ202" s="307"/>
      <c r="IOA202" s="307"/>
      <c r="IOB202" s="307"/>
      <c r="IOC202" s="307"/>
      <c r="IOD202" s="307"/>
      <c r="IOE202" s="307"/>
      <c r="IOF202" s="307"/>
      <c r="IOG202" s="307"/>
      <c r="IOH202" s="307"/>
      <c r="IOI202" s="307"/>
      <c r="IOJ202" s="307"/>
      <c r="IOK202" s="307"/>
      <c r="IOL202" s="307"/>
      <c r="IOM202" s="307"/>
      <c r="ION202" s="307"/>
      <c r="IOO202" s="307"/>
      <c r="IOP202" s="307"/>
      <c r="IOQ202" s="307"/>
      <c r="IOR202" s="307"/>
      <c r="IOS202" s="307"/>
      <c r="IOT202" s="307"/>
      <c r="IOU202" s="307"/>
      <c r="IOV202" s="307"/>
      <c r="IOW202" s="307"/>
      <c r="IOX202" s="307"/>
      <c r="IOY202" s="307"/>
      <c r="IOZ202" s="307"/>
      <c r="IPA202" s="307"/>
      <c r="IPB202" s="307"/>
      <c r="IPC202" s="307"/>
      <c r="IPD202" s="307"/>
      <c r="IPE202" s="307"/>
      <c r="IPF202" s="307"/>
      <c r="IPG202" s="307"/>
      <c r="IPH202" s="307"/>
      <c r="IPI202" s="307"/>
      <c r="IPJ202" s="307"/>
      <c r="IPK202" s="307"/>
      <c r="IPL202" s="307"/>
      <c r="IPM202" s="307"/>
      <c r="IPN202" s="307"/>
      <c r="IPO202" s="307"/>
      <c r="IPP202" s="307"/>
      <c r="IPQ202" s="307"/>
      <c r="IPR202" s="307"/>
      <c r="IPS202" s="307"/>
      <c r="IPT202" s="307"/>
      <c r="IPU202" s="307"/>
      <c r="IPV202" s="307"/>
      <c r="IPW202" s="307"/>
      <c r="IPX202" s="307"/>
      <c r="IPY202" s="307"/>
      <c r="IPZ202" s="307"/>
      <c r="IQA202" s="307"/>
      <c r="IQB202" s="307"/>
      <c r="IQC202" s="307"/>
      <c r="IQD202" s="307"/>
      <c r="IQE202" s="307"/>
      <c r="IQF202" s="307"/>
      <c r="IQG202" s="307"/>
      <c r="IQH202" s="307"/>
      <c r="IQI202" s="307"/>
      <c r="IQJ202" s="307"/>
      <c r="IQK202" s="307"/>
      <c r="IQL202" s="307"/>
      <c r="IQM202" s="307"/>
      <c r="IQN202" s="307"/>
      <c r="IQO202" s="307"/>
      <c r="IQP202" s="307"/>
      <c r="IQQ202" s="307"/>
      <c r="IQR202" s="307"/>
      <c r="IQS202" s="307"/>
      <c r="IQT202" s="307"/>
      <c r="IQU202" s="307"/>
      <c r="IQV202" s="307"/>
      <c r="IQW202" s="307"/>
      <c r="IQX202" s="307"/>
      <c r="IQY202" s="307"/>
      <c r="IQZ202" s="307"/>
      <c r="IRA202" s="307"/>
      <c r="IRB202" s="307"/>
      <c r="IRC202" s="307"/>
      <c r="IRD202" s="307"/>
      <c r="IRE202" s="307"/>
      <c r="IRF202" s="307"/>
      <c r="IRG202" s="307"/>
      <c r="IRH202" s="307"/>
      <c r="IRI202" s="307"/>
      <c r="IRJ202" s="307"/>
      <c r="IRK202" s="307"/>
      <c r="IRL202" s="307"/>
      <c r="IRM202" s="307"/>
      <c r="IRN202" s="307"/>
      <c r="IRO202" s="307"/>
      <c r="IRP202" s="307"/>
      <c r="IRQ202" s="307"/>
      <c r="IRR202" s="307"/>
      <c r="IRS202" s="307"/>
      <c r="IRT202" s="307"/>
      <c r="IRU202" s="307"/>
      <c r="IRV202" s="307"/>
      <c r="IRW202" s="307"/>
      <c r="IRX202" s="307"/>
      <c r="IRY202" s="307"/>
      <c r="IRZ202" s="307"/>
      <c r="ISA202" s="307"/>
      <c r="ISB202" s="307"/>
      <c r="ISC202" s="307"/>
      <c r="ISD202" s="307"/>
      <c r="ISE202" s="307"/>
      <c r="ISF202" s="307"/>
      <c r="ISG202" s="307"/>
      <c r="ISH202" s="307"/>
      <c r="ISI202" s="307"/>
      <c r="ISJ202" s="307"/>
      <c r="ISK202" s="307"/>
      <c r="ISL202" s="307"/>
      <c r="ISM202" s="307"/>
      <c r="ISN202" s="307"/>
      <c r="ISO202" s="307"/>
      <c r="ISP202" s="307"/>
      <c r="ISQ202" s="307"/>
      <c r="ISR202" s="307"/>
      <c r="ISS202" s="307"/>
      <c r="IST202" s="307"/>
      <c r="ISU202" s="307"/>
      <c r="ISV202" s="307"/>
      <c r="ISW202" s="307"/>
      <c r="ISX202" s="307"/>
      <c r="ISY202" s="307"/>
      <c r="ISZ202" s="307"/>
      <c r="ITA202" s="307"/>
      <c r="ITB202" s="307"/>
      <c r="ITC202" s="307"/>
      <c r="ITD202" s="307"/>
      <c r="ITE202" s="307"/>
      <c r="ITF202" s="307"/>
      <c r="ITG202" s="307"/>
      <c r="ITH202" s="307"/>
      <c r="ITI202" s="307"/>
      <c r="ITJ202" s="307"/>
      <c r="ITK202" s="307"/>
      <c r="ITL202" s="307"/>
      <c r="ITM202" s="307"/>
      <c r="ITN202" s="307"/>
      <c r="ITO202" s="307"/>
      <c r="ITP202" s="307"/>
      <c r="ITQ202" s="307"/>
      <c r="ITR202" s="307"/>
      <c r="ITS202" s="307"/>
      <c r="ITT202" s="307"/>
      <c r="ITU202" s="307"/>
      <c r="ITV202" s="307"/>
      <c r="ITW202" s="307"/>
      <c r="ITX202" s="307"/>
      <c r="ITY202" s="307"/>
      <c r="ITZ202" s="307"/>
      <c r="IUA202" s="307"/>
      <c r="IUB202" s="307"/>
      <c r="IUC202" s="307"/>
      <c r="IUD202" s="307"/>
      <c r="IUE202" s="307"/>
      <c r="IUF202" s="307"/>
      <c r="IUG202" s="307"/>
      <c r="IUH202" s="307"/>
      <c r="IUI202" s="307"/>
      <c r="IUJ202" s="307"/>
      <c r="IUK202" s="307"/>
      <c r="IUL202" s="307"/>
      <c r="IUM202" s="307"/>
      <c r="IUN202" s="307"/>
      <c r="IUO202" s="307"/>
      <c r="IUP202" s="307"/>
      <c r="IUQ202" s="307"/>
      <c r="IUR202" s="307"/>
      <c r="IUS202" s="307"/>
      <c r="IUT202" s="307"/>
      <c r="IUU202" s="307"/>
      <c r="IUV202" s="307"/>
      <c r="IUW202" s="307"/>
      <c r="IUX202" s="307"/>
      <c r="IUY202" s="307"/>
      <c r="IUZ202" s="307"/>
      <c r="IVA202" s="307"/>
      <c r="IVB202" s="307"/>
      <c r="IVC202" s="307"/>
      <c r="IVD202" s="307"/>
      <c r="IVE202" s="307"/>
      <c r="IVF202" s="307"/>
      <c r="IVG202" s="307"/>
      <c r="IVH202" s="307"/>
      <c r="IVI202" s="307"/>
      <c r="IVJ202" s="307"/>
      <c r="IVK202" s="307"/>
      <c r="IVL202" s="307"/>
      <c r="IVM202" s="307"/>
      <c r="IVN202" s="307"/>
      <c r="IVO202" s="307"/>
      <c r="IVP202" s="307"/>
      <c r="IVQ202" s="307"/>
      <c r="IVR202" s="307"/>
      <c r="IVS202" s="307"/>
      <c r="IVT202" s="307"/>
      <c r="IVU202" s="307"/>
      <c r="IVV202" s="307"/>
      <c r="IVW202" s="307"/>
      <c r="IVX202" s="307"/>
      <c r="IVY202" s="307"/>
      <c r="IVZ202" s="307"/>
      <c r="IWA202" s="307"/>
      <c r="IWB202" s="307"/>
      <c r="IWC202" s="307"/>
      <c r="IWD202" s="307"/>
      <c r="IWE202" s="307"/>
      <c r="IWF202" s="307"/>
      <c r="IWG202" s="307"/>
      <c r="IWH202" s="307"/>
      <c r="IWI202" s="307"/>
      <c r="IWJ202" s="307"/>
      <c r="IWK202" s="307"/>
      <c r="IWL202" s="307"/>
      <c r="IWM202" s="307"/>
      <c r="IWN202" s="307"/>
      <c r="IWO202" s="307"/>
      <c r="IWP202" s="307"/>
      <c r="IWQ202" s="307"/>
      <c r="IWR202" s="307"/>
      <c r="IWS202" s="307"/>
      <c r="IWT202" s="307"/>
      <c r="IWU202" s="307"/>
      <c r="IWV202" s="307"/>
      <c r="IWW202" s="307"/>
      <c r="IWX202" s="307"/>
      <c r="IWY202" s="307"/>
      <c r="IWZ202" s="307"/>
      <c r="IXA202" s="307"/>
      <c r="IXB202" s="307"/>
      <c r="IXC202" s="307"/>
      <c r="IXD202" s="307"/>
      <c r="IXE202" s="307"/>
      <c r="IXF202" s="307"/>
      <c r="IXG202" s="307"/>
      <c r="IXH202" s="307"/>
      <c r="IXI202" s="307"/>
      <c r="IXJ202" s="307"/>
      <c r="IXK202" s="307"/>
      <c r="IXL202" s="307"/>
      <c r="IXM202" s="307"/>
      <c r="IXN202" s="307"/>
      <c r="IXO202" s="307"/>
      <c r="IXP202" s="307"/>
      <c r="IXQ202" s="307"/>
      <c r="IXR202" s="307"/>
      <c r="IXS202" s="307"/>
      <c r="IXT202" s="307"/>
      <c r="IXU202" s="307"/>
      <c r="IXV202" s="307"/>
      <c r="IXW202" s="307"/>
      <c r="IXX202" s="307"/>
      <c r="IXY202" s="307"/>
      <c r="IXZ202" s="307"/>
      <c r="IYA202" s="307"/>
      <c r="IYB202" s="307"/>
      <c r="IYC202" s="307"/>
      <c r="IYD202" s="307"/>
      <c r="IYE202" s="307"/>
      <c r="IYF202" s="307"/>
      <c r="IYG202" s="307"/>
      <c r="IYH202" s="307"/>
      <c r="IYI202" s="307"/>
      <c r="IYJ202" s="307"/>
      <c r="IYK202" s="307"/>
      <c r="IYL202" s="307"/>
      <c r="IYM202" s="307"/>
      <c r="IYN202" s="307"/>
      <c r="IYO202" s="307"/>
      <c r="IYP202" s="307"/>
      <c r="IYQ202" s="307"/>
      <c r="IYR202" s="307"/>
      <c r="IYS202" s="307"/>
      <c r="IYT202" s="307"/>
      <c r="IYU202" s="307"/>
      <c r="IYV202" s="307"/>
      <c r="IYW202" s="307"/>
      <c r="IYX202" s="307"/>
      <c r="IYY202" s="307"/>
      <c r="IYZ202" s="307"/>
      <c r="IZA202" s="307"/>
      <c r="IZB202" s="307"/>
      <c r="IZC202" s="307"/>
      <c r="IZD202" s="307"/>
      <c r="IZE202" s="307"/>
      <c r="IZF202" s="307"/>
      <c r="IZG202" s="307"/>
      <c r="IZH202" s="307"/>
      <c r="IZI202" s="307"/>
      <c r="IZJ202" s="307"/>
      <c r="IZK202" s="307"/>
      <c r="IZL202" s="307"/>
      <c r="IZM202" s="307"/>
      <c r="IZN202" s="307"/>
      <c r="IZO202" s="307"/>
      <c r="IZP202" s="307"/>
      <c r="IZQ202" s="307"/>
      <c r="IZR202" s="307"/>
      <c r="IZS202" s="307"/>
      <c r="IZT202" s="307"/>
      <c r="IZU202" s="307"/>
      <c r="IZV202" s="307"/>
      <c r="IZW202" s="307"/>
      <c r="IZX202" s="307"/>
      <c r="IZY202" s="307"/>
      <c r="IZZ202" s="307"/>
      <c r="JAA202" s="307"/>
      <c r="JAB202" s="307"/>
      <c r="JAC202" s="307"/>
      <c r="JAD202" s="307"/>
      <c r="JAE202" s="307"/>
      <c r="JAF202" s="307"/>
      <c r="JAG202" s="307"/>
      <c r="JAH202" s="307"/>
      <c r="JAI202" s="307"/>
      <c r="JAJ202" s="307"/>
      <c r="JAK202" s="307"/>
      <c r="JAL202" s="307"/>
      <c r="JAM202" s="307"/>
      <c r="JAN202" s="307"/>
      <c r="JAO202" s="307"/>
      <c r="JAP202" s="307"/>
      <c r="JAQ202" s="307"/>
      <c r="JAR202" s="307"/>
      <c r="JAS202" s="307"/>
      <c r="JAT202" s="307"/>
      <c r="JAU202" s="307"/>
      <c r="JAV202" s="307"/>
      <c r="JAW202" s="307"/>
      <c r="JAX202" s="307"/>
      <c r="JAY202" s="307"/>
      <c r="JAZ202" s="307"/>
      <c r="JBA202" s="307"/>
      <c r="JBB202" s="307"/>
      <c r="JBC202" s="307"/>
      <c r="JBD202" s="307"/>
      <c r="JBE202" s="307"/>
      <c r="JBF202" s="307"/>
      <c r="JBG202" s="307"/>
      <c r="JBH202" s="307"/>
      <c r="JBI202" s="307"/>
      <c r="JBJ202" s="307"/>
      <c r="JBK202" s="307"/>
      <c r="JBL202" s="307"/>
      <c r="JBM202" s="307"/>
      <c r="JBN202" s="307"/>
      <c r="JBO202" s="307"/>
      <c r="JBP202" s="307"/>
      <c r="JBQ202" s="307"/>
      <c r="JBR202" s="307"/>
      <c r="JBS202" s="307"/>
      <c r="JBT202" s="307"/>
      <c r="JBU202" s="307"/>
      <c r="JBV202" s="307"/>
      <c r="JBW202" s="307"/>
      <c r="JBX202" s="307"/>
      <c r="JBY202" s="307"/>
      <c r="JBZ202" s="307"/>
      <c r="JCA202" s="307"/>
      <c r="JCB202" s="307"/>
      <c r="JCC202" s="307"/>
      <c r="JCD202" s="307"/>
      <c r="JCE202" s="307"/>
      <c r="JCF202" s="307"/>
      <c r="JCG202" s="307"/>
      <c r="JCH202" s="307"/>
      <c r="JCI202" s="307"/>
      <c r="JCJ202" s="307"/>
      <c r="JCK202" s="307"/>
      <c r="JCL202" s="307"/>
      <c r="JCM202" s="307"/>
      <c r="JCN202" s="307"/>
      <c r="JCO202" s="307"/>
      <c r="JCP202" s="307"/>
      <c r="JCQ202" s="307"/>
      <c r="JCR202" s="307"/>
      <c r="JCS202" s="307"/>
      <c r="JCT202" s="307"/>
      <c r="JCU202" s="307"/>
      <c r="JCV202" s="307"/>
      <c r="JCW202" s="307"/>
      <c r="JCX202" s="307"/>
      <c r="JCY202" s="307"/>
      <c r="JCZ202" s="307"/>
      <c r="JDA202" s="307"/>
      <c r="JDB202" s="307"/>
      <c r="JDC202" s="307"/>
      <c r="JDD202" s="307"/>
      <c r="JDE202" s="307"/>
      <c r="JDF202" s="307"/>
      <c r="JDG202" s="307"/>
      <c r="JDH202" s="307"/>
      <c r="JDI202" s="307"/>
      <c r="JDJ202" s="307"/>
      <c r="JDK202" s="307"/>
      <c r="JDL202" s="307"/>
      <c r="JDM202" s="307"/>
      <c r="JDN202" s="307"/>
      <c r="JDO202" s="307"/>
      <c r="JDP202" s="307"/>
      <c r="JDQ202" s="307"/>
      <c r="JDR202" s="307"/>
      <c r="JDS202" s="307"/>
      <c r="JDT202" s="307"/>
      <c r="JDU202" s="307"/>
      <c r="JDV202" s="307"/>
      <c r="JDW202" s="307"/>
      <c r="JDX202" s="307"/>
      <c r="JDY202" s="307"/>
      <c r="JDZ202" s="307"/>
      <c r="JEA202" s="307"/>
      <c r="JEB202" s="307"/>
      <c r="JEC202" s="307"/>
      <c r="JED202" s="307"/>
      <c r="JEE202" s="307"/>
      <c r="JEF202" s="307"/>
      <c r="JEG202" s="307"/>
      <c r="JEH202" s="307"/>
      <c r="JEI202" s="307"/>
      <c r="JEJ202" s="307"/>
      <c r="JEK202" s="307"/>
      <c r="JEL202" s="307"/>
      <c r="JEM202" s="307"/>
      <c r="JEN202" s="307"/>
      <c r="JEO202" s="307"/>
      <c r="JEP202" s="307"/>
      <c r="JEQ202" s="307"/>
      <c r="JER202" s="307"/>
      <c r="JES202" s="307"/>
      <c r="JET202" s="307"/>
      <c r="JEU202" s="307"/>
      <c r="JEV202" s="307"/>
      <c r="JEW202" s="307"/>
      <c r="JEX202" s="307"/>
      <c r="JEY202" s="307"/>
      <c r="JEZ202" s="307"/>
      <c r="JFA202" s="307"/>
      <c r="JFB202" s="307"/>
      <c r="JFC202" s="307"/>
      <c r="JFD202" s="307"/>
      <c r="JFE202" s="307"/>
      <c r="JFF202" s="307"/>
      <c r="JFG202" s="307"/>
      <c r="JFH202" s="307"/>
      <c r="JFI202" s="307"/>
      <c r="JFJ202" s="307"/>
      <c r="JFK202" s="307"/>
      <c r="JFL202" s="307"/>
      <c r="JFM202" s="307"/>
      <c r="JFN202" s="307"/>
      <c r="JFO202" s="307"/>
      <c r="JFP202" s="307"/>
      <c r="JFQ202" s="307"/>
      <c r="JFR202" s="307"/>
      <c r="JFS202" s="307"/>
      <c r="JFT202" s="307"/>
      <c r="JFU202" s="307"/>
      <c r="JFV202" s="307"/>
      <c r="JFW202" s="307"/>
      <c r="JFX202" s="307"/>
      <c r="JFY202" s="307"/>
      <c r="JFZ202" s="307"/>
      <c r="JGA202" s="307"/>
      <c r="JGB202" s="307"/>
      <c r="JGC202" s="307"/>
      <c r="JGD202" s="307"/>
      <c r="JGE202" s="307"/>
      <c r="JGF202" s="307"/>
      <c r="JGG202" s="307"/>
      <c r="JGH202" s="307"/>
      <c r="JGI202" s="307"/>
      <c r="JGJ202" s="307"/>
      <c r="JGK202" s="307"/>
      <c r="JGL202" s="307"/>
      <c r="JGM202" s="307"/>
      <c r="JGN202" s="307"/>
      <c r="JGO202" s="307"/>
      <c r="JGP202" s="307"/>
      <c r="JGQ202" s="307"/>
      <c r="JGR202" s="307"/>
      <c r="JGS202" s="307"/>
      <c r="JGT202" s="307"/>
      <c r="JGU202" s="307"/>
      <c r="JGV202" s="307"/>
      <c r="JGW202" s="307"/>
      <c r="JGX202" s="307"/>
      <c r="JGY202" s="307"/>
      <c r="JGZ202" s="307"/>
      <c r="JHA202" s="307"/>
      <c r="JHB202" s="307"/>
      <c r="JHC202" s="307"/>
      <c r="JHD202" s="307"/>
      <c r="JHE202" s="307"/>
      <c r="JHF202" s="307"/>
      <c r="JHG202" s="307"/>
      <c r="JHH202" s="307"/>
      <c r="JHI202" s="307"/>
      <c r="JHJ202" s="307"/>
      <c r="JHK202" s="307"/>
      <c r="JHL202" s="307"/>
      <c r="JHM202" s="307"/>
      <c r="JHN202" s="307"/>
      <c r="JHO202" s="307"/>
      <c r="JHP202" s="307"/>
      <c r="JHQ202" s="307"/>
      <c r="JHR202" s="307"/>
      <c r="JHS202" s="307"/>
      <c r="JHT202" s="307"/>
      <c r="JHU202" s="307"/>
      <c r="JHV202" s="307"/>
      <c r="JHW202" s="307"/>
      <c r="JHX202" s="307"/>
      <c r="JHY202" s="307"/>
      <c r="JHZ202" s="307"/>
      <c r="JIA202" s="307"/>
      <c r="JIB202" s="307"/>
      <c r="JIC202" s="307"/>
      <c r="JID202" s="307"/>
      <c r="JIE202" s="307"/>
      <c r="JIF202" s="307"/>
      <c r="JIG202" s="307"/>
      <c r="JIH202" s="307"/>
      <c r="JII202" s="307"/>
      <c r="JIJ202" s="307"/>
      <c r="JIK202" s="307"/>
      <c r="JIL202" s="307"/>
      <c r="JIM202" s="307"/>
      <c r="JIN202" s="307"/>
      <c r="JIO202" s="307"/>
      <c r="JIP202" s="307"/>
      <c r="JIQ202" s="307"/>
      <c r="JIR202" s="307"/>
      <c r="JIS202" s="307"/>
      <c r="JIT202" s="307"/>
      <c r="JIU202" s="307"/>
      <c r="JIV202" s="307"/>
      <c r="JIW202" s="307"/>
      <c r="JIX202" s="307"/>
      <c r="JIY202" s="307"/>
      <c r="JIZ202" s="307"/>
      <c r="JJA202" s="307"/>
      <c r="JJB202" s="307"/>
      <c r="JJC202" s="307"/>
      <c r="JJD202" s="307"/>
      <c r="JJE202" s="307"/>
      <c r="JJF202" s="307"/>
      <c r="JJG202" s="307"/>
      <c r="JJH202" s="307"/>
      <c r="JJI202" s="307"/>
      <c r="JJJ202" s="307"/>
      <c r="JJK202" s="307"/>
      <c r="JJL202" s="307"/>
      <c r="JJM202" s="307"/>
      <c r="JJN202" s="307"/>
      <c r="JJO202" s="307"/>
      <c r="JJP202" s="307"/>
      <c r="JJQ202" s="307"/>
      <c r="JJR202" s="307"/>
      <c r="JJS202" s="307"/>
      <c r="JJT202" s="307"/>
      <c r="JJU202" s="307"/>
      <c r="JJV202" s="307"/>
      <c r="JJW202" s="307"/>
      <c r="JJX202" s="307"/>
      <c r="JJY202" s="307"/>
      <c r="JJZ202" s="307"/>
      <c r="JKA202" s="307"/>
      <c r="JKB202" s="307"/>
      <c r="JKC202" s="307"/>
      <c r="JKD202" s="307"/>
      <c r="JKE202" s="307"/>
      <c r="JKF202" s="307"/>
      <c r="JKG202" s="307"/>
      <c r="JKH202" s="307"/>
      <c r="JKI202" s="307"/>
      <c r="JKJ202" s="307"/>
      <c r="JKK202" s="307"/>
      <c r="JKL202" s="307"/>
      <c r="JKM202" s="307"/>
      <c r="JKN202" s="307"/>
      <c r="JKO202" s="307"/>
      <c r="JKP202" s="307"/>
      <c r="JKQ202" s="307"/>
      <c r="JKR202" s="307"/>
      <c r="JKS202" s="307"/>
      <c r="JKT202" s="307"/>
      <c r="JKU202" s="307"/>
      <c r="JKV202" s="307"/>
      <c r="JKW202" s="307"/>
      <c r="JKX202" s="307"/>
      <c r="JKY202" s="307"/>
      <c r="JKZ202" s="307"/>
      <c r="JLA202" s="307"/>
      <c r="JLB202" s="307"/>
      <c r="JLC202" s="307"/>
      <c r="JLD202" s="307"/>
      <c r="JLE202" s="307"/>
      <c r="JLF202" s="307"/>
      <c r="JLG202" s="307"/>
      <c r="JLH202" s="307"/>
      <c r="JLI202" s="307"/>
      <c r="JLJ202" s="307"/>
      <c r="JLK202" s="307"/>
      <c r="JLL202" s="307"/>
      <c r="JLM202" s="307"/>
      <c r="JLN202" s="307"/>
      <c r="JLO202" s="307"/>
      <c r="JLP202" s="307"/>
      <c r="JLQ202" s="307"/>
      <c r="JLR202" s="307"/>
      <c r="JLS202" s="307"/>
      <c r="JLT202" s="307"/>
      <c r="JLU202" s="307"/>
      <c r="JLV202" s="307"/>
      <c r="JLW202" s="307"/>
      <c r="JLX202" s="307"/>
      <c r="JLY202" s="307"/>
      <c r="JLZ202" s="307"/>
      <c r="JMA202" s="307"/>
      <c r="JMB202" s="307"/>
      <c r="JMC202" s="307"/>
      <c r="JMD202" s="307"/>
      <c r="JME202" s="307"/>
      <c r="JMF202" s="307"/>
      <c r="JMG202" s="307"/>
      <c r="JMH202" s="307"/>
      <c r="JMI202" s="307"/>
      <c r="JMJ202" s="307"/>
      <c r="JMK202" s="307"/>
      <c r="JML202" s="307"/>
      <c r="JMM202" s="307"/>
      <c r="JMN202" s="307"/>
      <c r="JMO202" s="307"/>
      <c r="JMP202" s="307"/>
      <c r="JMQ202" s="307"/>
      <c r="JMR202" s="307"/>
      <c r="JMS202" s="307"/>
      <c r="JMT202" s="307"/>
      <c r="JMU202" s="307"/>
      <c r="JMV202" s="307"/>
      <c r="JMW202" s="307"/>
      <c r="JMX202" s="307"/>
      <c r="JMY202" s="307"/>
      <c r="JMZ202" s="307"/>
      <c r="JNA202" s="307"/>
      <c r="JNB202" s="307"/>
      <c r="JNC202" s="307"/>
      <c r="JND202" s="307"/>
      <c r="JNE202" s="307"/>
      <c r="JNF202" s="307"/>
      <c r="JNG202" s="307"/>
      <c r="JNH202" s="307"/>
      <c r="JNI202" s="307"/>
      <c r="JNJ202" s="307"/>
      <c r="JNK202" s="307"/>
      <c r="JNL202" s="307"/>
      <c r="JNM202" s="307"/>
      <c r="JNN202" s="307"/>
      <c r="JNO202" s="307"/>
      <c r="JNP202" s="307"/>
      <c r="JNQ202" s="307"/>
      <c r="JNR202" s="307"/>
      <c r="JNS202" s="307"/>
      <c r="JNT202" s="307"/>
      <c r="JNU202" s="307"/>
      <c r="JNV202" s="307"/>
      <c r="JNW202" s="307"/>
      <c r="JNX202" s="307"/>
      <c r="JNY202" s="307"/>
      <c r="JNZ202" s="307"/>
      <c r="JOA202" s="307"/>
      <c r="JOB202" s="307"/>
      <c r="JOC202" s="307"/>
      <c r="JOD202" s="307"/>
      <c r="JOE202" s="307"/>
      <c r="JOF202" s="307"/>
      <c r="JOG202" s="307"/>
      <c r="JOH202" s="307"/>
      <c r="JOI202" s="307"/>
      <c r="JOJ202" s="307"/>
      <c r="JOK202" s="307"/>
      <c r="JOL202" s="307"/>
      <c r="JOM202" s="307"/>
      <c r="JON202" s="307"/>
      <c r="JOO202" s="307"/>
      <c r="JOP202" s="307"/>
      <c r="JOQ202" s="307"/>
      <c r="JOR202" s="307"/>
      <c r="JOS202" s="307"/>
      <c r="JOT202" s="307"/>
      <c r="JOU202" s="307"/>
      <c r="JOV202" s="307"/>
      <c r="JOW202" s="307"/>
      <c r="JOX202" s="307"/>
      <c r="JOY202" s="307"/>
      <c r="JOZ202" s="307"/>
      <c r="JPA202" s="307"/>
      <c r="JPB202" s="307"/>
      <c r="JPC202" s="307"/>
      <c r="JPD202" s="307"/>
      <c r="JPE202" s="307"/>
      <c r="JPF202" s="307"/>
      <c r="JPG202" s="307"/>
      <c r="JPH202" s="307"/>
      <c r="JPI202" s="307"/>
      <c r="JPJ202" s="307"/>
      <c r="JPK202" s="307"/>
      <c r="JPL202" s="307"/>
      <c r="JPM202" s="307"/>
      <c r="JPN202" s="307"/>
      <c r="JPO202" s="307"/>
      <c r="JPP202" s="307"/>
      <c r="JPQ202" s="307"/>
      <c r="JPR202" s="307"/>
      <c r="JPS202" s="307"/>
      <c r="JPT202" s="307"/>
      <c r="JPU202" s="307"/>
      <c r="JPV202" s="307"/>
      <c r="JPW202" s="307"/>
      <c r="JPX202" s="307"/>
      <c r="JPY202" s="307"/>
      <c r="JPZ202" s="307"/>
      <c r="JQA202" s="307"/>
      <c r="JQB202" s="307"/>
      <c r="JQC202" s="307"/>
      <c r="JQD202" s="307"/>
      <c r="JQE202" s="307"/>
      <c r="JQF202" s="307"/>
      <c r="JQG202" s="307"/>
      <c r="JQH202" s="307"/>
      <c r="JQI202" s="307"/>
      <c r="JQJ202" s="307"/>
      <c r="JQK202" s="307"/>
      <c r="JQL202" s="307"/>
      <c r="JQM202" s="307"/>
      <c r="JQN202" s="307"/>
      <c r="JQO202" s="307"/>
      <c r="JQP202" s="307"/>
      <c r="JQQ202" s="307"/>
      <c r="JQR202" s="307"/>
      <c r="JQS202" s="307"/>
      <c r="JQT202" s="307"/>
      <c r="JQU202" s="307"/>
      <c r="JQV202" s="307"/>
      <c r="JQW202" s="307"/>
      <c r="JQX202" s="307"/>
      <c r="JQY202" s="307"/>
      <c r="JQZ202" s="307"/>
      <c r="JRA202" s="307"/>
      <c r="JRB202" s="307"/>
      <c r="JRC202" s="307"/>
      <c r="JRD202" s="307"/>
      <c r="JRE202" s="307"/>
      <c r="JRF202" s="307"/>
      <c r="JRG202" s="307"/>
      <c r="JRH202" s="307"/>
      <c r="JRI202" s="307"/>
      <c r="JRJ202" s="307"/>
      <c r="JRK202" s="307"/>
      <c r="JRL202" s="307"/>
      <c r="JRM202" s="307"/>
      <c r="JRN202" s="307"/>
      <c r="JRO202" s="307"/>
      <c r="JRP202" s="307"/>
      <c r="JRQ202" s="307"/>
      <c r="JRR202" s="307"/>
      <c r="JRS202" s="307"/>
      <c r="JRT202" s="307"/>
      <c r="JRU202" s="307"/>
      <c r="JRV202" s="307"/>
      <c r="JRW202" s="307"/>
      <c r="JRX202" s="307"/>
      <c r="JRY202" s="307"/>
      <c r="JRZ202" s="307"/>
      <c r="JSA202" s="307"/>
      <c r="JSB202" s="307"/>
      <c r="JSC202" s="307"/>
      <c r="JSD202" s="307"/>
      <c r="JSE202" s="307"/>
      <c r="JSF202" s="307"/>
      <c r="JSG202" s="307"/>
      <c r="JSH202" s="307"/>
      <c r="JSI202" s="307"/>
      <c r="JSJ202" s="307"/>
      <c r="JSK202" s="307"/>
      <c r="JSL202" s="307"/>
      <c r="JSM202" s="307"/>
      <c r="JSN202" s="307"/>
      <c r="JSO202" s="307"/>
      <c r="JSP202" s="307"/>
      <c r="JSQ202" s="307"/>
      <c r="JSR202" s="307"/>
      <c r="JSS202" s="307"/>
      <c r="JST202" s="307"/>
      <c r="JSU202" s="307"/>
      <c r="JSV202" s="307"/>
      <c r="JSW202" s="307"/>
      <c r="JSX202" s="307"/>
      <c r="JSY202" s="307"/>
      <c r="JSZ202" s="307"/>
      <c r="JTA202" s="307"/>
      <c r="JTB202" s="307"/>
      <c r="JTC202" s="307"/>
      <c r="JTD202" s="307"/>
      <c r="JTE202" s="307"/>
      <c r="JTF202" s="307"/>
      <c r="JTG202" s="307"/>
      <c r="JTH202" s="307"/>
      <c r="JTI202" s="307"/>
      <c r="JTJ202" s="307"/>
      <c r="JTK202" s="307"/>
      <c r="JTL202" s="307"/>
      <c r="JTM202" s="307"/>
      <c r="JTN202" s="307"/>
      <c r="JTO202" s="307"/>
      <c r="JTP202" s="307"/>
      <c r="JTQ202" s="307"/>
      <c r="JTR202" s="307"/>
      <c r="JTS202" s="307"/>
      <c r="JTT202" s="307"/>
      <c r="JTU202" s="307"/>
      <c r="JTV202" s="307"/>
      <c r="JTW202" s="307"/>
      <c r="JTX202" s="307"/>
      <c r="JTY202" s="307"/>
      <c r="JTZ202" s="307"/>
      <c r="JUA202" s="307"/>
      <c r="JUB202" s="307"/>
      <c r="JUC202" s="307"/>
      <c r="JUD202" s="307"/>
      <c r="JUE202" s="307"/>
      <c r="JUF202" s="307"/>
      <c r="JUG202" s="307"/>
      <c r="JUH202" s="307"/>
      <c r="JUI202" s="307"/>
      <c r="JUJ202" s="307"/>
      <c r="JUK202" s="307"/>
      <c r="JUL202" s="307"/>
      <c r="JUM202" s="307"/>
      <c r="JUN202" s="307"/>
      <c r="JUO202" s="307"/>
      <c r="JUP202" s="307"/>
      <c r="JUQ202" s="307"/>
      <c r="JUR202" s="307"/>
      <c r="JUS202" s="307"/>
      <c r="JUT202" s="307"/>
      <c r="JUU202" s="307"/>
      <c r="JUV202" s="307"/>
      <c r="JUW202" s="307"/>
      <c r="JUX202" s="307"/>
      <c r="JUY202" s="307"/>
      <c r="JUZ202" s="307"/>
      <c r="JVA202" s="307"/>
      <c r="JVB202" s="307"/>
      <c r="JVC202" s="307"/>
      <c r="JVD202" s="307"/>
      <c r="JVE202" s="307"/>
      <c r="JVF202" s="307"/>
      <c r="JVG202" s="307"/>
      <c r="JVH202" s="307"/>
      <c r="JVI202" s="307"/>
      <c r="JVJ202" s="307"/>
      <c r="JVK202" s="307"/>
      <c r="JVL202" s="307"/>
      <c r="JVM202" s="307"/>
      <c r="JVN202" s="307"/>
      <c r="JVO202" s="307"/>
      <c r="JVP202" s="307"/>
      <c r="JVQ202" s="307"/>
      <c r="JVR202" s="307"/>
      <c r="JVS202" s="307"/>
      <c r="JVT202" s="307"/>
      <c r="JVU202" s="307"/>
      <c r="JVV202" s="307"/>
      <c r="JVW202" s="307"/>
      <c r="JVX202" s="307"/>
      <c r="JVY202" s="307"/>
      <c r="JVZ202" s="307"/>
      <c r="JWA202" s="307"/>
      <c r="JWB202" s="307"/>
      <c r="JWC202" s="307"/>
      <c r="JWD202" s="307"/>
      <c r="JWE202" s="307"/>
      <c r="JWF202" s="307"/>
      <c r="JWG202" s="307"/>
      <c r="JWH202" s="307"/>
      <c r="JWI202" s="307"/>
      <c r="JWJ202" s="307"/>
      <c r="JWK202" s="307"/>
      <c r="JWL202" s="307"/>
      <c r="JWM202" s="307"/>
      <c r="JWN202" s="307"/>
      <c r="JWO202" s="307"/>
      <c r="JWP202" s="307"/>
      <c r="JWQ202" s="307"/>
      <c r="JWR202" s="307"/>
      <c r="JWS202" s="307"/>
      <c r="JWT202" s="307"/>
      <c r="JWU202" s="307"/>
      <c r="JWV202" s="307"/>
      <c r="JWW202" s="307"/>
      <c r="JWX202" s="307"/>
      <c r="JWY202" s="307"/>
      <c r="JWZ202" s="307"/>
      <c r="JXA202" s="307"/>
      <c r="JXB202" s="307"/>
      <c r="JXC202" s="307"/>
      <c r="JXD202" s="307"/>
      <c r="JXE202" s="307"/>
      <c r="JXF202" s="307"/>
      <c r="JXG202" s="307"/>
      <c r="JXH202" s="307"/>
      <c r="JXI202" s="307"/>
      <c r="JXJ202" s="307"/>
      <c r="JXK202" s="307"/>
      <c r="JXL202" s="307"/>
      <c r="JXM202" s="307"/>
      <c r="JXN202" s="307"/>
      <c r="JXO202" s="307"/>
      <c r="JXP202" s="307"/>
      <c r="JXQ202" s="307"/>
      <c r="JXR202" s="307"/>
      <c r="JXS202" s="307"/>
      <c r="JXT202" s="307"/>
      <c r="JXU202" s="307"/>
      <c r="JXV202" s="307"/>
      <c r="JXW202" s="307"/>
      <c r="JXX202" s="307"/>
      <c r="JXY202" s="307"/>
      <c r="JXZ202" s="307"/>
      <c r="JYA202" s="307"/>
      <c r="JYB202" s="307"/>
      <c r="JYC202" s="307"/>
      <c r="JYD202" s="307"/>
      <c r="JYE202" s="307"/>
      <c r="JYF202" s="307"/>
      <c r="JYG202" s="307"/>
      <c r="JYH202" s="307"/>
      <c r="JYI202" s="307"/>
      <c r="JYJ202" s="307"/>
      <c r="JYK202" s="307"/>
      <c r="JYL202" s="307"/>
      <c r="JYM202" s="307"/>
      <c r="JYN202" s="307"/>
      <c r="JYO202" s="307"/>
      <c r="JYP202" s="307"/>
      <c r="JYQ202" s="307"/>
      <c r="JYR202" s="307"/>
      <c r="JYS202" s="307"/>
      <c r="JYT202" s="307"/>
      <c r="JYU202" s="307"/>
      <c r="JYV202" s="307"/>
      <c r="JYW202" s="307"/>
      <c r="JYX202" s="307"/>
      <c r="JYY202" s="307"/>
      <c r="JYZ202" s="307"/>
      <c r="JZA202" s="307"/>
      <c r="JZB202" s="307"/>
      <c r="JZC202" s="307"/>
      <c r="JZD202" s="307"/>
      <c r="JZE202" s="307"/>
      <c r="JZF202" s="307"/>
      <c r="JZG202" s="307"/>
      <c r="JZH202" s="307"/>
      <c r="JZI202" s="307"/>
      <c r="JZJ202" s="307"/>
      <c r="JZK202" s="307"/>
      <c r="JZL202" s="307"/>
      <c r="JZM202" s="307"/>
      <c r="JZN202" s="307"/>
      <c r="JZO202" s="307"/>
      <c r="JZP202" s="307"/>
      <c r="JZQ202" s="307"/>
      <c r="JZR202" s="307"/>
      <c r="JZS202" s="307"/>
      <c r="JZT202" s="307"/>
      <c r="JZU202" s="307"/>
      <c r="JZV202" s="307"/>
      <c r="JZW202" s="307"/>
      <c r="JZX202" s="307"/>
      <c r="JZY202" s="307"/>
      <c r="JZZ202" s="307"/>
      <c r="KAA202" s="307"/>
      <c r="KAB202" s="307"/>
      <c r="KAC202" s="307"/>
      <c r="KAD202" s="307"/>
      <c r="KAE202" s="307"/>
      <c r="KAF202" s="307"/>
      <c r="KAG202" s="307"/>
      <c r="KAH202" s="307"/>
      <c r="KAI202" s="307"/>
      <c r="KAJ202" s="307"/>
      <c r="KAK202" s="307"/>
      <c r="KAL202" s="307"/>
      <c r="KAM202" s="307"/>
      <c r="KAN202" s="307"/>
      <c r="KAO202" s="307"/>
      <c r="KAP202" s="307"/>
      <c r="KAQ202" s="307"/>
      <c r="KAR202" s="307"/>
      <c r="KAS202" s="307"/>
      <c r="KAT202" s="307"/>
      <c r="KAU202" s="307"/>
      <c r="KAV202" s="307"/>
      <c r="KAW202" s="307"/>
      <c r="KAX202" s="307"/>
      <c r="KAY202" s="307"/>
      <c r="KAZ202" s="307"/>
      <c r="KBA202" s="307"/>
      <c r="KBB202" s="307"/>
      <c r="KBC202" s="307"/>
      <c r="KBD202" s="307"/>
      <c r="KBE202" s="307"/>
      <c r="KBF202" s="307"/>
      <c r="KBG202" s="307"/>
      <c r="KBH202" s="307"/>
      <c r="KBI202" s="307"/>
      <c r="KBJ202" s="307"/>
      <c r="KBK202" s="307"/>
      <c r="KBL202" s="307"/>
      <c r="KBM202" s="307"/>
      <c r="KBN202" s="307"/>
      <c r="KBO202" s="307"/>
      <c r="KBP202" s="307"/>
      <c r="KBQ202" s="307"/>
      <c r="KBR202" s="307"/>
      <c r="KBS202" s="307"/>
      <c r="KBT202" s="307"/>
      <c r="KBU202" s="307"/>
      <c r="KBV202" s="307"/>
      <c r="KBW202" s="307"/>
      <c r="KBX202" s="307"/>
      <c r="KBY202" s="307"/>
      <c r="KBZ202" s="307"/>
      <c r="KCA202" s="307"/>
      <c r="KCB202" s="307"/>
      <c r="KCC202" s="307"/>
      <c r="KCD202" s="307"/>
      <c r="KCE202" s="307"/>
      <c r="KCF202" s="307"/>
      <c r="KCG202" s="307"/>
      <c r="KCH202" s="307"/>
      <c r="KCI202" s="307"/>
      <c r="KCJ202" s="307"/>
      <c r="KCK202" s="307"/>
      <c r="KCL202" s="307"/>
      <c r="KCM202" s="307"/>
      <c r="KCN202" s="307"/>
      <c r="KCO202" s="307"/>
      <c r="KCP202" s="307"/>
      <c r="KCQ202" s="307"/>
      <c r="KCR202" s="307"/>
      <c r="KCS202" s="307"/>
      <c r="KCT202" s="307"/>
      <c r="KCU202" s="307"/>
      <c r="KCV202" s="307"/>
      <c r="KCW202" s="307"/>
      <c r="KCX202" s="307"/>
      <c r="KCY202" s="307"/>
      <c r="KCZ202" s="307"/>
      <c r="KDA202" s="307"/>
      <c r="KDB202" s="307"/>
      <c r="KDC202" s="307"/>
      <c r="KDD202" s="307"/>
      <c r="KDE202" s="307"/>
      <c r="KDF202" s="307"/>
      <c r="KDG202" s="307"/>
      <c r="KDH202" s="307"/>
      <c r="KDI202" s="307"/>
      <c r="KDJ202" s="307"/>
      <c r="KDK202" s="307"/>
      <c r="KDL202" s="307"/>
      <c r="KDM202" s="307"/>
      <c r="KDN202" s="307"/>
      <c r="KDO202" s="307"/>
      <c r="KDP202" s="307"/>
      <c r="KDQ202" s="307"/>
      <c r="KDR202" s="307"/>
      <c r="KDS202" s="307"/>
      <c r="KDT202" s="307"/>
      <c r="KDU202" s="307"/>
      <c r="KDV202" s="307"/>
      <c r="KDW202" s="307"/>
      <c r="KDX202" s="307"/>
      <c r="KDY202" s="307"/>
      <c r="KDZ202" s="307"/>
      <c r="KEA202" s="307"/>
      <c r="KEB202" s="307"/>
      <c r="KEC202" s="307"/>
      <c r="KED202" s="307"/>
      <c r="KEE202" s="307"/>
      <c r="KEF202" s="307"/>
      <c r="KEG202" s="307"/>
      <c r="KEH202" s="307"/>
      <c r="KEI202" s="307"/>
      <c r="KEJ202" s="307"/>
      <c r="KEK202" s="307"/>
      <c r="KEL202" s="307"/>
      <c r="KEM202" s="307"/>
      <c r="KEN202" s="307"/>
      <c r="KEO202" s="307"/>
      <c r="KEP202" s="307"/>
      <c r="KEQ202" s="307"/>
      <c r="KER202" s="307"/>
      <c r="KES202" s="307"/>
      <c r="KET202" s="307"/>
      <c r="KEU202" s="307"/>
      <c r="KEV202" s="307"/>
      <c r="KEW202" s="307"/>
      <c r="KEX202" s="307"/>
      <c r="KEY202" s="307"/>
      <c r="KEZ202" s="307"/>
      <c r="KFA202" s="307"/>
      <c r="KFB202" s="307"/>
      <c r="KFC202" s="307"/>
      <c r="KFD202" s="307"/>
      <c r="KFE202" s="307"/>
      <c r="KFF202" s="307"/>
      <c r="KFG202" s="307"/>
      <c r="KFH202" s="307"/>
      <c r="KFI202" s="307"/>
      <c r="KFJ202" s="307"/>
      <c r="KFK202" s="307"/>
      <c r="KFL202" s="307"/>
      <c r="KFM202" s="307"/>
      <c r="KFN202" s="307"/>
      <c r="KFO202" s="307"/>
      <c r="KFP202" s="307"/>
      <c r="KFQ202" s="307"/>
      <c r="KFR202" s="307"/>
      <c r="KFS202" s="307"/>
      <c r="KFT202" s="307"/>
      <c r="KFU202" s="307"/>
      <c r="KFV202" s="307"/>
      <c r="KFW202" s="307"/>
      <c r="KFX202" s="307"/>
      <c r="KFY202" s="307"/>
      <c r="KFZ202" s="307"/>
      <c r="KGA202" s="307"/>
      <c r="KGB202" s="307"/>
      <c r="KGC202" s="307"/>
      <c r="KGD202" s="307"/>
      <c r="KGE202" s="307"/>
      <c r="KGF202" s="307"/>
      <c r="KGG202" s="307"/>
      <c r="KGH202" s="307"/>
      <c r="KGI202" s="307"/>
      <c r="KGJ202" s="307"/>
      <c r="KGK202" s="307"/>
      <c r="KGL202" s="307"/>
      <c r="KGM202" s="307"/>
      <c r="KGN202" s="307"/>
      <c r="KGO202" s="307"/>
      <c r="KGP202" s="307"/>
      <c r="KGQ202" s="307"/>
      <c r="KGR202" s="307"/>
      <c r="KGS202" s="307"/>
      <c r="KGT202" s="307"/>
      <c r="KGU202" s="307"/>
      <c r="KGV202" s="307"/>
      <c r="KGW202" s="307"/>
      <c r="KGX202" s="307"/>
      <c r="KGY202" s="307"/>
      <c r="KGZ202" s="307"/>
      <c r="KHA202" s="307"/>
      <c r="KHB202" s="307"/>
      <c r="KHC202" s="307"/>
      <c r="KHD202" s="307"/>
      <c r="KHE202" s="307"/>
      <c r="KHF202" s="307"/>
      <c r="KHG202" s="307"/>
      <c r="KHH202" s="307"/>
      <c r="KHI202" s="307"/>
      <c r="KHJ202" s="307"/>
      <c r="KHK202" s="307"/>
      <c r="KHL202" s="307"/>
      <c r="KHM202" s="307"/>
      <c r="KHN202" s="307"/>
      <c r="KHO202" s="307"/>
      <c r="KHP202" s="307"/>
      <c r="KHQ202" s="307"/>
      <c r="KHR202" s="307"/>
      <c r="KHS202" s="307"/>
      <c r="KHT202" s="307"/>
      <c r="KHU202" s="307"/>
      <c r="KHV202" s="307"/>
      <c r="KHW202" s="307"/>
      <c r="KHX202" s="307"/>
      <c r="KHY202" s="307"/>
      <c r="KHZ202" s="307"/>
      <c r="KIA202" s="307"/>
      <c r="KIB202" s="307"/>
      <c r="KIC202" s="307"/>
      <c r="KID202" s="307"/>
      <c r="KIE202" s="307"/>
      <c r="KIF202" s="307"/>
      <c r="KIG202" s="307"/>
      <c r="KIH202" s="307"/>
      <c r="KII202" s="307"/>
      <c r="KIJ202" s="307"/>
      <c r="KIK202" s="307"/>
      <c r="KIL202" s="307"/>
      <c r="KIM202" s="307"/>
      <c r="KIN202" s="307"/>
      <c r="KIO202" s="307"/>
      <c r="KIP202" s="307"/>
      <c r="KIQ202" s="307"/>
      <c r="KIR202" s="307"/>
      <c r="KIS202" s="307"/>
      <c r="KIT202" s="307"/>
      <c r="KIU202" s="307"/>
      <c r="KIV202" s="307"/>
      <c r="KIW202" s="307"/>
      <c r="KIX202" s="307"/>
      <c r="KIY202" s="307"/>
      <c r="KIZ202" s="307"/>
      <c r="KJA202" s="307"/>
      <c r="KJB202" s="307"/>
      <c r="KJC202" s="307"/>
      <c r="KJD202" s="307"/>
      <c r="KJE202" s="307"/>
      <c r="KJF202" s="307"/>
      <c r="KJG202" s="307"/>
      <c r="KJH202" s="307"/>
      <c r="KJI202" s="307"/>
      <c r="KJJ202" s="307"/>
      <c r="KJK202" s="307"/>
      <c r="KJL202" s="307"/>
      <c r="KJM202" s="307"/>
      <c r="KJN202" s="307"/>
      <c r="KJO202" s="307"/>
      <c r="KJP202" s="307"/>
      <c r="KJQ202" s="307"/>
      <c r="KJR202" s="307"/>
      <c r="KJS202" s="307"/>
      <c r="KJT202" s="307"/>
      <c r="KJU202" s="307"/>
      <c r="KJV202" s="307"/>
      <c r="KJW202" s="307"/>
      <c r="KJX202" s="307"/>
      <c r="KJY202" s="307"/>
      <c r="KJZ202" s="307"/>
      <c r="KKA202" s="307"/>
      <c r="KKB202" s="307"/>
      <c r="KKC202" s="307"/>
      <c r="KKD202" s="307"/>
      <c r="KKE202" s="307"/>
      <c r="KKF202" s="307"/>
      <c r="KKG202" s="307"/>
      <c r="KKH202" s="307"/>
      <c r="KKI202" s="307"/>
      <c r="KKJ202" s="307"/>
      <c r="KKK202" s="307"/>
      <c r="KKL202" s="307"/>
      <c r="KKM202" s="307"/>
      <c r="KKN202" s="307"/>
      <c r="KKO202" s="307"/>
      <c r="KKP202" s="307"/>
      <c r="KKQ202" s="307"/>
      <c r="KKR202" s="307"/>
      <c r="KKS202" s="307"/>
      <c r="KKT202" s="307"/>
      <c r="KKU202" s="307"/>
      <c r="KKV202" s="307"/>
      <c r="KKW202" s="307"/>
      <c r="KKX202" s="307"/>
      <c r="KKY202" s="307"/>
      <c r="KKZ202" s="307"/>
      <c r="KLA202" s="307"/>
      <c r="KLB202" s="307"/>
      <c r="KLC202" s="307"/>
      <c r="KLD202" s="307"/>
      <c r="KLE202" s="307"/>
      <c r="KLF202" s="307"/>
      <c r="KLG202" s="307"/>
      <c r="KLH202" s="307"/>
      <c r="KLI202" s="307"/>
      <c r="KLJ202" s="307"/>
      <c r="KLK202" s="307"/>
      <c r="KLL202" s="307"/>
      <c r="KLM202" s="307"/>
      <c r="KLN202" s="307"/>
      <c r="KLO202" s="307"/>
      <c r="KLP202" s="307"/>
      <c r="KLQ202" s="307"/>
      <c r="KLR202" s="307"/>
      <c r="KLS202" s="307"/>
      <c r="KLT202" s="307"/>
      <c r="KLU202" s="307"/>
      <c r="KLV202" s="307"/>
      <c r="KLW202" s="307"/>
      <c r="KLX202" s="307"/>
      <c r="KLY202" s="307"/>
      <c r="KLZ202" s="307"/>
      <c r="KMA202" s="307"/>
      <c r="KMB202" s="307"/>
      <c r="KMC202" s="307"/>
      <c r="KMD202" s="307"/>
      <c r="KME202" s="307"/>
      <c r="KMF202" s="307"/>
      <c r="KMG202" s="307"/>
      <c r="KMH202" s="307"/>
      <c r="KMI202" s="307"/>
      <c r="KMJ202" s="307"/>
      <c r="KMK202" s="307"/>
      <c r="KML202" s="307"/>
      <c r="KMM202" s="307"/>
      <c r="KMN202" s="307"/>
      <c r="KMO202" s="307"/>
      <c r="KMP202" s="307"/>
      <c r="KMQ202" s="307"/>
      <c r="KMR202" s="307"/>
      <c r="KMS202" s="307"/>
      <c r="KMT202" s="307"/>
      <c r="KMU202" s="307"/>
      <c r="KMV202" s="307"/>
      <c r="KMW202" s="307"/>
      <c r="KMX202" s="307"/>
      <c r="KMY202" s="307"/>
      <c r="KMZ202" s="307"/>
      <c r="KNA202" s="307"/>
      <c r="KNB202" s="307"/>
      <c r="KNC202" s="307"/>
      <c r="KND202" s="307"/>
      <c r="KNE202" s="307"/>
      <c r="KNF202" s="307"/>
      <c r="KNG202" s="307"/>
      <c r="KNH202" s="307"/>
      <c r="KNI202" s="307"/>
      <c r="KNJ202" s="307"/>
      <c r="KNK202" s="307"/>
      <c r="KNL202" s="307"/>
      <c r="KNM202" s="307"/>
      <c r="KNN202" s="307"/>
      <c r="KNO202" s="307"/>
      <c r="KNP202" s="307"/>
      <c r="KNQ202" s="307"/>
      <c r="KNR202" s="307"/>
      <c r="KNS202" s="307"/>
      <c r="KNT202" s="307"/>
      <c r="KNU202" s="307"/>
      <c r="KNV202" s="307"/>
      <c r="KNW202" s="307"/>
      <c r="KNX202" s="307"/>
      <c r="KNY202" s="307"/>
      <c r="KNZ202" s="307"/>
      <c r="KOA202" s="307"/>
      <c r="KOB202" s="307"/>
      <c r="KOC202" s="307"/>
      <c r="KOD202" s="307"/>
      <c r="KOE202" s="307"/>
      <c r="KOF202" s="307"/>
      <c r="KOG202" s="307"/>
      <c r="KOH202" s="307"/>
      <c r="KOI202" s="307"/>
      <c r="KOJ202" s="307"/>
      <c r="KOK202" s="307"/>
      <c r="KOL202" s="307"/>
      <c r="KOM202" s="307"/>
      <c r="KON202" s="307"/>
      <c r="KOO202" s="307"/>
      <c r="KOP202" s="307"/>
      <c r="KOQ202" s="307"/>
      <c r="KOR202" s="307"/>
      <c r="KOS202" s="307"/>
      <c r="KOT202" s="307"/>
      <c r="KOU202" s="307"/>
      <c r="KOV202" s="307"/>
      <c r="KOW202" s="307"/>
      <c r="KOX202" s="307"/>
      <c r="KOY202" s="307"/>
      <c r="KOZ202" s="307"/>
      <c r="KPA202" s="307"/>
      <c r="KPB202" s="307"/>
      <c r="KPC202" s="307"/>
      <c r="KPD202" s="307"/>
      <c r="KPE202" s="307"/>
      <c r="KPF202" s="307"/>
      <c r="KPG202" s="307"/>
      <c r="KPH202" s="307"/>
      <c r="KPI202" s="307"/>
      <c r="KPJ202" s="307"/>
      <c r="KPK202" s="307"/>
      <c r="KPL202" s="307"/>
      <c r="KPM202" s="307"/>
      <c r="KPN202" s="307"/>
      <c r="KPO202" s="307"/>
      <c r="KPP202" s="307"/>
      <c r="KPQ202" s="307"/>
      <c r="KPR202" s="307"/>
      <c r="KPS202" s="307"/>
      <c r="KPT202" s="307"/>
      <c r="KPU202" s="307"/>
      <c r="KPV202" s="307"/>
      <c r="KPW202" s="307"/>
      <c r="KPX202" s="307"/>
      <c r="KPY202" s="307"/>
      <c r="KPZ202" s="307"/>
      <c r="KQA202" s="307"/>
      <c r="KQB202" s="307"/>
      <c r="KQC202" s="307"/>
      <c r="KQD202" s="307"/>
      <c r="KQE202" s="307"/>
      <c r="KQF202" s="307"/>
      <c r="KQG202" s="307"/>
      <c r="KQH202" s="307"/>
      <c r="KQI202" s="307"/>
      <c r="KQJ202" s="307"/>
      <c r="KQK202" s="307"/>
      <c r="KQL202" s="307"/>
      <c r="KQM202" s="307"/>
      <c r="KQN202" s="307"/>
      <c r="KQO202" s="307"/>
      <c r="KQP202" s="307"/>
      <c r="KQQ202" s="307"/>
      <c r="KQR202" s="307"/>
      <c r="KQS202" s="307"/>
      <c r="KQT202" s="307"/>
      <c r="KQU202" s="307"/>
      <c r="KQV202" s="307"/>
      <c r="KQW202" s="307"/>
      <c r="KQX202" s="307"/>
      <c r="KQY202" s="307"/>
      <c r="KQZ202" s="307"/>
      <c r="KRA202" s="307"/>
      <c r="KRB202" s="307"/>
      <c r="KRC202" s="307"/>
      <c r="KRD202" s="307"/>
      <c r="KRE202" s="307"/>
      <c r="KRF202" s="307"/>
      <c r="KRG202" s="307"/>
      <c r="KRH202" s="307"/>
      <c r="KRI202" s="307"/>
      <c r="KRJ202" s="307"/>
      <c r="KRK202" s="307"/>
      <c r="KRL202" s="307"/>
      <c r="KRM202" s="307"/>
      <c r="KRN202" s="307"/>
      <c r="KRO202" s="307"/>
      <c r="KRP202" s="307"/>
      <c r="KRQ202" s="307"/>
      <c r="KRR202" s="307"/>
      <c r="KRS202" s="307"/>
      <c r="KRT202" s="307"/>
      <c r="KRU202" s="307"/>
      <c r="KRV202" s="307"/>
      <c r="KRW202" s="307"/>
      <c r="KRX202" s="307"/>
      <c r="KRY202" s="307"/>
      <c r="KRZ202" s="307"/>
      <c r="KSA202" s="307"/>
      <c r="KSB202" s="307"/>
      <c r="KSC202" s="307"/>
      <c r="KSD202" s="307"/>
      <c r="KSE202" s="307"/>
      <c r="KSF202" s="307"/>
      <c r="KSG202" s="307"/>
      <c r="KSH202" s="307"/>
      <c r="KSI202" s="307"/>
      <c r="KSJ202" s="307"/>
      <c r="KSK202" s="307"/>
      <c r="KSL202" s="307"/>
      <c r="KSM202" s="307"/>
      <c r="KSN202" s="307"/>
      <c r="KSO202" s="307"/>
      <c r="KSP202" s="307"/>
      <c r="KSQ202" s="307"/>
      <c r="KSR202" s="307"/>
      <c r="KSS202" s="307"/>
      <c r="KST202" s="307"/>
      <c r="KSU202" s="307"/>
      <c r="KSV202" s="307"/>
      <c r="KSW202" s="307"/>
      <c r="KSX202" s="307"/>
      <c r="KSY202" s="307"/>
      <c r="KSZ202" s="307"/>
      <c r="KTA202" s="307"/>
      <c r="KTB202" s="307"/>
      <c r="KTC202" s="307"/>
      <c r="KTD202" s="307"/>
      <c r="KTE202" s="307"/>
      <c r="KTF202" s="307"/>
      <c r="KTG202" s="307"/>
      <c r="KTH202" s="307"/>
      <c r="KTI202" s="307"/>
      <c r="KTJ202" s="307"/>
      <c r="KTK202" s="307"/>
      <c r="KTL202" s="307"/>
      <c r="KTM202" s="307"/>
      <c r="KTN202" s="307"/>
      <c r="KTO202" s="307"/>
      <c r="KTP202" s="307"/>
      <c r="KTQ202" s="307"/>
      <c r="KTR202" s="307"/>
      <c r="KTS202" s="307"/>
      <c r="KTT202" s="307"/>
      <c r="KTU202" s="307"/>
      <c r="KTV202" s="307"/>
      <c r="KTW202" s="307"/>
      <c r="KTX202" s="307"/>
      <c r="KTY202" s="307"/>
      <c r="KTZ202" s="307"/>
      <c r="KUA202" s="307"/>
      <c r="KUB202" s="307"/>
      <c r="KUC202" s="307"/>
      <c r="KUD202" s="307"/>
      <c r="KUE202" s="307"/>
      <c r="KUF202" s="307"/>
      <c r="KUG202" s="307"/>
      <c r="KUH202" s="307"/>
      <c r="KUI202" s="307"/>
      <c r="KUJ202" s="307"/>
      <c r="KUK202" s="307"/>
      <c r="KUL202" s="307"/>
      <c r="KUM202" s="307"/>
      <c r="KUN202" s="307"/>
      <c r="KUO202" s="307"/>
      <c r="KUP202" s="307"/>
      <c r="KUQ202" s="307"/>
      <c r="KUR202" s="307"/>
      <c r="KUS202" s="307"/>
      <c r="KUT202" s="307"/>
      <c r="KUU202" s="307"/>
      <c r="KUV202" s="307"/>
      <c r="KUW202" s="307"/>
      <c r="KUX202" s="307"/>
      <c r="KUY202" s="307"/>
      <c r="KUZ202" s="307"/>
      <c r="KVA202" s="307"/>
      <c r="KVB202" s="307"/>
      <c r="KVC202" s="307"/>
      <c r="KVD202" s="307"/>
      <c r="KVE202" s="307"/>
      <c r="KVF202" s="307"/>
      <c r="KVG202" s="307"/>
      <c r="KVH202" s="307"/>
      <c r="KVI202" s="307"/>
      <c r="KVJ202" s="307"/>
      <c r="KVK202" s="307"/>
      <c r="KVL202" s="307"/>
      <c r="KVM202" s="307"/>
      <c r="KVN202" s="307"/>
      <c r="KVO202" s="307"/>
      <c r="KVP202" s="307"/>
      <c r="KVQ202" s="307"/>
      <c r="KVR202" s="307"/>
      <c r="KVS202" s="307"/>
      <c r="KVT202" s="307"/>
      <c r="KVU202" s="307"/>
      <c r="KVV202" s="307"/>
      <c r="KVW202" s="307"/>
      <c r="KVX202" s="307"/>
      <c r="KVY202" s="307"/>
      <c r="KVZ202" s="307"/>
      <c r="KWA202" s="307"/>
      <c r="KWB202" s="307"/>
      <c r="KWC202" s="307"/>
      <c r="KWD202" s="307"/>
      <c r="KWE202" s="307"/>
      <c r="KWF202" s="307"/>
      <c r="KWG202" s="307"/>
      <c r="KWH202" s="307"/>
      <c r="KWI202" s="307"/>
      <c r="KWJ202" s="307"/>
      <c r="KWK202" s="307"/>
      <c r="KWL202" s="307"/>
      <c r="KWM202" s="307"/>
      <c r="KWN202" s="307"/>
      <c r="KWO202" s="307"/>
      <c r="KWP202" s="307"/>
      <c r="KWQ202" s="307"/>
      <c r="KWR202" s="307"/>
      <c r="KWS202" s="307"/>
      <c r="KWT202" s="307"/>
      <c r="KWU202" s="307"/>
      <c r="KWV202" s="307"/>
      <c r="KWW202" s="307"/>
      <c r="KWX202" s="307"/>
      <c r="KWY202" s="307"/>
      <c r="KWZ202" s="307"/>
      <c r="KXA202" s="307"/>
      <c r="KXB202" s="307"/>
      <c r="KXC202" s="307"/>
      <c r="KXD202" s="307"/>
      <c r="KXE202" s="307"/>
      <c r="KXF202" s="307"/>
      <c r="KXG202" s="307"/>
      <c r="KXH202" s="307"/>
      <c r="KXI202" s="307"/>
      <c r="KXJ202" s="307"/>
      <c r="KXK202" s="307"/>
      <c r="KXL202" s="307"/>
      <c r="KXM202" s="307"/>
      <c r="KXN202" s="307"/>
      <c r="KXO202" s="307"/>
      <c r="KXP202" s="307"/>
      <c r="KXQ202" s="307"/>
      <c r="KXR202" s="307"/>
      <c r="KXS202" s="307"/>
      <c r="KXT202" s="307"/>
      <c r="KXU202" s="307"/>
      <c r="KXV202" s="307"/>
      <c r="KXW202" s="307"/>
      <c r="KXX202" s="307"/>
      <c r="KXY202" s="307"/>
      <c r="KXZ202" s="307"/>
      <c r="KYA202" s="307"/>
      <c r="KYB202" s="307"/>
      <c r="KYC202" s="307"/>
      <c r="KYD202" s="307"/>
      <c r="KYE202" s="307"/>
      <c r="KYF202" s="307"/>
      <c r="KYG202" s="307"/>
      <c r="KYH202" s="307"/>
      <c r="KYI202" s="307"/>
      <c r="KYJ202" s="307"/>
      <c r="KYK202" s="307"/>
      <c r="KYL202" s="307"/>
      <c r="KYM202" s="307"/>
      <c r="KYN202" s="307"/>
      <c r="KYO202" s="307"/>
      <c r="KYP202" s="307"/>
      <c r="KYQ202" s="307"/>
      <c r="KYR202" s="307"/>
      <c r="KYS202" s="307"/>
      <c r="KYT202" s="307"/>
      <c r="KYU202" s="307"/>
      <c r="KYV202" s="307"/>
      <c r="KYW202" s="307"/>
      <c r="KYX202" s="307"/>
      <c r="KYY202" s="307"/>
      <c r="KYZ202" s="307"/>
      <c r="KZA202" s="307"/>
      <c r="KZB202" s="307"/>
      <c r="KZC202" s="307"/>
      <c r="KZD202" s="307"/>
      <c r="KZE202" s="307"/>
      <c r="KZF202" s="307"/>
      <c r="KZG202" s="307"/>
      <c r="KZH202" s="307"/>
      <c r="KZI202" s="307"/>
      <c r="KZJ202" s="307"/>
      <c r="KZK202" s="307"/>
      <c r="KZL202" s="307"/>
      <c r="KZM202" s="307"/>
      <c r="KZN202" s="307"/>
      <c r="KZO202" s="307"/>
      <c r="KZP202" s="307"/>
      <c r="KZQ202" s="307"/>
      <c r="KZR202" s="307"/>
      <c r="KZS202" s="307"/>
      <c r="KZT202" s="307"/>
      <c r="KZU202" s="307"/>
      <c r="KZV202" s="307"/>
      <c r="KZW202" s="307"/>
      <c r="KZX202" s="307"/>
      <c r="KZY202" s="307"/>
      <c r="KZZ202" s="307"/>
      <c r="LAA202" s="307"/>
      <c r="LAB202" s="307"/>
      <c r="LAC202" s="307"/>
      <c r="LAD202" s="307"/>
      <c r="LAE202" s="307"/>
      <c r="LAF202" s="307"/>
      <c r="LAG202" s="307"/>
      <c r="LAH202" s="307"/>
      <c r="LAI202" s="307"/>
      <c r="LAJ202" s="307"/>
      <c r="LAK202" s="307"/>
      <c r="LAL202" s="307"/>
      <c r="LAM202" s="307"/>
      <c r="LAN202" s="307"/>
      <c r="LAO202" s="307"/>
      <c r="LAP202" s="307"/>
      <c r="LAQ202" s="307"/>
      <c r="LAR202" s="307"/>
      <c r="LAS202" s="307"/>
      <c r="LAT202" s="307"/>
      <c r="LAU202" s="307"/>
      <c r="LAV202" s="307"/>
      <c r="LAW202" s="307"/>
      <c r="LAX202" s="307"/>
      <c r="LAY202" s="307"/>
      <c r="LAZ202" s="307"/>
      <c r="LBA202" s="307"/>
      <c r="LBB202" s="307"/>
      <c r="LBC202" s="307"/>
      <c r="LBD202" s="307"/>
      <c r="LBE202" s="307"/>
      <c r="LBF202" s="307"/>
      <c r="LBG202" s="307"/>
      <c r="LBH202" s="307"/>
      <c r="LBI202" s="307"/>
      <c r="LBJ202" s="307"/>
      <c r="LBK202" s="307"/>
      <c r="LBL202" s="307"/>
      <c r="LBM202" s="307"/>
      <c r="LBN202" s="307"/>
      <c r="LBO202" s="307"/>
      <c r="LBP202" s="307"/>
      <c r="LBQ202" s="307"/>
      <c r="LBR202" s="307"/>
      <c r="LBS202" s="307"/>
      <c r="LBT202" s="307"/>
      <c r="LBU202" s="307"/>
      <c r="LBV202" s="307"/>
      <c r="LBW202" s="307"/>
      <c r="LBX202" s="307"/>
      <c r="LBY202" s="307"/>
      <c r="LBZ202" s="307"/>
      <c r="LCA202" s="307"/>
      <c r="LCB202" s="307"/>
      <c r="LCC202" s="307"/>
      <c r="LCD202" s="307"/>
      <c r="LCE202" s="307"/>
      <c r="LCF202" s="307"/>
      <c r="LCG202" s="307"/>
      <c r="LCH202" s="307"/>
      <c r="LCI202" s="307"/>
      <c r="LCJ202" s="307"/>
      <c r="LCK202" s="307"/>
      <c r="LCL202" s="307"/>
      <c r="LCM202" s="307"/>
      <c r="LCN202" s="307"/>
      <c r="LCO202" s="307"/>
      <c r="LCP202" s="307"/>
      <c r="LCQ202" s="307"/>
      <c r="LCR202" s="307"/>
      <c r="LCS202" s="307"/>
      <c r="LCT202" s="307"/>
      <c r="LCU202" s="307"/>
      <c r="LCV202" s="307"/>
      <c r="LCW202" s="307"/>
      <c r="LCX202" s="307"/>
      <c r="LCY202" s="307"/>
      <c r="LCZ202" s="307"/>
      <c r="LDA202" s="307"/>
      <c r="LDB202" s="307"/>
      <c r="LDC202" s="307"/>
      <c r="LDD202" s="307"/>
      <c r="LDE202" s="307"/>
      <c r="LDF202" s="307"/>
      <c r="LDG202" s="307"/>
      <c r="LDH202" s="307"/>
      <c r="LDI202" s="307"/>
      <c r="LDJ202" s="307"/>
      <c r="LDK202" s="307"/>
      <c r="LDL202" s="307"/>
      <c r="LDM202" s="307"/>
      <c r="LDN202" s="307"/>
      <c r="LDO202" s="307"/>
      <c r="LDP202" s="307"/>
      <c r="LDQ202" s="307"/>
      <c r="LDR202" s="307"/>
      <c r="LDS202" s="307"/>
      <c r="LDT202" s="307"/>
      <c r="LDU202" s="307"/>
      <c r="LDV202" s="307"/>
      <c r="LDW202" s="307"/>
      <c r="LDX202" s="307"/>
      <c r="LDY202" s="307"/>
      <c r="LDZ202" s="307"/>
      <c r="LEA202" s="307"/>
      <c r="LEB202" s="307"/>
      <c r="LEC202" s="307"/>
      <c r="LED202" s="307"/>
      <c r="LEE202" s="307"/>
      <c r="LEF202" s="307"/>
      <c r="LEG202" s="307"/>
      <c r="LEH202" s="307"/>
      <c r="LEI202" s="307"/>
      <c r="LEJ202" s="307"/>
      <c r="LEK202" s="307"/>
      <c r="LEL202" s="307"/>
      <c r="LEM202" s="307"/>
      <c r="LEN202" s="307"/>
      <c r="LEO202" s="307"/>
      <c r="LEP202" s="307"/>
      <c r="LEQ202" s="307"/>
      <c r="LER202" s="307"/>
      <c r="LES202" s="307"/>
      <c r="LET202" s="307"/>
      <c r="LEU202" s="307"/>
      <c r="LEV202" s="307"/>
      <c r="LEW202" s="307"/>
      <c r="LEX202" s="307"/>
      <c r="LEY202" s="307"/>
      <c r="LEZ202" s="307"/>
      <c r="LFA202" s="307"/>
      <c r="LFB202" s="307"/>
      <c r="LFC202" s="307"/>
      <c r="LFD202" s="307"/>
      <c r="LFE202" s="307"/>
      <c r="LFF202" s="307"/>
      <c r="LFG202" s="307"/>
      <c r="LFH202" s="307"/>
      <c r="LFI202" s="307"/>
      <c r="LFJ202" s="307"/>
      <c r="LFK202" s="307"/>
      <c r="LFL202" s="307"/>
      <c r="LFM202" s="307"/>
      <c r="LFN202" s="307"/>
      <c r="LFO202" s="307"/>
      <c r="LFP202" s="307"/>
      <c r="LFQ202" s="307"/>
      <c r="LFR202" s="307"/>
      <c r="LFS202" s="307"/>
      <c r="LFT202" s="307"/>
      <c r="LFU202" s="307"/>
      <c r="LFV202" s="307"/>
      <c r="LFW202" s="307"/>
      <c r="LFX202" s="307"/>
      <c r="LFY202" s="307"/>
      <c r="LFZ202" s="307"/>
      <c r="LGA202" s="307"/>
      <c r="LGB202" s="307"/>
      <c r="LGC202" s="307"/>
      <c r="LGD202" s="307"/>
      <c r="LGE202" s="307"/>
      <c r="LGF202" s="307"/>
      <c r="LGG202" s="307"/>
      <c r="LGH202" s="307"/>
      <c r="LGI202" s="307"/>
      <c r="LGJ202" s="307"/>
      <c r="LGK202" s="307"/>
      <c r="LGL202" s="307"/>
      <c r="LGM202" s="307"/>
      <c r="LGN202" s="307"/>
      <c r="LGO202" s="307"/>
      <c r="LGP202" s="307"/>
      <c r="LGQ202" s="307"/>
      <c r="LGR202" s="307"/>
      <c r="LGS202" s="307"/>
      <c r="LGT202" s="307"/>
      <c r="LGU202" s="307"/>
      <c r="LGV202" s="307"/>
      <c r="LGW202" s="307"/>
      <c r="LGX202" s="307"/>
      <c r="LGY202" s="307"/>
      <c r="LGZ202" s="307"/>
      <c r="LHA202" s="307"/>
      <c r="LHB202" s="307"/>
      <c r="LHC202" s="307"/>
      <c r="LHD202" s="307"/>
      <c r="LHE202" s="307"/>
      <c r="LHF202" s="307"/>
      <c r="LHG202" s="307"/>
      <c r="LHH202" s="307"/>
      <c r="LHI202" s="307"/>
      <c r="LHJ202" s="307"/>
      <c r="LHK202" s="307"/>
      <c r="LHL202" s="307"/>
      <c r="LHM202" s="307"/>
      <c r="LHN202" s="307"/>
      <c r="LHO202" s="307"/>
      <c r="LHP202" s="307"/>
      <c r="LHQ202" s="307"/>
      <c r="LHR202" s="307"/>
      <c r="LHS202" s="307"/>
      <c r="LHT202" s="307"/>
      <c r="LHU202" s="307"/>
      <c r="LHV202" s="307"/>
      <c r="LHW202" s="307"/>
      <c r="LHX202" s="307"/>
      <c r="LHY202" s="307"/>
      <c r="LHZ202" s="307"/>
      <c r="LIA202" s="307"/>
      <c r="LIB202" s="307"/>
      <c r="LIC202" s="307"/>
      <c r="LID202" s="307"/>
      <c r="LIE202" s="307"/>
      <c r="LIF202" s="307"/>
      <c r="LIG202" s="307"/>
      <c r="LIH202" s="307"/>
      <c r="LII202" s="307"/>
      <c r="LIJ202" s="307"/>
      <c r="LIK202" s="307"/>
      <c r="LIL202" s="307"/>
      <c r="LIM202" s="307"/>
      <c r="LIN202" s="307"/>
      <c r="LIO202" s="307"/>
      <c r="LIP202" s="307"/>
      <c r="LIQ202" s="307"/>
      <c r="LIR202" s="307"/>
      <c r="LIS202" s="307"/>
      <c r="LIT202" s="307"/>
      <c r="LIU202" s="307"/>
      <c r="LIV202" s="307"/>
      <c r="LIW202" s="307"/>
      <c r="LIX202" s="307"/>
      <c r="LIY202" s="307"/>
      <c r="LIZ202" s="307"/>
      <c r="LJA202" s="307"/>
      <c r="LJB202" s="307"/>
      <c r="LJC202" s="307"/>
      <c r="LJD202" s="307"/>
      <c r="LJE202" s="307"/>
      <c r="LJF202" s="307"/>
      <c r="LJG202" s="307"/>
      <c r="LJH202" s="307"/>
      <c r="LJI202" s="307"/>
      <c r="LJJ202" s="307"/>
      <c r="LJK202" s="307"/>
      <c r="LJL202" s="307"/>
      <c r="LJM202" s="307"/>
      <c r="LJN202" s="307"/>
      <c r="LJO202" s="307"/>
      <c r="LJP202" s="307"/>
      <c r="LJQ202" s="307"/>
      <c r="LJR202" s="307"/>
      <c r="LJS202" s="307"/>
      <c r="LJT202" s="307"/>
      <c r="LJU202" s="307"/>
      <c r="LJV202" s="307"/>
      <c r="LJW202" s="307"/>
      <c r="LJX202" s="307"/>
      <c r="LJY202" s="307"/>
      <c r="LJZ202" s="307"/>
      <c r="LKA202" s="307"/>
      <c r="LKB202" s="307"/>
      <c r="LKC202" s="307"/>
      <c r="LKD202" s="307"/>
      <c r="LKE202" s="307"/>
      <c r="LKF202" s="307"/>
      <c r="LKG202" s="307"/>
      <c r="LKH202" s="307"/>
      <c r="LKI202" s="307"/>
      <c r="LKJ202" s="307"/>
      <c r="LKK202" s="307"/>
      <c r="LKL202" s="307"/>
      <c r="LKM202" s="307"/>
      <c r="LKN202" s="307"/>
      <c r="LKO202" s="307"/>
      <c r="LKP202" s="307"/>
      <c r="LKQ202" s="307"/>
      <c r="LKR202" s="307"/>
      <c r="LKS202" s="307"/>
      <c r="LKT202" s="307"/>
      <c r="LKU202" s="307"/>
      <c r="LKV202" s="307"/>
      <c r="LKW202" s="307"/>
      <c r="LKX202" s="307"/>
      <c r="LKY202" s="307"/>
      <c r="LKZ202" s="307"/>
      <c r="LLA202" s="307"/>
      <c r="LLB202" s="307"/>
      <c r="LLC202" s="307"/>
      <c r="LLD202" s="307"/>
      <c r="LLE202" s="307"/>
      <c r="LLF202" s="307"/>
      <c r="LLG202" s="307"/>
      <c r="LLH202" s="307"/>
      <c r="LLI202" s="307"/>
      <c r="LLJ202" s="307"/>
      <c r="LLK202" s="307"/>
      <c r="LLL202" s="307"/>
      <c r="LLM202" s="307"/>
      <c r="LLN202" s="307"/>
      <c r="LLO202" s="307"/>
      <c r="LLP202" s="307"/>
      <c r="LLQ202" s="307"/>
      <c r="LLR202" s="307"/>
      <c r="LLS202" s="307"/>
      <c r="LLT202" s="307"/>
      <c r="LLU202" s="307"/>
      <c r="LLV202" s="307"/>
      <c r="LLW202" s="307"/>
      <c r="LLX202" s="307"/>
      <c r="LLY202" s="307"/>
      <c r="LLZ202" s="307"/>
      <c r="LMA202" s="307"/>
      <c r="LMB202" s="307"/>
      <c r="LMC202" s="307"/>
      <c r="LMD202" s="307"/>
      <c r="LME202" s="307"/>
      <c r="LMF202" s="307"/>
      <c r="LMG202" s="307"/>
      <c r="LMH202" s="307"/>
      <c r="LMI202" s="307"/>
      <c r="LMJ202" s="307"/>
      <c r="LMK202" s="307"/>
      <c r="LML202" s="307"/>
      <c r="LMM202" s="307"/>
      <c r="LMN202" s="307"/>
      <c r="LMO202" s="307"/>
      <c r="LMP202" s="307"/>
      <c r="LMQ202" s="307"/>
      <c r="LMR202" s="307"/>
      <c r="LMS202" s="307"/>
      <c r="LMT202" s="307"/>
      <c r="LMU202" s="307"/>
      <c r="LMV202" s="307"/>
      <c r="LMW202" s="307"/>
      <c r="LMX202" s="307"/>
      <c r="LMY202" s="307"/>
      <c r="LMZ202" s="307"/>
      <c r="LNA202" s="307"/>
      <c r="LNB202" s="307"/>
      <c r="LNC202" s="307"/>
      <c r="LND202" s="307"/>
      <c r="LNE202" s="307"/>
      <c r="LNF202" s="307"/>
      <c r="LNG202" s="307"/>
      <c r="LNH202" s="307"/>
      <c r="LNI202" s="307"/>
      <c r="LNJ202" s="307"/>
      <c r="LNK202" s="307"/>
      <c r="LNL202" s="307"/>
      <c r="LNM202" s="307"/>
      <c r="LNN202" s="307"/>
      <c r="LNO202" s="307"/>
      <c r="LNP202" s="307"/>
      <c r="LNQ202" s="307"/>
      <c r="LNR202" s="307"/>
      <c r="LNS202" s="307"/>
      <c r="LNT202" s="307"/>
      <c r="LNU202" s="307"/>
      <c r="LNV202" s="307"/>
      <c r="LNW202" s="307"/>
      <c r="LNX202" s="307"/>
      <c r="LNY202" s="307"/>
      <c r="LNZ202" s="307"/>
      <c r="LOA202" s="307"/>
      <c r="LOB202" s="307"/>
      <c r="LOC202" s="307"/>
      <c r="LOD202" s="307"/>
      <c r="LOE202" s="307"/>
      <c r="LOF202" s="307"/>
      <c r="LOG202" s="307"/>
      <c r="LOH202" s="307"/>
      <c r="LOI202" s="307"/>
      <c r="LOJ202" s="307"/>
      <c r="LOK202" s="307"/>
      <c r="LOL202" s="307"/>
      <c r="LOM202" s="307"/>
      <c r="LON202" s="307"/>
      <c r="LOO202" s="307"/>
      <c r="LOP202" s="307"/>
      <c r="LOQ202" s="307"/>
      <c r="LOR202" s="307"/>
      <c r="LOS202" s="307"/>
      <c r="LOT202" s="307"/>
      <c r="LOU202" s="307"/>
      <c r="LOV202" s="307"/>
      <c r="LOW202" s="307"/>
      <c r="LOX202" s="307"/>
      <c r="LOY202" s="307"/>
      <c r="LOZ202" s="307"/>
      <c r="LPA202" s="307"/>
      <c r="LPB202" s="307"/>
      <c r="LPC202" s="307"/>
      <c r="LPD202" s="307"/>
      <c r="LPE202" s="307"/>
      <c r="LPF202" s="307"/>
      <c r="LPG202" s="307"/>
      <c r="LPH202" s="307"/>
      <c r="LPI202" s="307"/>
      <c r="LPJ202" s="307"/>
      <c r="LPK202" s="307"/>
      <c r="LPL202" s="307"/>
      <c r="LPM202" s="307"/>
      <c r="LPN202" s="307"/>
      <c r="LPO202" s="307"/>
      <c r="LPP202" s="307"/>
      <c r="LPQ202" s="307"/>
      <c r="LPR202" s="307"/>
      <c r="LPS202" s="307"/>
      <c r="LPT202" s="307"/>
      <c r="LPU202" s="307"/>
      <c r="LPV202" s="307"/>
      <c r="LPW202" s="307"/>
      <c r="LPX202" s="307"/>
      <c r="LPY202" s="307"/>
      <c r="LPZ202" s="307"/>
      <c r="LQA202" s="307"/>
      <c r="LQB202" s="307"/>
      <c r="LQC202" s="307"/>
      <c r="LQD202" s="307"/>
      <c r="LQE202" s="307"/>
      <c r="LQF202" s="307"/>
      <c r="LQG202" s="307"/>
      <c r="LQH202" s="307"/>
      <c r="LQI202" s="307"/>
      <c r="LQJ202" s="307"/>
      <c r="LQK202" s="307"/>
      <c r="LQL202" s="307"/>
      <c r="LQM202" s="307"/>
      <c r="LQN202" s="307"/>
      <c r="LQO202" s="307"/>
      <c r="LQP202" s="307"/>
      <c r="LQQ202" s="307"/>
      <c r="LQR202" s="307"/>
      <c r="LQS202" s="307"/>
      <c r="LQT202" s="307"/>
      <c r="LQU202" s="307"/>
      <c r="LQV202" s="307"/>
      <c r="LQW202" s="307"/>
      <c r="LQX202" s="307"/>
      <c r="LQY202" s="307"/>
      <c r="LQZ202" s="307"/>
      <c r="LRA202" s="307"/>
      <c r="LRB202" s="307"/>
      <c r="LRC202" s="307"/>
      <c r="LRD202" s="307"/>
      <c r="LRE202" s="307"/>
      <c r="LRF202" s="307"/>
      <c r="LRG202" s="307"/>
      <c r="LRH202" s="307"/>
      <c r="LRI202" s="307"/>
      <c r="LRJ202" s="307"/>
      <c r="LRK202" s="307"/>
      <c r="LRL202" s="307"/>
      <c r="LRM202" s="307"/>
      <c r="LRN202" s="307"/>
      <c r="LRO202" s="307"/>
      <c r="LRP202" s="307"/>
      <c r="LRQ202" s="307"/>
      <c r="LRR202" s="307"/>
      <c r="LRS202" s="307"/>
      <c r="LRT202" s="307"/>
      <c r="LRU202" s="307"/>
      <c r="LRV202" s="307"/>
      <c r="LRW202" s="307"/>
      <c r="LRX202" s="307"/>
      <c r="LRY202" s="307"/>
      <c r="LRZ202" s="307"/>
      <c r="LSA202" s="307"/>
      <c r="LSB202" s="307"/>
      <c r="LSC202" s="307"/>
      <c r="LSD202" s="307"/>
      <c r="LSE202" s="307"/>
      <c r="LSF202" s="307"/>
      <c r="LSG202" s="307"/>
      <c r="LSH202" s="307"/>
      <c r="LSI202" s="307"/>
      <c r="LSJ202" s="307"/>
      <c r="LSK202" s="307"/>
      <c r="LSL202" s="307"/>
      <c r="LSM202" s="307"/>
      <c r="LSN202" s="307"/>
      <c r="LSO202" s="307"/>
      <c r="LSP202" s="307"/>
      <c r="LSQ202" s="307"/>
      <c r="LSR202" s="307"/>
      <c r="LSS202" s="307"/>
      <c r="LST202" s="307"/>
      <c r="LSU202" s="307"/>
      <c r="LSV202" s="307"/>
      <c r="LSW202" s="307"/>
      <c r="LSX202" s="307"/>
      <c r="LSY202" s="307"/>
      <c r="LSZ202" s="307"/>
      <c r="LTA202" s="307"/>
      <c r="LTB202" s="307"/>
      <c r="LTC202" s="307"/>
      <c r="LTD202" s="307"/>
      <c r="LTE202" s="307"/>
      <c r="LTF202" s="307"/>
      <c r="LTG202" s="307"/>
      <c r="LTH202" s="307"/>
      <c r="LTI202" s="307"/>
      <c r="LTJ202" s="307"/>
      <c r="LTK202" s="307"/>
      <c r="LTL202" s="307"/>
      <c r="LTM202" s="307"/>
      <c r="LTN202" s="307"/>
      <c r="LTO202" s="307"/>
      <c r="LTP202" s="307"/>
      <c r="LTQ202" s="307"/>
      <c r="LTR202" s="307"/>
      <c r="LTS202" s="307"/>
      <c r="LTT202" s="307"/>
      <c r="LTU202" s="307"/>
      <c r="LTV202" s="307"/>
      <c r="LTW202" s="307"/>
      <c r="LTX202" s="307"/>
      <c r="LTY202" s="307"/>
      <c r="LTZ202" s="307"/>
      <c r="LUA202" s="307"/>
      <c r="LUB202" s="307"/>
      <c r="LUC202" s="307"/>
      <c r="LUD202" s="307"/>
      <c r="LUE202" s="307"/>
      <c r="LUF202" s="307"/>
      <c r="LUG202" s="307"/>
      <c r="LUH202" s="307"/>
      <c r="LUI202" s="307"/>
      <c r="LUJ202" s="307"/>
      <c r="LUK202" s="307"/>
      <c r="LUL202" s="307"/>
      <c r="LUM202" s="307"/>
      <c r="LUN202" s="307"/>
      <c r="LUO202" s="307"/>
      <c r="LUP202" s="307"/>
      <c r="LUQ202" s="307"/>
      <c r="LUR202" s="307"/>
      <c r="LUS202" s="307"/>
      <c r="LUT202" s="307"/>
      <c r="LUU202" s="307"/>
      <c r="LUV202" s="307"/>
      <c r="LUW202" s="307"/>
      <c r="LUX202" s="307"/>
      <c r="LUY202" s="307"/>
      <c r="LUZ202" s="307"/>
      <c r="LVA202" s="307"/>
      <c r="LVB202" s="307"/>
      <c r="LVC202" s="307"/>
      <c r="LVD202" s="307"/>
      <c r="LVE202" s="307"/>
      <c r="LVF202" s="307"/>
      <c r="LVG202" s="307"/>
      <c r="LVH202" s="307"/>
      <c r="LVI202" s="307"/>
      <c r="LVJ202" s="307"/>
      <c r="LVK202" s="307"/>
      <c r="LVL202" s="307"/>
      <c r="LVM202" s="307"/>
      <c r="LVN202" s="307"/>
      <c r="LVO202" s="307"/>
      <c r="LVP202" s="307"/>
      <c r="LVQ202" s="307"/>
      <c r="LVR202" s="307"/>
      <c r="LVS202" s="307"/>
      <c r="LVT202" s="307"/>
      <c r="LVU202" s="307"/>
      <c r="LVV202" s="307"/>
      <c r="LVW202" s="307"/>
      <c r="LVX202" s="307"/>
      <c r="LVY202" s="307"/>
      <c r="LVZ202" s="307"/>
      <c r="LWA202" s="307"/>
      <c r="LWB202" s="307"/>
      <c r="LWC202" s="307"/>
      <c r="LWD202" s="307"/>
      <c r="LWE202" s="307"/>
      <c r="LWF202" s="307"/>
      <c r="LWG202" s="307"/>
      <c r="LWH202" s="307"/>
      <c r="LWI202" s="307"/>
      <c r="LWJ202" s="307"/>
      <c r="LWK202" s="307"/>
      <c r="LWL202" s="307"/>
      <c r="LWM202" s="307"/>
      <c r="LWN202" s="307"/>
      <c r="LWO202" s="307"/>
      <c r="LWP202" s="307"/>
      <c r="LWQ202" s="307"/>
      <c r="LWR202" s="307"/>
      <c r="LWS202" s="307"/>
      <c r="LWT202" s="307"/>
      <c r="LWU202" s="307"/>
      <c r="LWV202" s="307"/>
      <c r="LWW202" s="307"/>
      <c r="LWX202" s="307"/>
      <c r="LWY202" s="307"/>
      <c r="LWZ202" s="307"/>
      <c r="LXA202" s="307"/>
      <c r="LXB202" s="307"/>
      <c r="LXC202" s="307"/>
      <c r="LXD202" s="307"/>
      <c r="LXE202" s="307"/>
      <c r="LXF202" s="307"/>
      <c r="LXG202" s="307"/>
      <c r="LXH202" s="307"/>
      <c r="LXI202" s="307"/>
      <c r="LXJ202" s="307"/>
      <c r="LXK202" s="307"/>
      <c r="LXL202" s="307"/>
      <c r="LXM202" s="307"/>
      <c r="LXN202" s="307"/>
      <c r="LXO202" s="307"/>
      <c r="LXP202" s="307"/>
      <c r="LXQ202" s="307"/>
      <c r="LXR202" s="307"/>
      <c r="LXS202" s="307"/>
      <c r="LXT202" s="307"/>
      <c r="LXU202" s="307"/>
      <c r="LXV202" s="307"/>
      <c r="LXW202" s="307"/>
      <c r="LXX202" s="307"/>
      <c r="LXY202" s="307"/>
      <c r="LXZ202" s="307"/>
      <c r="LYA202" s="307"/>
      <c r="LYB202" s="307"/>
      <c r="LYC202" s="307"/>
      <c r="LYD202" s="307"/>
      <c r="LYE202" s="307"/>
      <c r="LYF202" s="307"/>
      <c r="LYG202" s="307"/>
      <c r="LYH202" s="307"/>
      <c r="LYI202" s="307"/>
      <c r="LYJ202" s="307"/>
      <c r="LYK202" s="307"/>
      <c r="LYL202" s="307"/>
      <c r="LYM202" s="307"/>
      <c r="LYN202" s="307"/>
      <c r="LYO202" s="307"/>
      <c r="LYP202" s="307"/>
      <c r="LYQ202" s="307"/>
      <c r="LYR202" s="307"/>
      <c r="LYS202" s="307"/>
      <c r="LYT202" s="307"/>
      <c r="LYU202" s="307"/>
      <c r="LYV202" s="307"/>
      <c r="LYW202" s="307"/>
      <c r="LYX202" s="307"/>
      <c r="LYY202" s="307"/>
      <c r="LYZ202" s="307"/>
      <c r="LZA202" s="307"/>
      <c r="LZB202" s="307"/>
      <c r="LZC202" s="307"/>
      <c r="LZD202" s="307"/>
      <c r="LZE202" s="307"/>
      <c r="LZF202" s="307"/>
      <c r="LZG202" s="307"/>
      <c r="LZH202" s="307"/>
      <c r="LZI202" s="307"/>
      <c r="LZJ202" s="307"/>
      <c r="LZK202" s="307"/>
      <c r="LZL202" s="307"/>
      <c r="LZM202" s="307"/>
      <c r="LZN202" s="307"/>
      <c r="LZO202" s="307"/>
      <c r="LZP202" s="307"/>
      <c r="LZQ202" s="307"/>
      <c r="LZR202" s="307"/>
      <c r="LZS202" s="307"/>
      <c r="LZT202" s="307"/>
      <c r="LZU202" s="307"/>
      <c r="LZV202" s="307"/>
      <c r="LZW202" s="307"/>
      <c r="LZX202" s="307"/>
      <c r="LZY202" s="307"/>
      <c r="LZZ202" s="307"/>
      <c r="MAA202" s="307"/>
      <c r="MAB202" s="307"/>
      <c r="MAC202" s="307"/>
      <c r="MAD202" s="307"/>
      <c r="MAE202" s="307"/>
      <c r="MAF202" s="307"/>
      <c r="MAG202" s="307"/>
      <c r="MAH202" s="307"/>
      <c r="MAI202" s="307"/>
      <c r="MAJ202" s="307"/>
      <c r="MAK202" s="307"/>
      <c r="MAL202" s="307"/>
      <c r="MAM202" s="307"/>
      <c r="MAN202" s="307"/>
      <c r="MAO202" s="307"/>
      <c r="MAP202" s="307"/>
      <c r="MAQ202" s="307"/>
      <c r="MAR202" s="307"/>
      <c r="MAS202" s="307"/>
      <c r="MAT202" s="307"/>
      <c r="MAU202" s="307"/>
      <c r="MAV202" s="307"/>
      <c r="MAW202" s="307"/>
      <c r="MAX202" s="307"/>
      <c r="MAY202" s="307"/>
      <c r="MAZ202" s="307"/>
      <c r="MBA202" s="307"/>
      <c r="MBB202" s="307"/>
      <c r="MBC202" s="307"/>
      <c r="MBD202" s="307"/>
      <c r="MBE202" s="307"/>
      <c r="MBF202" s="307"/>
      <c r="MBG202" s="307"/>
      <c r="MBH202" s="307"/>
      <c r="MBI202" s="307"/>
      <c r="MBJ202" s="307"/>
      <c r="MBK202" s="307"/>
      <c r="MBL202" s="307"/>
      <c r="MBM202" s="307"/>
      <c r="MBN202" s="307"/>
      <c r="MBO202" s="307"/>
      <c r="MBP202" s="307"/>
      <c r="MBQ202" s="307"/>
      <c r="MBR202" s="307"/>
      <c r="MBS202" s="307"/>
      <c r="MBT202" s="307"/>
      <c r="MBU202" s="307"/>
      <c r="MBV202" s="307"/>
      <c r="MBW202" s="307"/>
      <c r="MBX202" s="307"/>
      <c r="MBY202" s="307"/>
      <c r="MBZ202" s="307"/>
      <c r="MCA202" s="307"/>
      <c r="MCB202" s="307"/>
      <c r="MCC202" s="307"/>
      <c r="MCD202" s="307"/>
      <c r="MCE202" s="307"/>
      <c r="MCF202" s="307"/>
      <c r="MCG202" s="307"/>
      <c r="MCH202" s="307"/>
      <c r="MCI202" s="307"/>
      <c r="MCJ202" s="307"/>
      <c r="MCK202" s="307"/>
      <c r="MCL202" s="307"/>
      <c r="MCM202" s="307"/>
      <c r="MCN202" s="307"/>
      <c r="MCO202" s="307"/>
      <c r="MCP202" s="307"/>
      <c r="MCQ202" s="307"/>
      <c r="MCR202" s="307"/>
      <c r="MCS202" s="307"/>
      <c r="MCT202" s="307"/>
      <c r="MCU202" s="307"/>
      <c r="MCV202" s="307"/>
      <c r="MCW202" s="307"/>
      <c r="MCX202" s="307"/>
      <c r="MCY202" s="307"/>
      <c r="MCZ202" s="307"/>
      <c r="MDA202" s="307"/>
      <c r="MDB202" s="307"/>
      <c r="MDC202" s="307"/>
      <c r="MDD202" s="307"/>
      <c r="MDE202" s="307"/>
      <c r="MDF202" s="307"/>
      <c r="MDG202" s="307"/>
      <c r="MDH202" s="307"/>
      <c r="MDI202" s="307"/>
      <c r="MDJ202" s="307"/>
      <c r="MDK202" s="307"/>
      <c r="MDL202" s="307"/>
      <c r="MDM202" s="307"/>
      <c r="MDN202" s="307"/>
      <c r="MDO202" s="307"/>
      <c r="MDP202" s="307"/>
      <c r="MDQ202" s="307"/>
      <c r="MDR202" s="307"/>
      <c r="MDS202" s="307"/>
      <c r="MDT202" s="307"/>
      <c r="MDU202" s="307"/>
      <c r="MDV202" s="307"/>
      <c r="MDW202" s="307"/>
      <c r="MDX202" s="307"/>
      <c r="MDY202" s="307"/>
      <c r="MDZ202" s="307"/>
      <c r="MEA202" s="307"/>
      <c r="MEB202" s="307"/>
      <c r="MEC202" s="307"/>
      <c r="MED202" s="307"/>
      <c r="MEE202" s="307"/>
      <c r="MEF202" s="307"/>
      <c r="MEG202" s="307"/>
      <c r="MEH202" s="307"/>
      <c r="MEI202" s="307"/>
      <c r="MEJ202" s="307"/>
      <c r="MEK202" s="307"/>
      <c r="MEL202" s="307"/>
      <c r="MEM202" s="307"/>
      <c r="MEN202" s="307"/>
      <c r="MEO202" s="307"/>
      <c r="MEP202" s="307"/>
      <c r="MEQ202" s="307"/>
      <c r="MER202" s="307"/>
      <c r="MES202" s="307"/>
      <c r="MET202" s="307"/>
      <c r="MEU202" s="307"/>
      <c r="MEV202" s="307"/>
      <c r="MEW202" s="307"/>
      <c r="MEX202" s="307"/>
      <c r="MEY202" s="307"/>
      <c r="MEZ202" s="307"/>
      <c r="MFA202" s="307"/>
      <c r="MFB202" s="307"/>
      <c r="MFC202" s="307"/>
      <c r="MFD202" s="307"/>
      <c r="MFE202" s="307"/>
      <c r="MFF202" s="307"/>
      <c r="MFG202" s="307"/>
      <c r="MFH202" s="307"/>
      <c r="MFI202" s="307"/>
      <c r="MFJ202" s="307"/>
      <c r="MFK202" s="307"/>
      <c r="MFL202" s="307"/>
      <c r="MFM202" s="307"/>
      <c r="MFN202" s="307"/>
      <c r="MFO202" s="307"/>
      <c r="MFP202" s="307"/>
      <c r="MFQ202" s="307"/>
      <c r="MFR202" s="307"/>
      <c r="MFS202" s="307"/>
      <c r="MFT202" s="307"/>
      <c r="MFU202" s="307"/>
      <c r="MFV202" s="307"/>
      <c r="MFW202" s="307"/>
      <c r="MFX202" s="307"/>
      <c r="MFY202" s="307"/>
      <c r="MFZ202" s="307"/>
      <c r="MGA202" s="307"/>
      <c r="MGB202" s="307"/>
      <c r="MGC202" s="307"/>
      <c r="MGD202" s="307"/>
      <c r="MGE202" s="307"/>
      <c r="MGF202" s="307"/>
      <c r="MGG202" s="307"/>
      <c r="MGH202" s="307"/>
      <c r="MGI202" s="307"/>
      <c r="MGJ202" s="307"/>
      <c r="MGK202" s="307"/>
      <c r="MGL202" s="307"/>
      <c r="MGM202" s="307"/>
      <c r="MGN202" s="307"/>
      <c r="MGO202" s="307"/>
      <c r="MGP202" s="307"/>
      <c r="MGQ202" s="307"/>
      <c r="MGR202" s="307"/>
      <c r="MGS202" s="307"/>
      <c r="MGT202" s="307"/>
      <c r="MGU202" s="307"/>
      <c r="MGV202" s="307"/>
      <c r="MGW202" s="307"/>
      <c r="MGX202" s="307"/>
      <c r="MGY202" s="307"/>
      <c r="MGZ202" s="307"/>
      <c r="MHA202" s="307"/>
      <c r="MHB202" s="307"/>
      <c r="MHC202" s="307"/>
      <c r="MHD202" s="307"/>
      <c r="MHE202" s="307"/>
      <c r="MHF202" s="307"/>
      <c r="MHG202" s="307"/>
      <c r="MHH202" s="307"/>
      <c r="MHI202" s="307"/>
      <c r="MHJ202" s="307"/>
      <c r="MHK202" s="307"/>
      <c r="MHL202" s="307"/>
      <c r="MHM202" s="307"/>
      <c r="MHN202" s="307"/>
      <c r="MHO202" s="307"/>
      <c r="MHP202" s="307"/>
      <c r="MHQ202" s="307"/>
      <c r="MHR202" s="307"/>
      <c r="MHS202" s="307"/>
      <c r="MHT202" s="307"/>
      <c r="MHU202" s="307"/>
      <c r="MHV202" s="307"/>
      <c r="MHW202" s="307"/>
      <c r="MHX202" s="307"/>
      <c r="MHY202" s="307"/>
      <c r="MHZ202" s="307"/>
      <c r="MIA202" s="307"/>
      <c r="MIB202" s="307"/>
      <c r="MIC202" s="307"/>
      <c r="MID202" s="307"/>
      <c r="MIE202" s="307"/>
      <c r="MIF202" s="307"/>
      <c r="MIG202" s="307"/>
      <c r="MIH202" s="307"/>
      <c r="MII202" s="307"/>
      <c r="MIJ202" s="307"/>
      <c r="MIK202" s="307"/>
      <c r="MIL202" s="307"/>
      <c r="MIM202" s="307"/>
      <c r="MIN202" s="307"/>
      <c r="MIO202" s="307"/>
      <c r="MIP202" s="307"/>
      <c r="MIQ202" s="307"/>
      <c r="MIR202" s="307"/>
      <c r="MIS202" s="307"/>
      <c r="MIT202" s="307"/>
      <c r="MIU202" s="307"/>
      <c r="MIV202" s="307"/>
      <c r="MIW202" s="307"/>
      <c r="MIX202" s="307"/>
      <c r="MIY202" s="307"/>
      <c r="MIZ202" s="307"/>
      <c r="MJA202" s="307"/>
      <c r="MJB202" s="307"/>
      <c r="MJC202" s="307"/>
      <c r="MJD202" s="307"/>
      <c r="MJE202" s="307"/>
      <c r="MJF202" s="307"/>
      <c r="MJG202" s="307"/>
      <c r="MJH202" s="307"/>
      <c r="MJI202" s="307"/>
      <c r="MJJ202" s="307"/>
      <c r="MJK202" s="307"/>
      <c r="MJL202" s="307"/>
      <c r="MJM202" s="307"/>
      <c r="MJN202" s="307"/>
      <c r="MJO202" s="307"/>
      <c r="MJP202" s="307"/>
      <c r="MJQ202" s="307"/>
      <c r="MJR202" s="307"/>
      <c r="MJS202" s="307"/>
      <c r="MJT202" s="307"/>
      <c r="MJU202" s="307"/>
      <c r="MJV202" s="307"/>
      <c r="MJW202" s="307"/>
      <c r="MJX202" s="307"/>
      <c r="MJY202" s="307"/>
      <c r="MJZ202" s="307"/>
      <c r="MKA202" s="307"/>
      <c r="MKB202" s="307"/>
      <c r="MKC202" s="307"/>
      <c r="MKD202" s="307"/>
      <c r="MKE202" s="307"/>
      <c r="MKF202" s="307"/>
      <c r="MKG202" s="307"/>
      <c r="MKH202" s="307"/>
      <c r="MKI202" s="307"/>
      <c r="MKJ202" s="307"/>
      <c r="MKK202" s="307"/>
      <c r="MKL202" s="307"/>
      <c r="MKM202" s="307"/>
      <c r="MKN202" s="307"/>
      <c r="MKO202" s="307"/>
      <c r="MKP202" s="307"/>
      <c r="MKQ202" s="307"/>
      <c r="MKR202" s="307"/>
      <c r="MKS202" s="307"/>
      <c r="MKT202" s="307"/>
      <c r="MKU202" s="307"/>
      <c r="MKV202" s="307"/>
      <c r="MKW202" s="307"/>
      <c r="MKX202" s="307"/>
      <c r="MKY202" s="307"/>
      <c r="MKZ202" s="307"/>
      <c r="MLA202" s="307"/>
      <c r="MLB202" s="307"/>
      <c r="MLC202" s="307"/>
      <c r="MLD202" s="307"/>
      <c r="MLE202" s="307"/>
      <c r="MLF202" s="307"/>
      <c r="MLG202" s="307"/>
      <c r="MLH202" s="307"/>
      <c r="MLI202" s="307"/>
      <c r="MLJ202" s="307"/>
      <c r="MLK202" s="307"/>
      <c r="MLL202" s="307"/>
      <c r="MLM202" s="307"/>
      <c r="MLN202" s="307"/>
      <c r="MLO202" s="307"/>
      <c r="MLP202" s="307"/>
      <c r="MLQ202" s="307"/>
      <c r="MLR202" s="307"/>
      <c r="MLS202" s="307"/>
      <c r="MLT202" s="307"/>
      <c r="MLU202" s="307"/>
      <c r="MLV202" s="307"/>
      <c r="MLW202" s="307"/>
      <c r="MLX202" s="307"/>
      <c r="MLY202" s="307"/>
      <c r="MLZ202" s="307"/>
      <c r="MMA202" s="307"/>
      <c r="MMB202" s="307"/>
      <c r="MMC202" s="307"/>
      <c r="MMD202" s="307"/>
      <c r="MME202" s="307"/>
      <c r="MMF202" s="307"/>
      <c r="MMG202" s="307"/>
      <c r="MMH202" s="307"/>
      <c r="MMI202" s="307"/>
      <c r="MMJ202" s="307"/>
      <c r="MMK202" s="307"/>
      <c r="MML202" s="307"/>
      <c r="MMM202" s="307"/>
      <c r="MMN202" s="307"/>
      <c r="MMO202" s="307"/>
      <c r="MMP202" s="307"/>
      <c r="MMQ202" s="307"/>
      <c r="MMR202" s="307"/>
      <c r="MMS202" s="307"/>
      <c r="MMT202" s="307"/>
      <c r="MMU202" s="307"/>
      <c r="MMV202" s="307"/>
      <c r="MMW202" s="307"/>
      <c r="MMX202" s="307"/>
      <c r="MMY202" s="307"/>
      <c r="MMZ202" s="307"/>
      <c r="MNA202" s="307"/>
      <c r="MNB202" s="307"/>
      <c r="MNC202" s="307"/>
      <c r="MND202" s="307"/>
      <c r="MNE202" s="307"/>
      <c r="MNF202" s="307"/>
      <c r="MNG202" s="307"/>
      <c r="MNH202" s="307"/>
      <c r="MNI202" s="307"/>
      <c r="MNJ202" s="307"/>
      <c r="MNK202" s="307"/>
      <c r="MNL202" s="307"/>
      <c r="MNM202" s="307"/>
      <c r="MNN202" s="307"/>
      <c r="MNO202" s="307"/>
      <c r="MNP202" s="307"/>
      <c r="MNQ202" s="307"/>
      <c r="MNR202" s="307"/>
      <c r="MNS202" s="307"/>
      <c r="MNT202" s="307"/>
      <c r="MNU202" s="307"/>
      <c r="MNV202" s="307"/>
      <c r="MNW202" s="307"/>
      <c r="MNX202" s="307"/>
      <c r="MNY202" s="307"/>
      <c r="MNZ202" s="307"/>
      <c r="MOA202" s="307"/>
      <c r="MOB202" s="307"/>
      <c r="MOC202" s="307"/>
      <c r="MOD202" s="307"/>
      <c r="MOE202" s="307"/>
      <c r="MOF202" s="307"/>
      <c r="MOG202" s="307"/>
      <c r="MOH202" s="307"/>
      <c r="MOI202" s="307"/>
      <c r="MOJ202" s="307"/>
      <c r="MOK202" s="307"/>
      <c r="MOL202" s="307"/>
      <c r="MOM202" s="307"/>
      <c r="MON202" s="307"/>
      <c r="MOO202" s="307"/>
      <c r="MOP202" s="307"/>
      <c r="MOQ202" s="307"/>
      <c r="MOR202" s="307"/>
      <c r="MOS202" s="307"/>
      <c r="MOT202" s="307"/>
      <c r="MOU202" s="307"/>
      <c r="MOV202" s="307"/>
      <c r="MOW202" s="307"/>
      <c r="MOX202" s="307"/>
      <c r="MOY202" s="307"/>
      <c r="MOZ202" s="307"/>
      <c r="MPA202" s="307"/>
      <c r="MPB202" s="307"/>
      <c r="MPC202" s="307"/>
      <c r="MPD202" s="307"/>
      <c r="MPE202" s="307"/>
      <c r="MPF202" s="307"/>
      <c r="MPG202" s="307"/>
      <c r="MPH202" s="307"/>
      <c r="MPI202" s="307"/>
      <c r="MPJ202" s="307"/>
      <c r="MPK202" s="307"/>
      <c r="MPL202" s="307"/>
      <c r="MPM202" s="307"/>
      <c r="MPN202" s="307"/>
      <c r="MPO202" s="307"/>
      <c r="MPP202" s="307"/>
      <c r="MPQ202" s="307"/>
      <c r="MPR202" s="307"/>
      <c r="MPS202" s="307"/>
      <c r="MPT202" s="307"/>
      <c r="MPU202" s="307"/>
      <c r="MPV202" s="307"/>
      <c r="MPW202" s="307"/>
      <c r="MPX202" s="307"/>
      <c r="MPY202" s="307"/>
      <c r="MPZ202" s="307"/>
      <c r="MQA202" s="307"/>
      <c r="MQB202" s="307"/>
      <c r="MQC202" s="307"/>
      <c r="MQD202" s="307"/>
      <c r="MQE202" s="307"/>
      <c r="MQF202" s="307"/>
      <c r="MQG202" s="307"/>
      <c r="MQH202" s="307"/>
      <c r="MQI202" s="307"/>
      <c r="MQJ202" s="307"/>
      <c r="MQK202" s="307"/>
      <c r="MQL202" s="307"/>
      <c r="MQM202" s="307"/>
      <c r="MQN202" s="307"/>
      <c r="MQO202" s="307"/>
      <c r="MQP202" s="307"/>
      <c r="MQQ202" s="307"/>
      <c r="MQR202" s="307"/>
      <c r="MQS202" s="307"/>
      <c r="MQT202" s="307"/>
      <c r="MQU202" s="307"/>
      <c r="MQV202" s="307"/>
      <c r="MQW202" s="307"/>
      <c r="MQX202" s="307"/>
      <c r="MQY202" s="307"/>
      <c r="MQZ202" s="307"/>
      <c r="MRA202" s="307"/>
      <c r="MRB202" s="307"/>
      <c r="MRC202" s="307"/>
      <c r="MRD202" s="307"/>
      <c r="MRE202" s="307"/>
      <c r="MRF202" s="307"/>
      <c r="MRG202" s="307"/>
      <c r="MRH202" s="307"/>
      <c r="MRI202" s="307"/>
      <c r="MRJ202" s="307"/>
      <c r="MRK202" s="307"/>
      <c r="MRL202" s="307"/>
      <c r="MRM202" s="307"/>
      <c r="MRN202" s="307"/>
      <c r="MRO202" s="307"/>
      <c r="MRP202" s="307"/>
      <c r="MRQ202" s="307"/>
      <c r="MRR202" s="307"/>
      <c r="MRS202" s="307"/>
      <c r="MRT202" s="307"/>
      <c r="MRU202" s="307"/>
      <c r="MRV202" s="307"/>
      <c r="MRW202" s="307"/>
      <c r="MRX202" s="307"/>
      <c r="MRY202" s="307"/>
      <c r="MRZ202" s="307"/>
      <c r="MSA202" s="307"/>
      <c r="MSB202" s="307"/>
      <c r="MSC202" s="307"/>
      <c r="MSD202" s="307"/>
      <c r="MSE202" s="307"/>
      <c r="MSF202" s="307"/>
      <c r="MSG202" s="307"/>
      <c r="MSH202" s="307"/>
      <c r="MSI202" s="307"/>
      <c r="MSJ202" s="307"/>
      <c r="MSK202" s="307"/>
      <c r="MSL202" s="307"/>
      <c r="MSM202" s="307"/>
      <c r="MSN202" s="307"/>
      <c r="MSO202" s="307"/>
      <c r="MSP202" s="307"/>
      <c r="MSQ202" s="307"/>
      <c r="MSR202" s="307"/>
      <c r="MSS202" s="307"/>
      <c r="MST202" s="307"/>
      <c r="MSU202" s="307"/>
      <c r="MSV202" s="307"/>
      <c r="MSW202" s="307"/>
      <c r="MSX202" s="307"/>
      <c r="MSY202" s="307"/>
      <c r="MSZ202" s="307"/>
      <c r="MTA202" s="307"/>
      <c r="MTB202" s="307"/>
      <c r="MTC202" s="307"/>
      <c r="MTD202" s="307"/>
      <c r="MTE202" s="307"/>
      <c r="MTF202" s="307"/>
      <c r="MTG202" s="307"/>
      <c r="MTH202" s="307"/>
      <c r="MTI202" s="307"/>
      <c r="MTJ202" s="307"/>
      <c r="MTK202" s="307"/>
      <c r="MTL202" s="307"/>
      <c r="MTM202" s="307"/>
      <c r="MTN202" s="307"/>
      <c r="MTO202" s="307"/>
      <c r="MTP202" s="307"/>
      <c r="MTQ202" s="307"/>
      <c r="MTR202" s="307"/>
      <c r="MTS202" s="307"/>
      <c r="MTT202" s="307"/>
      <c r="MTU202" s="307"/>
      <c r="MTV202" s="307"/>
      <c r="MTW202" s="307"/>
      <c r="MTX202" s="307"/>
      <c r="MTY202" s="307"/>
      <c r="MTZ202" s="307"/>
      <c r="MUA202" s="307"/>
      <c r="MUB202" s="307"/>
      <c r="MUC202" s="307"/>
      <c r="MUD202" s="307"/>
      <c r="MUE202" s="307"/>
      <c r="MUF202" s="307"/>
      <c r="MUG202" s="307"/>
      <c r="MUH202" s="307"/>
      <c r="MUI202" s="307"/>
      <c r="MUJ202" s="307"/>
      <c r="MUK202" s="307"/>
      <c r="MUL202" s="307"/>
      <c r="MUM202" s="307"/>
      <c r="MUN202" s="307"/>
      <c r="MUO202" s="307"/>
      <c r="MUP202" s="307"/>
      <c r="MUQ202" s="307"/>
      <c r="MUR202" s="307"/>
      <c r="MUS202" s="307"/>
      <c r="MUT202" s="307"/>
      <c r="MUU202" s="307"/>
      <c r="MUV202" s="307"/>
      <c r="MUW202" s="307"/>
      <c r="MUX202" s="307"/>
      <c r="MUY202" s="307"/>
      <c r="MUZ202" s="307"/>
      <c r="MVA202" s="307"/>
      <c r="MVB202" s="307"/>
      <c r="MVC202" s="307"/>
      <c r="MVD202" s="307"/>
      <c r="MVE202" s="307"/>
      <c r="MVF202" s="307"/>
      <c r="MVG202" s="307"/>
      <c r="MVH202" s="307"/>
      <c r="MVI202" s="307"/>
      <c r="MVJ202" s="307"/>
      <c r="MVK202" s="307"/>
      <c r="MVL202" s="307"/>
      <c r="MVM202" s="307"/>
      <c r="MVN202" s="307"/>
      <c r="MVO202" s="307"/>
      <c r="MVP202" s="307"/>
      <c r="MVQ202" s="307"/>
      <c r="MVR202" s="307"/>
      <c r="MVS202" s="307"/>
      <c r="MVT202" s="307"/>
      <c r="MVU202" s="307"/>
      <c r="MVV202" s="307"/>
      <c r="MVW202" s="307"/>
      <c r="MVX202" s="307"/>
      <c r="MVY202" s="307"/>
      <c r="MVZ202" s="307"/>
      <c r="MWA202" s="307"/>
      <c r="MWB202" s="307"/>
      <c r="MWC202" s="307"/>
      <c r="MWD202" s="307"/>
      <c r="MWE202" s="307"/>
      <c r="MWF202" s="307"/>
      <c r="MWG202" s="307"/>
      <c r="MWH202" s="307"/>
      <c r="MWI202" s="307"/>
      <c r="MWJ202" s="307"/>
      <c r="MWK202" s="307"/>
      <c r="MWL202" s="307"/>
      <c r="MWM202" s="307"/>
      <c r="MWN202" s="307"/>
      <c r="MWO202" s="307"/>
      <c r="MWP202" s="307"/>
      <c r="MWQ202" s="307"/>
      <c r="MWR202" s="307"/>
      <c r="MWS202" s="307"/>
      <c r="MWT202" s="307"/>
      <c r="MWU202" s="307"/>
      <c r="MWV202" s="307"/>
      <c r="MWW202" s="307"/>
      <c r="MWX202" s="307"/>
      <c r="MWY202" s="307"/>
      <c r="MWZ202" s="307"/>
      <c r="MXA202" s="307"/>
      <c r="MXB202" s="307"/>
      <c r="MXC202" s="307"/>
      <c r="MXD202" s="307"/>
      <c r="MXE202" s="307"/>
      <c r="MXF202" s="307"/>
      <c r="MXG202" s="307"/>
      <c r="MXH202" s="307"/>
      <c r="MXI202" s="307"/>
      <c r="MXJ202" s="307"/>
      <c r="MXK202" s="307"/>
      <c r="MXL202" s="307"/>
      <c r="MXM202" s="307"/>
      <c r="MXN202" s="307"/>
      <c r="MXO202" s="307"/>
      <c r="MXP202" s="307"/>
      <c r="MXQ202" s="307"/>
      <c r="MXR202" s="307"/>
      <c r="MXS202" s="307"/>
      <c r="MXT202" s="307"/>
      <c r="MXU202" s="307"/>
      <c r="MXV202" s="307"/>
      <c r="MXW202" s="307"/>
      <c r="MXX202" s="307"/>
      <c r="MXY202" s="307"/>
      <c r="MXZ202" s="307"/>
      <c r="MYA202" s="307"/>
      <c r="MYB202" s="307"/>
      <c r="MYC202" s="307"/>
      <c r="MYD202" s="307"/>
      <c r="MYE202" s="307"/>
      <c r="MYF202" s="307"/>
      <c r="MYG202" s="307"/>
      <c r="MYH202" s="307"/>
      <c r="MYI202" s="307"/>
      <c r="MYJ202" s="307"/>
      <c r="MYK202" s="307"/>
      <c r="MYL202" s="307"/>
      <c r="MYM202" s="307"/>
      <c r="MYN202" s="307"/>
      <c r="MYO202" s="307"/>
      <c r="MYP202" s="307"/>
      <c r="MYQ202" s="307"/>
      <c r="MYR202" s="307"/>
      <c r="MYS202" s="307"/>
      <c r="MYT202" s="307"/>
      <c r="MYU202" s="307"/>
      <c r="MYV202" s="307"/>
      <c r="MYW202" s="307"/>
      <c r="MYX202" s="307"/>
      <c r="MYY202" s="307"/>
      <c r="MYZ202" s="307"/>
      <c r="MZA202" s="307"/>
      <c r="MZB202" s="307"/>
      <c r="MZC202" s="307"/>
      <c r="MZD202" s="307"/>
      <c r="MZE202" s="307"/>
      <c r="MZF202" s="307"/>
      <c r="MZG202" s="307"/>
      <c r="MZH202" s="307"/>
      <c r="MZI202" s="307"/>
      <c r="MZJ202" s="307"/>
      <c r="MZK202" s="307"/>
      <c r="MZL202" s="307"/>
      <c r="MZM202" s="307"/>
      <c r="MZN202" s="307"/>
      <c r="MZO202" s="307"/>
      <c r="MZP202" s="307"/>
      <c r="MZQ202" s="307"/>
      <c r="MZR202" s="307"/>
      <c r="MZS202" s="307"/>
      <c r="MZT202" s="307"/>
      <c r="MZU202" s="307"/>
      <c r="MZV202" s="307"/>
      <c r="MZW202" s="307"/>
      <c r="MZX202" s="307"/>
      <c r="MZY202" s="307"/>
      <c r="MZZ202" s="307"/>
      <c r="NAA202" s="307"/>
      <c r="NAB202" s="307"/>
      <c r="NAC202" s="307"/>
      <c r="NAD202" s="307"/>
      <c r="NAE202" s="307"/>
      <c r="NAF202" s="307"/>
      <c r="NAG202" s="307"/>
      <c r="NAH202" s="307"/>
      <c r="NAI202" s="307"/>
      <c r="NAJ202" s="307"/>
      <c r="NAK202" s="307"/>
      <c r="NAL202" s="307"/>
      <c r="NAM202" s="307"/>
      <c r="NAN202" s="307"/>
      <c r="NAO202" s="307"/>
      <c r="NAP202" s="307"/>
      <c r="NAQ202" s="307"/>
      <c r="NAR202" s="307"/>
      <c r="NAS202" s="307"/>
      <c r="NAT202" s="307"/>
      <c r="NAU202" s="307"/>
      <c r="NAV202" s="307"/>
      <c r="NAW202" s="307"/>
      <c r="NAX202" s="307"/>
      <c r="NAY202" s="307"/>
      <c r="NAZ202" s="307"/>
      <c r="NBA202" s="307"/>
      <c r="NBB202" s="307"/>
      <c r="NBC202" s="307"/>
      <c r="NBD202" s="307"/>
      <c r="NBE202" s="307"/>
      <c r="NBF202" s="307"/>
      <c r="NBG202" s="307"/>
      <c r="NBH202" s="307"/>
      <c r="NBI202" s="307"/>
      <c r="NBJ202" s="307"/>
      <c r="NBK202" s="307"/>
      <c r="NBL202" s="307"/>
      <c r="NBM202" s="307"/>
      <c r="NBN202" s="307"/>
      <c r="NBO202" s="307"/>
      <c r="NBP202" s="307"/>
      <c r="NBQ202" s="307"/>
      <c r="NBR202" s="307"/>
      <c r="NBS202" s="307"/>
      <c r="NBT202" s="307"/>
      <c r="NBU202" s="307"/>
      <c r="NBV202" s="307"/>
      <c r="NBW202" s="307"/>
      <c r="NBX202" s="307"/>
      <c r="NBY202" s="307"/>
      <c r="NBZ202" s="307"/>
      <c r="NCA202" s="307"/>
      <c r="NCB202" s="307"/>
      <c r="NCC202" s="307"/>
      <c r="NCD202" s="307"/>
      <c r="NCE202" s="307"/>
      <c r="NCF202" s="307"/>
      <c r="NCG202" s="307"/>
      <c r="NCH202" s="307"/>
      <c r="NCI202" s="307"/>
      <c r="NCJ202" s="307"/>
      <c r="NCK202" s="307"/>
      <c r="NCL202" s="307"/>
      <c r="NCM202" s="307"/>
      <c r="NCN202" s="307"/>
      <c r="NCO202" s="307"/>
      <c r="NCP202" s="307"/>
      <c r="NCQ202" s="307"/>
      <c r="NCR202" s="307"/>
      <c r="NCS202" s="307"/>
      <c r="NCT202" s="307"/>
      <c r="NCU202" s="307"/>
      <c r="NCV202" s="307"/>
      <c r="NCW202" s="307"/>
      <c r="NCX202" s="307"/>
      <c r="NCY202" s="307"/>
      <c r="NCZ202" s="307"/>
      <c r="NDA202" s="307"/>
      <c r="NDB202" s="307"/>
      <c r="NDC202" s="307"/>
      <c r="NDD202" s="307"/>
      <c r="NDE202" s="307"/>
      <c r="NDF202" s="307"/>
      <c r="NDG202" s="307"/>
      <c r="NDH202" s="307"/>
      <c r="NDI202" s="307"/>
      <c r="NDJ202" s="307"/>
      <c r="NDK202" s="307"/>
      <c r="NDL202" s="307"/>
      <c r="NDM202" s="307"/>
      <c r="NDN202" s="307"/>
      <c r="NDO202" s="307"/>
      <c r="NDP202" s="307"/>
      <c r="NDQ202" s="307"/>
      <c r="NDR202" s="307"/>
      <c r="NDS202" s="307"/>
      <c r="NDT202" s="307"/>
      <c r="NDU202" s="307"/>
      <c r="NDV202" s="307"/>
      <c r="NDW202" s="307"/>
      <c r="NDX202" s="307"/>
      <c r="NDY202" s="307"/>
      <c r="NDZ202" s="307"/>
      <c r="NEA202" s="307"/>
      <c r="NEB202" s="307"/>
      <c r="NEC202" s="307"/>
      <c r="NED202" s="307"/>
      <c r="NEE202" s="307"/>
      <c r="NEF202" s="307"/>
      <c r="NEG202" s="307"/>
      <c r="NEH202" s="307"/>
      <c r="NEI202" s="307"/>
      <c r="NEJ202" s="307"/>
      <c r="NEK202" s="307"/>
      <c r="NEL202" s="307"/>
      <c r="NEM202" s="307"/>
      <c r="NEN202" s="307"/>
      <c r="NEO202" s="307"/>
      <c r="NEP202" s="307"/>
      <c r="NEQ202" s="307"/>
      <c r="NER202" s="307"/>
      <c r="NES202" s="307"/>
      <c r="NET202" s="307"/>
      <c r="NEU202" s="307"/>
      <c r="NEV202" s="307"/>
      <c r="NEW202" s="307"/>
      <c r="NEX202" s="307"/>
      <c r="NEY202" s="307"/>
      <c r="NEZ202" s="307"/>
      <c r="NFA202" s="307"/>
      <c r="NFB202" s="307"/>
      <c r="NFC202" s="307"/>
      <c r="NFD202" s="307"/>
      <c r="NFE202" s="307"/>
      <c r="NFF202" s="307"/>
      <c r="NFG202" s="307"/>
      <c r="NFH202" s="307"/>
      <c r="NFI202" s="307"/>
      <c r="NFJ202" s="307"/>
      <c r="NFK202" s="307"/>
      <c r="NFL202" s="307"/>
      <c r="NFM202" s="307"/>
      <c r="NFN202" s="307"/>
      <c r="NFO202" s="307"/>
      <c r="NFP202" s="307"/>
      <c r="NFQ202" s="307"/>
      <c r="NFR202" s="307"/>
      <c r="NFS202" s="307"/>
      <c r="NFT202" s="307"/>
      <c r="NFU202" s="307"/>
      <c r="NFV202" s="307"/>
      <c r="NFW202" s="307"/>
      <c r="NFX202" s="307"/>
      <c r="NFY202" s="307"/>
      <c r="NFZ202" s="307"/>
      <c r="NGA202" s="307"/>
      <c r="NGB202" s="307"/>
      <c r="NGC202" s="307"/>
      <c r="NGD202" s="307"/>
      <c r="NGE202" s="307"/>
      <c r="NGF202" s="307"/>
      <c r="NGG202" s="307"/>
      <c r="NGH202" s="307"/>
      <c r="NGI202" s="307"/>
      <c r="NGJ202" s="307"/>
      <c r="NGK202" s="307"/>
      <c r="NGL202" s="307"/>
      <c r="NGM202" s="307"/>
      <c r="NGN202" s="307"/>
      <c r="NGO202" s="307"/>
      <c r="NGP202" s="307"/>
      <c r="NGQ202" s="307"/>
      <c r="NGR202" s="307"/>
      <c r="NGS202" s="307"/>
      <c r="NGT202" s="307"/>
      <c r="NGU202" s="307"/>
      <c r="NGV202" s="307"/>
      <c r="NGW202" s="307"/>
      <c r="NGX202" s="307"/>
      <c r="NGY202" s="307"/>
      <c r="NGZ202" s="307"/>
      <c r="NHA202" s="307"/>
      <c r="NHB202" s="307"/>
      <c r="NHC202" s="307"/>
      <c r="NHD202" s="307"/>
      <c r="NHE202" s="307"/>
      <c r="NHF202" s="307"/>
      <c r="NHG202" s="307"/>
      <c r="NHH202" s="307"/>
      <c r="NHI202" s="307"/>
      <c r="NHJ202" s="307"/>
      <c r="NHK202" s="307"/>
      <c r="NHL202" s="307"/>
      <c r="NHM202" s="307"/>
      <c r="NHN202" s="307"/>
      <c r="NHO202" s="307"/>
      <c r="NHP202" s="307"/>
      <c r="NHQ202" s="307"/>
      <c r="NHR202" s="307"/>
      <c r="NHS202" s="307"/>
      <c r="NHT202" s="307"/>
      <c r="NHU202" s="307"/>
      <c r="NHV202" s="307"/>
      <c r="NHW202" s="307"/>
      <c r="NHX202" s="307"/>
      <c r="NHY202" s="307"/>
      <c r="NHZ202" s="307"/>
      <c r="NIA202" s="307"/>
      <c r="NIB202" s="307"/>
      <c r="NIC202" s="307"/>
      <c r="NID202" s="307"/>
      <c r="NIE202" s="307"/>
      <c r="NIF202" s="307"/>
      <c r="NIG202" s="307"/>
      <c r="NIH202" s="307"/>
      <c r="NII202" s="307"/>
      <c r="NIJ202" s="307"/>
      <c r="NIK202" s="307"/>
      <c r="NIL202" s="307"/>
      <c r="NIM202" s="307"/>
      <c r="NIN202" s="307"/>
      <c r="NIO202" s="307"/>
      <c r="NIP202" s="307"/>
      <c r="NIQ202" s="307"/>
      <c r="NIR202" s="307"/>
      <c r="NIS202" s="307"/>
      <c r="NIT202" s="307"/>
      <c r="NIU202" s="307"/>
      <c r="NIV202" s="307"/>
      <c r="NIW202" s="307"/>
      <c r="NIX202" s="307"/>
      <c r="NIY202" s="307"/>
      <c r="NIZ202" s="307"/>
      <c r="NJA202" s="307"/>
      <c r="NJB202" s="307"/>
      <c r="NJC202" s="307"/>
      <c r="NJD202" s="307"/>
      <c r="NJE202" s="307"/>
      <c r="NJF202" s="307"/>
      <c r="NJG202" s="307"/>
      <c r="NJH202" s="307"/>
      <c r="NJI202" s="307"/>
      <c r="NJJ202" s="307"/>
      <c r="NJK202" s="307"/>
      <c r="NJL202" s="307"/>
      <c r="NJM202" s="307"/>
      <c r="NJN202" s="307"/>
      <c r="NJO202" s="307"/>
      <c r="NJP202" s="307"/>
      <c r="NJQ202" s="307"/>
      <c r="NJR202" s="307"/>
      <c r="NJS202" s="307"/>
      <c r="NJT202" s="307"/>
      <c r="NJU202" s="307"/>
      <c r="NJV202" s="307"/>
      <c r="NJW202" s="307"/>
      <c r="NJX202" s="307"/>
      <c r="NJY202" s="307"/>
      <c r="NJZ202" s="307"/>
      <c r="NKA202" s="307"/>
      <c r="NKB202" s="307"/>
      <c r="NKC202" s="307"/>
      <c r="NKD202" s="307"/>
      <c r="NKE202" s="307"/>
      <c r="NKF202" s="307"/>
      <c r="NKG202" s="307"/>
      <c r="NKH202" s="307"/>
      <c r="NKI202" s="307"/>
      <c r="NKJ202" s="307"/>
      <c r="NKK202" s="307"/>
      <c r="NKL202" s="307"/>
      <c r="NKM202" s="307"/>
      <c r="NKN202" s="307"/>
      <c r="NKO202" s="307"/>
      <c r="NKP202" s="307"/>
      <c r="NKQ202" s="307"/>
      <c r="NKR202" s="307"/>
      <c r="NKS202" s="307"/>
      <c r="NKT202" s="307"/>
      <c r="NKU202" s="307"/>
      <c r="NKV202" s="307"/>
      <c r="NKW202" s="307"/>
      <c r="NKX202" s="307"/>
      <c r="NKY202" s="307"/>
      <c r="NKZ202" s="307"/>
      <c r="NLA202" s="307"/>
      <c r="NLB202" s="307"/>
      <c r="NLC202" s="307"/>
      <c r="NLD202" s="307"/>
      <c r="NLE202" s="307"/>
      <c r="NLF202" s="307"/>
      <c r="NLG202" s="307"/>
      <c r="NLH202" s="307"/>
      <c r="NLI202" s="307"/>
      <c r="NLJ202" s="307"/>
      <c r="NLK202" s="307"/>
      <c r="NLL202" s="307"/>
      <c r="NLM202" s="307"/>
      <c r="NLN202" s="307"/>
      <c r="NLO202" s="307"/>
      <c r="NLP202" s="307"/>
      <c r="NLQ202" s="307"/>
      <c r="NLR202" s="307"/>
      <c r="NLS202" s="307"/>
      <c r="NLT202" s="307"/>
      <c r="NLU202" s="307"/>
      <c r="NLV202" s="307"/>
      <c r="NLW202" s="307"/>
      <c r="NLX202" s="307"/>
      <c r="NLY202" s="307"/>
      <c r="NLZ202" s="307"/>
      <c r="NMA202" s="307"/>
      <c r="NMB202" s="307"/>
      <c r="NMC202" s="307"/>
      <c r="NMD202" s="307"/>
      <c r="NME202" s="307"/>
      <c r="NMF202" s="307"/>
      <c r="NMG202" s="307"/>
      <c r="NMH202" s="307"/>
      <c r="NMI202" s="307"/>
      <c r="NMJ202" s="307"/>
      <c r="NMK202" s="307"/>
      <c r="NML202" s="307"/>
      <c r="NMM202" s="307"/>
      <c r="NMN202" s="307"/>
      <c r="NMO202" s="307"/>
      <c r="NMP202" s="307"/>
      <c r="NMQ202" s="307"/>
      <c r="NMR202" s="307"/>
      <c r="NMS202" s="307"/>
      <c r="NMT202" s="307"/>
      <c r="NMU202" s="307"/>
      <c r="NMV202" s="307"/>
      <c r="NMW202" s="307"/>
      <c r="NMX202" s="307"/>
      <c r="NMY202" s="307"/>
      <c r="NMZ202" s="307"/>
      <c r="NNA202" s="307"/>
      <c r="NNB202" s="307"/>
      <c r="NNC202" s="307"/>
      <c r="NND202" s="307"/>
      <c r="NNE202" s="307"/>
      <c r="NNF202" s="307"/>
      <c r="NNG202" s="307"/>
      <c r="NNH202" s="307"/>
      <c r="NNI202" s="307"/>
      <c r="NNJ202" s="307"/>
      <c r="NNK202" s="307"/>
      <c r="NNL202" s="307"/>
      <c r="NNM202" s="307"/>
      <c r="NNN202" s="307"/>
      <c r="NNO202" s="307"/>
      <c r="NNP202" s="307"/>
      <c r="NNQ202" s="307"/>
      <c r="NNR202" s="307"/>
      <c r="NNS202" s="307"/>
      <c r="NNT202" s="307"/>
      <c r="NNU202" s="307"/>
      <c r="NNV202" s="307"/>
      <c r="NNW202" s="307"/>
      <c r="NNX202" s="307"/>
      <c r="NNY202" s="307"/>
      <c r="NNZ202" s="307"/>
      <c r="NOA202" s="307"/>
      <c r="NOB202" s="307"/>
      <c r="NOC202" s="307"/>
      <c r="NOD202" s="307"/>
      <c r="NOE202" s="307"/>
      <c r="NOF202" s="307"/>
      <c r="NOG202" s="307"/>
      <c r="NOH202" s="307"/>
      <c r="NOI202" s="307"/>
      <c r="NOJ202" s="307"/>
      <c r="NOK202" s="307"/>
      <c r="NOL202" s="307"/>
      <c r="NOM202" s="307"/>
      <c r="NON202" s="307"/>
      <c r="NOO202" s="307"/>
      <c r="NOP202" s="307"/>
      <c r="NOQ202" s="307"/>
      <c r="NOR202" s="307"/>
      <c r="NOS202" s="307"/>
      <c r="NOT202" s="307"/>
      <c r="NOU202" s="307"/>
      <c r="NOV202" s="307"/>
      <c r="NOW202" s="307"/>
      <c r="NOX202" s="307"/>
      <c r="NOY202" s="307"/>
      <c r="NOZ202" s="307"/>
      <c r="NPA202" s="307"/>
      <c r="NPB202" s="307"/>
      <c r="NPC202" s="307"/>
      <c r="NPD202" s="307"/>
      <c r="NPE202" s="307"/>
      <c r="NPF202" s="307"/>
      <c r="NPG202" s="307"/>
      <c r="NPH202" s="307"/>
      <c r="NPI202" s="307"/>
      <c r="NPJ202" s="307"/>
      <c r="NPK202" s="307"/>
      <c r="NPL202" s="307"/>
      <c r="NPM202" s="307"/>
      <c r="NPN202" s="307"/>
      <c r="NPO202" s="307"/>
      <c r="NPP202" s="307"/>
      <c r="NPQ202" s="307"/>
      <c r="NPR202" s="307"/>
      <c r="NPS202" s="307"/>
      <c r="NPT202" s="307"/>
      <c r="NPU202" s="307"/>
      <c r="NPV202" s="307"/>
      <c r="NPW202" s="307"/>
      <c r="NPX202" s="307"/>
      <c r="NPY202" s="307"/>
      <c r="NPZ202" s="307"/>
      <c r="NQA202" s="307"/>
      <c r="NQB202" s="307"/>
      <c r="NQC202" s="307"/>
      <c r="NQD202" s="307"/>
      <c r="NQE202" s="307"/>
      <c r="NQF202" s="307"/>
      <c r="NQG202" s="307"/>
      <c r="NQH202" s="307"/>
      <c r="NQI202" s="307"/>
      <c r="NQJ202" s="307"/>
      <c r="NQK202" s="307"/>
      <c r="NQL202" s="307"/>
      <c r="NQM202" s="307"/>
      <c r="NQN202" s="307"/>
      <c r="NQO202" s="307"/>
      <c r="NQP202" s="307"/>
      <c r="NQQ202" s="307"/>
      <c r="NQR202" s="307"/>
      <c r="NQS202" s="307"/>
      <c r="NQT202" s="307"/>
      <c r="NQU202" s="307"/>
      <c r="NQV202" s="307"/>
      <c r="NQW202" s="307"/>
      <c r="NQX202" s="307"/>
      <c r="NQY202" s="307"/>
      <c r="NQZ202" s="307"/>
      <c r="NRA202" s="307"/>
      <c r="NRB202" s="307"/>
      <c r="NRC202" s="307"/>
      <c r="NRD202" s="307"/>
      <c r="NRE202" s="307"/>
      <c r="NRF202" s="307"/>
      <c r="NRG202" s="307"/>
      <c r="NRH202" s="307"/>
      <c r="NRI202" s="307"/>
      <c r="NRJ202" s="307"/>
      <c r="NRK202" s="307"/>
      <c r="NRL202" s="307"/>
      <c r="NRM202" s="307"/>
      <c r="NRN202" s="307"/>
      <c r="NRO202" s="307"/>
      <c r="NRP202" s="307"/>
      <c r="NRQ202" s="307"/>
      <c r="NRR202" s="307"/>
      <c r="NRS202" s="307"/>
      <c r="NRT202" s="307"/>
      <c r="NRU202" s="307"/>
      <c r="NRV202" s="307"/>
      <c r="NRW202" s="307"/>
      <c r="NRX202" s="307"/>
      <c r="NRY202" s="307"/>
      <c r="NRZ202" s="307"/>
      <c r="NSA202" s="307"/>
      <c r="NSB202" s="307"/>
      <c r="NSC202" s="307"/>
      <c r="NSD202" s="307"/>
      <c r="NSE202" s="307"/>
      <c r="NSF202" s="307"/>
      <c r="NSG202" s="307"/>
      <c r="NSH202" s="307"/>
      <c r="NSI202" s="307"/>
      <c r="NSJ202" s="307"/>
      <c r="NSK202" s="307"/>
      <c r="NSL202" s="307"/>
      <c r="NSM202" s="307"/>
      <c r="NSN202" s="307"/>
      <c r="NSO202" s="307"/>
      <c r="NSP202" s="307"/>
      <c r="NSQ202" s="307"/>
      <c r="NSR202" s="307"/>
      <c r="NSS202" s="307"/>
      <c r="NST202" s="307"/>
      <c r="NSU202" s="307"/>
      <c r="NSV202" s="307"/>
      <c r="NSW202" s="307"/>
      <c r="NSX202" s="307"/>
      <c r="NSY202" s="307"/>
      <c r="NSZ202" s="307"/>
      <c r="NTA202" s="307"/>
      <c r="NTB202" s="307"/>
      <c r="NTC202" s="307"/>
      <c r="NTD202" s="307"/>
      <c r="NTE202" s="307"/>
      <c r="NTF202" s="307"/>
      <c r="NTG202" s="307"/>
      <c r="NTH202" s="307"/>
      <c r="NTI202" s="307"/>
      <c r="NTJ202" s="307"/>
      <c r="NTK202" s="307"/>
      <c r="NTL202" s="307"/>
      <c r="NTM202" s="307"/>
      <c r="NTN202" s="307"/>
      <c r="NTO202" s="307"/>
      <c r="NTP202" s="307"/>
      <c r="NTQ202" s="307"/>
      <c r="NTR202" s="307"/>
      <c r="NTS202" s="307"/>
      <c r="NTT202" s="307"/>
      <c r="NTU202" s="307"/>
      <c r="NTV202" s="307"/>
      <c r="NTW202" s="307"/>
      <c r="NTX202" s="307"/>
      <c r="NTY202" s="307"/>
      <c r="NTZ202" s="307"/>
      <c r="NUA202" s="307"/>
      <c r="NUB202" s="307"/>
      <c r="NUC202" s="307"/>
      <c r="NUD202" s="307"/>
      <c r="NUE202" s="307"/>
      <c r="NUF202" s="307"/>
      <c r="NUG202" s="307"/>
      <c r="NUH202" s="307"/>
      <c r="NUI202" s="307"/>
      <c r="NUJ202" s="307"/>
      <c r="NUK202" s="307"/>
      <c r="NUL202" s="307"/>
      <c r="NUM202" s="307"/>
      <c r="NUN202" s="307"/>
      <c r="NUO202" s="307"/>
      <c r="NUP202" s="307"/>
      <c r="NUQ202" s="307"/>
      <c r="NUR202" s="307"/>
      <c r="NUS202" s="307"/>
      <c r="NUT202" s="307"/>
      <c r="NUU202" s="307"/>
      <c r="NUV202" s="307"/>
      <c r="NUW202" s="307"/>
      <c r="NUX202" s="307"/>
      <c r="NUY202" s="307"/>
      <c r="NUZ202" s="307"/>
      <c r="NVA202" s="307"/>
      <c r="NVB202" s="307"/>
      <c r="NVC202" s="307"/>
      <c r="NVD202" s="307"/>
      <c r="NVE202" s="307"/>
      <c r="NVF202" s="307"/>
      <c r="NVG202" s="307"/>
      <c r="NVH202" s="307"/>
      <c r="NVI202" s="307"/>
      <c r="NVJ202" s="307"/>
      <c r="NVK202" s="307"/>
      <c r="NVL202" s="307"/>
      <c r="NVM202" s="307"/>
      <c r="NVN202" s="307"/>
      <c r="NVO202" s="307"/>
      <c r="NVP202" s="307"/>
      <c r="NVQ202" s="307"/>
      <c r="NVR202" s="307"/>
      <c r="NVS202" s="307"/>
      <c r="NVT202" s="307"/>
      <c r="NVU202" s="307"/>
      <c r="NVV202" s="307"/>
      <c r="NVW202" s="307"/>
      <c r="NVX202" s="307"/>
      <c r="NVY202" s="307"/>
      <c r="NVZ202" s="307"/>
      <c r="NWA202" s="307"/>
      <c r="NWB202" s="307"/>
      <c r="NWC202" s="307"/>
      <c r="NWD202" s="307"/>
      <c r="NWE202" s="307"/>
      <c r="NWF202" s="307"/>
      <c r="NWG202" s="307"/>
      <c r="NWH202" s="307"/>
      <c r="NWI202" s="307"/>
      <c r="NWJ202" s="307"/>
      <c r="NWK202" s="307"/>
      <c r="NWL202" s="307"/>
      <c r="NWM202" s="307"/>
      <c r="NWN202" s="307"/>
      <c r="NWO202" s="307"/>
      <c r="NWP202" s="307"/>
      <c r="NWQ202" s="307"/>
      <c r="NWR202" s="307"/>
      <c r="NWS202" s="307"/>
      <c r="NWT202" s="307"/>
      <c r="NWU202" s="307"/>
      <c r="NWV202" s="307"/>
      <c r="NWW202" s="307"/>
      <c r="NWX202" s="307"/>
      <c r="NWY202" s="307"/>
      <c r="NWZ202" s="307"/>
      <c r="NXA202" s="307"/>
      <c r="NXB202" s="307"/>
      <c r="NXC202" s="307"/>
      <c r="NXD202" s="307"/>
      <c r="NXE202" s="307"/>
      <c r="NXF202" s="307"/>
      <c r="NXG202" s="307"/>
      <c r="NXH202" s="307"/>
      <c r="NXI202" s="307"/>
      <c r="NXJ202" s="307"/>
      <c r="NXK202" s="307"/>
      <c r="NXL202" s="307"/>
      <c r="NXM202" s="307"/>
      <c r="NXN202" s="307"/>
      <c r="NXO202" s="307"/>
      <c r="NXP202" s="307"/>
      <c r="NXQ202" s="307"/>
      <c r="NXR202" s="307"/>
      <c r="NXS202" s="307"/>
      <c r="NXT202" s="307"/>
      <c r="NXU202" s="307"/>
      <c r="NXV202" s="307"/>
      <c r="NXW202" s="307"/>
      <c r="NXX202" s="307"/>
      <c r="NXY202" s="307"/>
      <c r="NXZ202" s="307"/>
      <c r="NYA202" s="307"/>
      <c r="NYB202" s="307"/>
      <c r="NYC202" s="307"/>
      <c r="NYD202" s="307"/>
      <c r="NYE202" s="307"/>
      <c r="NYF202" s="307"/>
      <c r="NYG202" s="307"/>
      <c r="NYH202" s="307"/>
      <c r="NYI202" s="307"/>
      <c r="NYJ202" s="307"/>
      <c r="NYK202" s="307"/>
      <c r="NYL202" s="307"/>
      <c r="NYM202" s="307"/>
      <c r="NYN202" s="307"/>
      <c r="NYO202" s="307"/>
      <c r="NYP202" s="307"/>
      <c r="NYQ202" s="307"/>
      <c r="NYR202" s="307"/>
      <c r="NYS202" s="307"/>
      <c r="NYT202" s="307"/>
      <c r="NYU202" s="307"/>
      <c r="NYV202" s="307"/>
      <c r="NYW202" s="307"/>
      <c r="NYX202" s="307"/>
      <c r="NYY202" s="307"/>
      <c r="NYZ202" s="307"/>
      <c r="NZA202" s="307"/>
      <c r="NZB202" s="307"/>
      <c r="NZC202" s="307"/>
      <c r="NZD202" s="307"/>
      <c r="NZE202" s="307"/>
      <c r="NZF202" s="307"/>
      <c r="NZG202" s="307"/>
      <c r="NZH202" s="307"/>
      <c r="NZI202" s="307"/>
      <c r="NZJ202" s="307"/>
      <c r="NZK202" s="307"/>
      <c r="NZL202" s="307"/>
      <c r="NZM202" s="307"/>
      <c r="NZN202" s="307"/>
      <c r="NZO202" s="307"/>
      <c r="NZP202" s="307"/>
      <c r="NZQ202" s="307"/>
      <c r="NZR202" s="307"/>
      <c r="NZS202" s="307"/>
      <c r="NZT202" s="307"/>
      <c r="NZU202" s="307"/>
      <c r="NZV202" s="307"/>
      <c r="NZW202" s="307"/>
      <c r="NZX202" s="307"/>
      <c r="NZY202" s="307"/>
      <c r="NZZ202" s="307"/>
      <c r="OAA202" s="307"/>
      <c r="OAB202" s="307"/>
      <c r="OAC202" s="307"/>
      <c r="OAD202" s="307"/>
      <c r="OAE202" s="307"/>
      <c r="OAF202" s="307"/>
      <c r="OAG202" s="307"/>
      <c r="OAH202" s="307"/>
      <c r="OAI202" s="307"/>
      <c r="OAJ202" s="307"/>
      <c r="OAK202" s="307"/>
      <c r="OAL202" s="307"/>
      <c r="OAM202" s="307"/>
      <c r="OAN202" s="307"/>
      <c r="OAO202" s="307"/>
      <c r="OAP202" s="307"/>
      <c r="OAQ202" s="307"/>
      <c r="OAR202" s="307"/>
      <c r="OAS202" s="307"/>
      <c r="OAT202" s="307"/>
      <c r="OAU202" s="307"/>
      <c r="OAV202" s="307"/>
      <c r="OAW202" s="307"/>
      <c r="OAX202" s="307"/>
      <c r="OAY202" s="307"/>
      <c r="OAZ202" s="307"/>
      <c r="OBA202" s="307"/>
      <c r="OBB202" s="307"/>
      <c r="OBC202" s="307"/>
      <c r="OBD202" s="307"/>
      <c r="OBE202" s="307"/>
      <c r="OBF202" s="307"/>
      <c r="OBG202" s="307"/>
      <c r="OBH202" s="307"/>
      <c r="OBI202" s="307"/>
      <c r="OBJ202" s="307"/>
      <c r="OBK202" s="307"/>
      <c r="OBL202" s="307"/>
      <c r="OBM202" s="307"/>
      <c r="OBN202" s="307"/>
      <c r="OBO202" s="307"/>
      <c r="OBP202" s="307"/>
      <c r="OBQ202" s="307"/>
      <c r="OBR202" s="307"/>
      <c r="OBS202" s="307"/>
      <c r="OBT202" s="307"/>
      <c r="OBU202" s="307"/>
      <c r="OBV202" s="307"/>
      <c r="OBW202" s="307"/>
      <c r="OBX202" s="307"/>
      <c r="OBY202" s="307"/>
      <c r="OBZ202" s="307"/>
      <c r="OCA202" s="307"/>
      <c r="OCB202" s="307"/>
      <c r="OCC202" s="307"/>
      <c r="OCD202" s="307"/>
      <c r="OCE202" s="307"/>
      <c r="OCF202" s="307"/>
      <c r="OCG202" s="307"/>
      <c r="OCH202" s="307"/>
      <c r="OCI202" s="307"/>
      <c r="OCJ202" s="307"/>
      <c r="OCK202" s="307"/>
      <c r="OCL202" s="307"/>
      <c r="OCM202" s="307"/>
      <c r="OCN202" s="307"/>
      <c r="OCO202" s="307"/>
      <c r="OCP202" s="307"/>
      <c r="OCQ202" s="307"/>
      <c r="OCR202" s="307"/>
      <c r="OCS202" s="307"/>
      <c r="OCT202" s="307"/>
      <c r="OCU202" s="307"/>
      <c r="OCV202" s="307"/>
      <c r="OCW202" s="307"/>
      <c r="OCX202" s="307"/>
      <c r="OCY202" s="307"/>
      <c r="OCZ202" s="307"/>
      <c r="ODA202" s="307"/>
      <c r="ODB202" s="307"/>
      <c r="ODC202" s="307"/>
      <c r="ODD202" s="307"/>
      <c r="ODE202" s="307"/>
      <c r="ODF202" s="307"/>
      <c r="ODG202" s="307"/>
      <c r="ODH202" s="307"/>
      <c r="ODI202" s="307"/>
      <c r="ODJ202" s="307"/>
      <c r="ODK202" s="307"/>
      <c r="ODL202" s="307"/>
      <c r="ODM202" s="307"/>
      <c r="ODN202" s="307"/>
      <c r="ODO202" s="307"/>
      <c r="ODP202" s="307"/>
      <c r="ODQ202" s="307"/>
      <c r="ODR202" s="307"/>
      <c r="ODS202" s="307"/>
      <c r="ODT202" s="307"/>
      <c r="ODU202" s="307"/>
      <c r="ODV202" s="307"/>
      <c r="ODW202" s="307"/>
      <c r="ODX202" s="307"/>
      <c r="ODY202" s="307"/>
      <c r="ODZ202" s="307"/>
      <c r="OEA202" s="307"/>
      <c r="OEB202" s="307"/>
      <c r="OEC202" s="307"/>
      <c r="OED202" s="307"/>
      <c r="OEE202" s="307"/>
      <c r="OEF202" s="307"/>
      <c r="OEG202" s="307"/>
      <c r="OEH202" s="307"/>
      <c r="OEI202" s="307"/>
      <c r="OEJ202" s="307"/>
      <c r="OEK202" s="307"/>
      <c r="OEL202" s="307"/>
      <c r="OEM202" s="307"/>
      <c r="OEN202" s="307"/>
      <c r="OEO202" s="307"/>
      <c r="OEP202" s="307"/>
      <c r="OEQ202" s="307"/>
      <c r="OER202" s="307"/>
      <c r="OES202" s="307"/>
      <c r="OET202" s="307"/>
      <c r="OEU202" s="307"/>
      <c r="OEV202" s="307"/>
      <c r="OEW202" s="307"/>
      <c r="OEX202" s="307"/>
      <c r="OEY202" s="307"/>
      <c r="OEZ202" s="307"/>
      <c r="OFA202" s="307"/>
      <c r="OFB202" s="307"/>
      <c r="OFC202" s="307"/>
      <c r="OFD202" s="307"/>
      <c r="OFE202" s="307"/>
      <c r="OFF202" s="307"/>
      <c r="OFG202" s="307"/>
      <c r="OFH202" s="307"/>
      <c r="OFI202" s="307"/>
      <c r="OFJ202" s="307"/>
      <c r="OFK202" s="307"/>
      <c r="OFL202" s="307"/>
      <c r="OFM202" s="307"/>
      <c r="OFN202" s="307"/>
      <c r="OFO202" s="307"/>
      <c r="OFP202" s="307"/>
      <c r="OFQ202" s="307"/>
      <c r="OFR202" s="307"/>
      <c r="OFS202" s="307"/>
      <c r="OFT202" s="307"/>
      <c r="OFU202" s="307"/>
      <c r="OFV202" s="307"/>
      <c r="OFW202" s="307"/>
      <c r="OFX202" s="307"/>
      <c r="OFY202" s="307"/>
      <c r="OFZ202" s="307"/>
      <c r="OGA202" s="307"/>
      <c r="OGB202" s="307"/>
      <c r="OGC202" s="307"/>
      <c r="OGD202" s="307"/>
      <c r="OGE202" s="307"/>
      <c r="OGF202" s="307"/>
      <c r="OGG202" s="307"/>
      <c r="OGH202" s="307"/>
      <c r="OGI202" s="307"/>
      <c r="OGJ202" s="307"/>
      <c r="OGK202" s="307"/>
      <c r="OGL202" s="307"/>
      <c r="OGM202" s="307"/>
      <c r="OGN202" s="307"/>
      <c r="OGO202" s="307"/>
      <c r="OGP202" s="307"/>
      <c r="OGQ202" s="307"/>
      <c r="OGR202" s="307"/>
      <c r="OGS202" s="307"/>
      <c r="OGT202" s="307"/>
      <c r="OGU202" s="307"/>
      <c r="OGV202" s="307"/>
      <c r="OGW202" s="307"/>
      <c r="OGX202" s="307"/>
      <c r="OGY202" s="307"/>
      <c r="OGZ202" s="307"/>
      <c r="OHA202" s="307"/>
      <c r="OHB202" s="307"/>
      <c r="OHC202" s="307"/>
      <c r="OHD202" s="307"/>
      <c r="OHE202" s="307"/>
      <c r="OHF202" s="307"/>
      <c r="OHG202" s="307"/>
      <c r="OHH202" s="307"/>
      <c r="OHI202" s="307"/>
      <c r="OHJ202" s="307"/>
      <c r="OHK202" s="307"/>
      <c r="OHL202" s="307"/>
      <c r="OHM202" s="307"/>
      <c r="OHN202" s="307"/>
      <c r="OHO202" s="307"/>
      <c r="OHP202" s="307"/>
      <c r="OHQ202" s="307"/>
      <c r="OHR202" s="307"/>
      <c r="OHS202" s="307"/>
      <c r="OHT202" s="307"/>
      <c r="OHU202" s="307"/>
      <c r="OHV202" s="307"/>
      <c r="OHW202" s="307"/>
      <c r="OHX202" s="307"/>
      <c r="OHY202" s="307"/>
      <c r="OHZ202" s="307"/>
      <c r="OIA202" s="307"/>
      <c r="OIB202" s="307"/>
      <c r="OIC202" s="307"/>
      <c r="OID202" s="307"/>
      <c r="OIE202" s="307"/>
      <c r="OIF202" s="307"/>
      <c r="OIG202" s="307"/>
      <c r="OIH202" s="307"/>
      <c r="OII202" s="307"/>
      <c r="OIJ202" s="307"/>
      <c r="OIK202" s="307"/>
      <c r="OIL202" s="307"/>
      <c r="OIM202" s="307"/>
      <c r="OIN202" s="307"/>
      <c r="OIO202" s="307"/>
      <c r="OIP202" s="307"/>
      <c r="OIQ202" s="307"/>
      <c r="OIR202" s="307"/>
      <c r="OIS202" s="307"/>
      <c r="OIT202" s="307"/>
      <c r="OIU202" s="307"/>
      <c r="OIV202" s="307"/>
      <c r="OIW202" s="307"/>
      <c r="OIX202" s="307"/>
      <c r="OIY202" s="307"/>
      <c r="OIZ202" s="307"/>
      <c r="OJA202" s="307"/>
      <c r="OJB202" s="307"/>
      <c r="OJC202" s="307"/>
      <c r="OJD202" s="307"/>
      <c r="OJE202" s="307"/>
      <c r="OJF202" s="307"/>
      <c r="OJG202" s="307"/>
      <c r="OJH202" s="307"/>
      <c r="OJI202" s="307"/>
      <c r="OJJ202" s="307"/>
      <c r="OJK202" s="307"/>
      <c r="OJL202" s="307"/>
      <c r="OJM202" s="307"/>
      <c r="OJN202" s="307"/>
      <c r="OJO202" s="307"/>
      <c r="OJP202" s="307"/>
      <c r="OJQ202" s="307"/>
      <c r="OJR202" s="307"/>
      <c r="OJS202" s="307"/>
      <c r="OJT202" s="307"/>
      <c r="OJU202" s="307"/>
      <c r="OJV202" s="307"/>
      <c r="OJW202" s="307"/>
      <c r="OJX202" s="307"/>
      <c r="OJY202" s="307"/>
      <c r="OJZ202" s="307"/>
      <c r="OKA202" s="307"/>
      <c r="OKB202" s="307"/>
      <c r="OKC202" s="307"/>
      <c r="OKD202" s="307"/>
      <c r="OKE202" s="307"/>
      <c r="OKF202" s="307"/>
      <c r="OKG202" s="307"/>
      <c r="OKH202" s="307"/>
      <c r="OKI202" s="307"/>
      <c r="OKJ202" s="307"/>
      <c r="OKK202" s="307"/>
      <c r="OKL202" s="307"/>
      <c r="OKM202" s="307"/>
      <c r="OKN202" s="307"/>
      <c r="OKO202" s="307"/>
      <c r="OKP202" s="307"/>
      <c r="OKQ202" s="307"/>
      <c r="OKR202" s="307"/>
      <c r="OKS202" s="307"/>
      <c r="OKT202" s="307"/>
      <c r="OKU202" s="307"/>
      <c r="OKV202" s="307"/>
      <c r="OKW202" s="307"/>
      <c r="OKX202" s="307"/>
      <c r="OKY202" s="307"/>
      <c r="OKZ202" s="307"/>
      <c r="OLA202" s="307"/>
      <c r="OLB202" s="307"/>
      <c r="OLC202" s="307"/>
      <c r="OLD202" s="307"/>
      <c r="OLE202" s="307"/>
      <c r="OLF202" s="307"/>
      <c r="OLG202" s="307"/>
      <c r="OLH202" s="307"/>
      <c r="OLI202" s="307"/>
      <c r="OLJ202" s="307"/>
      <c r="OLK202" s="307"/>
      <c r="OLL202" s="307"/>
      <c r="OLM202" s="307"/>
      <c r="OLN202" s="307"/>
      <c r="OLO202" s="307"/>
      <c r="OLP202" s="307"/>
      <c r="OLQ202" s="307"/>
      <c r="OLR202" s="307"/>
      <c r="OLS202" s="307"/>
      <c r="OLT202" s="307"/>
      <c r="OLU202" s="307"/>
      <c r="OLV202" s="307"/>
      <c r="OLW202" s="307"/>
      <c r="OLX202" s="307"/>
      <c r="OLY202" s="307"/>
      <c r="OLZ202" s="307"/>
      <c r="OMA202" s="307"/>
      <c r="OMB202" s="307"/>
      <c r="OMC202" s="307"/>
      <c r="OMD202" s="307"/>
      <c r="OME202" s="307"/>
      <c r="OMF202" s="307"/>
      <c r="OMG202" s="307"/>
      <c r="OMH202" s="307"/>
      <c r="OMI202" s="307"/>
      <c r="OMJ202" s="307"/>
      <c r="OMK202" s="307"/>
      <c r="OML202" s="307"/>
      <c r="OMM202" s="307"/>
      <c r="OMN202" s="307"/>
      <c r="OMO202" s="307"/>
      <c r="OMP202" s="307"/>
      <c r="OMQ202" s="307"/>
      <c r="OMR202" s="307"/>
      <c r="OMS202" s="307"/>
      <c r="OMT202" s="307"/>
      <c r="OMU202" s="307"/>
      <c r="OMV202" s="307"/>
      <c r="OMW202" s="307"/>
      <c r="OMX202" s="307"/>
      <c r="OMY202" s="307"/>
      <c r="OMZ202" s="307"/>
      <c r="ONA202" s="307"/>
      <c r="ONB202" s="307"/>
      <c r="ONC202" s="307"/>
      <c r="OND202" s="307"/>
      <c r="ONE202" s="307"/>
      <c r="ONF202" s="307"/>
      <c r="ONG202" s="307"/>
      <c r="ONH202" s="307"/>
      <c r="ONI202" s="307"/>
      <c r="ONJ202" s="307"/>
      <c r="ONK202" s="307"/>
      <c r="ONL202" s="307"/>
      <c r="ONM202" s="307"/>
      <c r="ONN202" s="307"/>
      <c r="ONO202" s="307"/>
      <c r="ONP202" s="307"/>
      <c r="ONQ202" s="307"/>
      <c r="ONR202" s="307"/>
      <c r="ONS202" s="307"/>
      <c r="ONT202" s="307"/>
      <c r="ONU202" s="307"/>
      <c r="ONV202" s="307"/>
      <c r="ONW202" s="307"/>
      <c r="ONX202" s="307"/>
      <c r="ONY202" s="307"/>
      <c r="ONZ202" s="307"/>
      <c r="OOA202" s="307"/>
      <c r="OOB202" s="307"/>
      <c r="OOC202" s="307"/>
      <c r="OOD202" s="307"/>
      <c r="OOE202" s="307"/>
      <c r="OOF202" s="307"/>
      <c r="OOG202" s="307"/>
      <c r="OOH202" s="307"/>
      <c r="OOI202" s="307"/>
      <c r="OOJ202" s="307"/>
      <c r="OOK202" s="307"/>
      <c r="OOL202" s="307"/>
      <c r="OOM202" s="307"/>
      <c r="OON202" s="307"/>
      <c r="OOO202" s="307"/>
      <c r="OOP202" s="307"/>
      <c r="OOQ202" s="307"/>
      <c r="OOR202" s="307"/>
      <c r="OOS202" s="307"/>
      <c r="OOT202" s="307"/>
      <c r="OOU202" s="307"/>
      <c r="OOV202" s="307"/>
      <c r="OOW202" s="307"/>
      <c r="OOX202" s="307"/>
      <c r="OOY202" s="307"/>
      <c r="OOZ202" s="307"/>
      <c r="OPA202" s="307"/>
      <c r="OPB202" s="307"/>
      <c r="OPC202" s="307"/>
      <c r="OPD202" s="307"/>
      <c r="OPE202" s="307"/>
      <c r="OPF202" s="307"/>
      <c r="OPG202" s="307"/>
      <c r="OPH202" s="307"/>
      <c r="OPI202" s="307"/>
      <c r="OPJ202" s="307"/>
      <c r="OPK202" s="307"/>
      <c r="OPL202" s="307"/>
      <c r="OPM202" s="307"/>
      <c r="OPN202" s="307"/>
      <c r="OPO202" s="307"/>
      <c r="OPP202" s="307"/>
      <c r="OPQ202" s="307"/>
      <c r="OPR202" s="307"/>
      <c r="OPS202" s="307"/>
      <c r="OPT202" s="307"/>
      <c r="OPU202" s="307"/>
      <c r="OPV202" s="307"/>
      <c r="OPW202" s="307"/>
      <c r="OPX202" s="307"/>
      <c r="OPY202" s="307"/>
      <c r="OPZ202" s="307"/>
      <c r="OQA202" s="307"/>
      <c r="OQB202" s="307"/>
      <c r="OQC202" s="307"/>
      <c r="OQD202" s="307"/>
      <c r="OQE202" s="307"/>
      <c r="OQF202" s="307"/>
      <c r="OQG202" s="307"/>
      <c r="OQH202" s="307"/>
      <c r="OQI202" s="307"/>
      <c r="OQJ202" s="307"/>
      <c r="OQK202" s="307"/>
      <c r="OQL202" s="307"/>
      <c r="OQM202" s="307"/>
      <c r="OQN202" s="307"/>
      <c r="OQO202" s="307"/>
      <c r="OQP202" s="307"/>
      <c r="OQQ202" s="307"/>
      <c r="OQR202" s="307"/>
      <c r="OQS202" s="307"/>
      <c r="OQT202" s="307"/>
      <c r="OQU202" s="307"/>
      <c r="OQV202" s="307"/>
      <c r="OQW202" s="307"/>
      <c r="OQX202" s="307"/>
      <c r="OQY202" s="307"/>
      <c r="OQZ202" s="307"/>
      <c r="ORA202" s="307"/>
      <c r="ORB202" s="307"/>
      <c r="ORC202" s="307"/>
      <c r="ORD202" s="307"/>
      <c r="ORE202" s="307"/>
      <c r="ORF202" s="307"/>
      <c r="ORG202" s="307"/>
      <c r="ORH202" s="307"/>
      <c r="ORI202" s="307"/>
      <c r="ORJ202" s="307"/>
      <c r="ORK202" s="307"/>
      <c r="ORL202" s="307"/>
      <c r="ORM202" s="307"/>
      <c r="ORN202" s="307"/>
      <c r="ORO202" s="307"/>
      <c r="ORP202" s="307"/>
      <c r="ORQ202" s="307"/>
      <c r="ORR202" s="307"/>
      <c r="ORS202" s="307"/>
      <c r="ORT202" s="307"/>
      <c r="ORU202" s="307"/>
      <c r="ORV202" s="307"/>
      <c r="ORW202" s="307"/>
      <c r="ORX202" s="307"/>
      <c r="ORY202" s="307"/>
      <c r="ORZ202" s="307"/>
      <c r="OSA202" s="307"/>
      <c r="OSB202" s="307"/>
      <c r="OSC202" s="307"/>
      <c r="OSD202" s="307"/>
      <c r="OSE202" s="307"/>
      <c r="OSF202" s="307"/>
      <c r="OSG202" s="307"/>
      <c r="OSH202" s="307"/>
      <c r="OSI202" s="307"/>
      <c r="OSJ202" s="307"/>
      <c r="OSK202" s="307"/>
      <c r="OSL202" s="307"/>
      <c r="OSM202" s="307"/>
      <c r="OSN202" s="307"/>
      <c r="OSO202" s="307"/>
      <c r="OSP202" s="307"/>
      <c r="OSQ202" s="307"/>
      <c r="OSR202" s="307"/>
      <c r="OSS202" s="307"/>
      <c r="OST202" s="307"/>
      <c r="OSU202" s="307"/>
      <c r="OSV202" s="307"/>
      <c r="OSW202" s="307"/>
      <c r="OSX202" s="307"/>
      <c r="OSY202" s="307"/>
      <c r="OSZ202" s="307"/>
      <c r="OTA202" s="307"/>
      <c r="OTB202" s="307"/>
      <c r="OTC202" s="307"/>
      <c r="OTD202" s="307"/>
      <c r="OTE202" s="307"/>
      <c r="OTF202" s="307"/>
      <c r="OTG202" s="307"/>
      <c r="OTH202" s="307"/>
      <c r="OTI202" s="307"/>
      <c r="OTJ202" s="307"/>
      <c r="OTK202" s="307"/>
      <c r="OTL202" s="307"/>
      <c r="OTM202" s="307"/>
      <c r="OTN202" s="307"/>
      <c r="OTO202" s="307"/>
      <c r="OTP202" s="307"/>
      <c r="OTQ202" s="307"/>
      <c r="OTR202" s="307"/>
      <c r="OTS202" s="307"/>
      <c r="OTT202" s="307"/>
      <c r="OTU202" s="307"/>
      <c r="OTV202" s="307"/>
      <c r="OTW202" s="307"/>
      <c r="OTX202" s="307"/>
      <c r="OTY202" s="307"/>
      <c r="OTZ202" s="307"/>
      <c r="OUA202" s="307"/>
      <c r="OUB202" s="307"/>
      <c r="OUC202" s="307"/>
      <c r="OUD202" s="307"/>
      <c r="OUE202" s="307"/>
      <c r="OUF202" s="307"/>
      <c r="OUG202" s="307"/>
      <c r="OUH202" s="307"/>
      <c r="OUI202" s="307"/>
      <c r="OUJ202" s="307"/>
      <c r="OUK202" s="307"/>
      <c r="OUL202" s="307"/>
      <c r="OUM202" s="307"/>
      <c r="OUN202" s="307"/>
      <c r="OUO202" s="307"/>
      <c r="OUP202" s="307"/>
      <c r="OUQ202" s="307"/>
      <c r="OUR202" s="307"/>
      <c r="OUS202" s="307"/>
      <c r="OUT202" s="307"/>
      <c r="OUU202" s="307"/>
      <c r="OUV202" s="307"/>
      <c r="OUW202" s="307"/>
      <c r="OUX202" s="307"/>
      <c r="OUY202" s="307"/>
      <c r="OUZ202" s="307"/>
      <c r="OVA202" s="307"/>
      <c r="OVB202" s="307"/>
      <c r="OVC202" s="307"/>
      <c r="OVD202" s="307"/>
      <c r="OVE202" s="307"/>
      <c r="OVF202" s="307"/>
      <c r="OVG202" s="307"/>
      <c r="OVH202" s="307"/>
      <c r="OVI202" s="307"/>
      <c r="OVJ202" s="307"/>
      <c r="OVK202" s="307"/>
      <c r="OVL202" s="307"/>
      <c r="OVM202" s="307"/>
      <c r="OVN202" s="307"/>
      <c r="OVO202" s="307"/>
      <c r="OVP202" s="307"/>
      <c r="OVQ202" s="307"/>
      <c r="OVR202" s="307"/>
      <c r="OVS202" s="307"/>
      <c r="OVT202" s="307"/>
      <c r="OVU202" s="307"/>
      <c r="OVV202" s="307"/>
      <c r="OVW202" s="307"/>
      <c r="OVX202" s="307"/>
      <c r="OVY202" s="307"/>
      <c r="OVZ202" s="307"/>
      <c r="OWA202" s="307"/>
      <c r="OWB202" s="307"/>
      <c r="OWC202" s="307"/>
      <c r="OWD202" s="307"/>
      <c r="OWE202" s="307"/>
      <c r="OWF202" s="307"/>
      <c r="OWG202" s="307"/>
      <c r="OWH202" s="307"/>
      <c r="OWI202" s="307"/>
      <c r="OWJ202" s="307"/>
      <c r="OWK202" s="307"/>
      <c r="OWL202" s="307"/>
      <c r="OWM202" s="307"/>
      <c r="OWN202" s="307"/>
      <c r="OWO202" s="307"/>
      <c r="OWP202" s="307"/>
      <c r="OWQ202" s="307"/>
      <c r="OWR202" s="307"/>
      <c r="OWS202" s="307"/>
      <c r="OWT202" s="307"/>
      <c r="OWU202" s="307"/>
      <c r="OWV202" s="307"/>
      <c r="OWW202" s="307"/>
      <c r="OWX202" s="307"/>
      <c r="OWY202" s="307"/>
      <c r="OWZ202" s="307"/>
      <c r="OXA202" s="307"/>
      <c r="OXB202" s="307"/>
      <c r="OXC202" s="307"/>
      <c r="OXD202" s="307"/>
      <c r="OXE202" s="307"/>
      <c r="OXF202" s="307"/>
      <c r="OXG202" s="307"/>
      <c r="OXH202" s="307"/>
      <c r="OXI202" s="307"/>
      <c r="OXJ202" s="307"/>
      <c r="OXK202" s="307"/>
      <c r="OXL202" s="307"/>
      <c r="OXM202" s="307"/>
      <c r="OXN202" s="307"/>
      <c r="OXO202" s="307"/>
      <c r="OXP202" s="307"/>
      <c r="OXQ202" s="307"/>
      <c r="OXR202" s="307"/>
      <c r="OXS202" s="307"/>
      <c r="OXT202" s="307"/>
      <c r="OXU202" s="307"/>
      <c r="OXV202" s="307"/>
      <c r="OXW202" s="307"/>
      <c r="OXX202" s="307"/>
      <c r="OXY202" s="307"/>
      <c r="OXZ202" s="307"/>
      <c r="OYA202" s="307"/>
      <c r="OYB202" s="307"/>
      <c r="OYC202" s="307"/>
      <c r="OYD202" s="307"/>
      <c r="OYE202" s="307"/>
      <c r="OYF202" s="307"/>
      <c r="OYG202" s="307"/>
      <c r="OYH202" s="307"/>
      <c r="OYI202" s="307"/>
      <c r="OYJ202" s="307"/>
      <c r="OYK202" s="307"/>
      <c r="OYL202" s="307"/>
      <c r="OYM202" s="307"/>
      <c r="OYN202" s="307"/>
      <c r="OYO202" s="307"/>
      <c r="OYP202" s="307"/>
      <c r="OYQ202" s="307"/>
      <c r="OYR202" s="307"/>
      <c r="OYS202" s="307"/>
      <c r="OYT202" s="307"/>
      <c r="OYU202" s="307"/>
      <c r="OYV202" s="307"/>
      <c r="OYW202" s="307"/>
      <c r="OYX202" s="307"/>
      <c r="OYY202" s="307"/>
      <c r="OYZ202" s="307"/>
      <c r="OZA202" s="307"/>
      <c r="OZB202" s="307"/>
      <c r="OZC202" s="307"/>
      <c r="OZD202" s="307"/>
      <c r="OZE202" s="307"/>
      <c r="OZF202" s="307"/>
      <c r="OZG202" s="307"/>
      <c r="OZH202" s="307"/>
      <c r="OZI202" s="307"/>
      <c r="OZJ202" s="307"/>
      <c r="OZK202" s="307"/>
      <c r="OZL202" s="307"/>
      <c r="OZM202" s="307"/>
      <c r="OZN202" s="307"/>
      <c r="OZO202" s="307"/>
      <c r="OZP202" s="307"/>
      <c r="OZQ202" s="307"/>
      <c r="OZR202" s="307"/>
      <c r="OZS202" s="307"/>
      <c r="OZT202" s="307"/>
      <c r="OZU202" s="307"/>
      <c r="OZV202" s="307"/>
      <c r="OZW202" s="307"/>
      <c r="OZX202" s="307"/>
      <c r="OZY202" s="307"/>
      <c r="OZZ202" s="307"/>
      <c r="PAA202" s="307"/>
      <c r="PAB202" s="307"/>
      <c r="PAC202" s="307"/>
      <c r="PAD202" s="307"/>
      <c r="PAE202" s="307"/>
      <c r="PAF202" s="307"/>
      <c r="PAG202" s="307"/>
      <c r="PAH202" s="307"/>
      <c r="PAI202" s="307"/>
      <c r="PAJ202" s="307"/>
      <c r="PAK202" s="307"/>
      <c r="PAL202" s="307"/>
      <c r="PAM202" s="307"/>
      <c r="PAN202" s="307"/>
      <c r="PAO202" s="307"/>
      <c r="PAP202" s="307"/>
      <c r="PAQ202" s="307"/>
      <c r="PAR202" s="307"/>
      <c r="PAS202" s="307"/>
      <c r="PAT202" s="307"/>
      <c r="PAU202" s="307"/>
      <c r="PAV202" s="307"/>
      <c r="PAW202" s="307"/>
      <c r="PAX202" s="307"/>
      <c r="PAY202" s="307"/>
      <c r="PAZ202" s="307"/>
      <c r="PBA202" s="307"/>
      <c r="PBB202" s="307"/>
      <c r="PBC202" s="307"/>
      <c r="PBD202" s="307"/>
      <c r="PBE202" s="307"/>
      <c r="PBF202" s="307"/>
      <c r="PBG202" s="307"/>
      <c r="PBH202" s="307"/>
      <c r="PBI202" s="307"/>
      <c r="PBJ202" s="307"/>
      <c r="PBK202" s="307"/>
      <c r="PBL202" s="307"/>
      <c r="PBM202" s="307"/>
      <c r="PBN202" s="307"/>
      <c r="PBO202" s="307"/>
      <c r="PBP202" s="307"/>
      <c r="PBQ202" s="307"/>
      <c r="PBR202" s="307"/>
      <c r="PBS202" s="307"/>
      <c r="PBT202" s="307"/>
      <c r="PBU202" s="307"/>
      <c r="PBV202" s="307"/>
      <c r="PBW202" s="307"/>
      <c r="PBX202" s="307"/>
      <c r="PBY202" s="307"/>
      <c r="PBZ202" s="307"/>
      <c r="PCA202" s="307"/>
      <c r="PCB202" s="307"/>
      <c r="PCC202" s="307"/>
      <c r="PCD202" s="307"/>
      <c r="PCE202" s="307"/>
      <c r="PCF202" s="307"/>
      <c r="PCG202" s="307"/>
      <c r="PCH202" s="307"/>
      <c r="PCI202" s="307"/>
      <c r="PCJ202" s="307"/>
      <c r="PCK202" s="307"/>
      <c r="PCL202" s="307"/>
      <c r="PCM202" s="307"/>
      <c r="PCN202" s="307"/>
      <c r="PCO202" s="307"/>
      <c r="PCP202" s="307"/>
      <c r="PCQ202" s="307"/>
      <c r="PCR202" s="307"/>
      <c r="PCS202" s="307"/>
      <c r="PCT202" s="307"/>
      <c r="PCU202" s="307"/>
      <c r="PCV202" s="307"/>
      <c r="PCW202" s="307"/>
      <c r="PCX202" s="307"/>
      <c r="PCY202" s="307"/>
      <c r="PCZ202" s="307"/>
      <c r="PDA202" s="307"/>
      <c r="PDB202" s="307"/>
      <c r="PDC202" s="307"/>
      <c r="PDD202" s="307"/>
      <c r="PDE202" s="307"/>
      <c r="PDF202" s="307"/>
      <c r="PDG202" s="307"/>
      <c r="PDH202" s="307"/>
      <c r="PDI202" s="307"/>
      <c r="PDJ202" s="307"/>
      <c r="PDK202" s="307"/>
      <c r="PDL202" s="307"/>
      <c r="PDM202" s="307"/>
      <c r="PDN202" s="307"/>
      <c r="PDO202" s="307"/>
      <c r="PDP202" s="307"/>
      <c r="PDQ202" s="307"/>
      <c r="PDR202" s="307"/>
      <c r="PDS202" s="307"/>
      <c r="PDT202" s="307"/>
      <c r="PDU202" s="307"/>
      <c r="PDV202" s="307"/>
      <c r="PDW202" s="307"/>
      <c r="PDX202" s="307"/>
      <c r="PDY202" s="307"/>
      <c r="PDZ202" s="307"/>
      <c r="PEA202" s="307"/>
      <c r="PEB202" s="307"/>
      <c r="PEC202" s="307"/>
      <c r="PED202" s="307"/>
      <c r="PEE202" s="307"/>
      <c r="PEF202" s="307"/>
      <c r="PEG202" s="307"/>
      <c r="PEH202" s="307"/>
      <c r="PEI202" s="307"/>
      <c r="PEJ202" s="307"/>
      <c r="PEK202" s="307"/>
      <c r="PEL202" s="307"/>
      <c r="PEM202" s="307"/>
      <c r="PEN202" s="307"/>
      <c r="PEO202" s="307"/>
      <c r="PEP202" s="307"/>
      <c r="PEQ202" s="307"/>
      <c r="PER202" s="307"/>
      <c r="PES202" s="307"/>
      <c r="PET202" s="307"/>
      <c r="PEU202" s="307"/>
      <c r="PEV202" s="307"/>
      <c r="PEW202" s="307"/>
      <c r="PEX202" s="307"/>
      <c r="PEY202" s="307"/>
      <c r="PEZ202" s="307"/>
      <c r="PFA202" s="307"/>
      <c r="PFB202" s="307"/>
      <c r="PFC202" s="307"/>
      <c r="PFD202" s="307"/>
      <c r="PFE202" s="307"/>
      <c r="PFF202" s="307"/>
      <c r="PFG202" s="307"/>
      <c r="PFH202" s="307"/>
      <c r="PFI202" s="307"/>
      <c r="PFJ202" s="307"/>
      <c r="PFK202" s="307"/>
      <c r="PFL202" s="307"/>
      <c r="PFM202" s="307"/>
      <c r="PFN202" s="307"/>
      <c r="PFO202" s="307"/>
      <c r="PFP202" s="307"/>
      <c r="PFQ202" s="307"/>
      <c r="PFR202" s="307"/>
      <c r="PFS202" s="307"/>
      <c r="PFT202" s="307"/>
      <c r="PFU202" s="307"/>
      <c r="PFV202" s="307"/>
      <c r="PFW202" s="307"/>
      <c r="PFX202" s="307"/>
      <c r="PFY202" s="307"/>
      <c r="PFZ202" s="307"/>
      <c r="PGA202" s="307"/>
      <c r="PGB202" s="307"/>
      <c r="PGC202" s="307"/>
      <c r="PGD202" s="307"/>
      <c r="PGE202" s="307"/>
      <c r="PGF202" s="307"/>
      <c r="PGG202" s="307"/>
      <c r="PGH202" s="307"/>
      <c r="PGI202" s="307"/>
      <c r="PGJ202" s="307"/>
      <c r="PGK202" s="307"/>
      <c r="PGL202" s="307"/>
      <c r="PGM202" s="307"/>
      <c r="PGN202" s="307"/>
      <c r="PGO202" s="307"/>
      <c r="PGP202" s="307"/>
      <c r="PGQ202" s="307"/>
      <c r="PGR202" s="307"/>
      <c r="PGS202" s="307"/>
      <c r="PGT202" s="307"/>
      <c r="PGU202" s="307"/>
      <c r="PGV202" s="307"/>
      <c r="PGW202" s="307"/>
      <c r="PGX202" s="307"/>
      <c r="PGY202" s="307"/>
      <c r="PGZ202" s="307"/>
      <c r="PHA202" s="307"/>
      <c r="PHB202" s="307"/>
      <c r="PHC202" s="307"/>
      <c r="PHD202" s="307"/>
      <c r="PHE202" s="307"/>
      <c r="PHF202" s="307"/>
      <c r="PHG202" s="307"/>
      <c r="PHH202" s="307"/>
      <c r="PHI202" s="307"/>
      <c r="PHJ202" s="307"/>
      <c r="PHK202" s="307"/>
      <c r="PHL202" s="307"/>
      <c r="PHM202" s="307"/>
      <c r="PHN202" s="307"/>
      <c r="PHO202" s="307"/>
      <c r="PHP202" s="307"/>
      <c r="PHQ202" s="307"/>
      <c r="PHR202" s="307"/>
      <c r="PHS202" s="307"/>
      <c r="PHT202" s="307"/>
      <c r="PHU202" s="307"/>
      <c r="PHV202" s="307"/>
      <c r="PHW202" s="307"/>
      <c r="PHX202" s="307"/>
      <c r="PHY202" s="307"/>
      <c r="PHZ202" s="307"/>
      <c r="PIA202" s="307"/>
      <c r="PIB202" s="307"/>
      <c r="PIC202" s="307"/>
      <c r="PID202" s="307"/>
      <c r="PIE202" s="307"/>
      <c r="PIF202" s="307"/>
      <c r="PIG202" s="307"/>
      <c r="PIH202" s="307"/>
      <c r="PII202" s="307"/>
      <c r="PIJ202" s="307"/>
      <c r="PIK202" s="307"/>
      <c r="PIL202" s="307"/>
      <c r="PIM202" s="307"/>
      <c r="PIN202" s="307"/>
      <c r="PIO202" s="307"/>
      <c r="PIP202" s="307"/>
      <c r="PIQ202" s="307"/>
      <c r="PIR202" s="307"/>
      <c r="PIS202" s="307"/>
      <c r="PIT202" s="307"/>
      <c r="PIU202" s="307"/>
      <c r="PIV202" s="307"/>
      <c r="PIW202" s="307"/>
      <c r="PIX202" s="307"/>
      <c r="PIY202" s="307"/>
      <c r="PIZ202" s="307"/>
      <c r="PJA202" s="307"/>
      <c r="PJB202" s="307"/>
      <c r="PJC202" s="307"/>
      <c r="PJD202" s="307"/>
      <c r="PJE202" s="307"/>
      <c r="PJF202" s="307"/>
      <c r="PJG202" s="307"/>
      <c r="PJH202" s="307"/>
      <c r="PJI202" s="307"/>
      <c r="PJJ202" s="307"/>
      <c r="PJK202" s="307"/>
      <c r="PJL202" s="307"/>
      <c r="PJM202" s="307"/>
      <c r="PJN202" s="307"/>
      <c r="PJO202" s="307"/>
      <c r="PJP202" s="307"/>
      <c r="PJQ202" s="307"/>
      <c r="PJR202" s="307"/>
      <c r="PJS202" s="307"/>
      <c r="PJT202" s="307"/>
      <c r="PJU202" s="307"/>
      <c r="PJV202" s="307"/>
      <c r="PJW202" s="307"/>
      <c r="PJX202" s="307"/>
      <c r="PJY202" s="307"/>
      <c r="PJZ202" s="307"/>
      <c r="PKA202" s="307"/>
      <c r="PKB202" s="307"/>
      <c r="PKC202" s="307"/>
      <c r="PKD202" s="307"/>
      <c r="PKE202" s="307"/>
      <c r="PKF202" s="307"/>
      <c r="PKG202" s="307"/>
      <c r="PKH202" s="307"/>
      <c r="PKI202" s="307"/>
      <c r="PKJ202" s="307"/>
      <c r="PKK202" s="307"/>
      <c r="PKL202" s="307"/>
      <c r="PKM202" s="307"/>
      <c r="PKN202" s="307"/>
      <c r="PKO202" s="307"/>
      <c r="PKP202" s="307"/>
      <c r="PKQ202" s="307"/>
      <c r="PKR202" s="307"/>
      <c r="PKS202" s="307"/>
      <c r="PKT202" s="307"/>
      <c r="PKU202" s="307"/>
      <c r="PKV202" s="307"/>
      <c r="PKW202" s="307"/>
      <c r="PKX202" s="307"/>
      <c r="PKY202" s="307"/>
      <c r="PKZ202" s="307"/>
      <c r="PLA202" s="307"/>
      <c r="PLB202" s="307"/>
      <c r="PLC202" s="307"/>
      <c r="PLD202" s="307"/>
      <c r="PLE202" s="307"/>
      <c r="PLF202" s="307"/>
      <c r="PLG202" s="307"/>
      <c r="PLH202" s="307"/>
      <c r="PLI202" s="307"/>
      <c r="PLJ202" s="307"/>
      <c r="PLK202" s="307"/>
      <c r="PLL202" s="307"/>
      <c r="PLM202" s="307"/>
      <c r="PLN202" s="307"/>
      <c r="PLO202" s="307"/>
      <c r="PLP202" s="307"/>
      <c r="PLQ202" s="307"/>
      <c r="PLR202" s="307"/>
      <c r="PLS202" s="307"/>
      <c r="PLT202" s="307"/>
      <c r="PLU202" s="307"/>
      <c r="PLV202" s="307"/>
      <c r="PLW202" s="307"/>
      <c r="PLX202" s="307"/>
      <c r="PLY202" s="307"/>
      <c r="PLZ202" s="307"/>
      <c r="PMA202" s="307"/>
      <c r="PMB202" s="307"/>
      <c r="PMC202" s="307"/>
      <c r="PMD202" s="307"/>
      <c r="PME202" s="307"/>
      <c r="PMF202" s="307"/>
      <c r="PMG202" s="307"/>
      <c r="PMH202" s="307"/>
      <c r="PMI202" s="307"/>
      <c r="PMJ202" s="307"/>
      <c r="PMK202" s="307"/>
      <c r="PML202" s="307"/>
      <c r="PMM202" s="307"/>
      <c r="PMN202" s="307"/>
      <c r="PMO202" s="307"/>
      <c r="PMP202" s="307"/>
      <c r="PMQ202" s="307"/>
      <c r="PMR202" s="307"/>
      <c r="PMS202" s="307"/>
      <c r="PMT202" s="307"/>
      <c r="PMU202" s="307"/>
      <c r="PMV202" s="307"/>
      <c r="PMW202" s="307"/>
      <c r="PMX202" s="307"/>
      <c r="PMY202" s="307"/>
      <c r="PMZ202" s="307"/>
      <c r="PNA202" s="307"/>
      <c r="PNB202" s="307"/>
      <c r="PNC202" s="307"/>
      <c r="PND202" s="307"/>
      <c r="PNE202" s="307"/>
      <c r="PNF202" s="307"/>
      <c r="PNG202" s="307"/>
      <c r="PNH202" s="307"/>
      <c r="PNI202" s="307"/>
      <c r="PNJ202" s="307"/>
      <c r="PNK202" s="307"/>
      <c r="PNL202" s="307"/>
      <c r="PNM202" s="307"/>
      <c r="PNN202" s="307"/>
      <c r="PNO202" s="307"/>
      <c r="PNP202" s="307"/>
      <c r="PNQ202" s="307"/>
      <c r="PNR202" s="307"/>
      <c r="PNS202" s="307"/>
      <c r="PNT202" s="307"/>
      <c r="PNU202" s="307"/>
      <c r="PNV202" s="307"/>
      <c r="PNW202" s="307"/>
      <c r="PNX202" s="307"/>
      <c r="PNY202" s="307"/>
      <c r="PNZ202" s="307"/>
      <c r="POA202" s="307"/>
      <c r="POB202" s="307"/>
      <c r="POC202" s="307"/>
      <c r="POD202" s="307"/>
      <c r="POE202" s="307"/>
      <c r="POF202" s="307"/>
      <c r="POG202" s="307"/>
      <c r="POH202" s="307"/>
      <c r="POI202" s="307"/>
      <c r="POJ202" s="307"/>
      <c r="POK202" s="307"/>
      <c r="POL202" s="307"/>
      <c r="POM202" s="307"/>
      <c r="PON202" s="307"/>
      <c r="POO202" s="307"/>
      <c r="POP202" s="307"/>
      <c r="POQ202" s="307"/>
      <c r="POR202" s="307"/>
      <c r="POS202" s="307"/>
      <c r="POT202" s="307"/>
      <c r="POU202" s="307"/>
      <c r="POV202" s="307"/>
      <c r="POW202" s="307"/>
      <c r="POX202" s="307"/>
      <c r="POY202" s="307"/>
      <c r="POZ202" s="307"/>
      <c r="PPA202" s="307"/>
      <c r="PPB202" s="307"/>
      <c r="PPC202" s="307"/>
      <c r="PPD202" s="307"/>
      <c r="PPE202" s="307"/>
      <c r="PPF202" s="307"/>
      <c r="PPG202" s="307"/>
      <c r="PPH202" s="307"/>
      <c r="PPI202" s="307"/>
      <c r="PPJ202" s="307"/>
      <c r="PPK202" s="307"/>
      <c r="PPL202" s="307"/>
      <c r="PPM202" s="307"/>
      <c r="PPN202" s="307"/>
      <c r="PPO202" s="307"/>
      <c r="PPP202" s="307"/>
      <c r="PPQ202" s="307"/>
      <c r="PPR202" s="307"/>
      <c r="PPS202" s="307"/>
      <c r="PPT202" s="307"/>
      <c r="PPU202" s="307"/>
      <c r="PPV202" s="307"/>
      <c r="PPW202" s="307"/>
      <c r="PPX202" s="307"/>
      <c r="PPY202" s="307"/>
      <c r="PPZ202" s="307"/>
      <c r="PQA202" s="307"/>
      <c r="PQB202" s="307"/>
      <c r="PQC202" s="307"/>
      <c r="PQD202" s="307"/>
      <c r="PQE202" s="307"/>
      <c r="PQF202" s="307"/>
      <c r="PQG202" s="307"/>
      <c r="PQH202" s="307"/>
      <c r="PQI202" s="307"/>
      <c r="PQJ202" s="307"/>
      <c r="PQK202" s="307"/>
      <c r="PQL202" s="307"/>
      <c r="PQM202" s="307"/>
      <c r="PQN202" s="307"/>
      <c r="PQO202" s="307"/>
      <c r="PQP202" s="307"/>
      <c r="PQQ202" s="307"/>
      <c r="PQR202" s="307"/>
      <c r="PQS202" s="307"/>
      <c r="PQT202" s="307"/>
      <c r="PQU202" s="307"/>
      <c r="PQV202" s="307"/>
      <c r="PQW202" s="307"/>
      <c r="PQX202" s="307"/>
      <c r="PQY202" s="307"/>
      <c r="PQZ202" s="307"/>
      <c r="PRA202" s="307"/>
      <c r="PRB202" s="307"/>
      <c r="PRC202" s="307"/>
      <c r="PRD202" s="307"/>
      <c r="PRE202" s="307"/>
      <c r="PRF202" s="307"/>
      <c r="PRG202" s="307"/>
      <c r="PRH202" s="307"/>
      <c r="PRI202" s="307"/>
      <c r="PRJ202" s="307"/>
      <c r="PRK202" s="307"/>
      <c r="PRL202" s="307"/>
      <c r="PRM202" s="307"/>
      <c r="PRN202" s="307"/>
      <c r="PRO202" s="307"/>
      <c r="PRP202" s="307"/>
      <c r="PRQ202" s="307"/>
      <c r="PRR202" s="307"/>
      <c r="PRS202" s="307"/>
      <c r="PRT202" s="307"/>
      <c r="PRU202" s="307"/>
      <c r="PRV202" s="307"/>
      <c r="PRW202" s="307"/>
      <c r="PRX202" s="307"/>
      <c r="PRY202" s="307"/>
      <c r="PRZ202" s="307"/>
      <c r="PSA202" s="307"/>
      <c r="PSB202" s="307"/>
      <c r="PSC202" s="307"/>
      <c r="PSD202" s="307"/>
      <c r="PSE202" s="307"/>
      <c r="PSF202" s="307"/>
      <c r="PSG202" s="307"/>
      <c r="PSH202" s="307"/>
      <c r="PSI202" s="307"/>
      <c r="PSJ202" s="307"/>
      <c r="PSK202" s="307"/>
      <c r="PSL202" s="307"/>
      <c r="PSM202" s="307"/>
      <c r="PSN202" s="307"/>
      <c r="PSO202" s="307"/>
      <c r="PSP202" s="307"/>
      <c r="PSQ202" s="307"/>
      <c r="PSR202" s="307"/>
      <c r="PSS202" s="307"/>
      <c r="PST202" s="307"/>
      <c r="PSU202" s="307"/>
      <c r="PSV202" s="307"/>
      <c r="PSW202" s="307"/>
      <c r="PSX202" s="307"/>
      <c r="PSY202" s="307"/>
      <c r="PSZ202" s="307"/>
      <c r="PTA202" s="307"/>
      <c r="PTB202" s="307"/>
      <c r="PTC202" s="307"/>
      <c r="PTD202" s="307"/>
      <c r="PTE202" s="307"/>
      <c r="PTF202" s="307"/>
      <c r="PTG202" s="307"/>
      <c r="PTH202" s="307"/>
      <c r="PTI202" s="307"/>
      <c r="PTJ202" s="307"/>
      <c r="PTK202" s="307"/>
      <c r="PTL202" s="307"/>
      <c r="PTM202" s="307"/>
      <c r="PTN202" s="307"/>
      <c r="PTO202" s="307"/>
      <c r="PTP202" s="307"/>
      <c r="PTQ202" s="307"/>
      <c r="PTR202" s="307"/>
      <c r="PTS202" s="307"/>
      <c r="PTT202" s="307"/>
      <c r="PTU202" s="307"/>
      <c r="PTV202" s="307"/>
      <c r="PTW202" s="307"/>
      <c r="PTX202" s="307"/>
      <c r="PTY202" s="307"/>
      <c r="PTZ202" s="307"/>
      <c r="PUA202" s="307"/>
      <c r="PUB202" s="307"/>
      <c r="PUC202" s="307"/>
      <c r="PUD202" s="307"/>
      <c r="PUE202" s="307"/>
      <c r="PUF202" s="307"/>
      <c r="PUG202" s="307"/>
      <c r="PUH202" s="307"/>
      <c r="PUI202" s="307"/>
      <c r="PUJ202" s="307"/>
      <c r="PUK202" s="307"/>
      <c r="PUL202" s="307"/>
      <c r="PUM202" s="307"/>
      <c r="PUN202" s="307"/>
      <c r="PUO202" s="307"/>
      <c r="PUP202" s="307"/>
      <c r="PUQ202" s="307"/>
      <c r="PUR202" s="307"/>
      <c r="PUS202" s="307"/>
      <c r="PUT202" s="307"/>
      <c r="PUU202" s="307"/>
      <c r="PUV202" s="307"/>
      <c r="PUW202" s="307"/>
      <c r="PUX202" s="307"/>
      <c r="PUY202" s="307"/>
      <c r="PUZ202" s="307"/>
      <c r="PVA202" s="307"/>
      <c r="PVB202" s="307"/>
      <c r="PVC202" s="307"/>
      <c r="PVD202" s="307"/>
      <c r="PVE202" s="307"/>
      <c r="PVF202" s="307"/>
      <c r="PVG202" s="307"/>
      <c r="PVH202" s="307"/>
      <c r="PVI202" s="307"/>
      <c r="PVJ202" s="307"/>
      <c r="PVK202" s="307"/>
      <c r="PVL202" s="307"/>
      <c r="PVM202" s="307"/>
      <c r="PVN202" s="307"/>
      <c r="PVO202" s="307"/>
      <c r="PVP202" s="307"/>
      <c r="PVQ202" s="307"/>
      <c r="PVR202" s="307"/>
      <c r="PVS202" s="307"/>
      <c r="PVT202" s="307"/>
      <c r="PVU202" s="307"/>
      <c r="PVV202" s="307"/>
      <c r="PVW202" s="307"/>
      <c r="PVX202" s="307"/>
      <c r="PVY202" s="307"/>
      <c r="PVZ202" s="307"/>
      <c r="PWA202" s="307"/>
      <c r="PWB202" s="307"/>
      <c r="PWC202" s="307"/>
      <c r="PWD202" s="307"/>
      <c r="PWE202" s="307"/>
      <c r="PWF202" s="307"/>
      <c r="PWG202" s="307"/>
      <c r="PWH202" s="307"/>
      <c r="PWI202" s="307"/>
      <c r="PWJ202" s="307"/>
      <c r="PWK202" s="307"/>
      <c r="PWL202" s="307"/>
      <c r="PWM202" s="307"/>
      <c r="PWN202" s="307"/>
      <c r="PWO202" s="307"/>
      <c r="PWP202" s="307"/>
      <c r="PWQ202" s="307"/>
      <c r="PWR202" s="307"/>
      <c r="PWS202" s="307"/>
      <c r="PWT202" s="307"/>
      <c r="PWU202" s="307"/>
      <c r="PWV202" s="307"/>
      <c r="PWW202" s="307"/>
      <c r="PWX202" s="307"/>
      <c r="PWY202" s="307"/>
      <c r="PWZ202" s="307"/>
      <c r="PXA202" s="307"/>
      <c r="PXB202" s="307"/>
      <c r="PXC202" s="307"/>
      <c r="PXD202" s="307"/>
      <c r="PXE202" s="307"/>
      <c r="PXF202" s="307"/>
      <c r="PXG202" s="307"/>
      <c r="PXH202" s="307"/>
      <c r="PXI202" s="307"/>
      <c r="PXJ202" s="307"/>
      <c r="PXK202" s="307"/>
      <c r="PXL202" s="307"/>
      <c r="PXM202" s="307"/>
      <c r="PXN202" s="307"/>
      <c r="PXO202" s="307"/>
      <c r="PXP202" s="307"/>
      <c r="PXQ202" s="307"/>
      <c r="PXR202" s="307"/>
      <c r="PXS202" s="307"/>
      <c r="PXT202" s="307"/>
      <c r="PXU202" s="307"/>
      <c r="PXV202" s="307"/>
      <c r="PXW202" s="307"/>
      <c r="PXX202" s="307"/>
      <c r="PXY202" s="307"/>
      <c r="PXZ202" s="307"/>
      <c r="PYA202" s="307"/>
      <c r="PYB202" s="307"/>
      <c r="PYC202" s="307"/>
      <c r="PYD202" s="307"/>
      <c r="PYE202" s="307"/>
      <c r="PYF202" s="307"/>
      <c r="PYG202" s="307"/>
      <c r="PYH202" s="307"/>
      <c r="PYI202" s="307"/>
      <c r="PYJ202" s="307"/>
      <c r="PYK202" s="307"/>
      <c r="PYL202" s="307"/>
      <c r="PYM202" s="307"/>
      <c r="PYN202" s="307"/>
      <c r="PYO202" s="307"/>
      <c r="PYP202" s="307"/>
      <c r="PYQ202" s="307"/>
      <c r="PYR202" s="307"/>
      <c r="PYS202" s="307"/>
      <c r="PYT202" s="307"/>
      <c r="PYU202" s="307"/>
      <c r="PYV202" s="307"/>
      <c r="PYW202" s="307"/>
      <c r="PYX202" s="307"/>
      <c r="PYY202" s="307"/>
      <c r="PYZ202" s="307"/>
      <c r="PZA202" s="307"/>
      <c r="PZB202" s="307"/>
      <c r="PZC202" s="307"/>
      <c r="PZD202" s="307"/>
      <c r="PZE202" s="307"/>
      <c r="PZF202" s="307"/>
      <c r="PZG202" s="307"/>
      <c r="PZH202" s="307"/>
      <c r="PZI202" s="307"/>
      <c r="PZJ202" s="307"/>
      <c r="PZK202" s="307"/>
      <c r="PZL202" s="307"/>
      <c r="PZM202" s="307"/>
      <c r="PZN202" s="307"/>
      <c r="PZO202" s="307"/>
      <c r="PZP202" s="307"/>
      <c r="PZQ202" s="307"/>
      <c r="PZR202" s="307"/>
      <c r="PZS202" s="307"/>
      <c r="PZT202" s="307"/>
      <c r="PZU202" s="307"/>
      <c r="PZV202" s="307"/>
      <c r="PZW202" s="307"/>
      <c r="PZX202" s="307"/>
      <c r="PZY202" s="307"/>
      <c r="PZZ202" s="307"/>
      <c r="QAA202" s="307"/>
      <c r="QAB202" s="307"/>
      <c r="QAC202" s="307"/>
      <c r="QAD202" s="307"/>
      <c r="QAE202" s="307"/>
      <c r="QAF202" s="307"/>
      <c r="QAG202" s="307"/>
      <c r="QAH202" s="307"/>
      <c r="QAI202" s="307"/>
      <c r="QAJ202" s="307"/>
      <c r="QAK202" s="307"/>
      <c r="QAL202" s="307"/>
      <c r="QAM202" s="307"/>
      <c r="QAN202" s="307"/>
      <c r="QAO202" s="307"/>
      <c r="QAP202" s="307"/>
      <c r="QAQ202" s="307"/>
      <c r="QAR202" s="307"/>
      <c r="QAS202" s="307"/>
      <c r="QAT202" s="307"/>
      <c r="QAU202" s="307"/>
      <c r="QAV202" s="307"/>
      <c r="QAW202" s="307"/>
      <c r="QAX202" s="307"/>
      <c r="QAY202" s="307"/>
      <c r="QAZ202" s="307"/>
      <c r="QBA202" s="307"/>
      <c r="QBB202" s="307"/>
      <c r="QBC202" s="307"/>
      <c r="QBD202" s="307"/>
      <c r="QBE202" s="307"/>
      <c r="QBF202" s="307"/>
      <c r="QBG202" s="307"/>
      <c r="QBH202" s="307"/>
      <c r="QBI202" s="307"/>
      <c r="QBJ202" s="307"/>
      <c r="QBK202" s="307"/>
      <c r="QBL202" s="307"/>
      <c r="QBM202" s="307"/>
      <c r="QBN202" s="307"/>
      <c r="QBO202" s="307"/>
      <c r="QBP202" s="307"/>
      <c r="QBQ202" s="307"/>
      <c r="QBR202" s="307"/>
      <c r="QBS202" s="307"/>
      <c r="QBT202" s="307"/>
      <c r="QBU202" s="307"/>
      <c r="QBV202" s="307"/>
      <c r="QBW202" s="307"/>
      <c r="QBX202" s="307"/>
      <c r="QBY202" s="307"/>
      <c r="QBZ202" s="307"/>
      <c r="QCA202" s="307"/>
      <c r="QCB202" s="307"/>
      <c r="QCC202" s="307"/>
      <c r="QCD202" s="307"/>
      <c r="QCE202" s="307"/>
      <c r="QCF202" s="307"/>
      <c r="QCG202" s="307"/>
      <c r="QCH202" s="307"/>
      <c r="QCI202" s="307"/>
      <c r="QCJ202" s="307"/>
      <c r="QCK202" s="307"/>
      <c r="QCL202" s="307"/>
      <c r="QCM202" s="307"/>
      <c r="QCN202" s="307"/>
      <c r="QCO202" s="307"/>
      <c r="QCP202" s="307"/>
      <c r="QCQ202" s="307"/>
      <c r="QCR202" s="307"/>
      <c r="QCS202" s="307"/>
      <c r="QCT202" s="307"/>
      <c r="QCU202" s="307"/>
      <c r="QCV202" s="307"/>
      <c r="QCW202" s="307"/>
      <c r="QCX202" s="307"/>
      <c r="QCY202" s="307"/>
      <c r="QCZ202" s="307"/>
      <c r="QDA202" s="307"/>
      <c r="QDB202" s="307"/>
      <c r="QDC202" s="307"/>
      <c r="QDD202" s="307"/>
      <c r="QDE202" s="307"/>
      <c r="QDF202" s="307"/>
      <c r="QDG202" s="307"/>
      <c r="QDH202" s="307"/>
      <c r="QDI202" s="307"/>
      <c r="QDJ202" s="307"/>
      <c r="QDK202" s="307"/>
      <c r="QDL202" s="307"/>
      <c r="QDM202" s="307"/>
      <c r="QDN202" s="307"/>
      <c r="QDO202" s="307"/>
      <c r="QDP202" s="307"/>
      <c r="QDQ202" s="307"/>
      <c r="QDR202" s="307"/>
      <c r="QDS202" s="307"/>
      <c r="QDT202" s="307"/>
      <c r="QDU202" s="307"/>
      <c r="QDV202" s="307"/>
      <c r="QDW202" s="307"/>
      <c r="QDX202" s="307"/>
      <c r="QDY202" s="307"/>
      <c r="QDZ202" s="307"/>
      <c r="QEA202" s="307"/>
      <c r="QEB202" s="307"/>
      <c r="QEC202" s="307"/>
      <c r="QED202" s="307"/>
      <c r="QEE202" s="307"/>
      <c r="QEF202" s="307"/>
      <c r="QEG202" s="307"/>
      <c r="QEH202" s="307"/>
      <c r="QEI202" s="307"/>
      <c r="QEJ202" s="307"/>
      <c r="QEK202" s="307"/>
      <c r="QEL202" s="307"/>
      <c r="QEM202" s="307"/>
      <c r="QEN202" s="307"/>
      <c r="QEO202" s="307"/>
      <c r="QEP202" s="307"/>
      <c r="QEQ202" s="307"/>
      <c r="QER202" s="307"/>
      <c r="QES202" s="307"/>
      <c r="QET202" s="307"/>
      <c r="QEU202" s="307"/>
      <c r="QEV202" s="307"/>
      <c r="QEW202" s="307"/>
      <c r="QEX202" s="307"/>
      <c r="QEY202" s="307"/>
      <c r="QEZ202" s="307"/>
      <c r="QFA202" s="307"/>
      <c r="QFB202" s="307"/>
      <c r="QFC202" s="307"/>
      <c r="QFD202" s="307"/>
      <c r="QFE202" s="307"/>
      <c r="QFF202" s="307"/>
      <c r="QFG202" s="307"/>
      <c r="QFH202" s="307"/>
      <c r="QFI202" s="307"/>
      <c r="QFJ202" s="307"/>
      <c r="QFK202" s="307"/>
      <c r="QFL202" s="307"/>
      <c r="QFM202" s="307"/>
      <c r="QFN202" s="307"/>
      <c r="QFO202" s="307"/>
      <c r="QFP202" s="307"/>
      <c r="QFQ202" s="307"/>
      <c r="QFR202" s="307"/>
      <c r="QFS202" s="307"/>
      <c r="QFT202" s="307"/>
      <c r="QFU202" s="307"/>
      <c r="QFV202" s="307"/>
      <c r="QFW202" s="307"/>
      <c r="QFX202" s="307"/>
      <c r="QFY202" s="307"/>
      <c r="QFZ202" s="307"/>
      <c r="QGA202" s="307"/>
      <c r="QGB202" s="307"/>
      <c r="QGC202" s="307"/>
      <c r="QGD202" s="307"/>
      <c r="QGE202" s="307"/>
      <c r="QGF202" s="307"/>
      <c r="QGG202" s="307"/>
      <c r="QGH202" s="307"/>
      <c r="QGI202" s="307"/>
      <c r="QGJ202" s="307"/>
      <c r="QGK202" s="307"/>
      <c r="QGL202" s="307"/>
      <c r="QGM202" s="307"/>
      <c r="QGN202" s="307"/>
      <c r="QGO202" s="307"/>
      <c r="QGP202" s="307"/>
      <c r="QGQ202" s="307"/>
      <c r="QGR202" s="307"/>
      <c r="QGS202" s="307"/>
      <c r="QGT202" s="307"/>
      <c r="QGU202" s="307"/>
      <c r="QGV202" s="307"/>
      <c r="QGW202" s="307"/>
      <c r="QGX202" s="307"/>
      <c r="QGY202" s="307"/>
      <c r="QGZ202" s="307"/>
      <c r="QHA202" s="307"/>
      <c r="QHB202" s="307"/>
      <c r="QHC202" s="307"/>
      <c r="QHD202" s="307"/>
      <c r="QHE202" s="307"/>
      <c r="QHF202" s="307"/>
      <c r="QHG202" s="307"/>
      <c r="QHH202" s="307"/>
      <c r="QHI202" s="307"/>
      <c r="QHJ202" s="307"/>
      <c r="QHK202" s="307"/>
      <c r="QHL202" s="307"/>
      <c r="QHM202" s="307"/>
      <c r="QHN202" s="307"/>
      <c r="QHO202" s="307"/>
      <c r="QHP202" s="307"/>
      <c r="QHQ202" s="307"/>
      <c r="QHR202" s="307"/>
      <c r="QHS202" s="307"/>
      <c r="QHT202" s="307"/>
      <c r="QHU202" s="307"/>
      <c r="QHV202" s="307"/>
      <c r="QHW202" s="307"/>
      <c r="QHX202" s="307"/>
      <c r="QHY202" s="307"/>
      <c r="QHZ202" s="307"/>
      <c r="QIA202" s="307"/>
      <c r="QIB202" s="307"/>
      <c r="QIC202" s="307"/>
      <c r="QID202" s="307"/>
      <c r="QIE202" s="307"/>
      <c r="QIF202" s="307"/>
      <c r="QIG202" s="307"/>
      <c r="QIH202" s="307"/>
      <c r="QII202" s="307"/>
      <c r="QIJ202" s="307"/>
      <c r="QIK202" s="307"/>
      <c r="QIL202" s="307"/>
      <c r="QIM202" s="307"/>
      <c r="QIN202" s="307"/>
      <c r="QIO202" s="307"/>
      <c r="QIP202" s="307"/>
      <c r="QIQ202" s="307"/>
      <c r="QIR202" s="307"/>
      <c r="QIS202" s="307"/>
      <c r="QIT202" s="307"/>
      <c r="QIU202" s="307"/>
      <c r="QIV202" s="307"/>
      <c r="QIW202" s="307"/>
      <c r="QIX202" s="307"/>
      <c r="QIY202" s="307"/>
      <c r="QIZ202" s="307"/>
      <c r="QJA202" s="307"/>
      <c r="QJB202" s="307"/>
      <c r="QJC202" s="307"/>
      <c r="QJD202" s="307"/>
      <c r="QJE202" s="307"/>
      <c r="QJF202" s="307"/>
      <c r="QJG202" s="307"/>
      <c r="QJH202" s="307"/>
      <c r="QJI202" s="307"/>
      <c r="QJJ202" s="307"/>
      <c r="QJK202" s="307"/>
      <c r="QJL202" s="307"/>
      <c r="QJM202" s="307"/>
      <c r="QJN202" s="307"/>
      <c r="QJO202" s="307"/>
      <c r="QJP202" s="307"/>
      <c r="QJQ202" s="307"/>
      <c r="QJR202" s="307"/>
      <c r="QJS202" s="307"/>
      <c r="QJT202" s="307"/>
      <c r="QJU202" s="307"/>
      <c r="QJV202" s="307"/>
      <c r="QJW202" s="307"/>
      <c r="QJX202" s="307"/>
      <c r="QJY202" s="307"/>
      <c r="QJZ202" s="307"/>
      <c r="QKA202" s="307"/>
      <c r="QKB202" s="307"/>
      <c r="QKC202" s="307"/>
      <c r="QKD202" s="307"/>
      <c r="QKE202" s="307"/>
      <c r="QKF202" s="307"/>
      <c r="QKG202" s="307"/>
      <c r="QKH202" s="307"/>
      <c r="QKI202" s="307"/>
      <c r="QKJ202" s="307"/>
      <c r="QKK202" s="307"/>
      <c r="QKL202" s="307"/>
      <c r="QKM202" s="307"/>
      <c r="QKN202" s="307"/>
      <c r="QKO202" s="307"/>
      <c r="QKP202" s="307"/>
      <c r="QKQ202" s="307"/>
      <c r="QKR202" s="307"/>
      <c r="QKS202" s="307"/>
      <c r="QKT202" s="307"/>
      <c r="QKU202" s="307"/>
      <c r="QKV202" s="307"/>
      <c r="QKW202" s="307"/>
      <c r="QKX202" s="307"/>
      <c r="QKY202" s="307"/>
      <c r="QKZ202" s="307"/>
      <c r="QLA202" s="307"/>
      <c r="QLB202" s="307"/>
      <c r="QLC202" s="307"/>
      <c r="QLD202" s="307"/>
      <c r="QLE202" s="307"/>
      <c r="QLF202" s="307"/>
      <c r="QLG202" s="307"/>
      <c r="QLH202" s="307"/>
      <c r="QLI202" s="307"/>
      <c r="QLJ202" s="307"/>
      <c r="QLK202" s="307"/>
      <c r="QLL202" s="307"/>
      <c r="QLM202" s="307"/>
      <c r="QLN202" s="307"/>
      <c r="QLO202" s="307"/>
      <c r="QLP202" s="307"/>
      <c r="QLQ202" s="307"/>
      <c r="QLR202" s="307"/>
      <c r="QLS202" s="307"/>
      <c r="QLT202" s="307"/>
      <c r="QLU202" s="307"/>
      <c r="QLV202" s="307"/>
      <c r="QLW202" s="307"/>
      <c r="QLX202" s="307"/>
      <c r="QLY202" s="307"/>
      <c r="QLZ202" s="307"/>
      <c r="QMA202" s="307"/>
      <c r="QMB202" s="307"/>
      <c r="QMC202" s="307"/>
      <c r="QMD202" s="307"/>
      <c r="QME202" s="307"/>
      <c r="QMF202" s="307"/>
      <c r="QMG202" s="307"/>
      <c r="QMH202" s="307"/>
      <c r="QMI202" s="307"/>
      <c r="QMJ202" s="307"/>
      <c r="QMK202" s="307"/>
      <c r="QML202" s="307"/>
      <c r="QMM202" s="307"/>
      <c r="QMN202" s="307"/>
      <c r="QMO202" s="307"/>
      <c r="QMP202" s="307"/>
      <c r="QMQ202" s="307"/>
      <c r="QMR202" s="307"/>
      <c r="QMS202" s="307"/>
      <c r="QMT202" s="307"/>
      <c r="QMU202" s="307"/>
      <c r="QMV202" s="307"/>
      <c r="QMW202" s="307"/>
      <c r="QMX202" s="307"/>
      <c r="QMY202" s="307"/>
      <c r="QMZ202" s="307"/>
      <c r="QNA202" s="307"/>
      <c r="QNB202" s="307"/>
      <c r="QNC202" s="307"/>
      <c r="QND202" s="307"/>
      <c r="QNE202" s="307"/>
      <c r="QNF202" s="307"/>
      <c r="QNG202" s="307"/>
      <c r="QNH202" s="307"/>
      <c r="QNI202" s="307"/>
      <c r="QNJ202" s="307"/>
      <c r="QNK202" s="307"/>
      <c r="QNL202" s="307"/>
      <c r="QNM202" s="307"/>
      <c r="QNN202" s="307"/>
      <c r="QNO202" s="307"/>
      <c r="QNP202" s="307"/>
      <c r="QNQ202" s="307"/>
      <c r="QNR202" s="307"/>
      <c r="QNS202" s="307"/>
      <c r="QNT202" s="307"/>
      <c r="QNU202" s="307"/>
      <c r="QNV202" s="307"/>
      <c r="QNW202" s="307"/>
      <c r="QNX202" s="307"/>
      <c r="QNY202" s="307"/>
      <c r="QNZ202" s="307"/>
      <c r="QOA202" s="307"/>
      <c r="QOB202" s="307"/>
      <c r="QOC202" s="307"/>
      <c r="QOD202" s="307"/>
      <c r="QOE202" s="307"/>
      <c r="QOF202" s="307"/>
      <c r="QOG202" s="307"/>
      <c r="QOH202" s="307"/>
      <c r="QOI202" s="307"/>
      <c r="QOJ202" s="307"/>
      <c r="QOK202" s="307"/>
      <c r="QOL202" s="307"/>
      <c r="QOM202" s="307"/>
      <c r="QON202" s="307"/>
      <c r="QOO202" s="307"/>
      <c r="QOP202" s="307"/>
      <c r="QOQ202" s="307"/>
      <c r="QOR202" s="307"/>
      <c r="QOS202" s="307"/>
      <c r="QOT202" s="307"/>
      <c r="QOU202" s="307"/>
      <c r="QOV202" s="307"/>
      <c r="QOW202" s="307"/>
      <c r="QOX202" s="307"/>
      <c r="QOY202" s="307"/>
      <c r="QOZ202" s="307"/>
      <c r="QPA202" s="307"/>
      <c r="QPB202" s="307"/>
      <c r="QPC202" s="307"/>
      <c r="QPD202" s="307"/>
      <c r="QPE202" s="307"/>
      <c r="QPF202" s="307"/>
      <c r="QPG202" s="307"/>
      <c r="QPH202" s="307"/>
      <c r="QPI202" s="307"/>
      <c r="QPJ202" s="307"/>
      <c r="QPK202" s="307"/>
      <c r="QPL202" s="307"/>
      <c r="QPM202" s="307"/>
      <c r="QPN202" s="307"/>
      <c r="QPO202" s="307"/>
      <c r="QPP202" s="307"/>
      <c r="QPQ202" s="307"/>
      <c r="QPR202" s="307"/>
      <c r="QPS202" s="307"/>
      <c r="QPT202" s="307"/>
      <c r="QPU202" s="307"/>
      <c r="QPV202" s="307"/>
      <c r="QPW202" s="307"/>
      <c r="QPX202" s="307"/>
      <c r="QPY202" s="307"/>
      <c r="QPZ202" s="307"/>
      <c r="QQA202" s="307"/>
      <c r="QQB202" s="307"/>
      <c r="QQC202" s="307"/>
      <c r="QQD202" s="307"/>
      <c r="QQE202" s="307"/>
      <c r="QQF202" s="307"/>
      <c r="QQG202" s="307"/>
      <c r="QQH202" s="307"/>
      <c r="QQI202" s="307"/>
      <c r="QQJ202" s="307"/>
      <c r="QQK202" s="307"/>
      <c r="QQL202" s="307"/>
      <c r="QQM202" s="307"/>
      <c r="QQN202" s="307"/>
      <c r="QQO202" s="307"/>
      <c r="QQP202" s="307"/>
      <c r="QQQ202" s="307"/>
      <c r="QQR202" s="307"/>
      <c r="QQS202" s="307"/>
      <c r="QQT202" s="307"/>
      <c r="QQU202" s="307"/>
      <c r="QQV202" s="307"/>
      <c r="QQW202" s="307"/>
      <c r="QQX202" s="307"/>
      <c r="QQY202" s="307"/>
      <c r="QQZ202" s="307"/>
      <c r="QRA202" s="307"/>
      <c r="QRB202" s="307"/>
      <c r="QRC202" s="307"/>
      <c r="QRD202" s="307"/>
      <c r="QRE202" s="307"/>
      <c r="QRF202" s="307"/>
      <c r="QRG202" s="307"/>
      <c r="QRH202" s="307"/>
      <c r="QRI202" s="307"/>
      <c r="QRJ202" s="307"/>
      <c r="QRK202" s="307"/>
      <c r="QRL202" s="307"/>
      <c r="QRM202" s="307"/>
      <c r="QRN202" s="307"/>
      <c r="QRO202" s="307"/>
      <c r="QRP202" s="307"/>
      <c r="QRQ202" s="307"/>
      <c r="QRR202" s="307"/>
      <c r="QRS202" s="307"/>
      <c r="QRT202" s="307"/>
      <c r="QRU202" s="307"/>
      <c r="QRV202" s="307"/>
      <c r="QRW202" s="307"/>
      <c r="QRX202" s="307"/>
      <c r="QRY202" s="307"/>
      <c r="QRZ202" s="307"/>
      <c r="QSA202" s="307"/>
      <c r="QSB202" s="307"/>
      <c r="QSC202" s="307"/>
      <c r="QSD202" s="307"/>
      <c r="QSE202" s="307"/>
      <c r="QSF202" s="307"/>
      <c r="QSG202" s="307"/>
      <c r="QSH202" s="307"/>
      <c r="QSI202" s="307"/>
      <c r="QSJ202" s="307"/>
      <c r="QSK202" s="307"/>
      <c r="QSL202" s="307"/>
      <c r="QSM202" s="307"/>
      <c r="QSN202" s="307"/>
      <c r="QSO202" s="307"/>
      <c r="QSP202" s="307"/>
      <c r="QSQ202" s="307"/>
      <c r="QSR202" s="307"/>
      <c r="QSS202" s="307"/>
      <c r="QST202" s="307"/>
      <c r="QSU202" s="307"/>
      <c r="QSV202" s="307"/>
      <c r="QSW202" s="307"/>
      <c r="QSX202" s="307"/>
      <c r="QSY202" s="307"/>
      <c r="QSZ202" s="307"/>
      <c r="QTA202" s="307"/>
      <c r="QTB202" s="307"/>
      <c r="QTC202" s="307"/>
      <c r="QTD202" s="307"/>
      <c r="QTE202" s="307"/>
      <c r="QTF202" s="307"/>
      <c r="QTG202" s="307"/>
      <c r="QTH202" s="307"/>
      <c r="QTI202" s="307"/>
      <c r="QTJ202" s="307"/>
      <c r="QTK202" s="307"/>
      <c r="QTL202" s="307"/>
      <c r="QTM202" s="307"/>
      <c r="QTN202" s="307"/>
      <c r="QTO202" s="307"/>
      <c r="QTP202" s="307"/>
      <c r="QTQ202" s="307"/>
      <c r="QTR202" s="307"/>
      <c r="QTS202" s="307"/>
      <c r="QTT202" s="307"/>
      <c r="QTU202" s="307"/>
      <c r="QTV202" s="307"/>
      <c r="QTW202" s="307"/>
      <c r="QTX202" s="307"/>
      <c r="QTY202" s="307"/>
      <c r="QTZ202" s="307"/>
      <c r="QUA202" s="307"/>
      <c r="QUB202" s="307"/>
      <c r="QUC202" s="307"/>
      <c r="QUD202" s="307"/>
      <c r="QUE202" s="307"/>
      <c r="QUF202" s="307"/>
      <c r="QUG202" s="307"/>
      <c r="QUH202" s="307"/>
      <c r="QUI202" s="307"/>
      <c r="QUJ202" s="307"/>
      <c r="QUK202" s="307"/>
      <c r="QUL202" s="307"/>
      <c r="QUM202" s="307"/>
      <c r="QUN202" s="307"/>
      <c r="QUO202" s="307"/>
      <c r="QUP202" s="307"/>
      <c r="QUQ202" s="307"/>
      <c r="QUR202" s="307"/>
      <c r="QUS202" s="307"/>
      <c r="QUT202" s="307"/>
      <c r="QUU202" s="307"/>
      <c r="QUV202" s="307"/>
      <c r="QUW202" s="307"/>
      <c r="QUX202" s="307"/>
      <c r="QUY202" s="307"/>
      <c r="QUZ202" s="307"/>
      <c r="QVA202" s="307"/>
      <c r="QVB202" s="307"/>
      <c r="QVC202" s="307"/>
      <c r="QVD202" s="307"/>
      <c r="QVE202" s="307"/>
      <c r="QVF202" s="307"/>
      <c r="QVG202" s="307"/>
      <c r="QVH202" s="307"/>
      <c r="QVI202" s="307"/>
      <c r="QVJ202" s="307"/>
      <c r="QVK202" s="307"/>
      <c r="QVL202" s="307"/>
      <c r="QVM202" s="307"/>
      <c r="QVN202" s="307"/>
      <c r="QVO202" s="307"/>
      <c r="QVP202" s="307"/>
      <c r="QVQ202" s="307"/>
      <c r="QVR202" s="307"/>
      <c r="QVS202" s="307"/>
      <c r="QVT202" s="307"/>
      <c r="QVU202" s="307"/>
      <c r="QVV202" s="307"/>
      <c r="QVW202" s="307"/>
      <c r="QVX202" s="307"/>
      <c r="QVY202" s="307"/>
      <c r="QVZ202" s="307"/>
      <c r="QWA202" s="307"/>
      <c r="QWB202" s="307"/>
      <c r="QWC202" s="307"/>
      <c r="QWD202" s="307"/>
      <c r="QWE202" s="307"/>
      <c r="QWF202" s="307"/>
      <c r="QWG202" s="307"/>
      <c r="QWH202" s="307"/>
      <c r="QWI202" s="307"/>
      <c r="QWJ202" s="307"/>
      <c r="QWK202" s="307"/>
      <c r="QWL202" s="307"/>
      <c r="QWM202" s="307"/>
      <c r="QWN202" s="307"/>
      <c r="QWO202" s="307"/>
      <c r="QWP202" s="307"/>
      <c r="QWQ202" s="307"/>
      <c r="QWR202" s="307"/>
      <c r="QWS202" s="307"/>
      <c r="QWT202" s="307"/>
      <c r="QWU202" s="307"/>
      <c r="QWV202" s="307"/>
      <c r="QWW202" s="307"/>
      <c r="QWX202" s="307"/>
      <c r="QWY202" s="307"/>
      <c r="QWZ202" s="307"/>
      <c r="QXA202" s="307"/>
      <c r="QXB202" s="307"/>
      <c r="QXC202" s="307"/>
      <c r="QXD202" s="307"/>
      <c r="QXE202" s="307"/>
      <c r="QXF202" s="307"/>
      <c r="QXG202" s="307"/>
      <c r="QXH202" s="307"/>
      <c r="QXI202" s="307"/>
      <c r="QXJ202" s="307"/>
      <c r="QXK202" s="307"/>
      <c r="QXL202" s="307"/>
      <c r="QXM202" s="307"/>
      <c r="QXN202" s="307"/>
      <c r="QXO202" s="307"/>
      <c r="QXP202" s="307"/>
      <c r="QXQ202" s="307"/>
      <c r="QXR202" s="307"/>
      <c r="QXS202" s="307"/>
      <c r="QXT202" s="307"/>
      <c r="QXU202" s="307"/>
      <c r="QXV202" s="307"/>
      <c r="QXW202" s="307"/>
      <c r="QXX202" s="307"/>
      <c r="QXY202" s="307"/>
      <c r="QXZ202" s="307"/>
      <c r="QYA202" s="307"/>
      <c r="QYB202" s="307"/>
      <c r="QYC202" s="307"/>
      <c r="QYD202" s="307"/>
      <c r="QYE202" s="307"/>
      <c r="QYF202" s="307"/>
      <c r="QYG202" s="307"/>
      <c r="QYH202" s="307"/>
      <c r="QYI202" s="307"/>
      <c r="QYJ202" s="307"/>
      <c r="QYK202" s="307"/>
      <c r="QYL202" s="307"/>
      <c r="QYM202" s="307"/>
      <c r="QYN202" s="307"/>
      <c r="QYO202" s="307"/>
      <c r="QYP202" s="307"/>
      <c r="QYQ202" s="307"/>
      <c r="QYR202" s="307"/>
      <c r="QYS202" s="307"/>
      <c r="QYT202" s="307"/>
      <c r="QYU202" s="307"/>
      <c r="QYV202" s="307"/>
      <c r="QYW202" s="307"/>
      <c r="QYX202" s="307"/>
      <c r="QYY202" s="307"/>
      <c r="QYZ202" s="307"/>
      <c r="QZA202" s="307"/>
      <c r="QZB202" s="307"/>
      <c r="QZC202" s="307"/>
      <c r="QZD202" s="307"/>
      <c r="QZE202" s="307"/>
      <c r="QZF202" s="307"/>
      <c r="QZG202" s="307"/>
      <c r="QZH202" s="307"/>
      <c r="QZI202" s="307"/>
      <c r="QZJ202" s="307"/>
      <c r="QZK202" s="307"/>
      <c r="QZL202" s="307"/>
      <c r="QZM202" s="307"/>
      <c r="QZN202" s="307"/>
      <c r="QZO202" s="307"/>
      <c r="QZP202" s="307"/>
      <c r="QZQ202" s="307"/>
      <c r="QZR202" s="307"/>
      <c r="QZS202" s="307"/>
      <c r="QZT202" s="307"/>
      <c r="QZU202" s="307"/>
      <c r="QZV202" s="307"/>
      <c r="QZW202" s="307"/>
      <c r="QZX202" s="307"/>
      <c r="QZY202" s="307"/>
      <c r="QZZ202" s="307"/>
      <c r="RAA202" s="307"/>
      <c r="RAB202" s="307"/>
      <c r="RAC202" s="307"/>
      <c r="RAD202" s="307"/>
      <c r="RAE202" s="307"/>
      <c r="RAF202" s="307"/>
      <c r="RAG202" s="307"/>
      <c r="RAH202" s="307"/>
      <c r="RAI202" s="307"/>
      <c r="RAJ202" s="307"/>
      <c r="RAK202" s="307"/>
      <c r="RAL202" s="307"/>
      <c r="RAM202" s="307"/>
      <c r="RAN202" s="307"/>
      <c r="RAO202" s="307"/>
      <c r="RAP202" s="307"/>
      <c r="RAQ202" s="307"/>
      <c r="RAR202" s="307"/>
      <c r="RAS202" s="307"/>
      <c r="RAT202" s="307"/>
      <c r="RAU202" s="307"/>
      <c r="RAV202" s="307"/>
      <c r="RAW202" s="307"/>
      <c r="RAX202" s="307"/>
      <c r="RAY202" s="307"/>
      <c r="RAZ202" s="307"/>
      <c r="RBA202" s="307"/>
      <c r="RBB202" s="307"/>
      <c r="RBC202" s="307"/>
      <c r="RBD202" s="307"/>
      <c r="RBE202" s="307"/>
      <c r="RBF202" s="307"/>
      <c r="RBG202" s="307"/>
      <c r="RBH202" s="307"/>
      <c r="RBI202" s="307"/>
      <c r="RBJ202" s="307"/>
      <c r="RBK202" s="307"/>
      <c r="RBL202" s="307"/>
      <c r="RBM202" s="307"/>
      <c r="RBN202" s="307"/>
      <c r="RBO202" s="307"/>
      <c r="RBP202" s="307"/>
      <c r="RBQ202" s="307"/>
      <c r="RBR202" s="307"/>
      <c r="RBS202" s="307"/>
      <c r="RBT202" s="307"/>
      <c r="RBU202" s="307"/>
      <c r="RBV202" s="307"/>
      <c r="RBW202" s="307"/>
      <c r="RBX202" s="307"/>
      <c r="RBY202" s="307"/>
      <c r="RBZ202" s="307"/>
      <c r="RCA202" s="307"/>
      <c r="RCB202" s="307"/>
      <c r="RCC202" s="307"/>
      <c r="RCD202" s="307"/>
      <c r="RCE202" s="307"/>
      <c r="RCF202" s="307"/>
      <c r="RCG202" s="307"/>
      <c r="RCH202" s="307"/>
      <c r="RCI202" s="307"/>
      <c r="RCJ202" s="307"/>
      <c r="RCK202" s="307"/>
      <c r="RCL202" s="307"/>
      <c r="RCM202" s="307"/>
      <c r="RCN202" s="307"/>
      <c r="RCO202" s="307"/>
      <c r="RCP202" s="307"/>
      <c r="RCQ202" s="307"/>
      <c r="RCR202" s="307"/>
      <c r="RCS202" s="307"/>
      <c r="RCT202" s="307"/>
      <c r="RCU202" s="307"/>
      <c r="RCV202" s="307"/>
      <c r="RCW202" s="307"/>
      <c r="RCX202" s="307"/>
      <c r="RCY202" s="307"/>
      <c r="RCZ202" s="307"/>
      <c r="RDA202" s="307"/>
      <c r="RDB202" s="307"/>
      <c r="RDC202" s="307"/>
      <c r="RDD202" s="307"/>
      <c r="RDE202" s="307"/>
      <c r="RDF202" s="307"/>
      <c r="RDG202" s="307"/>
      <c r="RDH202" s="307"/>
      <c r="RDI202" s="307"/>
      <c r="RDJ202" s="307"/>
      <c r="RDK202" s="307"/>
      <c r="RDL202" s="307"/>
      <c r="RDM202" s="307"/>
      <c r="RDN202" s="307"/>
      <c r="RDO202" s="307"/>
      <c r="RDP202" s="307"/>
      <c r="RDQ202" s="307"/>
      <c r="RDR202" s="307"/>
      <c r="RDS202" s="307"/>
      <c r="RDT202" s="307"/>
      <c r="RDU202" s="307"/>
      <c r="RDV202" s="307"/>
      <c r="RDW202" s="307"/>
      <c r="RDX202" s="307"/>
      <c r="RDY202" s="307"/>
      <c r="RDZ202" s="307"/>
      <c r="REA202" s="307"/>
      <c r="REB202" s="307"/>
      <c r="REC202" s="307"/>
      <c r="RED202" s="307"/>
      <c r="REE202" s="307"/>
      <c r="REF202" s="307"/>
      <c r="REG202" s="307"/>
      <c r="REH202" s="307"/>
      <c r="REI202" s="307"/>
      <c r="REJ202" s="307"/>
      <c r="REK202" s="307"/>
      <c r="REL202" s="307"/>
      <c r="REM202" s="307"/>
      <c r="REN202" s="307"/>
      <c r="REO202" s="307"/>
      <c r="REP202" s="307"/>
      <c r="REQ202" s="307"/>
      <c r="RER202" s="307"/>
      <c r="RES202" s="307"/>
      <c r="RET202" s="307"/>
      <c r="REU202" s="307"/>
      <c r="REV202" s="307"/>
      <c r="REW202" s="307"/>
      <c r="REX202" s="307"/>
      <c r="REY202" s="307"/>
      <c r="REZ202" s="307"/>
      <c r="RFA202" s="307"/>
      <c r="RFB202" s="307"/>
      <c r="RFC202" s="307"/>
      <c r="RFD202" s="307"/>
      <c r="RFE202" s="307"/>
      <c r="RFF202" s="307"/>
      <c r="RFG202" s="307"/>
      <c r="RFH202" s="307"/>
      <c r="RFI202" s="307"/>
      <c r="RFJ202" s="307"/>
      <c r="RFK202" s="307"/>
      <c r="RFL202" s="307"/>
      <c r="RFM202" s="307"/>
      <c r="RFN202" s="307"/>
      <c r="RFO202" s="307"/>
      <c r="RFP202" s="307"/>
      <c r="RFQ202" s="307"/>
      <c r="RFR202" s="307"/>
      <c r="RFS202" s="307"/>
      <c r="RFT202" s="307"/>
      <c r="RFU202" s="307"/>
      <c r="RFV202" s="307"/>
      <c r="RFW202" s="307"/>
      <c r="RFX202" s="307"/>
      <c r="RFY202" s="307"/>
      <c r="RFZ202" s="307"/>
      <c r="RGA202" s="307"/>
      <c r="RGB202" s="307"/>
      <c r="RGC202" s="307"/>
      <c r="RGD202" s="307"/>
      <c r="RGE202" s="307"/>
      <c r="RGF202" s="307"/>
      <c r="RGG202" s="307"/>
      <c r="RGH202" s="307"/>
      <c r="RGI202" s="307"/>
      <c r="RGJ202" s="307"/>
      <c r="RGK202" s="307"/>
      <c r="RGL202" s="307"/>
      <c r="RGM202" s="307"/>
      <c r="RGN202" s="307"/>
      <c r="RGO202" s="307"/>
      <c r="RGP202" s="307"/>
      <c r="RGQ202" s="307"/>
      <c r="RGR202" s="307"/>
      <c r="RGS202" s="307"/>
      <c r="RGT202" s="307"/>
      <c r="RGU202" s="307"/>
      <c r="RGV202" s="307"/>
      <c r="RGW202" s="307"/>
      <c r="RGX202" s="307"/>
      <c r="RGY202" s="307"/>
      <c r="RGZ202" s="307"/>
      <c r="RHA202" s="307"/>
      <c r="RHB202" s="307"/>
      <c r="RHC202" s="307"/>
      <c r="RHD202" s="307"/>
      <c r="RHE202" s="307"/>
      <c r="RHF202" s="307"/>
      <c r="RHG202" s="307"/>
      <c r="RHH202" s="307"/>
      <c r="RHI202" s="307"/>
      <c r="RHJ202" s="307"/>
      <c r="RHK202" s="307"/>
      <c r="RHL202" s="307"/>
      <c r="RHM202" s="307"/>
      <c r="RHN202" s="307"/>
      <c r="RHO202" s="307"/>
      <c r="RHP202" s="307"/>
      <c r="RHQ202" s="307"/>
      <c r="RHR202" s="307"/>
      <c r="RHS202" s="307"/>
      <c r="RHT202" s="307"/>
      <c r="RHU202" s="307"/>
      <c r="RHV202" s="307"/>
      <c r="RHW202" s="307"/>
      <c r="RHX202" s="307"/>
      <c r="RHY202" s="307"/>
      <c r="RHZ202" s="307"/>
      <c r="RIA202" s="307"/>
      <c r="RIB202" s="307"/>
      <c r="RIC202" s="307"/>
      <c r="RID202" s="307"/>
      <c r="RIE202" s="307"/>
      <c r="RIF202" s="307"/>
      <c r="RIG202" s="307"/>
      <c r="RIH202" s="307"/>
      <c r="RII202" s="307"/>
      <c r="RIJ202" s="307"/>
      <c r="RIK202" s="307"/>
      <c r="RIL202" s="307"/>
      <c r="RIM202" s="307"/>
      <c r="RIN202" s="307"/>
      <c r="RIO202" s="307"/>
      <c r="RIP202" s="307"/>
      <c r="RIQ202" s="307"/>
      <c r="RIR202" s="307"/>
      <c r="RIS202" s="307"/>
      <c r="RIT202" s="307"/>
      <c r="RIU202" s="307"/>
      <c r="RIV202" s="307"/>
      <c r="RIW202" s="307"/>
      <c r="RIX202" s="307"/>
      <c r="RIY202" s="307"/>
      <c r="RIZ202" s="307"/>
      <c r="RJA202" s="307"/>
      <c r="RJB202" s="307"/>
      <c r="RJC202" s="307"/>
      <c r="RJD202" s="307"/>
      <c r="RJE202" s="307"/>
      <c r="RJF202" s="307"/>
      <c r="RJG202" s="307"/>
      <c r="RJH202" s="307"/>
      <c r="RJI202" s="307"/>
      <c r="RJJ202" s="307"/>
      <c r="RJK202" s="307"/>
      <c r="RJL202" s="307"/>
      <c r="RJM202" s="307"/>
      <c r="RJN202" s="307"/>
      <c r="RJO202" s="307"/>
      <c r="RJP202" s="307"/>
      <c r="RJQ202" s="307"/>
      <c r="RJR202" s="307"/>
      <c r="RJS202" s="307"/>
      <c r="RJT202" s="307"/>
      <c r="RJU202" s="307"/>
      <c r="RJV202" s="307"/>
      <c r="RJW202" s="307"/>
      <c r="RJX202" s="307"/>
      <c r="RJY202" s="307"/>
      <c r="RJZ202" s="307"/>
      <c r="RKA202" s="307"/>
      <c r="RKB202" s="307"/>
      <c r="RKC202" s="307"/>
      <c r="RKD202" s="307"/>
      <c r="RKE202" s="307"/>
      <c r="RKF202" s="307"/>
      <c r="RKG202" s="307"/>
      <c r="RKH202" s="307"/>
      <c r="RKI202" s="307"/>
      <c r="RKJ202" s="307"/>
      <c r="RKK202" s="307"/>
      <c r="RKL202" s="307"/>
      <c r="RKM202" s="307"/>
      <c r="RKN202" s="307"/>
      <c r="RKO202" s="307"/>
      <c r="RKP202" s="307"/>
      <c r="RKQ202" s="307"/>
      <c r="RKR202" s="307"/>
      <c r="RKS202" s="307"/>
      <c r="RKT202" s="307"/>
      <c r="RKU202" s="307"/>
      <c r="RKV202" s="307"/>
      <c r="RKW202" s="307"/>
      <c r="RKX202" s="307"/>
      <c r="RKY202" s="307"/>
      <c r="RKZ202" s="307"/>
      <c r="RLA202" s="307"/>
      <c r="RLB202" s="307"/>
      <c r="RLC202" s="307"/>
      <c r="RLD202" s="307"/>
      <c r="RLE202" s="307"/>
      <c r="RLF202" s="307"/>
      <c r="RLG202" s="307"/>
      <c r="RLH202" s="307"/>
      <c r="RLI202" s="307"/>
      <c r="RLJ202" s="307"/>
      <c r="RLK202" s="307"/>
      <c r="RLL202" s="307"/>
      <c r="RLM202" s="307"/>
      <c r="RLN202" s="307"/>
      <c r="RLO202" s="307"/>
      <c r="RLP202" s="307"/>
      <c r="RLQ202" s="307"/>
      <c r="RLR202" s="307"/>
      <c r="RLS202" s="307"/>
      <c r="RLT202" s="307"/>
      <c r="RLU202" s="307"/>
      <c r="RLV202" s="307"/>
      <c r="RLW202" s="307"/>
      <c r="RLX202" s="307"/>
      <c r="RLY202" s="307"/>
      <c r="RLZ202" s="307"/>
      <c r="RMA202" s="307"/>
      <c r="RMB202" s="307"/>
      <c r="RMC202" s="307"/>
      <c r="RMD202" s="307"/>
      <c r="RME202" s="307"/>
      <c r="RMF202" s="307"/>
      <c r="RMG202" s="307"/>
      <c r="RMH202" s="307"/>
      <c r="RMI202" s="307"/>
      <c r="RMJ202" s="307"/>
      <c r="RMK202" s="307"/>
      <c r="RML202" s="307"/>
      <c r="RMM202" s="307"/>
      <c r="RMN202" s="307"/>
      <c r="RMO202" s="307"/>
      <c r="RMP202" s="307"/>
      <c r="RMQ202" s="307"/>
      <c r="RMR202" s="307"/>
      <c r="RMS202" s="307"/>
      <c r="RMT202" s="307"/>
      <c r="RMU202" s="307"/>
      <c r="RMV202" s="307"/>
      <c r="RMW202" s="307"/>
      <c r="RMX202" s="307"/>
      <c r="RMY202" s="307"/>
      <c r="RMZ202" s="307"/>
      <c r="RNA202" s="307"/>
      <c r="RNB202" s="307"/>
      <c r="RNC202" s="307"/>
      <c r="RND202" s="307"/>
      <c r="RNE202" s="307"/>
      <c r="RNF202" s="307"/>
      <c r="RNG202" s="307"/>
      <c r="RNH202" s="307"/>
      <c r="RNI202" s="307"/>
      <c r="RNJ202" s="307"/>
      <c r="RNK202" s="307"/>
      <c r="RNL202" s="307"/>
      <c r="RNM202" s="307"/>
      <c r="RNN202" s="307"/>
      <c r="RNO202" s="307"/>
      <c r="RNP202" s="307"/>
      <c r="RNQ202" s="307"/>
      <c r="RNR202" s="307"/>
      <c r="RNS202" s="307"/>
      <c r="RNT202" s="307"/>
      <c r="RNU202" s="307"/>
      <c r="RNV202" s="307"/>
      <c r="RNW202" s="307"/>
      <c r="RNX202" s="307"/>
      <c r="RNY202" s="307"/>
      <c r="RNZ202" s="307"/>
      <c r="ROA202" s="307"/>
      <c r="ROB202" s="307"/>
      <c r="ROC202" s="307"/>
      <c r="ROD202" s="307"/>
      <c r="ROE202" s="307"/>
      <c r="ROF202" s="307"/>
      <c r="ROG202" s="307"/>
      <c r="ROH202" s="307"/>
      <c r="ROI202" s="307"/>
      <c r="ROJ202" s="307"/>
      <c r="ROK202" s="307"/>
      <c r="ROL202" s="307"/>
      <c r="ROM202" s="307"/>
      <c r="RON202" s="307"/>
      <c r="ROO202" s="307"/>
      <c r="ROP202" s="307"/>
      <c r="ROQ202" s="307"/>
      <c r="ROR202" s="307"/>
      <c r="ROS202" s="307"/>
      <c r="ROT202" s="307"/>
      <c r="ROU202" s="307"/>
      <c r="ROV202" s="307"/>
      <c r="ROW202" s="307"/>
      <c r="ROX202" s="307"/>
      <c r="ROY202" s="307"/>
      <c r="ROZ202" s="307"/>
      <c r="RPA202" s="307"/>
      <c r="RPB202" s="307"/>
      <c r="RPC202" s="307"/>
      <c r="RPD202" s="307"/>
      <c r="RPE202" s="307"/>
      <c r="RPF202" s="307"/>
      <c r="RPG202" s="307"/>
      <c r="RPH202" s="307"/>
      <c r="RPI202" s="307"/>
      <c r="RPJ202" s="307"/>
      <c r="RPK202" s="307"/>
      <c r="RPL202" s="307"/>
      <c r="RPM202" s="307"/>
      <c r="RPN202" s="307"/>
      <c r="RPO202" s="307"/>
      <c r="RPP202" s="307"/>
      <c r="RPQ202" s="307"/>
      <c r="RPR202" s="307"/>
      <c r="RPS202" s="307"/>
      <c r="RPT202" s="307"/>
      <c r="RPU202" s="307"/>
      <c r="RPV202" s="307"/>
      <c r="RPW202" s="307"/>
      <c r="RPX202" s="307"/>
      <c r="RPY202" s="307"/>
      <c r="RPZ202" s="307"/>
      <c r="RQA202" s="307"/>
      <c r="RQB202" s="307"/>
      <c r="RQC202" s="307"/>
      <c r="RQD202" s="307"/>
      <c r="RQE202" s="307"/>
      <c r="RQF202" s="307"/>
      <c r="RQG202" s="307"/>
      <c r="RQH202" s="307"/>
      <c r="RQI202" s="307"/>
      <c r="RQJ202" s="307"/>
      <c r="RQK202" s="307"/>
      <c r="RQL202" s="307"/>
      <c r="RQM202" s="307"/>
      <c r="RQN202" s="307"/>
      <c r="RQO202" s="307"/>
      <c r="RQP202" s="307"/>
      <c r="RQQ202" s="307"/>
      <c r="RQR202" s="307"/>
      <c r="RQS202" s="307"/>
      <c r="RQT202" s="307"/>
      <c r="RQU202" s="307"/>
      <c r="RQV202" s="307"/>
      <c r="RQW202" s="307"/>
      <c r="RQX202" s="307"/>
      <c r="RQY202" s="307"/>
      <c r="RQZ202" s="307"/>
      <c r="RRA202" s="307"/>
      <c r="RRB202" s="307"/>
      <c r="RRC202" s="307"/>
      <c r="RRD202" s="307"/>
      <c r="RRE202" s="307"/>
      <c r="RRF202" s="307"/>
      <c r="RRG202" s="307"/>
      <c r="RRH202" s="307"/>
      <c r="RRI202" s="307"/>
      <c r="RRJ202" s="307"/>
      <c r="RRK202" s="307"/>
      <c r="RRL202" s="307"/>
      <c r="RRM202" s="307"/>
      <c r="RRN202" s="307"/>
      <c r="RRO202" s="307"/>
      <c r="RRP202" s="307"/>
      <c r="RRQ202" s="307"/>
      <c r="RRR202" s="307"/>
      <c r="RRS202" s="307"/>
      <c r="RRT202" s="307"/>
      <c r="RRU202" s="307"/>
      <c r="RRV202" s="307"/>
      <c r="RRW202" s="307"/>
      <c r="RRX202" s="307"/>
      <c r="RRY202" s="307"/>
      <c r="RRZ202" s="307"/>
      <c r="RSA202" s="307"/>
      <c r="RSB202" s="307"/>
      <c r="RSC202" s="307"/>
      <c r="RSD202" s="307"/>
      <c r="RSE202" s="307"/>
      <c r="RSF202" s="307"/>
      <c r="RSG202" s="307"/>
      <c r="RSH202" s="307"/>
      <c r="RSI202" s="307"/>
      <c r="RSJ202" s="307"/>
      <c r="RSK202" s="307"/>
      <c r="RSL202" s="307"/>
      <c r="RSM202" s="307"/>
      <c r="RSN202" s="307"/>
      <c r="RSO202" s="307"/>
      <c r="RSP202" s="307"/>
      <c r="RSQ202" s="307"/>
      <c r="RSR202" s="307"/>
      <c r="RSS202" s="307"/>
      <c r="RST202" s="307"/>
      <c r="RSU202" s="307"/>
      <c r="RSV202" s="307"/>
      <c r="RSW202" s="307"/>
      <c r="RSX202" s="307"/>
      <c r="RSY202" s="307"/>
      <c r="RSZ202" s="307"/>
      <c r="RTA202" s="307"/>
      <c r="RTB202" s="307"/>
      <c r="RTC202" s="307"/>
      <c r="RTD202" s="307"/>
      <c r="RTE202" s="307"/>
      <c r="RTF202" s="307"/>
      <c r="RTG202" s="307"/>
      <c r="RTH202" s="307"/>
      <c r="RTI202" s="307"/>
      <c r="RTJ202" s="307"/>
      <c r="RTK202" s="307"/>
      <c r="RTL202" s="307"/>
      <c r="RTM202" s="307"/>
      <c r="RTN202" s="307"/>
      <c r="RTO202" s="307"/>
      <c r="RTP202" s="307"/>
      <c r="RTQ202" s="307"/>
      <c r="RTR202" s="307"/>
      <c r="RTS202" s="307"/>
      <c r="RTT202" s="307"/>
      <c r="RTU202" s="307"/>
      <c r="RTV202" s="307"/>
      <c r="RTW202" s="307"/>
      <c r="RTX202" s="307"/>
      <c r="RTY202" s="307"/>
      <c r="RTZ202" s="307"/>
      <c r="RUA202" s="307"/>
      <c r="RUB202" s="307"/>
      <c r="RUC202" s="307"/>
      <c r="RUD202" s="307"/>
      <c r="RUE202" s="307"/>
      <c r="RUF202" s="307"/>
      <c r="RUG202" s="307"/>
      <c r="RUH202" s="307"/>
      <c r="RUI202" s="307"/>
      <c r="RUJ202" s="307"/>
      <c r="RUK202" s="307"/>
      <c r="RUL202" s="307"/>
      <c r="RUM202" s="307"/>
      <c r="RUN202" s="307"/>
      <c r="RUO202" s="307"/>
      <c r="RUP202" s="307"/>
      <c r="RUQ202" s="307"/>
      <c r="RUR202" s="307"/>
      <c r="RUS202" s="307"/>
      <c r="RUT202" s="307"/>
      <c r="RUU202" s="307"/>
      <c r="RUV202" s="307"/>
      <c r="RUW202" s="307"/>
      <c r="RUX202" s="307"/>
      <c r="RUY202" s="307"/>
      <c r="RUZ202" s="307"/>
      <c r="RVA202" s="307"/>
      <c r="RVB202" s="307"/>
      <c r="RVC202" s="307"/>
      <c r="RVD202" s="307"/>
      <c r="RVE202" s="307"/>
      <c r="RVF202" s="307"/>
      <c r="RVG202" s="307"/>
      <c r="RVH202" s="307"/>
      <c r="RVI202" s="307"/>
      <c r="RVJ202" s="307"/>
      <c r="RVK202" s="307"/>
      <c r="RVL202" s="307"/>
      <c r="RVM202" s="307"/>
      <c r="RVN202" s="307"/>
      <c r="RVO202" s="307"/>
      <c r="RVP202" s="307"/>
      <c r="RVQ202" s="307"/>
      <c r="RVR202" s="307"/>
      <c r="RVS202" s="307"/>
      <c r="RVT202" s="307"/>
      <c r="RVU202" s="307"/>
      <c r="RVV202" s="307"/>
      <c r="RVW202" s="307"/>
      <c r="RVX202" s="307"/>
      <c r="RVY202" s="307"/>
      <c r="RVZ202" s="307"/>
      <c r="RWA202" s="307"/>
      <c r="RWB202" s="307"/>
      <c r="RWC202" s="307"/>
      <c r="RWD202" s="307"/>
      <c r="RWE202" s="307"/>
      <c r="RWF202" s="307"/>
      <c r="RWG202" s="307"/>
      <c r="RWH202" s="307"/>
      <c r="RWI202" s="307"/>
      <c r="RWJ202" s="307"/>
      <c r="RWK202" s="307"/>
      <c r="RWL202" s="307"/>
      <c r="RWM202" s="307"/>
      <c r="RWN202" s="307"/>
      <c r="RWO202" s="307"/>
      <c r="RWP202" s="307"/>
      <c r="RWQ202" s="307"/>
      <c r="RWR202" s="307"/>
      <c r="RWS202" s="307"/>
      <c r="RWT202" s="307"/>
      <c r="RWU202" s="307"/>
      <c r="RWV202" s="307"/>
      <c r="RWW202" s="307"/>
      <c r="RWX202" s="307"/>
      <c r="RWY202" s="307"/>
      <c r="RWZ202" s="307"/>
      <c r="RXA202" s="307"/>
      <c r="RXB202" s="307"/>
      <c r="RXC202" s="307"/>
      <c r="RXD202" s="307"/>
      <c r="RXE202" s="307"/>
      <c r="RXF202" s="307"/>
      <c r="RXG202" s="307"/>
      <c r="RXH202" s="307"/>
      <c r="RXI202" s="307"/>
      <c r="RXJ202" s="307"/>
      <c r="RXK202" s="307"/>
      <c r="RXL202" s="307"/>
      <c r="RXM202" s="307"/>
      <c r="RXN202" s="307"/>
      <c r="RXO202" s="307"/>
      <c r="RXP202" s="307"/>
      <c r="RXQ202" s="307"/>
      <c r="RXR202" s="307"/>
      <c r="RXS202" s="307"/>
      <c r="RXT202" s="307"/>
      <c r="RXU202" s="307"/>
      <c r="RXV202" s="307"/>
      <c r="RXW202" s="307"/>
      <c r="RXX202" s="307"/>
      <c r="RXY202" s="307"/>
      <c r="RXZ202" s="307"/>
      <c r="RYA202" s="307"/>
      <c r="RYB202" s="307"/>
      <c r="RYC202" s="307"/>
      <c r="RYD202" s="307"/>
      <c r="RYE202" s="307"/>
      <c r="RYF202" s="307"/>
      <c r="RYG202" s="307"/>
      <c r="RYH202" s="307"/>
      <c r="RYI202" s="307"/>
      <c r="RYJ202" s="307"/>
      <c r="RYK202" s="307"/>
      <c r="RYL202" s="307"/>
      <c r="RYM202" s="307"/>
      <c r="RYN202" s="307"/>
      <c r="RYO202" s="307"/>
      <c r="RYP202" s="307"/>
      <c r="RYQ202" s="307"/>
      <c r="RYR202" s="307"/>
      <c r="RYS202" s="307"/>
      <c r="RYT202" s="307"/>
      <c r="RYU202" s="307"/>
      <c r="RYV202" s="307"/>
      <c r="RYW202" s="307"/>
      <c r="RYX202" s="307"/>
      <c r="RYY202" s="307"/>
      <c r="RYZ202" s="307"/>
      <c r="RZA202" s="307"/>
      <c r="RZB202" s="307"/>
      <c r="RZC202" s="307"/>
      <c r="RZD202" s="307"/>
      <c r="RZE202" s="307"/>
      <c r="RZF202" s="307"/>
      <c r="RZG202" s="307"/>
      <c r="RZH202" s="307"/>
      <c r="RZI202" s="307"/>
      <c r="RZJ202" s="307"/>
      <c r="RZK202" s="307"/>
      <c r="RZL202" s="307"/>
      <c r="RZM202" s="307"/>
      <c r="RZN202" s="307"/>
      <c r="RZO202" s="307"/>
      <c r="RZP202" s="307"/>
      <c r="RZQ202" s="307"/>
      <c r="RZR202" s="307"/>
      <c r="RZS202" s="307"/>
      <c r="RZT202" s="307"/>
      <c r="RZU202" s="307"/>
      <c r="RZV202" s="307"/>
      <c r="RZW202" s="307"/>
      <c r="RZX202" s="307"/>
      <c r="RZY202" s="307"/>
      <c r="RZZ202" s="307"/>
      <c r="SAA202" s="307"/>
      <c r="SAB202" s="307"/>
      <c r="SAC202" s="307"/>
      <c r="SAD202" s="307"/>
      <c r="SAE202" s="307"/>
      <c r="SAF202" s="307"/>
      <c r="SAG202" s="307"/>
      <c r="SAH202" s="307"/>
      <c r="SAI202" s="307"/>
      <c r="SAJ202" s="307"/>
      <c r="SAK202" s="307"/>
      <c r="SAL202" s="307"/>
      <c r="SAM202" s="307"/>
      <c r="SAN202" s="307"/>
      <c r="SAO202" s="307"/>
      <c r="SAP202" s="307"/>
      <c r="SAQ202" s="307"/>
      <c r="SAR202" s="307"/>
      <c r="SAS202" s="307"/>
      <c r="SAT202" s="307"/>
      <c r="SAU202" s="307"/>
      <c r="SAV202" s="307"/>
      <c r="SAW202" s="307"/>
      <c r="SAX202" s="307"/>
      <c r="SAY202" s="307"/>
      <c r="SAZ202" s="307"/>
      <c r="SBA202" s="307"/>
      <c r="SBB202" s="307"/>
      <c r="SBC202" s="307"/>
      <c r="SBD202" s="307"/>
      <c r="SBE202" s="307"/>
      <c r="SBF202" s="307"/>
      <c r="SBG202" s="307"/>
      <c r="SBH202" s="307"/>
      <c r="SBI202" s="307"/>
      <c r="SBJ202" s="307"/>
      <c r="SBK202" s="307"/>
      <c r="SBL202" s="307"/>
      <c r="SBM202" s="307"/>
      <c r="SBN202" s="307"/>
      <c r="SBO202" s="307"/>
      <c r="SBP202" s="307"/>
      <c r="SBQ202" s="307"/>
      <c r="SBR202" s="307"/>
      <c r="SBS202" s="307"/>
      <c r="SBT202" s="307"/>
      <c r="SBU202" s="307"/>
      <c r="SBV202" s="307"/>
      <c r="SBW202" s="307"/>
      <c r="SBX202" s="307"/>
      <c r="SBY202" s="307"/>
      <c r="SBZ202" s="307"/>
      <c r="SCA202" s="307"/>
      <c r="SCB202" s="307"/>
      <c r="SCC202" s="307"/>
      <c r="SCD202" s="307"/>
      <c r="SCE202" s="307"/>
      <c r="SCF202" s="307"/>
      <c r="SCG202" s="307"/>
      <c r="SCH202" s="307"/>
      <c r="SCI202" s="307"/>
      <c r="SCJ202" s="307"/>
      <c r="SCK202" s="307"/>
      <c r="SCL202" s="307"/>
      <c r="SCM202" s="307"/>
      <c r="SCN202" s="307"/>
      <c r="SCO202" s="307"/>
      <c r="SCP202" s="307"/>
      <c r="SCQ202" s="307"/>
      <c r="SCR202" s="307"/>
      <c r="SCS202" s="307"/>
      <c r="SCT202" s="307"/>
      <c r="SCU202" s="307"/>
      <c r="SCV202" s="307"/>
      <c r="SCW202" s="307"/>
      <c r="SCX202" s="307"/>
      <c r="SCY202" s="307"/>
      <c r="SCZ202" s="307"/>
      <c r="SDA202" s="307"/>
      <c r="SDB202" s="307"/>
      <c r="SDC202" s="307"/>
      <c r="SDD202" s="307"/>
      <c r="SDE202" s="307"/>
      <c r="SDF202" s="307"/>
      <c r="SDG202" s="307"/>
      <c r="SDH202" s="307"/>
      <c r="SDI202" s="307"/>
      <c r="SDJ202" s="307"/>
      <c r="SDK202" s="307"/>
      <c r="SDL202" s="307"/>
      <c r="SDM202" s="307"/>
      <c r="SDN202" s="307"/>
      <c r="SDO202" s="307"/>
      <c r="SDP202" s="307"/>
      <c r="SDQ202" s="307"/>
      <c r="SDR202" s="307"/>
      <c r="SDS202" s="307"/>
      <c r="SDT202" s="307"/>
      <c r="SDU202" s="307"/>
      <c r="SDV202" s="307"/>
      <c r="SDW202" s="307"/>
      <c r="SDX202" s="307"/>
      <c r="SDY202" s="307"/>
      <c r="SDZ202" s="307"/>
      <c r="SEA202" s="307"/>
      <c r="SEB202" s="307"/>
      <c r="SEC202" s="307"/>
      <c r="SED202" s="307"/>
      <c r="SEE202" s="307"/>
      <c r="SEF202" s="307"/>
      <c r="SEG202" s="307"/>
      <c r="SEH202" s="307"/>
      <c r="SEI202" s="307"/>
      <c r="SEJ202" s="307"/>
      <c r="SEK202" s="307"/>
      <c r="SEL202" s="307"/>
      <c r="SEM202" s="307"/>
      <c r="SEN202" s="307"/>
      <c r="SEO202" s="307"/>
      <c r="SEP202" s="307"/>
      <c r="SEQ202" s="307"/>
      <c r="SER202" s="307"/>
      <c r="SES202" s="307"/>
      <c r="SET202" s="307"/>
      <c r="SEU202" s="307"/>
      <c r="SEV202" s="307"/>
      <c r="SEW202" s="307"/>
      <c r="SEX202" s="307"/>
      <c r="SEY202" s="307"/>
      <c r="SEZ202" s="307"/>
      <c r="SFA202" s="307"/>
      <c r="SFB202" s="307"/>
      <c r="SFC202" s="307"/>
      <c r="SFD202" s="307"/>
      <c r="SFE202" s="307"/>
      <c r="SFF202" s="307"/>
      <c r="SFG202" s="307"/>
      <c r="SFH202" s="307"/>
      <c r="SFI202" s="307"/>
      <c r="SFJ202" s="307"/>
      <c r="SFK202" s="307"/>
      <c r="SFL202" s="307"/>
      <c r="SFM202" s="307"/>
      <c r="SFN202" s="307"/>
      <c r="SFO202" s="307"/>
      <c r="SFP202" s="307"/>
      <c r="SFQ202" s="307"/>
      <c r="SFR202" s="307"/>
      <c r="SFS202" s="307"/>
      <c r="SFT202" s="307"/>
      <c r="SFU202" s="307"/>
      <c r="SFV202" s="307"/>
      <c r="SFW202" s="307"/>
      <c r="SFX202" s="307"/>
      <c r="SFY202" s="307"/>
      <c r="SFZ202" s="307"/>
      <c r="SGA202" s="307"/>
      <c r="SGB202" s="307"/>
      <c r="SGC202" s="307"/>
      <c r="SGD202" s="307"/>
      <c r="SGE202" s="307"/>
      <c r="SGF202" s="307"/>
      <c r="SGG202" s="307"/>
      <c r="SGH202" s="307"/>
      <c r="SGI202" s="307"/>
      <c r="SGJ202" s="307"/>
      <c r="SGK202" s="307"/>
      <c r="SGL202" s="307"/>
      <c r="SGM202" s="307"/>
      <c r="SGN202" s="307"/>
      <c r="SGO202" s="307"/>
      <c r="SGP202" s="307"/>
      <c r="SGQ202" s="307"/>
      <c r="SGR202" s="307"/>
      <c r="SGS202" s="307"/>
      <c r="SGT202" s="307"/>
      <c r="SGU202" s="307"/>
      <c r="SGV202" s="307"/>
      <c r="SGW202" s="307"/>
      <c r="SGX202" s="307"/>
      <c r="SGY202" s="307"/>
      <c r="SGZ202" s="307"/>
      <c r="SHA202" s="307"/>
      <c r="SHB202" s="307"/>
      <c r="SHC202" s="307"/>
      <c r="SHD202" s="307"/>
      <c r="SHE202" s="307"/>
      <c r="SHF202" s="307"/>
      <c r="SHG202" s="307"/>
      <c r="SHH202" s="307"/>
      <c r="SHI202" s="307"/>
      <c r="SHJ202" s="307"/>
      <c r="SHK202" s="307"/>
      <c r="SHL202" s="307"/>
      <c r="SHM202" s="307"/>
      <c r="SHN202" s="307"/>
      <c r="SHO202" s="307"/>
      <c r="SHP202" s="307"/>
      <c r="SHQ202" s="307"/>
      <c r="SHR202" s="307"/>
      <c r="SHS202" s="307"/>
      <c r="SHT202" s="307"/>
      <c r="SHU202" s="307"/>
      <c r="SHV202" s="307"/>
      <c r="SHW202" s="307"/>
      <c r="SHX202" s="307"/>
      <c r="SHY202" s="307"/>
      <c r="SHZ202" s="307"/>
      <c r="SIA202" s="307"/>
      <c r="SIB202" s="307"/>
      <c r="SIC202" s="307"/>
      <c r="SID202" s="307"/>
      <c r="SIE202" s="307"/>
      <c r="SIF202" s="307"/>
      <c r="SIG202" s="307"/>
      <c r="SIH202" s="307"/>
      <c r="SII202" s="307"/>
      <c r="SIJ202" s="307"/>
      <c r="SIK202" s="307"/>
      <c r="SIL202" s="307"/>
      <c r="SIM202" s="307"/>
      <c r="SIN202" s="307"/>
      <c r="SIO202" s="307"/>
      <c r="SIP202" s="307"/>
      <c r="SIQ202" s="307"/>
      <c r="SIR202" s="307"/>
      <c r="SIS202" s="307"/>
      <c r="SIT202" s="307"/>
      <c r="SIU202" s="307"/>
      <c r="SIV202" s="307"/>
      <c r="SIW202" s="307"/>
      <c r="SIX202" s="307"/>
      <c r="SIY202" s="307"/>
      <c r="SIZ202" s="307"/>
      <c r="SJA202" s="307"/>
      <c r="SJB202" s="307"/>
      <c r="SJC202" s="307"/>
      <c r="SJD202" s="307"/>
      <c r="SJE202" s="307"/>
      <c r="SJF202" s="307"/>
      <c r="SJG202" s="307"/>
      <c r="SJH202" s="307"/>
      <c r="SJI202" s="307"/>
      <c r="SJJ202" s="307"/>
      <c r="SJK202" s="307"/>
      <c r="SJL202" s="307"/>
      <c r="SJM202" s="307"/>
      <c r="SJN202" s="307"/>
      <c r="SJO202" s="307"/>
      <c r="SJP202" s="307"/>
      <c r="SJQ202" s="307"/>
      <c r="SJR202" s="307"/>
      <c r="SJS202" s="307"/>
      <c r="SJT202" s="307"/>
      <c r="SJU202" s="307"/>
      <c r="SJV202" s="307"/>
      <c r="SJW202" s="307"/>
      <c r="SJX202" s="307"/>
      <c r="SJY202" s="307"/>
      <c r="SJZ202" s="307"/>
      <c r="SKA202" s="307"/>
      <c r="SKB202" s="307"/>
      <c r="SKC202" s="307"/>
      <c r="SKD202" s="307"/>
      <c r="SKE202" s="307"/>
      <c r="SKF202" s="307"/>
      <c r="SKG202" s="307"/>
      <c r="SKH202" s="307"/>
      <c r="SKI202" s="307"/>
      <c r="SKJ202" s="307"/>
      <c r="SKK202" s="307"/>
      <c r="SKL202" s="307"/>
      <c r="SKM202" s="307"/>
      <c r="SKN202" s="307"/>
      <c r="SKO202" s="307"/>
      <c r="SKP202" s="307"/>
      <c r="SKQ202" s="307"/>
      <c r="SKR202" s="307"/>
      <c r="SKS202" s="307"/>
      <c r="SKT202" s="307"/>
      <c r="SKU202" s="307"/>
      <c r="SKV202" s="307"/>
      <c r="SKW202" s="307"/>
      <c r="SKX202" s="307"/>
      <c r="SKY202" s="307"/>
      <c r="SKZ202" s="307"/>
      <c r="SLA202" s="307"/>
      <c r="SLB202" s="307"/>
      <c r="SLC202" s="307"/>
      <c r="SLD202" s="307"/>
      <c r="SLE202" s="307"/>
      <c r="SLF202" s="307"/>
      <c r="SLG202" s="307"/>
      <c r="SLH202" s="307"/>
      <c r="SLI202" s="307"/>
      <c r="SLJ202" s="307"/>
      <c r="SLK202" s="307"/>
      <c r="SLL202" s="307"/>
      <c r="SLM202" s="307"/>
      <c r="SLN202" s="307"/>
      <c r="SLO202" s="307"/>
      <c r="SLP202" s="307"/>
      <c r="SLQ202" s="307"/>
      <c r="SLR202" s="307"/>
      <c r="SLS202" s="307"/>
      <c r="SLT202" s="307"/>
      <c r="SLU202" s="307"/>
      <c r="SLV202" s="307"/>
      <c r="SLW202" s="307"/>
      <c r="SLX202" s="307"/>
      <c r="SLY202" s="307"/>
      <c r="SLZ202" s="307"/>
      <c r="SMA202" s="307"/>
      <c r="SMB202" s="307"/>
      <c r="SMC202" s="307"/>
      <c r="SMD202" s="307"/>
      <c r="SME202" s="307"/>
      <c r="SMF202" s="307"/>
      <c r="SMG202" s="307"/>
      <c r="SMH202" s="307"/>
      <c r="SMI202" s="307"/>
      <c r="SMJ202" s="307"/>
      <c r="SMK202" s="307"/>
      <c r="SML202" s="307"/>
      <c r="SMM202" s="307"/>
      <c r="SMN202" s="307"/>
      <c r="SMO202" s="307"/>
      <c r="SMP202" s="307"/>
      <c r="SMQ202" s="307"/>
      <c r="SMR202" s="307"/>
      <c r="SMS202" s="307"/>
      <c r="SMT202" s="307"/>
      <c r="SMU202" s="307"/>
      <c r="SMV202" s="307"/>
      <c r="SMW202" s="307"/>
      <c r="SMX202" s="307"/>
      <c r="SMY202" s="307"/>
      <c r="SMZ202" s="307"/>
      <c r="SNA202" s="307"/>
      <c r="SNB202" s="307"/>
      <c r="SNC202" s="307"/>
      <c r="SND202" s="307"/>
      <c r="SNE202" s="307"/>
      <c r="SNF202" s="307"/>
      <c r="SNG202" s="307"/>
      <c r="SNH202" s="307"/>
      <c r="SNI202" s="307"/>
      <c r="SNJ202" s="307"/>
      <c r="SNK202" s="307"/>
      <c r="SNL202" s="307"/>
      <c r="SNM202" s="307"/>
      <c r="SNN202" s="307"/>
      <c r="SNO202" s="307"/>
      <c r="SNP202" s="307"/>
      <c r="SNQ202" s="307"/>
      <c r="SNR202" s="307"/>
      <c r="SNS202" s="307"/>
      <c r="SNT202" s="307"/>
      <c r="SNU202" s="307"/>
      <c r="SNV202" s="307"/>
      <c r="SNW202" s="307"/>
      <c r="SNX202" s="307"/>
      <c r="SNY202" s="307"/>
      <c r="SNZ202" s="307"/>
      <c r="SOA202" s="307"/>
      <c r="SOB202" s="307"/>
      <c r="SOC202" s="307"/>
      <c r="SOD202" s="307"/>
      <c r="SOE202" s="307"/>
      <c r="SOF202" s="307"/>
      <c r="SOG202" s="307"/>
      <c r="SOH202" s="307"/>
      <c r="SOI202" s="307"/>
      <c r="SOJ202" s="307"/>
      <c r="SOK202" s="307"/>
      <c r="SOL202" s="307"/>
      <c r="SOM202" s="307"/>
      <c r="SON202" s="307"/>
      <c r="SOO202" s="307"/>
      <c r="SOP202" s="307"/>
      <c r="SOQ202" s="307"/>
      <c r="SOR202" s="307"/>
      <c r="SOS202" s="307"/>
      <c r="SOT202" s="307"/>
      <c r="SOU202" s="307"/>
      <c r="SOV202" s="307"/>
      <c r="SOW202" s="307"/>
      <c r="SOX202" s="307"/>
      <c r="SOY202" s="307"/>
      <c r="SOZ202" s="307"/>
      <c r="SPA202" s="307"/>
      <c r="SPB202" s="307"/>
      <c r="SPC202" s="307"/>
      <c r="SPD202" s="307"/>
      <c r="SPE202" s="307"/>
      <c r="SPF202" s="307"/>
      <c r="SPG202" s="307"/>
      <c r="SPH202" s="307"/>
      <c r="SPI202" s="307"/>
      <c r="SPJ202" s="307"/>
      <c r="SPK202" s="307"/>
      <c r="SPL202" s="307"/>
      <c r="SPM202" s="307"/>
      <c r="SPN202" s="307"/>
      <c r="SPO202" s="307"/>
      <c r="SPP202" s="307"/>
      <c r="SPQ202" s="307"/>
      <c r="SPR202" s="307"/>
      <c r="SPS202" s="307"/>
      <c r="SPT202" s="307"/>
      <c r="SPU202" s="307"/>
      <c r="SPV202" s="307"/>
      <c r="SPW202" s="307"/>
      <c r="SPX202" s="307"/>
      <c r="SPY202" s="307"/>
      <c r="SPZ202" s="307"/>
      <c r="SQA202" s="307"/>
      <c r="SQB202" s="307"/>
      <c r="SQC202" s="307"/>
      <c r="SQD202" s="307"/>
      <c r="SQE202" s="307"/>
      <c r="SQF202" s="307"/>
      <c r="SQG202" s="307"/>
      <c r="SQH202" s="307"/>
      <c r="SQI202" s="307"/>
      <c r="SQJ202" s="307"/>
      <c r="SQK202" s="307"/>
      <c r="SQL202" s="307"/>
      <c r="SQM202" s="307"/>
      <c r="SQN202" s="307"/>
      <c r="SQO202" s="307"/>
      <c r="SQP202" s="307"/>
      <c r="SQQ202" s="307"/>
      <c r="SQR202" s="307"/>
      <c r="SQS202" s="307"/>
      <c r="SQT202" s="307"/>
      <c r="SQU202" s="307"/>
      <c r="SQV202" s="307"/>
      <c r="SQW202" s="307"/>
      <c r="SQX202" s="307"/>
      <c r="SQY202" s="307"/>
      <c r="SQZ202" s="307"/>
      <c r="SRA202" s="307"/>
      <c r="SRB202" s="307"/>
      <c r="SRC202" s="307"/>
      <c r="SRD202" s="307"/>
      <c r="SRE202" s="307"/>
      <c r="SRF202" s="307"/>
      <c r="SRG202" s="307"/>
      <c r="SRH202" s="307"/>
      <c r="SRI202" s="307"/>
      <c r="SRJ202" s="307"/>
      <c r="SRK202" s="307"/>
      <c r="SRL202" s="307"/>
      <c r="SRM202" s="307"/>
      <c r="SRN202" s="307"/>
      <c r="SRO202" s="307"/>
      <c r="SRP202" s="307"/>
      <c r="SRQ202" s="307"/>
      <c r="SRR202" s="307"/>
      <c r="SRS202" s="307"/>
      <c r="SRT202" s="307"/>
      <c r="SRU202" s="307"/>
      <c r="SRV202" s="307"/>
      <c r="SRW202" s="307"/>
      <c r="SRX202" s="307"/>
      <c r="SRY202" s="307"/>
      <c r="SRZ202" s="307"/>
      <c r="SSA202" s="307"/>
      <c r="SSB202" s="307"/>
      <c r="SSC202" s="307"/>
      <c r="SSD202" s="307"/>
      <c r="SSE202" s="307"/>
      <c r="SSF202" s="307"/>
      <c r="SSG202" s="307"/>
      <c r="SSH202" s="307"/>
      <c r="SSI202" s="307"/>
      <c r="SSJ202" s="307"/>
      <c r="SSK202" s="307"/>
      <c r="SSL202" s="307"/>
      <c r="SSM202" s="307"/>
      <c r="SSN202" s="307"/>
      <c r="SSO202" s="307"/>
      <c r="SSP202" s="307"/>
      <c r="SSQ202" s="307"/>
      <c r="SSR202" s="307"/>
      <c r="SSS202" s="307"/>
      <c r="SST202" s="307"/>
      <c r="SSU202" s="307"/>
      <c r="SSV202" s="307"/>
      <c r="SSW202" s="307"/>
      <c r="SSX202" s="307"/>
      <c r="SSY202" s="307"/>
      <c r="SSZ202" s="307"/>
      <c r="STA202" s="307"/>
      <c r="STB202" s="307"/>
      <c r="STC202" s="307"/>
      <c r="STD202" s="307"/>
      <c r="STE202" s="307"/>
      <c r="STF202" s="307"/>
      <c r="STG202" s="307"/>
      <c r="STH202" s="307"/>
      <c r="STI202" s="307"/>
      <c r="STJ202" s="307"/>
      <c r="STK202" s="307"/>
      <c r="STL202" s="307"/>
      <c r="STM202" s="307"/>
      <c r="STN202" s="307"/>
      <c r="STO202" s="307"/>
      <c r="STP202" s="307"/>
      <c r="STQ202" s="307"/>
      <c r="STR202" s="307"/>
      <c r="STS202" s="307"/>
      <c r="STT202" s="307"/>
      <c r="STU202" s="307"/>
      <c r="STV202" s="307"/>
      <c r="STW202" s="307"/>
      <c r="STX202" s="307"/>
      <c r="STY202" s="307"/>
      <c r="STZ202" s="307"/>
      <c r="SUA202" s="307"/>
      <c r="SUB202" s="307"/>
      <c r="SUC202" s="307"/>
      <c r="SUD202" s="307"/>
      <c r="SUE202" s="307"/>
      <c r="SUF202" s="307"/>
      <c r="SUG202" s="307"/>
      <c r="SUH202" s="307"/>
      <c r="SUI202" s="307"/>
      <c r="SUJ202" s="307"/>
      <c r="SUK202" s="307"/>
      <c r="SUL202" s="307"/>
      <c r="SUM202" s="307"/>
      <c r="SUN202" s="307"/>
      <c r="SUO202" s="307"/>
      <c r="SUP202" s="307"/>
      <c r="SUQ202" s="307"/>
      <c r="SUR202" s="307"/>
      <c r="SUS202" s="307"/>
      <c r="SUT202" s="307"/>
      <c r="SUU202" s="307"/>
      <c r="SUV202" s="307"/>
      <c r="SUW202" s="307"/>
      <c r="SUX202" s="307"/>
      <c r="SUY202" s="307"/>
      <c r="SUZ202" s="307"/>
      <c r="SVA202" s="307"/>
      <c r="SVB202" s="307"/>
      <c r="SVC202" s="307"/>
      <c r="SVD202" s="307"/>
      <c r="SVE202" s="307"/>
      <c r="SVF202" s="307"/>
      <c r="SVG202" s="307"/>
      <c r="SVH202" s="307"/>
      <c r="SVI202" s="307"/>
      <c r="SVJ202" s="307"/>
      <c r="SVK202" s="307"/>
      <c r="SVL202" s="307"/>
      <c r="SVM202" s="307"/>
      <c r="SVN202" s="307"/>
      <c r="SVO202" s="307"/>
      <c r="SVP202" s="307"/>
      <c r="SVQ202" s="307"/>
      <c r="SVR202" s="307"/>
      <c r="SVS202" s="307"/>
      <c r="SVT202" s="307"/>
      <c r="SVU202" s="307"/>
      <c r="SVV202" s="307"/>
      <c r="SVW202" s="307"/>
      <c r="SVX202" s="307"/>
      <c r="SVY202" s="307"/>
      <c r="SVZ202" s="307"/>
      <c r="SWA202" s="307"/>
      <c r="SWB202" s="307"/>
      <c r="SWC202" s="307"/>
      <c r="SWD202" s="307"/>
      <c r="SWE202" s="307"/>
      <c r="SWF202" s="307"/>
      <c r="SWG202" s="307"/>
      <c r="SWH202" s="307"/>
      <c r="SWI202" s="307"/>
      <c r="SWJ202" s="307"/>
      <c r="SWK202" s="307"/>
      <c r="SWL202" s="307"/>
      <c r="SWM202" s="307"/>
      <c r="SWN202" s="307"/>
      <c r="SWO202" s="307"/>
      <c r="SWP202" s="307"/>
      <c r="SWQ202" s="307"/>
      <c r="SWR202" s="307"/>
      <c r="SWS202" s="307"/>
      <c r="SWT202" s="307"/>
      <c r="SWU202" s="307"/>
      <c r="SWV202" s="307"/>
      <c r="SWW202" s="307"/>
      <c r="SWX202" s="307"/>
      <c r="SWY202" s="307"/>
      <c r="SWZ202" s="307"/>
      <c r="SXA202" s="307"/>
      <c r="SXB202" s="307"/>
      <c r="SXC202" s="307"/>
      <c r="SXD202" s="307"/>
      <c r="SXE202" s="307"/>
      <c r="SXF202" s="307"/>
      <c r="SXG202" s="307"/>
      <c r="SXH202" s="307"/>
      <c r="SXI202" s="307"/>
      <c r="SXJ202" s="307"/>
      <c r="SXK202" s="307"/>
      <c r="SXL202" s="307"/>
      <c r="SXM202" s="307"/>
      <c r="SXN202" s="307"/>
      <c r="SXO202" s="307"/>
      <c r="SXP202" s="307"/>
      <c r="SXQ202" s="307"/>
      <c r="SXR202" s="307"/>
      <c r="SXS202" s="307"/>
      <c r="SXT202" s="307"/>
      <c r="SXU202" s="307"/>
      <c r="SXV202" s="307"/>
      <c r="SXW202" s="307"/>
      <c r="SXX202" s="307"/>
      <c r="SXY202" s="307"/>
      <c r="SXZ202" s="307"/>
      <c r="SYA202" s="307"/>
      <c r="SYB202" s="307"/>
      <c r="SYC202" s="307"/>
      <c r="SYD202" s="307"/>
      <c r="SYE202" s="307"/>
      <c r="SYF202" s="307"/>
      <c r="SYG202" s="307"/>
      <c r="SYH202" s="307"/>
      <c r="SYI202" s="307"/>
      <c r="SYJ202" s="307"/>
      <c r="SYK202" s="307"/>
      <c r="SYL202" s="307"/>
      <c r="SYM202" s="307"/>
      <c r="SYN202" s="307"/>
      <c r="SYO202" s="307"/>
      <c r="SYP202" s="307"/>
      <c r="SYQ202" s="307"/>
      <c r="SYR202" s="307"/>
      <c r="SYS202" s="307"/>
      <c r="SYT202" s="307"/>
      <c r="SYU202" s="307"/>
      <c r="SYV202" s="307"/>
      <c r="SYW202" s="307"/>
      <c r="SYX202" s="307"/>
      <c r="SYY202" s="307"/>
      <c r="SYZ202" s="307"/>
      <c r="SZA202" s="307"/>
      <c r="SZB202" s="307"/>
      <c r="SZC202" s="307"/>
      <c r="SZD202" s="307"/>
      <c r="SZE202" s="307"/>
      <c r="SZF202" s="307"/>
      <c r="SZG202" s="307"/>
      <c r="SZH202" s="307"/>
      <c r="SZI202" s="307"/>
      <c r="SZJ202" s="307"/>
      <c r="SZK202" s="307"/>
      <c r="SZL202" s="307"/>
      <c r="SZM202" s="307"/>
      <c r="SZN202" s="307"/>
      <c r="SZO202" s="307"/>
      <c r="SZP202" s="307"/>
      <c r="SZQ202" s="307"/>
      <c r="SZR202" s="307"/>
      <c r="SZS202" s="307"/>
      <c r="SZT202" s="307"/>
      <c r="SZU202" s="307"/>
      <c r="SZV202" s="307"/>
      <c r="SZW202" s="307"/>
      <c r="SZX202" s="307"/>
      <c r="SZY202" s="307"/>
      <c r="SZZ202" s="307"/>
      <c r="TAA202" s="307"/>
      <c r="TAB202" s="307"/>
      <c r="TAC202" s="307"/>
      <c r="TAD202" s="307"/>
      <c r="TAE202" s="307"/>
      <c r="TAF202" s="307"/>
      <c r="TAG202" s="307"/>
      <c r="TAH202" s="307"/>
      <c r="TAI202" s="307"/>
      <c r="TAJ202" s="307"/>
      <c r="TAK202" s="307"/>
      <c r="TAL202" s="307"/>
      <c r="TAM202" s="307"/>
      <c r="TAN202" s="307"/>
      <c r="TAO202" s="307"/>
      <c r="TAP202" s="307"/>
      <c r="TAQ202" s="307"/>
      <c r="TAR202" s="307"/>
      <c r="TAS202" s="307"/>
      <c r="TAT202" s="307"/>
      <c r="TAU202" s="307"/>
      <c r="TAV202" s="307"/>
      <c r="TAW202" s="307"/>
      <c r="TAX202" s="307"/>
      <c r="TAY202" s="307"/>
      <c r="TAZ202" s="307"/>
      <c r="TBA202" s="307"/>
      <c r="TBB202" s="307"/>
      <c r="TBC202" s="307"/>
      <c r="TBD202" s="307"/>
      <c r="TBE202" s="307"/>
      <c r="TBF202" s="307"/>
      <c r="TBG202" s="307"/>
      <c r="TBH202" s="307"/>
      <c r="TBI202" s="307"/>
      <c r="TBJ202" s="307"/>
      <c r="TBK202" s="307"/>
      <c r="TBL202" s="307"/>
      <c r="TBM202" s="307"/>
      <c r="TBN202" s="307"/>
      <c r="TBO202" s="307"/>
      <c r="TBP202" s="307"/>
      <c r="TBQ202" s="307"/>
      <c r="TBR202" s="307"/>
      <c r="TBS202" s="307"/>
      <c r="TBT202" s="307"/>
      <c r="TBU202" s="307"/>
      <c r="TBV202" s="307"/>
      <c r="TBW202" s="307"/>
      <c r="TBX202" s="307"/>
      <c r="TBY202" s="307"/>
      <c r="TBZ202" s="307"/>
      <c r="TCA202" s="307"/>
      <c r="TCB202" s="307"/>
      <c r="TCC202" s="307"/>
      <c r="TCD202" s="307"/>
      <c r="TCE202" s="307"/>
      <c r="TCF202" s="307"/>
      <c r="TCG202" s="307"/>
      <c r="TCH202" s="307"/>
      <c r="TCI202" s="307"/>
      <c r="TCJ202" s="307"/>
      <c r="TCK202" s="307"/>
      <c r="TCL202" s="307"/>
      <c r="TCM202" s="307"/>
      <c r="TCN202" s="307"/>
      <c r="TCO202" s="307"/>
      <c r="TCP202" s="307"/>
      <c r="TCQ202" s="307"/>
      <c r="TCR202" s="307"/>
      <c r="TCS202" s="307"/>
      <c r="TCT202" s="307"/>
      <c r="TCU202" s="307"/>
      <c r="TCV202" s="307"/>
      <c r="TCW202" s="307"/>
      <c r="TCX202" s="307"/>
      <c r="TCY202" s="307"/>
      <c r="TCZ202" s="307"/>
      <c r="TDA202" s="307"/>
      <c r="TDB202" s="307"/>
      <c r="TDC202" s="307"/>
      <c r="TDD202" s="307"/>
      <c r="TDE202" s="307"/>
      <c r="TDF202" s="307"/>
      <c r="TDG202" s="307"/>
      <c r="TDH202" s="307"/>
      <c r="TDI202" s="307"/>
      <c r="TDJ202" s="307"/>
      <c r="TDK202" s="307"/>
      <c r="TDL202" s="307"/>
      <c r="TDM202" s="307"/>
      <c r="TDN202" s="307"/>
      <c r="TDO202" s="307"/>
      <c r="TDP202" s="307"/>
      <c r="TDQ202" s="307"/>
      <c r="TDR202" s="307"/>
      <c r="TDS202" s="307"/>
      <c r="TDT202" s="307"/>
      <c r="TDU202" s="307"/>
      <c r="TDV202" s="307"/>
      <c r="TDW202" s="307"/>
      <c r="TDX202" s="307"/>
      <c r="TDY202" s="307"/>
      <c r="TDZ202" s="307"/>
      <c r="TEA202" s="307"/>
      <c r="TEB202" s="307"/>
      <c r="TEC202" s="307"/>
      <c r="TED202" s="307"/>
      <c r="TEE202" s="307"/>
      <c r="TEF202" s="307"/>
      <c r="TEG202" s="307"/>
      <c r="TEH202" s="307"/>
      <c r="TEI202" s="307"/>
      <c r="TEJ202" s="307"/>
      <c r="TEK202" s="307"/>
      <c r="TEL202" s="307"/>
      <c r="TEM202" s="307"/>
      <c r="TEN202" s="307"/>
      <c r="TEO202" s="307"/>
      <c r="TEP202" s="307"/>
      <c r="TEQ202" s="307"/>
      <c r="TER202" s="307"/>
      <c r="TES202" s="307"/>
      <c r="TET202" s="307"/>
      <c r="TEU202" s="307"/>
      <c r="TEV202" s="307"/>
      <c r="TEW202" s="307"/>
      <c r="TEX202" s="307"/>
      <c r="TEY202" s="307"/>
      <c r="TEZ202" s="307"/>
      <c r="TFA202" s="307"/>
      <c r="TFB202" s="307"/>
      <c r="TFC202" s="307"/>
      <c r="TFD202" s="307"/>
      <c r="TFE202" s="307"/>
      <c r="TFF202" s="307"/>
      <c r="TFG202" s="307"/>
      <c r="TFH202" s="307"/>
      <c r="TFI202" s="307"/>
      <c r="TFJ202" s="307"/>
      <c r="TFK202" s="307"/>
      <c r="TFL202" s="307"/>
      <c r="TFM202" s="307"/>
      <c r="TFN202" s="307"/>
      <c r="TFO202" s="307"/>
      <c r="TFP202" s="307"/>
      <c r="TFQ202" s="307"/>
      <c r="TFR202" s="307"/>
      <c r="TFS202" s="307"/>
      <c r="TFT202" s="307"/>
      <c r="TFU202" s="307"/>
      <c r="TFV202" s="307"/>
      <c r="TFW202" s="307"/>
      <c r="TFX202" s="307"/>
      <c r="TFY202" s="307"/>
      <c r="TFZ202" s="307"/>
      <c r="TGA202" s="307"/>
      <c r="TGB202" s="307"/>
      <c r="TGC202" s="307"/>
      <c r="TGD202" s="307"/>
      <c r="TGE202" s="307"/>
      <c r="TGF202" s="307"/>
      <c r="TGG202" s="307"/>
      <c r="TGH202" s="307"/>
      <c r="TGI202" s="307"/>
      <c r="TGJ202" s="307"/>
      <c r="TGK202" s="307"/>
      <c r="TGL202" s="307"/>
      <c r="TGM202" s="307"/>
      <c r="TGN202" s="307"/>
      <c r="TGO202" s="307"/>
      <c r="TGP202" s="307"/>
      <c r="TGQ202" s="307"/>
      <c r="TGR202" s="307"/>
      <c r="TGS202" s="307"/>
      <c r="TGT202" s="307"/>
      <c r="TGU202" s="307"/>
      <c r="TGV202" s="307"/>
      <c r="TGW202" s="307"/>
      <c r="TGX202" s="307"/>
      <c r="TGY202" s="307"/>
      <c r="TGZ202" s="307"/>
      <c r="THA202" s="307"/>
      <c r="THB202" s="307"/>
      <c r="THC202" s="307"/>
      <c r="THD202" s="307"/>
      <c r="THE202" s="307"/>
      <c r="THF202" s="307"/>
      <c r="THG202" s="307"/>
      <c r="THH202" s="307"/>
      <c r="THI202" s="307"/>
      <c r="THJ202" s="307"/>
      <c r="THK202" s="307"/>
      <c r="THL202" s="307"/>
      <c r="THM202" s="307"/>
      <c r="THN202" s="307"/>
      <c r="THO202" s="307"/>
      <c r="THP202" s="307"/>
      <c r="THQ202" s="307"/>
      <c r="THR202" s="307"/>
      <c r="THS202" s="307"/>
      <c r="THT202" s="307"/>
      <c r="THU202" s="307"/>
      <c r="THV202" s="307"/>
      <c r="THW202" s="307"/>
      <c r="THX202" s="307"/>
      <c r="THY202" s="307"/>
      <c r="THZ202" s="307"/>
      <c r="TIA202" s="307"/>
      <c r="TIB202" s="307"/>
      <c r="TIC202" s="307"/>
      <c r="TID202" s="307"/>
      <c r="TIE202" s="307"/>
      <c r="TIF202" s="307"/>
      <c r="TIG202" s="307"/>
      <c r="TIH202" s="307"/>
      <c r="TII202" s="307"/>
      <c r="TIJ202" s="307"/>
      <c r="TIK202" s="307"/>
      <c r="TIL202" s="307"/>
      <c r="TIM202" s="307"/>
      <c r="TIN202" s="307"/>
      <c r="TIO202" s="307"/>
      <c r="TIP202" s="307"/>
      <c r="TIQ202" s="307"/>
      <c r="TIR202" s="307"/>
      <c r="TIS202" s="307"/>
      <c r="TIT202" s="307"/>
      <c r="TIU202" s="307"/>
      <c r="TIV202" s="307"/>
      <c r="TIW202" s="307"/>
      <c r="TIX202" s="307"/>
      <c r="TIY202" s="307"/>
      <c r="TIZ202" s="307"/>
      <c r="TJA202" s="307"/>
      <c r="TJB202" s="307"/>
      <c r="TJC202" s="307"/>
      <c r="TJD202" s="307"/>
      <c r="TJE202" s="307"/>
      <c r="TJF202" s="307"/>
      <c r="TJG202" s="307"/>
      <c r="TJH202" s="307"/>
      <c r="TJI202" s="307"/>
      <c r="TJJ202" s="307"/>
      <c r="TJK202" s="307"/>
      <c r="TJL202" s="307"/>
      <c r="TJM202" s="307"/>
      <c r="TJN202" s="307"/>
      <c r="TJO202" s="307"/>
      <c r="TJP202" s="307"/>
      <c r="TJQ202" s="307"/>
      <c r="TJR202" s="307"/>
      <c r="TJS202" s="307"/>
      <c r="TJT202" s="307"/>
      <c r="TJU202" s="307"/>
      <c r="TJV202" s="307"/>
      <c r="TJW202" s="307"/>
      <c r="TJX202" s="307"/>
      <c r="TJY202" s="307"/>
      <c r="TJZ202" s="307"/>
      <c r="TKA202" s="307"/>
      <c r="TKB202" s="307"/>
      <c r="TKC202" s="307"/>
      <c r="TKD202" s="307"/>
      <c r="TKE202" s="307"/>
      <c r="TKF202" s="307"/>
      <c r="TKG202" s="307"/>
      <c r="TKH202" s="307"/>
      <c r="TKI202" s="307"/>
      <c r="TKJ202" s="307"/>
      <c r="TKK202" s="307"/>
      <c r="TKL202" s="307"/>
      <c r="TKM202" s="307"/>
      <c r="TKN202" s="307"/>
      <c r="TKO202" s="307"/>
      <c r="TKP202" s="307"/>
      <c r="TKQ202" s="307"/>
      <c r="TKR202" s="307"/>
      <c r="TKS202" s="307"/>
      <c r="TKT202" s="307"/>
      <c r="TKU202" s="307"/>
      <c r="TKV202" s="307"/>
      <c r="TKW202" s="307"/>
      <c r="TKX202" s="307"/>
      <c r="TKY202" s="307"/>
      <c r="TKZ202" s="307"/>
      <c r="TLA202" s="307"/>
      <c r="TLB202" s="307"/>
      <c r="TLC202" s="307"/>
      <c r="TLD202" s="307"/>
      <c r="TLE202" s="307"/>
      <c r="TLF202" s="307"/>
      <c r="TLG202" s="307"/>
      <c r="TLH202" s="307"/>
      <c r="TLI202" s="307"/>
      <c r="TLJ202" s="307"/>
      <c r="TLK202" s="307"/>
      <c r="TLL202" s="307"/>
      <c r="TLM202" s="307"/>
      <c r="TLN202" s="307"/>
      <c r="TLO202" s="307"/>
      <c r="TLP202" s="307"/>
      <c r="TLQ202" s="307"/>
      <c r="TLR202" s="307"/>
      <c r="TLS202" s="307"/>
      <c r="TLT202" s="307"/>
      <c r="TLU202" s="307"/>
      <c r="TLV202" s="307"/>
      <c r="TLW202" s="307"/>
      <c r="TLX202" s="307"/>
      <c r="TLY202" s="307"/>
      <c r="TLZ202" s="307"/>
      <c r="TMA202" s="307"/>
      <c r="TMB202" s="307"/>
      <c r="TMC202" s="307"/>
      <c r="TMD202" s="307"/>
      <c r="TME202" s="307"/>
      <c r="TMF202" s="307"/>
      <c r="TMG202" s="307"/>
      <c r="TMH202" s="307"/>
      <c r="TMI202" s="307"/>
      <c r="TMJ202" s="307"/>
      <c r="TMK202" s="307"/>
      <c r="TML202" s="307"/>
      <c r="TMM202" s="307"/>
      <c r="TMN202" s="307"/>
      <c r="TMO202" s="307"/>
      <c r="TMP202" s="307"/>
      <c r="TMQ202" s="307"/>
      <c r="TMR202" s="307"/>
      <c r="TMS202" s="307"/>
      <c r="TMT202" s="307"/>
      <c r="TMU202" s="307"/>
      <c r="TMV202" s="307"/>
      <c r="TMW202" s="307"/>
      <c r="TMX202" s="307"/>
      <c r="TMY202" s="307"/>
      <c r="TMZ202" s="307"/>
      <c r="TNA202" s="307"/>
      <c r="TNB202" s="307"/>
      <c r="TNC202" s="307"/>
      <c r="TND202" s="307"/>
      <c r="TNE202" s="307"/>
      <c r="TNF202" s="307"/>
      <c r="TNG202" s="307"/>
      <c r="TNH202" s="307"/>
      <c r="TNI202" s="307"/>
      <c r="TNJ202" s="307"/>
      <c r="TNK202" s="307"/>
      <c r="TNL202" s="307"/>
      <c r="TNM202" s="307"/>
      <c r="TNN202" s="307"/>
      <c r="TNO202" s="307"/>
      <c r="TNP202" s="307"/>
      <c r="TNQ202" s="307"/>
      <c r="TNR202" s="307"/>
      <c r="TNS202" s="307"/>
      <c r="TNT202" s="307"/>
      <c r="TNU202" s="307"/>
      <c r="TNV202" s="307"/>
      <c r="TNW202" s="307"/>
      <c r="TNX202" s="307"/>
      <c r="TNY202" s="307"/>
      <c r="TNZ202" s="307"/>
      <c r="TOA202" s="307"/>
      <c r="TOB202" s="307"/>
      <c r="TOC202" s="307"/>
      <c r="TOD202" s="307"/>
      <c r="TOE202" s="307"/>
      <c r="TOF202" s="307"/>
      <c r="TOG202" s="307"/>
      <c r="TOH202" s="307"/>
      <c r="TOI202" s="307"/>
      <c r="TOJ202" s="307"/>
      <c r="TOK202" s="307"/>
      <c r="TOL202" s="307"/>
      <c r="TOM202" s="307"/>
      <c r="TON202" s="307"/>
      <c r="TOO202" s="307"/>
      <c r="TOP202" s="307"/>
      <c r="TOQ202" s="307"/>
      <c r="TOR202" s="307"/>
      <c r="TOS202" s="307"/>
      <c r="TOT202" s="307"/>
      <c r="TOU202" s="307"/>
      <c r="TOV202" s="307"/>
      <c r="TOW202" s="307"/>
      <c r="TOX202" s="307"/>
      <c r="TOY202" s="307"/>
      <c r="TOZ202" s="307"/>
      <c r="TPA202" s="307"/>
      <c r="TPB202" s="307"/>
      <c r="TPC202" s="307"/>
      <c r="TPD202" s="307"/>
      <c r="TPE202" s="307"/>
      <c r="TPF202" s="307"/>
      <c r="TPG202" s="307"/>
      <c r="TPH202" s="307"/>
      <c r="TPI202" s="307"/>
      <c r="TPJ202" s="307"/>
      <c r="TPK202" s="307"/>
      <c r="TPL202" s="307"/>
      <c r="TPM202" s="307"/>
      <c r="TPN202" s="307"/>
      <c r="TPO202" s="307"/>
      <c r="TPP202" s="307"/>
      <c r="TPQ202" s="307"/>
      <c r="TPR202" s="307"/>
      <c r="TPS202" s="307"/>
      <c r="TPT202" s="307"/>
      <c r="TPU202" s="307"/>
      <c r="TPV202" s="307"/>
      <c r="TPW202" s="307"/>
      <c r="TPX202" s="307"/>
      <c r="TPY202" s="307"/>
      <c r="TPZ202" s="307"/>
      <c r="TQA202" s="307"/>
      <c r="TQB202" s="307"/>
      <c r="TQC202" s="307"/>
      <c r="TQD202" s="307"/>
      <c r="TQE202" s="307"/>
      <c r="TQF202" s="307"/>
      <c r="TQG202" s="307"/>
      <c r="TQH202" s="307"/>
      <c r="TQI202" s="307"/>
      <c r="TQJ202" s="307"/>
      <c r="TQK202" s="307"/>
      <c r="TQL202" s="307"/>
      <c r="TQM202" s="307"/>
      <c r="TQN202" s="307"/>
      <c r="TQO202" s="307"/>
      <c r="TQP202" s="307"/>
      <c r="TQQ202" s="307"/>
      <c r="TQR202" s="307"/>
      <c r="TQS202" s="307"/>
      <c r="TQT202" s="307"/>
      <c r="TQU202" s="307"/>
      <c r="TQV202" s="307"/>
      <c r="TQW202" s="307"/>
      <c r="TQX202" s="307"/>
      <c r="TQY202" s="307"/>
      <c r="TQZ202" s="307"/>
      <c r="TRA202" s="307"/>
      <c r="TRB202" s="307"/>
      <c r="TRC202" s="307"/>
      <c r="TRD202" s="307"/>
      <c r="TRE202" s="307"/>
      <c r="TRF202" s="307"/>
      <c r="TRG202" s="307"/>
      <c r="TRH202" s="307"/>
      <c r="TRI202" s="307"/>
      <c r="TRJ202" s="307"/>
      <c r="TRK202" s="307"/>
      <c r="TRL202" s="307"/>
      <c r="TRM202" s="307"/>
      <c r="TRN202" s="307"/>
      <c r="TRO202" s="307"/>
      <c r="TRP202" s="307"/>
      <c r="TRQ202" s="307"/>
      <c r="TRR202" s="307"/>
      <c r="TRS202" s="307"/>
      <c r="TRT202" s="307"/>
      <c r="TRU202" s="307"/>
      <c r="TRV202" s="307"/>
      <c r="TRW202" s="307"/>
      <c r="TRX202" s="307"/>
      <c r="TRY202" s="307"/>
      <c r="TRZ202" s="307"/>
      <c r="TSA202" s="307"/>
      <c r="TSB202" s="307"/>
      <c r="TSC202" s="307"/>
      <c r="TSD202" s="307"/>
      <c r="TSE202" s="307"/>
      <c r="TSF202" s="307"/>
      <c r="TSG202" s="307"/>
      <c r="TSH202" s="307"/>
      <c r="TSI202" s="307"/>
      <c r="TSJ202" s="307"/>
      <c r="TSK202" s="307"/>
      <c r="TSL202" s="307"/>
      <c r="TSM202" s="307"/>
      <c r="TSN202" s="307"/>
      <c r="TSO202" s="307"/>
      <c r="TSP202" s="307"/>
      <c r="TSQ202" s="307"/>
      <c r="TSR202" s="307"/>
      <c r="TSS202" s="307"/>
      <c r="TST202" s="307"/>
      <c r="TSU202" s="307"/>
      <c r="TSV202" s="307"/>
      <c r="TSW202" s="307"/>
      <c r="TSX202" s="307"/>
      <c r="TSY202" s="307"/>
      <c r="TSZ202" s="307"/>
      <c r="TTA202" s="307"/>
      <c r="TTB202" s="307"/>
      <c r="TTC202" s="307"/>
      <c r="TTD202" s="307"/>
      <c r="TTE202" s="307"/>
      <c r="TTF202" s="307"/>
      <c r="TTG202" s="307"/>
      <c r="TTH202" s="307"/>
      <c r="TTI202" s="307"/>
      <c r="TTJ202" s="307"/>
      <c r="TTK202" s="307"/>
      <c r="TTL202" s="307"/>
      <c r="TTM202" s="307"/>
      <c r="TTN202" s="307"/>
      <c r="TTO202" s="307"/>
      <c r="TTP202" s="307"/>
      <c r="TTQ202" s="307"/>
      <c r="TTR202" s="307"/>
      <c r="TTS202" s="307"/>
      <c r="TTT202" s="307"/>
      <c r="TTU202" s="307"/>
      <c r="TTV202" s="307"/>
      <c r="TTW202" s="307"/>
      <c r="TTX202" s="307"/>
      <c r="TTY202" s="307"/>
      <c r="TTZ202" s="307"/>
      <c r="TUA202" s="307"/>
      <c r="TUB202" s="307"/>
      <c r="TUC202" s="307"/>
      <c r="TUD202" s="307"/>
      <c r="TUE202" s="307"/>
      <c r="TUF202" s="307"/>
      <c r="TUG202" s="307"/>
      <c r="TUH202" s="307"/>
      <c r="TUI202" s="307"/>
      <c r="TUJ202" s="307"/>
      <c r="TUK202" s="307"/>
      <c r="TUL202" s="307"/>
      <c r="TUM202" s="307"/>
      <c r="TUN202" s="307"/>
      <c r="TUO202" s="307"/>
      <c r="TUP202" s="307"/>
      <c r="TUQ202" s="307"/>
      <c r="TUR202" s="307"/>
      <c r="TUS202" s="307"/>
      <c r="TUT202" s="307"/>
      <c r="TUU202" s="307"/>
      <c r="TUV202" s="307"/>
      <c r="TUW202" s="307"/>
      <c r="TUX202" s="307"/>
      <c r="TUY202" s="307"/>
      <c r="TUZ202" s="307"/>
      <c r="TVA202" s="307"/>
      <c r="TVB202" s="307"/>
      <c r="TVC202" s="307"/>
      <c r="TVD202" s="307"/>
      <c r="TVE202" s="307"/>
      <c r="TVF202" s="307"/>
      <c r="TVG202" s="307"/>
      <c r="TVH202" s="307"/>
      <c r="TVI202" s="307"/>
      <c r="TVJ202" s="307"/>
      <c r="TVK202" s="307"/>
      <c r="TVL202" s="307"/>
      <c r="TVM202" s="307"/>
      <c r="TVN202" s="307"/>
      <c r="TVO202" s="307"/>
      <c r="TVP202" s="307"/>
      <c r="TVQ202" s="307"/>
      <c r="TVR202" s="307"/>
      <c r="TVS202" s="307"/>
      <c r="TVT202" s="307"/>
      <c r="TVU202" s="307"/>
      <c r="TVV202" s="307"/>
      <c r="TVW202" s="307"/>
      <c r="TVX202" s="307"/>
      <c r="TVY202" s="307"/>
      <c r="TVZ202" s="307"/>
      <c r="TWA202" s="307"/>
      <c r="TWB202" s="307"/>
      <c r="TWC202" s="307"/>
      <c r="TWD202" s="307"/>
      <c r="TWE202" s="307"/>
      <c r="TWF202" s="307"/>
      <c r="TWG202" s="307"/>
      <c r="TWH202" s="307"/>
      <c r="TWI202" s="307"/>
      <c r="TWJ202" s="307"/>
      <c r="TWK202" s="307"/>
      <c r="TWL202" s="307"/>
      <c r="TWM202" s="307"/>
      <c r="TWN202" s="307"/>
      <c r="TWO202" s="307"/>
      <c r="TWP202" s="307"/>
      <c r="TWQ202" s="307"/>
      <c r="TWR202" s="307"/>
      <c r="TWS202" s="307"/>
      <c r="TWT202" s="307"/>
      <c r="TWU202" s="307"/>
      <c r="TWV202" s="307"/>
      <c r="TWW202" s="307"/>
      <c r="TWX202" s="307"/>
      <c r="TWY202" s="307"/>
      <c r="TWZ202" s="307"/>
      <c r="TXA202" s="307"/>
      <c r="TXB202" s="307"/>
      <c r="TXC202" s="307"/>
      <c r="TXD202" s="307"/>
      <c r="TXE202" s="307"/>
      <c r="TXF202" s="307"/>
      <c r="TXG202" s="307"/>
      <c r="TXH202" s="307"/>
      <c r="TXI202" s="307"/>
      <c r="TXJ202" s="307"/>
      <c r="TXK202" s="307"/>
      <c r="TXL202" s="307"/>
      <c r="TXM202" s="307"/>
      <c r="TXN202" s="307"/>
      <c r="TXO202" s="307"/>
      <c r="TXP202" s="307"/>
      <c r="TXQ202" s="307"/>
      <c r="TXR202" s="307"/>
      <c r="TXS202" s="307"/>
      <c r="TXT202" s="307"/>
      <c r="TXU202" s="307"/>
      <c r="TXV202" s="307"/>
      <c r="TXW202" s="307"/>
      <c r="TXX202" s="307"/>
      <c r="TXY202" s="307"/>
      <c r="TXZ202" s="307"/>
      <c r="TYA202" s="307"/>
      <c r="TYB202" s="307"/>
      <c r="TYC202" s="307"/>
      <c r="TYD202" s="307"/>
      <c r="TYE202" s="307"/>
      <c r="TYF202" s="307"/>
      <c r="TYG202" s="307"/>
      <c r="TYH202" s="307"/>
      <c r="TYI202" s="307"/>
      <c r="TYJ202" s="307"/>
      <c r="TYK202" s="307"/>
      <c r="TYL202" s="307"/>
      <c r="TYM202" s="307"/>
      <c r="TYN202" s="307"/>
      <c r="TYO202" s="307"/>
      <c r="TYP202" s="307"/>
      <c r="TYQ202" s="307"/>
      <c r="TYR202" s="307"/>
      <c r="TYS202" s="307"/>
      <c r="TYT202" s="307"/>
      <c r="TYU202" s="307"/>
      <c r="TYV202" s="307"/>
      <c r="TYW202" s="307"/>
      <c r="TYX202" s="307"/>
      <c r="TYY202" s="307"/>
      <c r="TYZ202" s="307"/>
      <c r="TZA202" s="307"/>
      <c r="TZB202" s="307"/>
      <c r="TZC202" s="307"/>
      <c r="TZD202" s="307"/>
      <c r="TZE202" s="307"/>
      <c r="TZF202" s="307"/>
      <c r="TZG202" s="307"/>
      <c r="TZH202" s="307"/>
      <c r="TZI202" s="307"/>
      <c r="TZJ202" s="307"/>
      <c r="TZK202" s="307"/>
      <c r="TZL202" s="307"/>
      <c r="TZM202" s="307"/>
      <c r="TZN202" s="307"/>
      <c r="TZO202" s="307"/>
      <c r="TZP202" s="307"/>
      <c r="TZQ202" s="307"/>
      <c r="TZR202" s="307"/>
      <c r="TZS202" s="307"/>
      <c r="TZT202" s="307"/>
      <c r="TZU202" s="307"/>
      <c r="TZV202" s="307"/>
      <c r="TZW202" s="307"/>
      <c r="TZX202" s="307"/>
      <c r="TZY202" s="307"/>
      <c r="TZZ202" s="307"/>
      <c r="UAA202" s="307"/>
      <c r="UAB202" s="307"/>
      <c r="UAC202" s="307"/>
      <c r="UAD202" s="307"/>
      <c r="UAE202" s="307"/>
      <c r="UAF202" s="307"/>
      <c r="UAG202" s="307"/>
      <c r="UAH202" s="307"/>
      <c r="UAI202" s="307"/>
      <c r="UAJ202" s="307"/>
      <c r="UAK202" s="307"/>
      <c r="UAL202" s="307"/>
      <c r="UAM202" s="307"/>
      <c r="UAN202" s="307"/>
      <c r="UAO202" s="307"/>
      <c r="UAP202" s="307"/>
      <c r="UAQ202" s="307"/>
      <c r="UAR202" s="307"/>
      <c r="UAS202" s="307"/>
      <c r="UAT202" s="307"/>
      <c r="UAU202" s="307"/>
      <c r="UAV202" s="307"/>
      <c r="UAW202" s="307"/>
      <c r="UAX202" s="307"/>
      <c r="UAY202" s="307"/>
      <c r="UAZ202" s="307"/>
      <c r="UBA202" s="307"/>
      <c r="UBB202" s="307"/>
      <c r="UBC202" s="307"/>
      <c r="UBD202" s="307"/>
      <c r="UBE202" s="307"/>
      <c r="UBF202" s="307"/>
      <c r="UBG202" s="307"/>
      <c r="UBH202" s="307"/>
      <c r="UBI202" s="307"/>
      <c r="UBJ202" s="307"/>
      <c r="UBK202" s="307"/>
      <c r="UBL202" s="307"/>
      <c r="UBM202" s="307"/>
      <c r="UBN202" s="307"/>
      <c r="UBO202" s="307"/>
      <c r="UBP202" s="307"/>
      <c r="UBQ202" s="307"/>
      <c r="UBR202" s="307"/>
      <c r="UBS202" s="307"/>
      <c r="UBT202" s="307"/>
      <c r="UBU202" s="307"/>
      <c r="UBV202" s="307"/>
      <c r="UBW202" s="307"/>
      <c r="UBX202" s="307"/>
      <c r="UBY202" s="307"/>
      <c r="UBZ202" s="307"/>
      <c r="UCA202" s="307"/>
      <c r="UCB202" s="307"/>
      <c r="UCC202" s="307"/>
      <c r="UCD202" s="307"/>
      <c r="UCE202" s="307"/>
      <c r="UCF202" s="307"/>
      <c r="UCG202" s="307"/>
      <c r="UCH202" s="307"/>
      <c r="UCI202" s="307"/>
      <c r="UCJ202" s="307"/>
      <c r="UCK202" s="307"/>
      <c r="UCL202" s="307"/>
      <c r="UCM202" s="307"/>
      <c r="UCN202" s="307"/>
      <c r="UCO202" s="307"/>
      <c r="UCP202" s="307"/>
      <c r="UCQ202" s="307"/>
      <c r="UCR202" s="307"/>
      <c r="UCS202" s="307"/>
      <c r="UCT202" s="307"/>
      <c r="UCU202" s="307"/>
      <c r="UCV202" s="307"/>
      <c r="UCW202" s="307"/>
      <c r="UCX202" s="307"/>
      <c r="UCY202" s="307"/>
      <c r="UCZ202" s="307"/>
      <c r="UDA202" s="307"/>
      <c r="UDB202" s="307"/>
      <c r="UDC202" s="307"/>
      <c r="UDD202" s="307"/>
      <c r="UDE202" s="307"/>
      <c r="UDF202" s="307"/>
      <c r="UDG202" s="307"/>
      <c r="UDH202" s="307"/>
      <c r="UDI202" s="307"/>
      <c r="UDJ202" s="307"/>
      <c r="UDK202" s="307"/>
      <c r="UDL202" s="307"/>
      <c r="UDM202" s="307"/>
      <c r="UDN202" s="307"/>
      <c r="UDO202" s="307"/>
      <c r="UDP202" s="307"/>
      <c r="UDQ202" s="307"/>
      <c r="UDR202" s="307"/>
      <c r="UDS202" s="307"/>
      <c r="UDT202" s="307"/>
      <c r="UDU202" s="307"/>
      <c r="UDV202" s="307"/>
      <c r="UDW202" s="307"/>
      <c r="UDX202" s="307"/>
      <c r="UDY202" s="307"/>
      <c r="UDZ202" s="307"/>
      <c r="UEA202" s="307"/>
      <c r="UEB202" s="307"/>
      <c r="UEC202" s="307"/>
      <c r="UED202" s="307"/>
      <c r="UEE202" s="307"/>
      <c r="UEF202" s="307"/>
      <c r="UEG202" s="307"/>
      <c r="UEH202" s="307"/>
      <c r="UEI202" s="307"/>
      <c r="UEJ202" s="307"/>
      <c r="UEK202" s="307"/>
      <c r="UEL202" s="307"/>
      <c r="UEM202" s="307"/>
      <c r="UEN202" s="307"/>
      <c r="UEO202" s="307"/>
      <c r="UEP202" s="307"/>
      <c r="UEQ202" s="307"/>
      <c r="UER202" s="307"/>
      <c r="UES202" s="307"/>
      <c r="UET202" s="307"/>
      <c r="UEU202" s="307"/>
      <c r="UEV202" s="307"/>
      <c r="UEW202" s="307"/>
      <c r="UEX202" s="307"/>
      <c r="UEY202" s="307"/>
      <c r="UEZ202" s="307"/>
      <c r="UFA202" s="307"/>
      <c r="UFB202" s="307"/>
      <c r="UFC202" s="307"/>
      <c r="UFD202" s="307"/>
      <c r="UFE202" s="307"/>
      <c r="UFF202" s="307"/>
      <c r="UFG202" s="307"/>
      <c r="UFH202" s="307"/>
      <c r="UFI202" s="307"/>
      <c r="UFJ202" s="307"/>
      <c r="UFK202" s="307"/>
      <c r="UFL202" s="307"/>
      <c r="UFM202" s="307"/>
      <c r="UFN202" s="307"/>
      <c r="UFO202" s="307"/>
      <c r="UFP202" s="307"/>
      <c r="UFQ202" s="307"/>
      <c r="UFR202" s="307"/>
      <c r="UFS202" s="307"/>
      <c r="UFT202" s="307"/>
      <c r="UFU202" s="307"/>
      <c r="UFV202" s="307"/>
      <c r="UFW202" s="307"/>
      <c r="UFX202" s="307"/>
      <c r="UFY202" s="307"/>
      <c r="UFZ202" s="307"/>
      <c r="UGA202" s="307"/>
      <c r="UGB202" s="307"/>
      <c r="UGC202" s="307"/>
      <c r="UGD202" s="307"/>
      <c r="UGE202" s="307"/>
      <c r="UGF202" s="307"/>
      <c r="UGG202" s="307"/>
      <c r="UGH202" s="307"/>
      <c r="UGI202" s="307"/>
      <c r="UGJ202" s="307"/>
      <c r="UGK202" s="307"/>
      <c r="UGL202" s="307"/>
      <c r="UGM202" s="307"/>
      <c r="UGN202" s="307"/>
      <c r="UGO202" s="307"/>
      <c r="UGP202" s="307"/>
      <c r="UGQ202" s="307"/>
      <c r="UGR202" s="307"/>
      <c r="UGS202" s="307"/>
      <c r="UGT202" s="307"/>
      <c r="UGU202" s="307"/>
      <c r="UGV202" s="307"/>
      <c r="UGW202" s="307"/>
      <c r="UGX202" s="307"/>
      <c r="UGY202" s="307"/>
      <c r="UGZ202" s="307"/>
      <c r="UHA202" s="307"/>
      <c r="UHB202" s="307"/>
      <c r="UHC202" s="307"/>
      <c r="UHD202" s="307"/>
      <c r="UHE202" s="307"/>
      <c r="UHF202" s="307"/>
      <c r="UHG202" s="307"/>
      <c r="UHH202" s="307"/>
      <c r="UHI202" s="307"/>
      <c r="UHJ202" s="307"/>
      <c r="UHK202" s="307"/>
      <c r="UHL202" s="307"/>
      <c r="UHM202" s="307"/>
      <c r="UHN202" s="307"/>
      <c r="UHO202" s="307"/>
      <c r="UHP202" s="307"/>
      <c r="UHQ202" s="307"/>
      <c r="UHR202" s="307"/>
      <c r="UHS202" s="307"/>
      <c r="UHT202" s="307"/>
      <c r="UHU202" s="307"/>
      <c r="UHV202" s="307"/>
      <c r="UHW202" s="307"/>
      <c r="UHX202" s="307"/>
      <c r="UHY202" s="307"/>
      <c r="UHZ202" s="307"/>
      <c r="UIA202" s="307"/>
      <c r="UIB202" s="307"/>
      <c r="UIC202" s="307"/>
      <c r="UID202" s="307"/>
      <c r="UIE202" s="307"/>
      <c r="UIF202" s="307"/>
      <c r="UIG202" s="307"/>
      <c r="UIH202" s="307"/>
      <c r="UII202" s="307"/>
      <c r="UIJ202" s="307"/>
      <c r="UIK202" s="307"/>
      <c r="UIL202" s="307"/>
      <c r="UIM202" s="307"/>
      <c r="UIN202" s="307"/>
      <c r="UIO202" s="307"/>
      <c r="UIP202" s="307"/>
      <c r="UIQ202" s="307"/>
      <c r="UIR202" s="307"/>
      <c r="UIS202" s="307"/>
      <c r="UIT202" s="307"/>
      <c r="UIU202" s="307"/>
      <c r="UIV202" s="307"/>
      <c r="UIW202" s="307"/>
      <c r="UIX202" s="307"/>
      <c r="UIY202" s="307"/>
      <c r="UIZ202" s="307"/>
      <c r="UJA202" s="307"/>
      <c r="UJB202" s="307"/>
      <c r="UJC202" s="307"/>
      <c r="UJD202" s="307"/>
      <c r="UJE202" s="307"/>
      <c r="UJF202" s="307"/>
      <c r="UJG202" s="307"/>
      <c r="UJH202" s="307"/>
      <c r="UJI202" s="307"/>
      <c r="UJJ202" s="307"/>
      <c r="UJK202" s="307"/>
      <c r="UJL202" s="307"/>
      <c r="UJM202" s="307"/>
      <c r="UJN202" s="307"/>
      <c r="UJO202" s="307"/>
      <c r="UJP202" s="307"/>
      <c r="UJQ202" s="307"/>
      <c r="UJR202" s="307"/>
      <c r="UJS202" s="307"/>
      <c r="UJT202" s="307"/>
      <c r="UJU202" s="307"/>
      <c r="UJV202" s="307"/>
      <c r="UJW202" s="307"/>
      <c r="UJX202" s="307"/>
      <c r="UJY202" s="307"/>
      <c r="UJZ202" s="307"/>
      <c r="UKA202" s="307"/>
      <c r="UKB202" s="307"/>
      <c r="UKC202" s="307"/>
      <c r="UKD202" s="307"/>
      <c r="UKE202" s="307"/>
      <c r="UKF202" s="307"/>
      <c r="UKG202" s="307"/>
      <c r="UKH202" s="307"/>
      <c r="UKI202" s="307"/>
      <c r="UKJ202" s="307"/>
      <c r="UKK202" s="307"/>
      <c r="UKL202" s="307"/>
      <c r="UKM202" s="307"/>
      <c r="UKN202" s="307"/>
      <c r="UKO202" s="307"/>
      <c r="UKP202" s="307"/>
      <c r="UKQ202" s="307"/>
      <c r="UKR202" s="307"/>
      <c r="UKS202" s="307"/>
      <c r="UKT202" s="307"/>
      <c r="UKU202" s="307"/>
      <c r="UKV202" s="307"/>
      <c r="UKW202" s="307"/>
      <c r="UKX202" s="307"/>
      <c r="UKY202" s="307"/>
      <c r="UKZ202" s="307"/>
      <c r="ULA202" s="307"/>
      <c r="ULB202" s="307"/>
      <c r="ULC202" s="307"/>
      <c r="ULD202" s="307"/>
      <c r="ULE202" s="307"/>
      <c r="ULF202" s="307"/>
      <c r="ULG202" s="307"/>
      <c r="ULH202" s="307"/>
      <c r="ULI202" s="307"/>
      <c r="ULJ202" s="307"/>
      <c r="ULK202" s="307"/>
      <c r="ULL202" s="307"/>
      <c r="ULM202" s="307"/>
      <c r="ULN202" s="307"/>
      <c r="ULO202" s="307"/>
      <c r="ULP202" s="307"/>
      <c r="ULQ202" s="307"/>
      <c r="ULR202" s="307"/>
      <c r="ULS202" s="307"/>
      <c r="ULT202" s="307"/>
      <c r="ULU202" s="307"/>
      <c r="ULV202" s="307"/>
      <c r="ULW202" s="307"/>
      <c r="ULX202" s="307"/>
      <c r="ULY202" s="307"/>
      <c r="ULZ202" s="307"/>
      <c r="UMA202" s="307"/>
      <c r="UMB202" s="307"/>
      <c r="UMC202" s="307"/>
      <c r="UMD202" s="307"/>
      <c r="UME202" s="307"/>
      <c r="UMF202" s="307"/>
      <c r="UMG202" s="307"/>
      <c r="UMH202" s="307"/>
      <c r="UMI202" s="307"/>
      <c r="UMJ202" s="307"/>
      <c r="UMK202" s="307"/>
      <c r="UML202" s="307"/>
      <c r="UMM202" s="307"/>
      <c r="UMN202" s="307"/>
      <c r="UMO202" s="307"/>
      <c r="UMP202" s="307"/>
      <c r="UMQ202" s="307"/>
      <c r="UMR202" s="307"/>
      <c r="UMS202" s="307"/>
      <c r="UMT202" s="307"/>
      <c r="UMU202" s="307"/>
      <c r="UMV202" s="307"/>
      <c r="UMW202" s="307"/>
      <c r="UMX202" s="307"/>
      <c r="UMY202" s="307"/>
      <c r="UMZ202" s="307"/>
      <c r="UNA202" s="307"/>
      <c r="UNB202" s="307"/>
      <c r="UNC202" s="307"/>
      <c r="UND202" s="307"/>
      <c r="UNE202" s="307"/>
      <c r="UNF202" s="307"/>
      <c r="UNG202" s="307"/>
      <c r="UNH202" s="307"/>
      <c r="UNI202" s="307"/>
      <c r="UNJ202" s="307"/>
      <c r="UNK202" s="307"/>
      <c r="UNL202" s="307"/>
      <c r="UNM202" s="307"/>
      <c r="UNN202" s="307"/>
      <c r="UNO202" s="307"/>
      <c r="UNP202" s="307"/>
      <c r="UNQ202" s="307"/>
      <c r="UNR202" s="307"/>
      <c r="UNS202" s="307"/>
      <c r="UNT202" s="307"/>
      <c r="UNU202" s="307"/>
      <c r="UNV202" s="307"/>
      <c r="UNW202" s="307"/>
      <c r="UNX202" s="307"/>
      <c r="UNY202" s="307"/>
      <c r="UNZ202" s="307"/>
      <c r="UOA202" s="307"/>
      <c r="UOB202" s="307"/>
      <c r="UOC202" s="307"/>
      <c r="UOD202" s="307"/>
      <c r="UOE202" s="307"/>
      <c r="UOF202" s="307"/>
      <c r="UOG202" s="307"/>
      <c r="UOH202" s="307"/>
      <c r="UOI202" s="307"/>
      <c r="UOJ202" s="307"/>
      <c r="UOK202" s="307"/>
      <c r="UOL202" s="307"/>
      <c r="UOM202" s="307"/>
      <c r="UON202" s="307"/>
      <c r="UOO202" s="307"/>
      <c r="UOP202" s="307"/>
      <c r="UOQ202" s="307"/>
      <c r="UOR202" s="307"/>
      <c r="UOS202" s="307"/>
      <c r="UOT202" s="307"/>
      <c r="UOU202" s="307"/>
      <c r="UOV202" s="307"/>
      <c r="UOW202" s="307"/>
      <c r="UOX202" s="307"/>
      <c r="UOY202" s="307"/>
      <c r="UOZ202" s="307"/>
      <c r="UPA202" s="307"/>
      <c r="UPB202" s="307"/>
      <c r="UPC202" s="307"/>
      <c r="UPD202" s="307"/>
      <c r="UPE202" s="307"/>
      <c r="UPF202" s="307"/>
      <c r="UPG202" s="307"/>
      <c r="UPH202" s="307"/>
      <c r="UPI202" s="307"/>
      <c r="UPJ202" s="307"/>
      <c r="UPK202" s="307"/>
      <c r="UPL202" s="307"/>
      <c r="UPM202" s="307"/>
      <c r="UPN202" s="307"/>
      <c r="UPO202" s="307"/>
      <c r="UPP202" s="307"/>
      <c r="UPQ202" s="307"/>
      <c r="UPR202" s="307"/>
      <c r="UPS202" s="307"/>
      <c r="UPT202" s="307"/>
      <c r="UPU202" s="307"/>
      <c r="UPV202" s="307"/>
      <c r="UPW202" s="307"/>
      <c r="UPX202" s="307"/>
      <c r="UPY202" s="307"/>
      <c r="UPZ202" s="307"/>
      <c r="UQA202" s="307"/>
      <c r="UQB202" s="307"/>
      <c r="UQC202" s="307"/>
      <c r="UQD202" s="307"/>
      <c r="UQE202" s="307"/>
      <c r="UQF202" s="307"/>
      <c r="UQG202" s="307"/>
      <c r="UQH202" s="307"/>
      <c r="UQI202" s="307"/>
      <c r="UQJ202" s="307"/>
      <c r="UQK202" s="307"/>
      <c r="UQL202" s="307"/>
      <c r="UQM202" s="307"/>
      <c r="UQN202" s="307"/>
      <c r="UQO202" s="307"/>
      <c r="UQP202" s="307"/>
      <c r="UQQ202" s="307"/>
      <c r="UQR202" s="307"/>
      <c r="UQS202" s="307"/>
      <c r="UQT202" s="307"/>
      <c r="UQU202" s="307"/>
      <c r="UQV202" s="307"/>
      <c r="UQW202" s="307"/>
      <c r="UQX202" s="307"/>
      <c r="UQY202" s="307"/>
      <c r="UQZ202" s="307"/>
      <c r="URA202" s="307"/>
      <c r="URB202" s="307"/>
      <c r="URC202" s="307"/>
      <c r="URD202" s="307"/>
      <c r="URE202" s="307"/>
      <c r="URF202" s="307"/>
      <c r="URG202" s="307"/>
      <c r="URH202" s="307"/>
      <c r="URI202" s="307"/>
      <c r="URJ202" s="307"/>
      <c r="URK202" s="307"/>
      <c r="URL202" s="307"/>
      <c r="URM202" s="307"/>
      <c r="URN202" s="307"/>
      <c r="URO202" s="307"/>
      <c r="URP202" s="307"/>
      <c r="URQ202" s="307"/>
      <c r="URR202" s="307"/>
      <c r="URS202" s="307"/>
      <c r="URT202" s="307"/>
      <c r="URU202" s="307"/>
      <c r="URV202" s="307"/>
      <c r="URW202" s="307"/>
      <c r="URX202" s="307"/>
      <c r="URY202" s="307"/>
      <c r="URZ202" s="307"/>
      <c r="USA202" s="307"/>
      <c r="USB202" s="307"/>
      <c r="USC202" s="307"/>
      <c r="USD202" s="307"/>
      <c r="USE202" s="307"/>
      <c r="USF202" s="307"/>
      <c r="USG202" s="307"/>
      <c r="USH202" s="307"/>
      <c r="USI202" s="307"/>
      <c r="USJ202" s="307"/>
      <c r="USK202" s="307"/>
      <c r="USL202" s="307"/>
      <c r="USM202" s="307"/>
      <c r="USN202" s="307"/>
      <c r="USO202" s="307"/>
      <c r="USP202" s="307"/>
      <c r="USQ202" s="307"/>
      <c r="USR202" s="307"/>
      <c r="USS202" s="307"/>
      <c r="UST202" s="307"/>
      <c r="USU202" s="307"/>
      <c r="USV202" s="307"/>
      <c r="USW202" s="307"/>
      <c r="USX202" s="307"/>
      <c r="USY202" s="307"/>
      <c r="USZ202" s="307"/>
      <c r="UTA202" s="307"/>
      <c r="UTB202" s="307"/>
      <c r="UTC202" s="307"/>
      <c r="UTD202" s="307"/>
      <c r="UTE202" s="307"/>
      <c r="UTF202" s="307"/>
      <c r="UTG202" s="307"/>
      <c r="UTH202" s="307"/>
      <c r="UTI202" s="307"/>
      <c r="UTJ202" s="307"/>
      <c r="UTK202" s="307"/>
      <c r="UTL202" s="307"/>
      <c r="UTM202" s="307"/>
      <c r="UTN202" s="307"/>
      <c r="UTO202" s="307"/>
      <c r="UTP202" s="307"/>
      <c r="UTQ202" s="307"/>
      <c r="UTR202" s="307"/>
      <c r="UTS202" s="307"/>
      <c r="UTT202" s="307"/>
      <c r="UTU202" s="307"/>
      <c r="UTV202" s="307"/>
      <c r="UTW202" s="307"/>
      <c r="UTX202" s="307"/>
      <c r="UTY202" s="307"/>
      <c r="UTZ202" s="307"/>
      <c r="UUA202" s="307"/>
      <c r="UUB202" s="307"/>
      <c r="UUC202" s="307"/>
      <c r="UUD202" s="307"/>
      <c r="UUE202" s="307"/>
      <c r="UUF202" s="307"/>
      <c r="UUG202" s="307"/>
      <c r="UUH202" s="307"/>
      <c r="UUI202" s="307"/>
      <c r="UUJ202" s="307"/>
      <c r="UUK202" s="307"/>
      <c r="UUL202" s="307"/>
      <c r="UUM202" s="307"/>
      <c r="UUN202" s="307"/>
      <c r="UUO202" s="307"/>
      <c r="UUP202" s="307"/>
      <c r="UUQ202" s="307"/>
      <c r="UUR202" s="307"/>
      <c r="UUS202" s="307"/>
      <c r="UUT202" s="307"/>
      <c r="UUU202" s="307"/>
      <c r="UUV202" s="307"/>
      <c r="UUW202" s="307"/>
      <c r="UUX202" s="307"/>
      <c r="UUY202" s="307"/>
      <c r="UUZ202" s="307"/>
      <c r="UVA202" s="307"/>
      <c r="UVB202" s="307"/>
      <c r="UVC202" s="307"/>
      <c r="UVD202" s="307"/>
      <c r="UVE202" s="307"/>
      <c r="UVF202" s="307"/>
      <c r="UVG202" s="307"/>
      <c r="UVH202" s="307"/>
      <c r="UVI202" s="307"/>
      <c r="UVJ202" s="307"/>
      <c r="UVK202" s="307"/>
      <c r="UVL202" s="307"/>
      <c r="UVM202" s="307"/>
      <c r="UVN202" s="307"/>
      <c r="UVO202" s="307"/>
      <c r="UVP202" s="307"/>
      <c r="UVQ202" s="307"/>
      <c r="UVR202" s="307"/>
      <c r="UVS202" s="307"/>
      <c r="UVT202" s="307"/>
      <c r="UVU202" s="307"/>
      <c r="UVV202" s="307"/>
      <c r="UVW202" s="307"/>
      <c r="UVX202" s="307"/>
      <c r="UVY202" s="307"/>
      <c r="UVZ202" s="307"/>
      <c r="UWA202" s="307"/>
      <c r="UWB202" s="307"/>
      <c r="UWC202" s="307"/>
      <c r="UWD202" s="307"/>
      <c r="UWE202" s="307"/>
      <c r="UWF202" s="307"/>
      <c r="UWG202" s="307"/>
      <c r="UWH202" s="307"/>
      <c r="UWI202" s="307"/>
      <c r="UWJ202" s="307"/>
      <c r="UWK202" s="307"/>
      <c r="UWL202" s="307"/>
      <c r="UWM202" s="307"/>
      <c r="UWN202" s="307"/>
      <c r="UWO202" s="307"/>
      <c r="UWP202" s="307"/>
      <c r="UWQ202" s="307"/>
      <c r="UWR202" s="307"/>
      <c r="UWS202" s="307"/>
      <c r="UWT202" s="307"/>
      <c r="UWU202" s="307"/>
      <c r="UWV202" s="307"/>
      <c r="UWW202" s="307"/>
      <c r="UWX202" s="307"/>
      <c r="UWY202" s="307"/>
      <c r="UWZ202" s="307"/>
      <c r="UXA202" s="307"/>
      <c r="UXB202" s="307"/>
      <c r="UXC202" s="307"/>
      <c r="UXD202" s="307"/>
      <c r="UXE202" s="307"/>
      <c r="UXF202" s="307"/>
      <c r="UXG202" s="307"/>
      <c r="UXH202" s="307"/>
      <c r="UXI202" s="307"/>
      <c r="UXJ202" s="307"/>
      <c r="UXK202" s="307"/>
      <c r="UXL202" s="307"/>
      <c r="UXM202" s="307"/>
      <c r="UXN202" s="307"/>
      <c r="UXO202" s="307"/>
      <c r="UXP202" s="307"/>
      <c r="UXQ202" s="307"/>
      <c r="UXR202" s="307"/>
      <c r="UXS202" s="307"/>
      <c r="UXT202" s="307"/>
      <c r="UXU202" s="307"/>
      <c r="UXV202" s="307"/>
      <c r="UXW202" s="307"/>
      <c r="UXX202" s="307"/>
      <c r="UXY202" s="307"/>
      <c r="UXZ202" s="307"/>
      <c r="UYA202" s="307"/>
      <c r="UYB202" s="307"/>
      <c r="UYC202" s="307"/>
      <c r="UYD202" s="307"/>
      <c r="UYE202" s="307"/>
      <c r="UYF202" s="307"/>
      <c r="UYG202" s="307"/>
      <c r="UYH202" s="307"/>
      <c r="UYI202" s="307"/>
      <c r="UYJ202" s="307"/>
      <c r="UYK202" s="307"/>
      <c r="UYL202" s="307"/>
      <c r="UYM202" s="307"/>
      <c r="UYN202" s="307"/>
      <c r="UYO202" s="307"/>
      <c r="UYP202" s="307"/>
      <c r="UYQ202" s="307"/>
      <c r="UYR202" s="307"/>
      <c r="UYS202" s="307"/>
      <c r="UYT202" s="307"/>
      <c r="UYU202" s="307"/>
      <c r="UYV202" s="307"/>
      <c r="UYW202" s="307"/>
      <c r="UYX202" s="307"/>
      <c r="UYY202" s="307"/>
      <c r="UYZ202" s="307"/>
      <c r="UZA202" s="307"/>
      <c r="UZB202" s="307"/>
      <c r="UZC202" s="307"/>
      <c r="UZD202" s="307"/>
      <c r="UZE202" s="307"/>
      <c r="UZF202" s="307"/>
      <c r="UZG202" s="307"/>
      <c r="UZH202" s="307"/>
      <c r="UZI202" s="307"/>
      <c r="UZJ202" s="307"/>
      <c r="UZK202" s="307"/>
      <c r="UZL202" s="307"/>
      <c r="UZM202" s="307"/>
      <c r="UZN202" s="307"/>
      <c r="UZO202" s="307"/>
      <c r="UZP202" s="307"/>
      <c r="UZQ202" s="307"/>
      <c r="UZR202" s="307"/>
      <c r="UZS202" s="307"/>
      <c r="UZT202" s="307"/>
      <c r="UZU202" s="307"/>
      <c r="UZV202" s="307"/>
      <c r="UZW202" s="307"/>
      <c r="UZX202" s="307"/>
      <c r="UZY202" s="307"/>
      <c r="UZZ202" s="307"/>
      <c r="VAA202" s="307"/>
      <c r="VAB202" s="307"/>
      <c r="VAC202" s="307"/>
      <c r="VAD202" s="307"/>
      <c r="VAE202" s="307"/>
      <c r="VAF202" s="307"/>
      <c r="VAG202" s="307"/>
      <c r="VAH202" s="307"/>
      <c r="VAI202" s="307"/>
      <c r="VAJ202" s="307"/>
      <c r="VAK202" s="307"/>
      <c r="VAL202" s="307"/>
      <c r="VAM202" s="307"/>
      <c r="VAN202" s="307"/>
      <c r="VAO202" s="307"/>
      <c r="VAP202" s="307"/>
      <c r="VAQ202" s="307"/>
      <c r="VAR202" s="307"/>
      <c r="VAS202" s="307"/>
      <c r="VAT202" s="307"/>
      <c r="VAU202" s="307"/>
      <c r="VAV202" s="307"/>
      <c r="VAW202" s="307"/>
      <c r="VAX202" s="307"/>
      <c r="VAY202" s="307"/>
      <c r="VAZ202" s="307"/>
      <c r="VBA202" s="307"/>
      <c r="VBB202" s="307"/>
      <c r="VBC202" s="307"/>
      <c r="VBD202" s="307"/>
      <c r="VBE202" s="307"/>
      <c r="VBF202" s="307"/>
      <c r="VBG202" s="307"/>
      <c r="VBH202" s="307"/>
      <c r="VBI202" s="307"/>
      <c r="VBJ202" s="307"/>
      <c r="VBK202" s="307"/>
      <c r="VBL202" s="307"/>
      <c r="VBM202" s="307"/>
      <c r="VBN202" s="307"/>
      <c r="VBO202" s="307"/>
      <c r="VBP202" s="307"/>
      <c r="VBQ202" s="307"/>
      <c r="VBR202" s="307"/>
      <c r="VBS202" s="307"/>
      <c r="VBT202" s="307"/>
      <c r="VBU202" s="307"/>
      <c r="VBV202" s="307"/>
      <c r="VBW202" s="307"/>
      <c r="VBX202" s="307"/>
      <c r="VBY202" s="307"/>
      <c r="VBZ202" s="307"/>
      <c r="VCA202" s="307"/>
      <c r="VCB202" s="307"/>
      <c r="VCC202" s="307"/>
      <c r="VCD202" s="307"/>
      <c r="VCE202" s="307"/>
      <c r="VCF202" s="307"/>
      <c r="VCG202" s="307"/>
      <c r="VCH202" s="307"/>
      <c r="VCI202" s="307"/>
      <c r="VCJ202" s="307"/>
      <c r="VCK202" s="307"/>
      <c r="VCL202" s="307"/>
      <c r="VCM202" s="307"/>
      <c r="VCN202" s="307"/>
      <c r="VCO202" s="307"/>
      <c r="VCP202" s="307"/>
      <c r="VCQ202" s="307"/>
      <c r="VCR202" s="307"/>
      <c r="VCS202" s="307"/>
      <c r="VCT202" s="307"/>
      <c r="VCU202" s="307"/>
      <c r="VCV202" s="307"/>
      <c r="VCW202" s="307"/>
      <c r="VCX202" s="307"/>
      <c r="VCY202" s="307"/>
      <c r="VCZ202" s="307"/>
      <c r="VDA202" s="307"/>
      <c r="VDB202" s="307"/>
      <c r="VDC202" s="307"/>
      <c r="VDD202" s="307"/>
      <c r="VDE202" s="307"/>
      <c r="VDF202" s="307"/>
      <c r="VDG202" s="307"/>
      <c r="VDH202" s="307"/>
      <c r="VDI202" s="307"/>
      <c r="VDJ202" s="307"/>
      <c r="VDK202" s="307"/>
      <c r="VDL202" s="307"/>
      <c r="VDM202" s="307"/>
      <c r="VDN202" s="307"/>
      <c r="VDO202" s="307"/>
      <c r="VDP202" s="307"/>
      <c r="VDQ202" s="307"/>
      <c r="VDR202" s="307"/>
      <c r="VDS202" s="307"/>
      <c r="VDT202" s="307"/>
      <c r="VDU202" s="307"/>
      <c r="VDV202" s="307"/>
      <c r="VDW202" s="307"/>
      <c r="VDX202" s="307"/>
      <c r="VDY202" s="307"/>
      <c r="VDZ202" s="307"/>
      <c r="VEA202" s="307"/>
      <c r="VEB202" s="307"/>
      <c r="VEC202" s="307"/>
      <c r="VED202" s="307"/>
      <c r="VEE202" s="307"/>
      <c r="VEF202" s="307"/>
      <c r="VEG202" s="307"/>
      <c r="VEH202" s="307"/>
      <c r="VEI202" s="307"/>
      <c r="VEJ202" s="307"/>
      <c r="VEK202" s="307"/>
      <c r="VEL202" s="307"/>
      <c r="VEM202" s="307"/>
      <c r="VEN202" s="307"/>
      <c r="VEO202" s="307"/>
      <c r="VEP202" s="307"/>
      <c r="VEQ202" s="307"/>
      <c r="VER202" s="307"/>
      <c r="VES202" s="307"/>
      <c r="VET202" s="307"/>
      <c r="VEU202" s="307"/>
      <c r="VEV202" s="307"/>
      <c r="VEW202" s="307"/>
      <c r="VEX202" s="307"/>
      <c r="VEY202" s="307"/>
      <c r="VEZ202" s="307"/>
      <c r="VFA202" s="307"/>
      <c r="VFB202" s="307"/>
      <c r="VFC202" s="307"/>
      <c r="VFD202" s="307"/>
      <c r="VFE202" s="307"/>
      <c r="VFF202" s="307"/>
      <c r="VFG202" s="307"/>
      <c r="VFH202" s="307"/>
      <c r="VFI202" s="307"/>
      <c r="VFJ202" s="307"/>
      <c r="VFK202" s="307"/>
      <c r="VFL202" s="307"/>
      <c r="VFM202" s="307"/>
      <c r="VFN202" s="307"/>
      <c r="VFO202" s="307"/>
      <c r="VFP202" s="307"/>
      <c r="VFQ202" s="307"/>
      <c r="VFR202" s="307"/>
      <c r="VFS202" s="307"/>
      <c r="VFT202" s="307"/>
      <c r="VFU202" s="307"/>
      <c r="VFV202" s="307"/>
      <c r="VFW202" s="307"/>
      <c r="VFX202" s="307"/>
      <c r="VFY202" s="307"/>
      <c r="VFZ202" s="307"/>
      <c r="VGA202" s="307"/>
      <c r="VGB202" s="307"/>
      <c r="VGC202" s="307"/>
      <c r="VGD202" s="307"/>
      <c r="VGE202" s="307"/>
      <c r="VGF202" s="307"/>
      <c r="VGG202" s="307"/>
      <c r="VGH202" s="307"/>
      <c r="VGI202" s="307"/>
      <c r="VGJ202" s="307"/>
      <c r="VGK202" s="307"/>
      <c r="VGL202" s="307"/>
      <c r="VGM202" s="307"/>
      <c r="VGN202" s="307"/>
      <c r="VGO202" s="307"/>
      <c r="VGP202" s="307"/>
      <c r="VGQ202" s="307"/>
      <c r="VGR202" s="307"/>
      <c r="VGS202" s="307"/>
      <c r="VGT202" s="307"/>
      <c r="VGU202" s="307"/>
      <c r="VGV202" s="307"/>
      <c r="VGW202" s="307"/>
      <c r="VGX202" s="307"/>
      <c r="VGY202" s="307"/>
      <c r="VGZ202" s="307"/>
      <c r="VHA202" s="307"/>
      <c r="VHB202" s="307"/>
      <c r="VHC202" s="307"/>
      <c r="VHD202" s="307"/>
      <c r="VHE202" s="307"/>
      <c r="VHF202" s="307"/>
      <c r="VHG202" s="307"/>
      <c r="VHH202" s="307"/>
      <c r="VHI202" s="307"/>
      <c r="VHJ202" s="307"/>
      <c r="VHK202" s="307"/>
      <c r="VHL202" s="307"/>
      <c r="VHM202" s="307"/>
      <c r="VHN202" s="307"/>
      <c r="VHO202" s="307"/>
      <c r="VHP202" s="307"/>
      <c r="VHQ202" s="307"/>
      <c r="VHR202" s="307"/>
      <c r="VHS202" s="307"/>
      <c r="VHT202" s="307"/>
      <c r="VHU202" s="307"/>
      <c r="VHV202" s="307"/>
      <c r="VHW202" s="307"/>
      <c r="VHX202" s="307"/>
      <c r="VHY202" s="307"/>
      <c r="VHZ202" s="307"/>
      <c r="VIA202" s="307"/>
      <c r="VIB202" s="307"/>
      <c r="VIC202" s="307"/>
      <c r="VID202" s="307"/>
      <c r="VIE202" s="307"/>
      <c r="VIF202" s="307"/>
      <c r="VIG202" s="307"/>
      <c r="VIH202" s="307"/>
      <c r="VII202" s="307"/>
      <c r="VIJ202" s="307"/>
      <c r="VIK202" s="307"/>
      <c r="VIL202" s="307"/>
      <c r="VIM202" s="307"/>
      <c r="VIN202" s="307"/>
      <c r="VIO202" s="307"/>
      <c r="VIP202" s="307"/>
      <c r="VIQ202" s="307"/>
      <c r="VIR202" s="307"/>
      <c r="VIS202" s="307"/>
      <c r="VIT202" s="307"/>
      <c r="VIU202" s="307"/>
      <c r="VIV202" s="307"/>
      <c r="VIW202" s="307"/>
      <c r="VIX202" s="307"/>
      <c r="VIY202" s="307"/>
      <c r="VIZ202" s="307"/>
      <c r="VJA202" s="307"/>
      <c r="VJB202" s="307"/>
      <c r="VJC202" s="307"/>
      <c r="VJD202" s="307"/>
      <c r="VJE202" s="307"/>
      <c r="VJF202" s="307"/>
      <c r="VJG202" s="307"/>
      <c r="VJH202" s="307"/>
      <c r="VJI202" s="307"/>
      <c r="VJJ202" s="307"/>
      <c r="VJK202" s="307"/>
      <c r="VJL202" s="307"/>
      <c r="VJM202" s="307"/>
      <c r="VJN202" s="307"/>
      <c r="VJO202" s="307"/>
      <c r="VJP202" s="307"/>
      <c r="VJQ202" s="307"/>
      <c r="VJR202" s="307"/>
      <c r="VJS202" s="307"/>
      <c r="VJT202" s="307"/>
      <c r="VJU202" s="307"/>
      <c r="VJV202" s="307"/>
      <c r="VJW202" s="307"/>
      <c r="VJX202" s="307"/>
      <c r="VJY202" s="307"/>
      <c r="VJZ202" s="307"/>
      <c r="VKA202" s="307"/>
      <c r="VKB202" s="307"/>
      <c r="VKC202" s="307"/>
      <c r="VKD202" s="307"/>
      <c r="VKE202" s="307"/>
      <c r="VKF202" s="307"/>
      <c r="VKG202" s="307"/>
      <c r="VKH202" s="307"/>
      <c r="VKI202" s="307"/>
      <c r="VKJ202" s="307"/>
      <c r="VKK202" s="307"/>
      <c r="VKL202" s="307"/>
      <c r="VKM202" s="307"/>
      <c r="VKN202" s="307"/>
      <c r="VKO202" s="307"/>
      <c r="VKP202" s="307"/>
      <c r="VKQ202" s="307"/>
      <c r="VKR202" s="307"/>
      <c r="VKS202" s="307"/>
      <c r="VKT202" s="307"/>
      <c r="VKU202" s="307"/>
      <c r="VKV202" s="307"/>
      <c r="VKW202" s="307"/>
      <c r="VKX202" s="307"/>
      <c r="VKY202" s="307"/>
      <c r="VKZ202" s="307"/>
      <c r="VLA202" s="307"/>
      <c r="VLB202" s="307"/>
      <c r="VLC202" s="307"/>
      <c r="VLD202" s="307"/>
      <c r="VLE202" s="307"/>
      <c r="VLF202" s="307"/>
      <c r="VLG202" s="307"/>
      <c r="VLH202" s="307"/>
      <c r="VLI202" s="307"/>
      <c r="VLJ202" s="307"/>
      <c r="VLK202" s="307"/>
      <c r="VLL202" s="307"/>
      <c r="VLM202" s="307"/>
      <c r="VLN202" s="307"/>
      <c r="VLO202" s="307"/>
      <c r="VLP202" s="307"/>
      <c r="VLQ202" s="307"/>
      <c r="VLR202" s="307"/>
      <c r="VLS202" s="307"/>
      <c r="VLT202" s="307"/>
      <c r="VLU202" s="307"/>
      <c r="VLV202" s="307"/>
      <c r="VLW202" s="307"/>
      <c r="VLX202" s="307"/>
      <c r="VLY202" s="307"/>
      <c r="VLZ202" s="307"/>
      <c r="VMA202" s="307"/>
      <c r="VMB202" s="307"/>
      <c r="VMC202" s="307"/>
      <c r="VMD202" s="307"/>
      <c r="VME202" s="307"/>
      <c r="VMF202" s="307"/>
      <c r="VMG202" s="307"/>
      <c r="VMH202" s="307"/>
      <c r="VMI202" s="307"/>
      <c r="VMJ202" s="307"/>
      <c r="VMK202" s="307"/>
      <c r="VML202" s="307"/>
      <c r="VMM202" s="307"/>
      <c r="VMN202" s="307"/>
      <c r="VMO202" s="307"/>
      <c r="VMP202" s="307"/>
      <c r="VMQ202" s="307"/>
      <c r="VMR202" s="307"/>
      <c r="VMS202" s="307"/>
      <c r="VMT202" s="307"/>
      <c r="VMU202" s="307"/>
      <c r="VMV202" s="307"/>
      <c r="VMW202" s="307"/>
      <c r="VMX202" s="307"/>
      <c r="VMY202" s="307"/>
      <c r="VMZ202" s="307"/>
      <c r="VNA202" s="307"/>
      <c r="VNB202" s="307"/>
      <c r="VNC202" s="307"/>
      <c r="VND202" s="307"/>
      <c r="VNE202" s="307"/>
      <c r="VNF202" s="307"/>
      <c r="VNG202" s="307"/>
      <c r="VNH202" s="307"/>
      <c r="VNI202" s="307"/>
      <c r="VNJ202" s="307"/>
      <c r="VNK202" s="307"/>
      <c r="VNL202" s="307"/>
      <c r="VNM202" s="307"/>
      <c r="VNN202" s="307"/>
      <c r="VNO202" s="307"/>
      <c r="VNP202" s="307"/>
      <c r="VNQ202" s="307"/>
      <c r="VNR202" s="307"/>
      <c r="VNS202" s="307"/>
      <c r="VNT202" s="307"/>
      <c r="VNU202" s="307"/>
      <c r="VNV202" s="307"/>
      <c r="VNW202" s="307"/>
      <c r="VNX202" s="307"/>
      <c r="VNY202" s="307"/>
      <c r="VNZ202" s="307"/>
      <c r="VOA202" s="307"/>
      <c r="VOB202" s="307"/>
      <c r="VOC202" s="307"/>
      <c r="VOD202" s="307"/>
      <c r="VOE202" s="307"/>
      <c r="VOF202" s="307"/>
      <c r="VOG202" s="307"/>
      <c r="VOH202" s="307"/>
      <c r="VOI202" s="307"/>
      <c r="VOJ202" s="307"/>
      <c r="VOK202" s="307"/>
      <c r="VOL202" s="307"/>
      <c r="VOM202" s="307"/>
      <c r="VON202" s="307"/>
      <c r="VOO202" s="307"/>
      <c r="VOP202" s="307"/>
      <c r="VOQ202" s="307"/>
      <c r="VOR202" s="307"/>
      <c r="VOS202" s="307"/>
      <c r="VOT202" s="307"/>
      <c r="VOU202" s="307"/>
      <c r="VOV202" s="307"/>
      <c r="VOW202" s="307"/>
      <c r="VOX202" s="307"/>
      <c r="VOY202" s="307"/>
      <c r="VOZ202" s="307"/>
      <c r="VPA202" s="307"/>
      <c r="VPB202" s="307"/>
      <c r="VPC202" s="307"/>
      <c r="VPD202" s="307"/>
      <c r="VPE202" s="307"/>
      <c r="VPF202" s="307"/>
      <c r="VPG202" s="307"/>
      <c r="VPH202" s="307"/>
      <c r="VPI202" s="307"/>
      <c r="VPJ202" s="307"/>
      <c r="VPK202" s="307"/>
      <c r="VPL202" s="307"/>
      <c r="VPM202" s="307"/>
      <c r="VPN202" s="307"/>
      <c r="VPO202" s="307"/>
      <c r="VPP202" s="307"/>
      <c r="VPQ202" s="307"/>
      <c r="VPR202" s="307"/>
      <c r="VPS202" s="307"/>
      <c r="VPT202" s="307"/>
      <c r="VPU202" s="307"/>
      <c r="VPV202" s="307"/>
      <c r="VPW202" s="307"/>
      <c r="VPX202" s="307"/>
      <c r="VPY202" s="307"/>
      <c r="VPZ202" s="307"/>
      <c r="VQA202" s="307"/>
      <c r="VQB202" s="307"/>
      <c r="VQC202" s="307"/>
      <c r="VQD202" s="307"/>
      <c r="VQE202" s="307"/>
      <c r="VQF202" s="307"/>
      <c r="VQG202" s="307"/>
      <c r="VQH202" s="307"/>
      <c r="VQI202" s="307"/>
      <c r="VQJ202" s="307"/>
      <c r="VQK202" s="307"/>
      <c r="VQL202" s="307"/>
      <c r="VQM202" s="307"/>
      <c r="VQN202" s="307"/>
      <c r="VQO202" s="307"/>
      <c r="VQP202" s="307"/>
      <c r="VQQ202" s="307"/>
      <c r="VQR202" s="307"/>
      <c r="VQS202" s="307"/>
      <c r="VQT202" s="307"/>
      <c r="VQU202" s="307"/>
      <c r="VQV202" s="307"/>
      <c r="VQW202" s="307"/>
      <c r="VQX202" s="307"/>
      <c r="VQY202" s="307"/>
      <c r="VQZ202" s="307"/>
      <c r="VRA202" s="307"/>
      <c r="VRB202" s="307"/>
      <c r="VRC202" s="307"/>
      <c r="VRD202" s="307"/>
      <c r="VRE202" s="307"/>
      <c r="VRF202" s="307"/>
      <c r="VRG202" s="307"/>
      <c r="VRH202" s="307"/>
      <c r="VRI202" s="307"/>
      <c r="VRJ202" s="307"/>
      <c r="VRK202" s="307"/>
      <c r="VRL202" s="307"/>
      <c r="VRM202" s="307"/>
      <c r="VRN202" s="307"/>
      <c r="VRO202" s="307"/>
      <c r="VRP202" s="307"/>
      <c r="VRQ202" s="307"/>
      <c r="VRR202" s="307"/>
      <c r="VRS202" s="307"/>
      <c r="VRT202" s="307"/>
      <c r="VRU202" s="307"/>
      <c r="VRV202" s="307"/>
      <c r="VRW202" s="307"/>
      <c r="VRX202" s="307"/>
      <c r="VRY202" s="307"/>
      <c r="VRZ202" s="307"/>
      <c r="VSA202" s="307"/>
      <c r="VSB202" s="307"/>
      <c r="VSC202" s="307"/>
      <c r="VSD202" s="307"/>
      <c r="VSE202" s="307"/>
      <c r="VSF202" s="307"/>
      <c r="VSG202" s="307"/>
      <c r="VSH202" s="307"/>
      <c r="VSI202" s="307"/>
      <c r="VSJ202" s="307"/>
      <c r="VSK202" s="307"/>
      <c r="VSL202" s="307"/>
      <c r="VSM202" s="307"/>
      <c r="VSN202" s="307"/>
      <c r="VSO202" s="307"/>
      <c r="VSP202" s="307"/>
      <c r="VSQ202" s="307"/>
      <c r="VSR202" s="307"/>
      <c r="VSS202" s="307"/>
      <c r="VST202" s="307"/>
      <c r="VSU202" s="307"/>
      <c r="VSV202" s="307"/>
      <c r="VSW202" s="307"/>
      <c r="VSX202" s="307"/>
      <c r="VSY202" s="307"/>
      <c r="VSZ202" s="307"/>
      <c r="VTA202" s="307"/>
      <c r="VTB202" s="307"/>
      <c r="VTC202" s="307"/>
      <c r="VTD202" s="307"/>
      <c r="VTE202" s="307"/>
      <c r="VTF202" s="307"/>
      <c r="VTG202" s="307"/>
      <c r="VTH202" s="307"/>
      <c r="VTI202" s="307"/>
      <c r="VTJ202" s="307"/>
      <c r="VTK202" s="307"/>
      <c r="VTL202" s="307"/>
      <c r="VTM202" s="307"/>
      <c r="VTN202" s="307"/>
      <c r="VTO202" s="307"/>
      <c r="VTP202" s="307"/>
      <c r="VTQ202" s="307"/>
      <c r="VTR202" s="307"/>
      <c r="VTS202" s="307"/>
      <c r="VTT202" s="307"/>
      <c r="VTU202" s="307"/>
      <c r="VTV202" s="307"/>
      <c r="VTW202" s="307"/>
      <c r="VTX202" s="307"/>
      <c r="VTY202" s="307"/>
      <c r="VTZ202" s="307"/>
      <c r="VUA202" s="307"/>
      <c r="VUB202" s="307"/>
      <c r="VUC202" s="307"/>
      <c r="VUD202" s="307"/>
      <c r="VUE202" s="307"/>
      <c r="VUF202" s="307"/>
      <c r="VUG202" s="307"/>
      <c r="VUH202" s="307"/>
      <c r="VUI202" s="307"/>
      <c r="VUJ202" s="307"/>
      <c r="VUK202" s="307"/>
      <c r="VUL202" s="307"/>
      <c r="VUM202" s="307"/>
      <c r="VUN202" s="307"/>
      <c r="VUO202" s="307"/>
      <c r="VUP202" s="307"/>
      <c r="VUQ202" s="307"/>
      <c r="VUR202" s="307"/>
      <c r="VUS202" s="307"/>
      <c r="VUT202" s="307"/>
      <c r="VUU202" s="307"/>
      <c r="VUV202" s="307"/>
      <c r="VUW202" s="307"/>
      <c r="VUX202" s="307"/>
      <c r="VUY202" s="307"/>
      <c r="VUZ202" s="307"/>
      <c r="VVA202" s="307"/>
      <c r="VVB202" s="307"/>
      <c r="VVC202" s="307"/>
      <c r="VVD202" s="307"/>
      <c r="VVE202" s="307"/>
      <c r="VVF202" s="307"/>
      <c r="VVG202" s="307"/>
      <c r="VVH202" s="307"/>
      <c r="VVI202" s="307"/>
      <c r="VVJ202" s="307"/>
      <c r="VVK202" s="307"/>
      <c r="VVL202" s="307"/>
      <c r="VVM202" s="307"/>
      <c r="VVN202" s="307"/>
      <c r="VVO202" s="307"/>
      <c r="VVP202" s="307"/>
      <c r="VVQ202" s="307"/>
      <c r="VVR202" s="307"/>
      <c r="VVS202" s="307"/>
      <c r="VVT202" s="307"/>
      <c r="VVU202" s="307"/>
      <c r="VVV202" s="307"/>
      <c r="VVW202" s="307"/>
      <c r="VVX202" s="307"/>
      <c r="VVY202" s="307"/>
      <c r="VVZ202" s="307"/>
      <c r="VWA202" s="307"/>
      <c r="VWB202" s="307"/>
      <c r="VWC202" s="307"/>
      <c r="VWD202" s="307"/>
      <c r="VWE202" s="307"/>
      <c r="VWF202" s="307"/>
      <c r="VWG202" s="307"/>
      <c r="VWH202" s="307"/>
      <c r="VWI202" s="307"/>
      <c r="VWJ202" s="307"/>
      <c r="VWK202" s="307"/>
      <c r="VWL202" s="307"/>
      <c r="VWM202" s="307"/>
      <c r="VWN202" s="307"/>
      <c r="VWO202" s="307"/>
      <c r="VWP202" s="307"/>
      <c r="VWQ202" s="307"/>
      <c r="VWR202" s="307"/>
      <c r="VWS202" s="307"/>
      <c r="VWT202" s="307"/>
      <c r="VWU202" s="307"/>
      <c r="VWV202" s="307"/>
      <c r="VWW202" s="307"/>
      <c r="VWX202" s="307"/>
      <c r="VWY202" s="307"/>
      <c r="VWZ202" s="307"/>
      <c r="VXA202" s="307"/>
      <c r="VXB202" s="307"/>
      <c r="VXC202" s="307"/>
      <c r="VXD202" s="307"/>
      <c r="VXE202" s="307"/>
      <c r="VXF202" s="307"/>
      <c r="VXG202" s="307"/>
      <c r="VXH202" s="307"/>
      <c r="VXI202" s="307"/>
      <c r="VXJ202" s="307"/>
      <c r="VXK202" s="307"/>
      <c r="VXL202" s="307"/>
      <c r="VXM202" s="307"/>
      <c r="VXN202" s="307"/>
      <c r="VXO202" s="307"/>
      <c r="VXP202" s="307"/>
      <c r="VXQ202" s="307"/>
      <c r="VXR202" s="307"/>
      <c r="VXS202" s="307"/>
      <c r="VXT202" s="307"/>
      <c r="VXU202" s="307"/>
      <c r="VXV202" s="307"/>
      <c r="VXW202" s="307"/>
      <c r="VXX202" s="307"/>
      <c r="VXY202" s="307"/>
      <c r="VXZ202" s="307"/>
      <c r="VYA202" s="307"/>
      <c r="VYB202" s="307"/>
      <c r="VYC202" s="307"/>
      <c r="VYD202" s="307"/>
      <c r="VYE202" s="307"/>
      <c r="VYF202" s="307"/>
      <c r="VYG202" s="307"/>
      <c r="VYH202" s="307"/>
      <c r="VYI202" s="307"/>
      <c r="VYJ202" s="307"/>
      <c r="VYK202" s="307"/>
      <c r="VYL202" s="307"/>
      <c r="VYM202" s="307"/>
      <c r="VYN202" s="307"/>
      <c r="VYO202" s="307"/>
      <c r="VYP202" s="307"/>
      <c r="VYQ202" s="307"/>
      <c r="VYR202" s="307"/>
      <c r="VYS202" s="307"/>
      <c r="VYT202" s="307"/>
      <c r="VYU202" s="307"/>
      <c r="VYV202" s="307"/>
      <c r="VYW202" s="307"/>
      <c r="VYX202" s="307"/>
      <c r="VYY202" s="307"/>
      <c r="VYZ202" s="307"/>
      <c r="VZA202" s="307"/>
      <c r="VZB202" s="307"/>
      <c r="VZC202" s="307"/>
      <c r="VZD202" s="307"/>
      <c r="VZE202" s="307"/>
      <c r="VZF202" s="307"/>
      <c r="VZG202" s="307"/>
      <c r="VZH202" s="307"/>
      <c r="VZI202" s="307"/>
      <c r="VZJ202" s="307"/>
      <c r="VZK202" s="307"/>
      <c r="VZL202" s="307"/>
      <c r="VZM202" s="307"/>
      <c r="VZN202" s="307"/>
      <c r="VZO202" s="307"/>
      <c r="VZP202" s="307"/>
      <c r="VZQ202" s="307"/>
      <c r="VZR202" s="307"/>
      <c r="VZS202" s="307"/>
      <c r="VZT202" s="307"/>
      <c r="VZU202" s="307"/>
      <c r="VZV202" s="307"/>
      <c r="VZW202" s="307"/>
      <c r="VZX202" s="307"/>
      <c r="VZY202" s="307"/>
      <c r="VZZ202" s="307"/>
      <c r="WAA202" s="307"/>
      <c r="WAB202" s="307"/>
      <c r="WAC202" s="307"/>
      <c r="WAD202" s="307"/>
      <c r="WAE202" s="307"/>
      <c r="WAF202" s="307"/>
      <c r="WAG202" s="307"/>
      <c r="WAH202" s="307"/>
      <c r="WAI202" s="307"/>
      <c r="WAJ202" s="307"/>
      <c r="WAK202" s="307"/>
      <c r="WAL202" s="307"/>
      <c r="WAM202" s="307"/>
      <c r="WAN202" s="307"/>
      <c r="WAO202" s="307"/>
      <c r="WAP202" s="307"/>
      <c r="WAQ202" s="307"/>
      <c r="WAR202" s="307"/>
      <c r="WAS202" s="307"/>
      <c r="WAT202" s="307"/>
      <c r="WAU202" s="307"/>
      <c r="WAV202" s="307"/>
      <c r="WAW202" s="307"/>
      <c r="WAX202" s="307"/>
      <c r="WAY202" s="307"/>
      <c r="WAZ202" s="307"/>
      <c r="WBA202" s="307"/>
      <c r="WBB202" s="307"/>
      <c r="WBC202" s="307"/>
      <c r="WBD202" s="307"/>
      <c r="WBE202" s="307"/>
      <c r="WBF202" s="307"/>
      <c r="WBG202" s="307"/>
      <c r="WBH202" s="307"/>
      <c r="WBI202" s="307"/>
      <c r="WBJ202" s="307"/>
      <c r="WBK202" s="307"/>
      <c r="WBL202" s="307"/>
      <c r="WBM202" s="307"/>
      <c r="WBN202" s="307"/>
      <c r="WBO202" s="307"/>
      <c r="WBP202" s="307"/>
      <c r="WBQ202" s="307"/>
      <c r="WBR202" s="307"/>
      <c r="WBS202" s="307"/>
      <c r="WBT202" s="307"/>
      <c r="WBU202" s="307"/>
      <c r="WBV202" s="307"/>
      <c r="WBW202" s="307"/>
      <c r="WBX202" s="307"/>
      <c r="WBY202" s="307"/>
      <c r="WBZ202" s="307"/>
      <c r="WCA202" s="307"/>
      <c r="WCB202" s="307"/>
      <c r="WCC202" s="307"/>
      <c r="WCD202" s="307"/>
      <c r="WCE202" s="307"/>
      <c r="WCF202" s="307"/>
      <c r="WCG202" s="307"/>
      <c r="WCH202" s="307"/>
      <c r="WCI202" s="307"/>
      <c r="WCJ202" s="307"/>
      <c r="WCK202" s="307"/>
      <c r="WCL202" s="307"/>
      <c r="WCM202" s="307"/>
      <c r="WCN202" s="307"/>
      <c r="WCO202" s="307"/>
      <c r="WCP202" s="307"/>
      <c r="WCQ202" s="307"/>
      <c r="WCR202" s="307"/>
      <c r="WCS202" s="307"/>
      <c r="WCT202" s="307"/>
      <c r="WCU202" s="307"/>
      <c r="WCV202" s="307"/>
      <c r="WCW202" s="307"/>
      <c r="WCX202" s="307"/>
      <c r="WCY202" s="307"/>
      <c r="WCZ202" s="307"/>
      <c r="WDA202" s="307"/>
      <c r="WDB202" s="307"/>
      <c r="WDC202" s="307"/>
      <c r="WDD202" s="307"/>
      <c r="WDE202" s="307"/>
      <c r="WDF202" s="307"/>
      <c r="WDG202" s="307"/>
      <c r="WDH202" s="307"/>
      <c r="WDI202" s="307"/>
      <c r="WDJ202" s="307"/>
      <c r="WDK202" s="307"/>
      <c r="WDL202" s="307"/>
      <c r="WDM202" s="307"/>
      <c r="WDN202" s="307"/>
      <c r="WDO202" s="307"/>
      <c r="WDP202" s="307"/>
      <c r="WDQ202" s="307"/>
      <c r="WDR202" s="307"/>
      <c r="WDS202" s="307"/>
      <c r="WDT202" s="307"/>
      <c r="WDU202" s="307"/>
      <c r="WDV202" s="307"/>
      <c r="WDW202" s="307"/>
      <c r="WDX202" s="307"/>
      <c r="WDY202" s="307"/>
      <c r="WDZ202" s="307"/>
      <c r="WEA202" s="307"/>
      <c r="WEB202" s="307"/>
      <c r="WEC202" s="307"/>
      <c r="WED202" s="307"/>
      <c r="WEE202" s="307"/>
      <c r="WEF202" s="307"/>
      <c r="WEG202" s="307"/>
      <c r="WEH202" s="307"/>
      <c r="WEI202" s="307"/>
      <c r="WEJ202" s="307"/>
      <c r="WEK202" s="307"/>
      <c r="WEL202" s="307"/>
      <c r="WEM202" s="307"/>
      <c r="WEN202" s="307"/>
      <c r="WEO202" s="307"/>
      <c r="WEP202" s="307"/>
      <c r="WEQ202" s="307"/>
      <c r="WER202" s="307"/>
      <c r="WES202" s="307"/>
      <c r="WET202" s="307"/>
      <c r="WEU202" s="307"/>
      <c r="WEV202" s="307"/>
      <c r="WEW202" s="307"/>
      <c r="WEX202" s="307"/>
      <c r="WEY202" s="307"/>
      <c r="WEZ202" s="307"/>
      <c r="WFA202" s="307"/>
      <c r="WFB202" s="307"/>
      <c r="WFC202" s="307"/>
      <c r="WFD202" s="307"/>
      <c r="WFE202" s="307"/>
      <c r="WFF202" s="307"/>
      <c r="WFG202" s="307"/>
      <c r="WFH202" s="307"/>
      <c r="WFI202" s="307"/>
      <c r="WFJ202" s="307"/>
      <c r="WFK202" s="307"/>
      <c r="WFL202" s="307"/>
      <c r="WFM202" s="307"/>
      <c r="WFN202" s="307"/>
      <c r="WFO202" s="307"/>
      <c r="WFP202" s="307"/>
      <c r="WFQ202" s="307"/>
      <c r="WFR202" s="307"/>
      <c r="WFS202" s="307"/>
      <c r="WFT202" s="307"/>
      <c r="WFU202" s="307"/>
      <c r="WFV202" s="307"/>
      <c r="WFW202" s="307"/>
      <c r="WFX202" s="307"/>
      <c r="WFY202" s="307"/>
      <c r="WFZ202" s="307"/>
      <c r="WGA202" s="307"/>
      <c r="WGB202" s="307"/>
      <c r="WGC202" s="307"/>
      <c r="WGD202" s="307"/>
      <c r="WGE202" s="307"/>
      <c r="WGF202" s="307"/>
      <c r="WGG202" s="307"/>
      <c r="WGH202" s="307"/>
      <c r="WGI202" s="307"/>
      <c r="WGJ202" s="307"/>
      <c r="WGK202" s="307"/>
      <c r="WGL202" s="307"/>
      <c r="WGM202" s="307"/>
      <c r="WGN202" s="307"/>
      <c r="WGO202" s="307"/>
      <c r="WGP202" s="307"/>
      <c r="WGQ202" s="307"/>
      <c r="WGR202" s="307"/>
      <c r="WGS202" s="307"/>
      <c r="WGT202" s="307"/>
      <c r="WGU202" s="307"/>
      <c r="WGV202" s="307"/>
      <c r="WGW202" s="307"/>
      <c r="WGX202" s="307"/>
      <c r="WGY202" s="307"/>
      <c r="WGZ202" s="307"/>
      <c r="WHA202" s="307"/>
      <c r="WHB202" s="307"/>
      <c r="WHC202" s="307"/>
      <c r="WHD202" s="307"/>
      <c r="WHE202" s="307"/>
      <c r="WHF202" s="307"/>
      <c r="WHG202" s="307"/>
      <c r="WHH202" s="307"/>
      <c r="WHI202" s="307"/>
      <c r="WHJ202" s="307"/>
      <c r="WHK202" s="307"/>
      <c r="WHL202" s="307"/>
      <c r="WHM202" s="307"/>
      <c r="WHN202" s="307"/>
      <c r="WHO202" s="307"/>
      <c r="WHP202" s="307"/>
      <c r="WHQ202" s="307"/>
      <c r="WHR202" s="307"/>
      <c r="WHS202" s="307"/>
      <c r="WHT202" s="307"/>
      <c r="WHU202" s="307"/>
      <c r="WHV202" s="307"/>
      <c r="WHW202" s="307"/>
      <c r="WHX202" s="307"/>
      <c r="WHY202" s="307"/>
      <c r="WHZ202" s="307"/>
      <c r="WIA202" s="307"/>
      <c r="WIB202" s="307"/>
      <c r="WIC202" s="307"/>
      <c r="WID202" s="307"/>
      <c r="WIE202" s="307"/>
      <c r="WIF202" s="307"/>
      <c r="WIG202" s="307"/>
      <c r="WIH202" s="307"/>
      <c r="WII202" s="307"/>
      <c r="WIJ202" s="307"/>
      <c r="WIK202" s="307"/>
      <c r="WIL202" s="307"/>
      <c r="WIM202" s="307"/>
      <c r="WIN202" s="307"/>
      <c r="WIO202" s="307"/>
      <c r="WIP202" s="307"/>
      <c r="WIQ202" s="307"/>
      <c r="WIR202" s="307"/>
      <c r="WIS202" s="307"/>
      <c r="WIT202" s="307"/>
      <c r="WIU202" s="307"/>
      <c r="WIV202" s="307"/>
      <c r="WIW202" s="307"/>
      <c r="WIX202" s="307"/>
      <c r="WIY202" s="307"/>
      <c r="WIZ202" s="307"/>
      <c r="WJA202" s="307"/>
      <c r="WJB202" s="307"/>
      <c r="WJC202" s="307"/>
      <c r="WJD202" s="307"/>
      <c r="WJE202" s="307"/>
      <c r="WJF202" s="307"/>
      <c r="WJG202" s="307"/>
      <c r="WJH202" s="307"/>
      <c r="WJI202" s="307"/>
      <c r="WJJ202" s="307"/>
      <c r="WJK202" s="307"/>
      <c r="WJL202" s="307"/>
      <c r="WJM202" s="307"/>
      <c r="WJN202" s="307"/>
      <c r="WJO202" s="307"/>
      <c r="WJP202" s="307"/>
      <c r="WJQ202" s="307"/>
      <c r="WJR202" s="307"/>
      <c r="WJS202" s="307"/>
      <c r="WJT202" s="307"/>
      <c r="WJU202" s="307"/>
      <c r="WJV202" s="307"/>
      <c r="WJW202" s="307"/>
      <c r="WJX202" s="307"/>
      <c r="WJY202" s="307"/>
      <c r="WJZ202" s="307"/>
      <c r="WKA202" s="307"/>
      <c r="WKB202" s="307"/>
      <c r="WKC202" s="307"/>
      <c r="WKD202" s="307"/>
      <c r="WKE202" s="307"/>
      <c r="WKF202" s="307"/>
      <c r="WKG202" s="307"/>
      <c r="WKH202" s="307"/>
      <c r="WKI202" s="307"/>
      <c r="WKJ202" s="307"/>
      <c r="WKK202" s="307"/>
      <c r="WKL202" s="307"/>
      <c r="WKM202" s="307"/>
      <c r="WKN202" s="307"/>
      <c r="WKO202" s="307"/>
      <c r="WKP202" s="307"/>
      <c r="WKQ202" s="307"/>
      <c r="WKR202" s="307"/>
      <c r="WKS202" s="307"/>
      <c r="WKT202" s="307"/>
      <c r="WKU202" s="307"/>
      <c r="WKV202" s="307"/>
      <c r="WKW202" s="307"/>
      <c r="WKX202" s="307"/>
      <c r="WKY202" s="307"/>
      <c r="WKZ202" s="307"/>
      <c r="WLA202" s="307"/>
      <c r="WLB202" s="307"/>
      <c r="WLC202" s="307"/>
      <c r="WLD202" s="307"/>
      <c r="WLE202" s="307"/>
      <c r="WLF202" s="307"/>
      <c r="WLG202" s="307"/>
      <c r="WLH202" s="307"/>
      <c r="WLI202" s="307"/>
      <c r="WLJ202" s="307"/>
      <c r="WLK202" s="307"/>
      <c r="WLL202" s="307"/>
      <c r="WLM202" s="307"/>
      <c r="WLN202" s="307"/>
      <c r="WLO202" s="307"/>
      <c r="WLP202" s="307"/>
      <c r="WLQ202" s="307"/>
      <c r="WLR202" s="307"/>
      <c r="WLS202" s="307"/>
      <c r="WLT202" s="307"/>
      <c r="WLU202" s="307"/>
      <c r="WLV202" s="307"/>
      <c r="WLW202" s="307"/>
      <c r="WLX202" s="307"/>
      <c r="WLY202" s="307"/>
      <c r="WLZ202" s="307"/>
      <c r="WMA202" s="307"/>
      <c r="WMB202" s="307"/>
      <c r="WMC202" s="307"/>
      <c r="WMD202" s="307"/>
      <c r="WME202" s="307"/>
      <c r="WMF202" s="307"/>
      <c r="WMG202" s="307"/>
      <c r="WMH202" s="307"/>
      <c r="WMI202" s="307"/>
      <c r="WMJ202" s="307"/>
      <c r="WMK202" s="307"/>
      <c r="WML202" s="307"/>
      <c r="WMM202" s="307"/>
      <c r="WMN202" s="307"/>
      <c r="WMO202" s="307"/>
      <c r="WMP202" s="307"/>
      <c r="WMQ202" s="307"/>
      <c r="WMR202" s="307"/>
      <c r="WMS202" s="307"/>
      <c r="WMT202" s="307"/>
      <c r="WMU202" s="307"/>
      <c r="WMV202" s="307"/>
      <c r="WMW202" s="307"/>
      <c r="WMX202" s="307"/>
      <c r="WMY202" s="307"/>
      <c r="WMZ202" s="307"/>
      <c r="WNA202" s="307"/>
      <c r="WNB202" s="307"/>
      <c r="WNC202" s="307"/>
      <c r="WND202" s="307"/>
      <c r="WNE202" s="307"/>
      <c r="WNF202" s="307"/>
      <c r="WNG202" s="307"/>
      <c r="WNH202" s="307"/>
      <c r="WNI202" s="307"/>
      <c r="WNJ202" s="307"/>
      <c r="WNK202" s="307"/>
      <c r="WNL202" s="307"/>
      <c r="WNM202" s="307"/>
      <c r="WNN202" s="307"/>
      <c r="WNO202" s="307"/>
      <c r="WNP202" s="307"/>
      <c r="WNQ202" s="307"/>
      <c r="WNR202" s="307"/>
      <c r="WNS202" s="307"/>
      <c r="WNT202" s="307"/>
      <c r="WNU202" s="307"/>
      <c r="WNV202" s="307"/>
      <c r="WNW202" s="307"/>
      <c r="WNX202" s="307"/>
      <c r="WNY202" s="307"/>
      <c r="WNZ202" s="307"/>
      <c r="WOA202" s="307"/>
      <c r="WOB202" s="307"/>
      <c r="WOC202" s="307"/>
      <c r="WOD202" s="307"/>
      <c r="WOE202" s="307"/>
      <c r="WOF202" s="307"/>
      <c r="WOG202" s="307"/>
      <c r="WOH202" s="307"/>
      <c r="WOI202" s="307"/>
      <c r="WOJ202" s="307"/>
      <c r="WOK202" s="307"/>
      <c r="WOL202" s="307"/>
      <c r="WOM202" s="307"/>
      <c r="WON202" s="307"/>
      <c r="WOO202" s="307"/>
      <c r="WOP202" s="307"/>
      <c r="WOQ202" s="307"/>
      <c r="WOR202" s="307"/>
      <c r="WOS202" s="307"/>
      <c r="WOT202" s="307"/>
      <c r="WOU202" s="307"/>
      <c r="WOV202" s="307"/>
      <c r="WOW202" s="307"/>
      <c r="WOX202" s="307"/>
      <c r="WOY202" s="307"/>
      <c r="WOZ202" s="307"/>
      <c r="WPA202" s="307"/>
      <c r="WPB202" s="307"/>
      <c r="WPC202" s="307"/>
      <c r="WPD202" s="307"/>
      <c r="WPE202" s="307"/>
      <c r="WPF202" s="307"/>
      <c r="WPG202" s="307"/>
      <c r="WPH202" s="307"/>
      <c r="WPI202" s="307"/>
      <c r="WPJ202" s="307"/>
      <c r="WPK202" s="307"/>
      <c r="WPL202" s="307"/>
      <c r="WPM202" s="307"/>
      <c r="WPN202" s="307"/>
      <c r="WPO202" s="307"/>
      <c r="WPP202" s="307"/>
      <c r="WPQ202" s="307"/>
      <c r="WPR202" s="307"/>
      <c r="WPS202" s="307"/>
      <c r="WPT202" s="307"/>
      <c r="WPU202" s="307"/>
      <c r="WPV202" s="307"/>
      <c r="WPW202" s="307"/>
      <c r="WPX202" s="307"/>
      <c r="WPY202" s="307"/>
      <c r="WPZ202" s="307"/>
      <c r="WQA202" s="307"/>
      <c r="WQB202" s="307"/>
      <c r="WQC202" s="307"/>
      <c r="WQD202" s="307"/>
      <c r="WQE202" s="307"/>
      <c r="WQF202" s="307"/>
      <c r="WQG202" s="307"/>
      <c r="WQH202" s="307"/>
      <c r="WQI202" s="307"/>
      <c r="WQJ202" s="307"/>
      <c r="WQK202" s="307"/>
      <c r="WQL202" s="307"/>
      <c r="WQM202" s="307"/>
      <c r="WQN202" s="307"/>
      <c r="WQO202" s="307"/>
      <c r="WQP202" s="307"/>
      <c r="WQQ202" s="307"/>
      <c r="WQR202" s="307"/>
      <c r="WQS202" s="307"/>
      <c r="WQT202" s="307"/>
      <c r="WQU202" s="307"/>
      <c r="WQV202" s="307"/>
      <c r="WQW202" s="307"/>
      <c r="WQX202" s="307"/>
      <c r="WQY202" s="307"/>
      <c r="WQZ202" s="307"/>
      <c r="WRA202" s="307"/>
      <c r="WRB202" s="307"/>
      <c r="WRC202" s="307"/>
      <c r="WRD202" s="307"/>
      <c r="WRE202" s="307"/>
      <c r="WRF202" s="307"/>
      <c r="WRG202" s="307"/>
      <c r="WRH202" s="307"/>
      <c r="WRI202" s="307"/>
      <c r="WRJ202" s="307"/>
      <c r="WRK202" s="307"/>
      <c r="WRL202" s="307"/>
      <c r="WRM202" s="307"/>
      <c r="WRN202" s="307"/>
      <c r="WRO202" s="307"/>
      <c r="WRP202" s="307"/>
      <c r="WRQ202" s="307"/>
      <c r="WRR202" s="307"/>
      <c r="WRS202" s="307"/>
      <c r="WRT202" s="307"/>
      <c r="WRU202" s="307"/>
      <c r="WRV202" s="307"/>
      <c r="WRW202" s="307"/>
      <c r="WRX202" s="307"/>
      <c r="WRY202" s="307"/>
      <c r="WRZ202" s="307"/>
      <c r="WSA202" s="307"/>
      <c r="WSB202" s="307"/>
      <c r="WSC202" s="307"/>
      <c r="WSD202" s="307"/>
      <c r="WSE202" s="307"/>
      <c r="WSF202" s="307"/>
      <c r="WSG202" s="307"/>
      <c r="WSH202" s="307"/>
      <c r="WSI202" s="307"/>
      <c r="WSJ202" s="307"/>
      <c r="WSK202" s="307"/>
      <c r="WSL202" s="307"/>
      <c r="WSM202" s="307"/>
      <c r="WSN202" s="307"/>
      <c r="WSO202" s="307"/>
      <c r="WSP202" s="307"/>
      <c r="WSQ202" s="307"/>
      <c r="WSR202" s="307"/>
      <c r="WSS202" s="307"/>
      <c r="WST202" s="307"/>
      <c r="WSU202" s="307"/>
      <c r="WSV202" s="307"/>
      <c r="WSW202" s="307"/>
      <c r="WSX202" s="307"/>
      <c r="WSY202" s="307"/>
      <c r="WSZ202" s="307"/>
      <c r="WTA202" s="307"/>
      <c r="WTB202" s="307"/>
      <c r="WTC202" s="307"/>
      <c r="WTD202" s="307"/>
      <c r="WTE202" s="307"/>
      <c r="WTF202" s="307"/>
      <c r="WTG202" s="307"/>
      <c r="WTH202" s="307"/>
      <c r="WTI202" s="307"/>
      <c r="WTJ202" s="307"/>
      <c r="WTK202" s="307"/>
      <c r="WTL202" s="307"/>
      <c r="WTM202" s="307"/>
      <c r="WTN202" s="307"/>
      <c r="WTO202" s="307"/>
      <c r="WTP202" s="307"/>
      <c r="WTQ202" s="307"/>
      <c r="WTR202" s="307"/>
      <c r="WTS202" s="307"/>
      <c r="WTT202" s="307"/>
      <c r="WTU202" s="307"/>
      <c r="WTV202" s="307"/>
      <c r="WTW202" s="307"/>
      <c r="WTX202" s="307"/>
      <c r="WTY202" s="307"/>
      <c r="WTZ202" s="307"/>
      <c r="WUA202" s="307"/>
      <c r="WUB202" s="307"/>
      <c r="WUC202" s="307"/>
      <c r="WUD202" s="307"/>
      <c r="WUE202" s="307"/>
      <c r="WUF202" s="307"/>
      <c r="WUG202" s="307"/>
      <c r="WUH202" s="307"/>
      <c r="WUI202" s="307"/>
      <c r="WUJ202" s="307"/>
      <c r="WUK202" s="307"/>
      <c r="WUL202" s="307"/>
      <c r="WUM202" s="307"/>
      <c r="WUN202" s="307"/>
      <c r="WUO202" s="307"/>
      <c r="WUP202" s="307"/>
      <c r="WUQ202" s="307"/>
      <c r="WUR202" s="307"/>
      <c r="WUS202" s="307"/>
      <c r="WUT202" s="307"/>
      <c r="WUU202" s="307"/>
      <c r="WUV202" s="307"/>
      <c r="WUW202" s="307"/>
      <c r="WUX202" s="307"/>
      <c r="WUY202" s="307"/>
      <c r="WUZ202" s="307"/>
      <c r="WVA202" s="307"/>
      <c r="WVB202" s="307"/>
      <c r="WVC202" s="307"/>
      <c r="WVD202" s="307"/>
      <c r="WVE202" s="307"/>
      <c r="WVF202" s="307"/>
      <c r="WVG202" s="307"/>
      <c r="WVH202" s="307"/>
      <c r="WVI202" s="307"/>
      <c r="WVJ202" s="307"/>
      <c r="WVK202" s="307"/>
      <c r="WVL202" s="307"/>
      <c r="WVM202" s="307"/>
      <c r="WVN202" s="307"/>
      <c r="WVO202" s="307"/>
      <c r="WVP202" s="307"/>
      <c r="WVQ202" s="307"/>
      <c r="WVR202" s="307"/>
      <c r="WVS202" s="307"/>
      <c r="WVT202" s="307"/>
      <c r="WVU202" s="307"/>
      <c r="WVV202" s="307"/>
      <c r="WVW202" s="307"/>
      <c r="WVX202" s="307"/>
      <c r="WVY202" s="307"/>
      <c r="WVZ202" s="307"/>
      <c r="WWA202" s="307"/>
      <c r="WWB202" s="307"/>
      <c r="WWC202" s="307"/>
      <c r="WWD202" s="307"/>
      <c r="WWE202" s="307"/>
      <c r="WWF202" s="307"/>
      <c r="WWG202" s="307"/>
      <c r="WWH202" s="307"/>
      <c r="WWI202" s="307"/>
      <c r="WWJ202" s="307"/>
      <c r="WWK202" s="307"/>
      <c r="WWL202" s="307"/>
      <c r="WWM202" s="307"/>
      <c r="WWN202" s="307"/>
      <c r="WWO202" s="307"/>
      <c r="WWP202" s="307"/>
      <c r="WWQ202" s="307"/>
      <c r="WWR202" s="307"/>
      <c r="WWS202" s="307"/>
      <c r="WWT202" s="307"/>
      <c r="WWU202" s="307"/>
      <c r="WWV202" s="307"/>
      <c r="WWW202" s="307"/>
      <c r="WWX202" s="307"/>
      <c r="WWY202" s="307"/>
      <c r="WWZ202" s="307"/>
      <c r="WXA202" s="307"/>
      <c r="WXB202" s="307"/>
      <c r="WXC202" s="307"/>
      <c r="WXD202" s="307"/>
      <c r="WXE202" s="307"/>
      <c r="WXF202" s="307"/>
      <c r="WXG202" s="307"/>
      <c r="WXH202" s="307"/>
      <c r="WXI202" s="307"/>
      <c r="WXJ202" s="307"/>
      <c r="WXK202" s="307"/>
      <c r="WXL202" s="307"/>
      <c r="WXM202" s="307"/>
      <c r="WXN202" s="307"/>
      <c r="WXO202" s="307"/>
      <c r="WXP202" s="307"/>
      <c r="WXQ202" s="307"/>
      <c r="WXR202" s="307"/>
      <c r="WXS202" s="307"/>
      <c r="WXT202" s="307"/>
      <c r="WXU202" s="307"/>
      <c r="WXV202" s="307"/>
      <c r="WXW202" s="307"/>
      <c r="WXX202" s="307"/>
      <c r="WXY202" s="307"/>
      <c r="WXZ202" s="307"/>
      <c r="WYA202" s="307"/>
      <c r="WYB202" s="307"/>
      <c r="WYC202" s="307"/>
      <c r="WYD202" s="307"/>
      <c r="WYE202" s="307"/>
      <c r="WYF202" s="307"/>
      <c r="WYG202" s="307"/>
      <c r="WYH202" s="307"/>
      <c r="WYI202" s="307"/>
      <c r="WYJ202" s="307"/>
      <c r="WYK202" s="307"/>
      <c r="WYL202" s="307"/>
      <c r="WYM202" s="307"/>
      <c r="WYN202" s="307"/>
      <c r="WYO202" s="307"/>
      <c r="WYP202" s="307"/>
      <c r="WYQ202" s="307"/>
      <c r="WYR202" s="307"/>
      <c r="WYS202" s="307"/>
      <c r="WYT202" s="307"/>
      <c r="WYU202" s="307"/>
      <c r="WYV202" s="307"/>
      <c r="WYW202" s="307"/>
      <c r="WYX202" s="307"/>
      <c r="WYY202" s="307"/>
      <c r="WYZ202" s="307"/>
      <c r="WZA202" s="307"/>
      <c r="WZB202" s="307"/>
      <c r="WZC202" s="307"/>
      <c r="WZD202" s="307"/>
      <c r="WZE202" s="307"/>
      <c r="WZF202" s="307"/>
      <c r="WZG202" s="307"/>
      <c r="WZH202" s="307"/>
      <c r="WZI202" s="307"/>
      <c r="WZJ202" s="307"/>
      <c r="WZK202" s="307"/>
      <c r="WZL202" s="307"/>
      <c r="WZM202" s="307"/>
      <c r="WZN202" s="307"/>
      <c r="WZO202" s="307"/>
      <c r="WZP202" s="307"/>
      <c r="WZQ202" s="307"/>
      <c r="WZR202" s="307"/>
      <c r="WZS202" s="307"/>
      <c r="WZT202" s="307"/>
      <c r="WZU202" s="307"/>
      <c r="WZV202" s="307"/>
      <c r="WZW202" s="307"/>
      <c r="WZX202" s="307"/>
      <c r="WZY202" s="307"/>
      <c r="WZZ202" s="307"/>
      <c r="XAA202" s="307"/>
      <c r="XAB202" s="307"/>
      <c r="XAC202" s="307"/>
      <c r="XAD202" s="307"/>
      <c r="XAE202" s="307"/>
      <c r="XAF202" s="307"/>
      <c r="XAG202" s="307"/>
      <c r="XAH202" s="307"/>
      <c r="XAI202" s="307"/>
      <c r="XAJ202" s="307"/>
      <c r="XAK202" s="307"/>
      <c r="XAL202" s="307"/>
      <c r="XAM202" s="307"/>
      <c r="XAN202" s="307"/>
      <c r="XAO202" s="307"/>
      <c r="XAP202" s="307"/>
      <c r="XAQ202" s="307"/>
      <c r="XAR202" s="307"/>
      <c r="XAS202" s="307"/>
      <c r="XAT202" s="307"/>
      <c r="XAU202" s="307"/>
      <c r="XAV202" s="307"/>
      <c r="XAW202" s="307"/>
      <c r="XAX202" s="307"/>
      <c r="XAY202" s="307"/>
      <c r="XAZ202" s="307"/>
      <c r="XBA202" s="307"/>
      <c r="XBB202" s="307"/>
      <c r="XBC202" s="307"/>
      <c r="XBD202" s="307"/>
      <c r="XBE202" s="307"/>
      <c r="XBF202" s="307"/>
      <c r="XBG202" s="307"/>
      <c r="XBH202" s="307"/>
      <c r="XBI202" s="307"/>
      <c r="XBJ202" s="307"/>
      <c r="XBK202" s="307"/>
      <c r="XBL202" s="307"/>
      <c r="XBM202" s="307"/>
      <c r="XBN202" s="307"/>
      <c r="XBO202" s="307"/>
      <c r="XBP202" s="307"/>
      <c r="XBQ202" s="307"/>
      <c r="XBR202" s="307"/>
      <c r="XBS202" s="307"/>
      <c r="XBT202" s="307"/>
      <c r="XBU202" s="307"/>
      <c r="XBV202" s="307"/>
      <c r="XBW202" s="307"/>
      <c r="XBX202" s="307"/>
      <c r="XBY202" s="307"/>
      <c r="XBZ202" s="307"/>
      <c r="XCA202" s="307"/>
      <c r="XCB202" s="307"/>
      <c r="XCC202" s="307"/>
      <c r="XCD202" s="307"/>
      <c r="XCE202" s="307"/>
      <c r="XCF202" s="307"/>
      <c r="XCG202" s="307"/>
      <c r="XCH202" s="307"/>
      <c r="XCI202" s="307"/>
      <c r="XCJ202" s="307"/>
      <c r="XCK202" s="307"/>
      <c r="XCL202" s="307"/>
      <c r="XCM202" s="307"/>
      <c r="XCN202" s="307"/>
      <c r="XCO202" s="307"/>
      <c r="XCP202" s="307"/>
      <c r="XCQ202" s="307"/>
      <c r="XCR202" s="307"/>
      <c r="XCS202" s="307"/>
      <c r="XCT202" s="307"/>
      <c r="XCU202" s="307"/>
      <c r="XCV202" s="307"/>
      <c r="XCW202" s="307"/>
      <c r="XCX202" s="307"/>
      <c r="XCY202" s="307"/>
      <c r="XCZ202" s="307"/>
      <c r="XDA202" s="307"/>
      <c r="XDB202" s="307"/>
      <c r="XDC202" s="307"/>
      <c r="XDD202" s="307"/>
      <c r="XDE202" s="307"/>
      <c r="XDF202" s="307"/>
      <c r="XDG202" s="307"/>
      <c r="XDH202" s="307"/>
      <c r="XDI202" s="307"/>
      <c r="XDJ202" s="307"/>
      <c r="XDK202" s="307"/>
      <c r="XDL202" s="307"/>
      <c r="XDM202" s="307"/>
      <c r="XDN202" s="307"/>
      <c r="XDO202" s="307"/>
      <c r="XDP202" s="307"/>
      <c r="XDQ202" s="307"/>
      <c r="XDR202" s="307"/>
      <c r="XDS202" s="307"/>
      <c r="XDT202" s="307"/>
      <c r="XDU202" s="307"/>
      <c r="XDV202" s="307"/>
      <c r="XDW202" s="307"/>
      <c r="XDX202" s="307"/>
      <c r="XDY202" s="307"/>
      <c r="XDZ202" s="307"/>
      <c r="XEA202" s="307"/>
      <c r="XEB202" s="307"/>
      <c r="XEC202" s="307"/>
      <c r="XED202" s="307"/>
      <c r="XEE202" s="307"/>
      <c r="XEF202" s="307"/>
      <c r="XEG202" s="307"/>
      <c r="XEH202" s="307"/>
      <c r="XEI202" s="307"/>
      <c r="XEJ202" s="307"/>
      <c r="XEK202" s="307"/>
      <c r="XEL202" s="307"/>
      <c r="XEM202" s="307"/>
      <c r="XEN202" s="307"/>
      <c r="XEO202" s="307"/>
      <c r="XEP202" s="307"/>
      <c r="XEQ202" s="307"/>
      <c r="XER202" s="307"/>
      <c r="XES202" s="307"/>
      <c r="XET202" s="307"/>
      <c r="XEU202" s="307"/>
      <c r="XEV202" s="307"/>
      <c r="XEW202" s="307"/>
      <c r="XEX202" s="307"/>
      <c r="XEY202" s="307"/>
      <c r="XEZ202" s="307"/>
      <c r="XFA202" s="307"/>
      <c r="XFB202" s="307"/>
      <c r="XFC202" s="307"/>
      <c r="XFD202" s="307"/>
    </row>
    <row r="203" spans="1:16384" ht="186" customHeight="1" x14ac:dyDescent="0.2">
      <c r="A203"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5"/>
      <c r="C203" s="325"/>
      <c r="D203" s="325"/>
      <c r="E203" s="325"/>
      <c r="F203" s="325"/>
      <c r="G203" s="325"/>
      <c r="H203" s="325"/>
    </row>
    <row r="204" spans="1:16384" ht="71.25" customHeight="1" x14ac:dyDescent="0.2">
      <c r="A204" s="325" t="s">
        <v>164</v>
      </c>
      <c r="B204" s="325"/>
      <c r="C204" s="325"/>
      <c r="D204" s="325"/>
      <c r="E204" s="325"/>
      <c r="F204" s="325"/>
      <c r="G204" s="325"/>
      <c r="H204" s="325"/>
    </row>
    <row r="205" spans="1:16384" ht="23.25" x14ac:dyDescent="0.2">
      <c r="A205" s="307" t="s">
        <v>165</v>
      </c>
      <c r="B205" s="307"/>
      <c r="C205" s="307"/>
      <c r="D205" s="307"/>
      <c r="E205" s="307"/>
      <c r="F205" s="307"/>
      <c r="G205" s="307"/>
      <c r="H205" s="307"/>
    </row>
    <row r="206" spans="1:16384" s="97" customFormat="1" ht="114.75" customHeight="1" x14ac:dyDescent="0.2">
      <c r="A206" s="325" t="s">
        <v>166</v>
      </c>
      <c r="B206" s="325"/>
      <c r="C206" s="325"/>
      <c r="D206" s="325"/>
      <c r="E206" s="325"/>
      <c r="F206" s="325"/>
      <c r="G206" s="325"/>
      <c r="H206" s="325"/>
    </row>
  </sheetData>
  <sheetProtection selectLockedCells="1" selectUnlockedCells="1"/>
  <mergeCells count="2382">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201:H201"/>
    <mergeCell ref="A202:H202"/>
    <mergeCell ref="I202:P202"/>
    <mergeCell ref="Q202:X202"/>
    <mergeCell ref="Y202:AF202"/>
    <mergeCell ref="AG202:AN202"/>
    <mergeCell ref="A198:B198"/>
    <mergeCell ref="D198:E198"/>
    <mergeCell ref="A199:B199"/>
    <mergeCell ref="D199:E199"/>
    <mergeCell ref="A200:B200"/>
    <mergeCell ref="D200:E200"/>
    <mergeCell ref="A195:B195"/>
    <mergeCell ref="D195:E195"/>
    <mergeCell ref="A196:B196"/>
    <mergeCell ref="D196:E196"/>
    <mergeCell ref="A197:B197"/>
    <mergeCell ref="D197:E197"/>
    <mergeCell ref="EG202:EN202"/>
    <mergeCell ref="EO202:EV202"/>
    <mergeCell ref="EW202:FD202"/>
    <mergeCell ref="FE202:FL202"/>
    <mergeCell ref="FM202:FT202"/>
    <mergeCell ref="FU202:GB202"/>
    <mergeCell ref="CK202:CR202"/>
    <mergeCell ref="CS202:CZ202"/>
    <mergeCell ref="DA202:DH202"/>
    <mergeCell ref="DI202:DP202"/>
    <mergeCell ref="DQ202:DX202"/>
    <mergeCell ref="DY202:EF202"/>
    <mergeCell ref="AO202:AV202"/>
    <mergeCell ref="AW202:BD202"/>
    <mergeCell ref="BE202:BL202"/>
    <mergeCell ref="BM202:BT202"/>
    <mergeCell ref="BU202:CB202"/>
    <mergeCell ref="CC202:CJ202"/>
    <mergeCell ref="JU202:KB202"/>
    <mergeCell ref="KC202:KJ202"/>
    <mergeCell ref="KK202:KR202"/>
    <mergeCell ref="KS202:KZ202"/>
    <mergeCell ref="LA202:LH202"/>
    <mergeCell ref="LI202:LP202"/>
    <mergeCell ref="HY202:IF202"/>
    <mergeCell ref="IG202:IN202"/>
    <mergeCell ref="IO202:IV202"/>
    <mergeCell ref="IW202:JD202"/>
    <mergeCell ref="JE202:JL202"/>
    <mergeCell ref="JM202:JT202"/>
    <mergeCell ref="GC202:GJ202"/>
    <mergeCell ref="GK202:GR202"/>
    <mergeCell ref="GS202:GZ202"/>
    <mergeCell ref="HA202:HH202"/>
    <mergeCell ref="HI202:HP202"/>
    <mergeCell ref="HQ202:HX202"/>
    <mergeCell ref="PI202:PP202"/>
    <mergeCell ref="PQ202:PX202"/>
    <mergeCell ref="PY202:QF202"/>
    <mergeCell ref="QG202:QN202"/>
    <mergeCell ref="QO202:QV202"/>
    <mergeCell ref="QW202:RD202"/>
    <mergeCell ref="NM202:NT202"/>
    <mergeCell ref="NU202:OB202"/>
    <mergeCell ref="OC202:OJ202"/>
    <mergeCell ref="OK202:OR202"/>
    <mergeCell ref="OS202:OZ202"/>
    <mergeCell ref="PA202:PH202"/>
    <mergeCell ref="LQ202:LX202"/>
    <mergeCell ref="LY202:MF202"/>
    <mergeCell ref="MG202:MN202"/>
    <mergeCell ref="MO202:MV202"/>
    <mergeCell ref="MW202:ND202"/>
    <mergeCell ref="NE202:NL202"/>
    <mergeCell ref="UW202:VD202"/>
    <mergeCell ref="VE202:VL202"/>
    <mergeCell ref="VM202:VT202"/>
    <mergeCell ref="VU202:WB202"/>
    <mergeCell ref="WC202:WJ202"/>
    <mergeCell ref="WK202:WR202"/>
    <mergeCell ref="TA202:TH202"/>
    <mergeCell ref="TI202:TP202"/>
    <mergeCell ref="TQ202:TX202"/>
    <mergeCell ref="TY202:UF202"/>
    <mergeCell ref="UG202:UN202"/>
    <mergeCell ref="UO202:UV202"/>
    <mergeCell ref="RE202:RL202"/>
    <mergeCell ref="RM202:RT202"/>
    <mergeCell ref="RU202:SB202"/>
    <mergeCell ref="SC202:SJ202"/>
    <mergeCell ref="SK202:SR202"/>
    <mergeCell ref="SS202:SZ202"/>
    <mergeCell ref="AAK202:AAR202"/>
    <mergeCell ref="AAS202:AAZ202"/>
    <mergeCell ref="ABA202:ABH202"/>
    <mergeCell ref="ABI202:ABP202"/>
    <mergeCell ref="ABQ202:ABX202"/>
    <mergeCell ref="ABY202:ACF202"/>
    <mergeCell ref="YO202:YV202"/>
    <mergeCell ref="YW202:ZD202"/>
    <mergeCell ref="ZE202:ZL202"/>
    <mergeCell ref="ZM202:ZT202"/>
    <mergeCell ref="ZU202:AAB202"/>
    <mergeCell ref="AAC202:AAJ202"/>
    <mergeCell ref="WS202:WZ202"/>
    <mergeCell ref="XA202:XH202"/>
    <mergeCell ref="XI202:XP202"/>
    <mergeCell ref="XQ202:XX202"/>
    <mergeCell ref="XY202:YF202"/>
    <mergeCell ref="YG202:YN202"/>
    <mergeCell ref="AFY202:AGF202"/>
    <mergeCell ref="AGG202:AGN202"/>
    <mergeCell ref="AGO202:AGV202"/>
    <mergeCell ref="AGW202:AHD202"/>
    <mergeCell ref="AHE202:AHL202"/>
    <mergeCell ref="AHM202:AHT202"/>
    <mergeCell ref="AEC202:AEJ202"/>
    <mergeCell ref="AEK202:AER202"/>
    <mergeCell ref="AES202:AEZ202"/>
    <mergeCell ref="AFA202:AFH202"/>
    <mergeCell ref="AFI202:AFP202"/>
    <mergeCell ref="AFQ202:AFX202"/>
    <mergeCell ref="ACG202:ACN202"/>
    <mergeCell ref="ACO202:ACV202"/>
    <mergeCell ref="ACW202:ADD202"/>
    <mergeCell ref="ADE202:ADL202"/>
    <mergeCell ref="ADM202:ADT202"/>
    <mergeCell ref="ADU202:AEB202"/>
    <mergeCell ref="ALM202:ALT202"/>
    <mergeCell ref="ALU202:AMB202"/>
    <mergeCell ref="AMC202:AMJ202"/>
    <mergeCell ref="AMK202:AMR202"/>
    <mergeCell ref="AMS202:AMZ202"/>
    <mergeCell ref="ANA202:ANH202"/>
    <mergeCell ref="AJQ202:AJX202"/>
    <mergeCell ref="AJY202:AKF202"/>
    <mergeCell ref="AKG202:AKN202"/>
    <mergeCell ref="AKO202:AKV202"/>
    <mergeCell ref="AKW202:ALD202"/>
    <mergeCell ref="ALE202:ALL202"/>
    <mergeCell ref="AHU202:AIB202"/>
    <mergeCell ref="AIC202:AIJ202"/>
    <mergeCell ref="AIK202:AIR202"/>
    <mergeCell ref="AIS202:AIZ202"/>
    <mergeCell ref="AJA202:AJH202"/>
    <mergeCell ref="AJI202:AJP202"/>
    <mergeCell ref="ARA202:ARH202"/>
    <mergeCell ref="ARI202:ARP202"/>
    <mergeCell ref="ARQ202:ARX202"/>
    <mergeCell ref="ARY202:ASF202"/>
    <mergeCell ref="ASG202:ASN202"/>
    <mergeCell ref="ASO202:ASV202"/>
    <mergeCell ref="APE202:APL202"/>
    <mergeCell ref="APM202:APT202"/>
    <mergeCell ref="APU202:AQB202"/>
    <mergeCell ref="AQC202:AQJ202"/>
    <mergeCell ref="AQK202:AQR202"/>
    <mergeCell ref="AQS202:AQZ202"/>
    <mergeCell ref="ANI202:ANP202"/>
    <mergeCell ref="ANQ202:ANX202"/>
    <mergeCell ref="ANY202:AOF202"/>
    <mergeCell ref="AOG202:AON202"/>
    <mergeCell ref="AOO202:AOV202"/>
    <mergeCell ref="AOW202:APD202"/>
    <mergeCell ref="AWO202:AWV202"/>
    <mergeCell ref="AWW202:AXD202"/>
    <mergeCell ref="AXE202:AXL202"/>
    <mergeCell ref="AXM202:AXT202"/>
    <mergeCell ref="AXU202:AYB202"/>
    <mergeCell ref="AYC202:AYJ202"/>
    <mergeCell ref="AUS202:AUZ202"/>
    <mergeCell ref="AVA202:AVH202"/>
    <mergeCell ref="AVI202:AVP202"/>
    <mergeCell ref="AVQ202:AVX202"/>
    <mergeCell ref="AVY202:AWF202"/>
    <mergeCell ref="AWG202:AWN202"/>
    <mergeCell ref="ASW202:ATD202"/>
    <mergeCell ref="ATE202:ATL202"/>
    <mergeCell ref="ATM202:ATT202"/>
    <mergeCell ref="ATU202:AUB202"/>
    <mergeCell ref="AUC202:AUJ202"/>
    <mergeCell ref="AUK202:AUR202"/>
    <mergeCell ref="BCC202:BCJ202"/>
    <mergeCell ref="BCK202:BCR202"/>
    <mergeCell ref="BCS202:BCZ202"/>
    <mergeCell ref="BDA202:BDH202"/>
    <mergeCell ref="BDI202:BDP202"/>
    <mergeCell ref="BDQ202:BDX202"/>
    <mergeCell ref="BAG202:BAN202"/>
    <mergeCell ref="BAO202:BAV202"/>
    <mergeCell ref="BAW202:BBD202"/>
    <mergeCell ref="BBE202:BBL202"/>
    <mergeCell ref="BBM202:BBT202"/>
    <mergeCell ref="BBU202:BCB202"/>
    <mergeCell ref="AYK202:AYR202"/>
    <mergeCell ref="AYS202:AYZ202"/>
    <mergeCell ref="AZA202:AZH202"/>
    <mergeCell ref="AZI202:AZP202"/>
    <mergeCell ref="AZQ202:AZX202"/>
    <mergeCell ref="AZY202:BAF202"/>
    <mergeCell ref="BHQ202:BHX202"/>
    <mergeCell ref="BHY202:BIF202"/>
    <mergeCell ref="BIG202:BIN202"/>
    <mergeCell ref="BIO202:BIV202"/>
    <mergeCell ref="BIW202:BJD202"/>
    <mergeCell ref="BJE202:BJL202"/>
    <mergeCell ref="BFU202:BGB202"/>
    <mergeCell ref="BGC202:BGJ202"/>
    <mergeCell ref="BGK202:BGR202"/>
    <mergeCell ref="BGS202:BGZ202"/>
    <mergeCell ref="BHA202:BHH202"/>
    <mergeCell ref="BHI202:BHP202"/>
    <mergeCell ref="BDY202:BEF202"/>
    <mergeCell ref="BEG202:BEN202"/>
    <mergeCell ref="BEO202:BEV202"/>
    <mergeCell ref="BEW202:BFD202"/>
    <mergeCell ref="BFE202:BFL202"/>
    <mergeCell ref="BFM202:BFT202"/>
    <mergeCell ref="BNE202:BNL202"/>
    <mergeCell ref="BNM202:BNT202"/>
    <mergeCell ref="BNU202:BOB202"/>
    <mergeCell ref="BOC202:BOJ202"/>
    <mergeCell ref="BOK202:BOR202"/>
    <mergeCell ref="BOS202:BOZ202"/>
    <mergeCell ref="BLI202:BLP202"/>
    <mergeCell ref="BLQ202:BLX202"/>
    <mergeCell ref="BLY202:BMF202"/>
    <mergeCell ref="BMG202:BMN202"/>
    <mergeCell ref="BMO202:BMV202"/>
    <mergeCell ref="BMW202:BND202"/>
    <mergeCell ref="BJM202:BJT202"/>
    <mergeCell ref="BJU202:BKB202"/>
    <mergeCell ref="BKC202:BKJ202"/>
    <mergeCell ref="BKK202:BKR202"/>
    <mergeCell ref="BKS202:BKZ202"/>
    <mergeCell ref="BLA202:BLH202"/>
    <mergeCell ref="BSS202:BSZ202"/>
    <mergeCell ref="BTA202:BTH202"/>
    <mergeCell ref="BTI202:BTP202"/>
    <mergeCell ref="BTQ202:BTX202"/>
    <mergeCell ref="BTY202:BUF202"/>
    <mergeCell ref="BUG202:BUN202"/>
    <mergeCell ref="BQW202:BRD202"/>
    <mergeCell ref="BRE202:BRL202"/>
    <mergeCell ref="BRM202:BRT202"/>
    <mergeCell ref="BRU202:BSB202"/>
    <mergeCell ref="BSC202:BSJ202"/>
    <mergeCell ref="BSK202:BSR202"/>
    <mergeCell ref="BPA202:BPH202"/>
    <mergeCell ref="BPI202:BPP202"/>
    <mergeCell ref="BPQ202:BPX202"/>
    <mergeCell ref="BPY202:BQF202"/>
    <mergeCell ref="BQG202:BQN202"/>
    <mergeCell ref="BQO202:BQV202"/>
    <mergeCell ref="BYG202:BYN202"/>
    <mergeCell ref="BYO202:BYV202"/>
    <mergeCell ref="BYW202:BZD202"/>
    <mergeCell ref="BZE202:BZL202"/>
    <mergeCell ref="BZM202:BZT202"/>
    <mergeCell ref="BZU202:CAB202"/>
    <mergeCell ref="BWK202:BWR202"/>
    <mergeCell ref="BWS202:BWZ202"/>
    <mergeCell ref="BXA202:BXH202"/>
    <mergeCell ref="BXI202:BXP202"/>
    <mergeCell ref="BXQ202:BXX202"/>
    <mergeCell ref="BXY202:BYF202"/>
    <mergeCell ref="BUO202:BUV202"/>
    <mergeCell ref="BUW202:BVD202"/>
    <mergeCell ref="BVE202:BVL202"/>
    <mergeCell ref="BVM202:BVT202"/>
    <mergeCell ref="BVU202:BWB202"/>
    <mergeCell ref="BWC202:BWJ202"/>
    <mergeCell ref="CDU202:CEB202"/>
    <mergeCell ref="CEC202:CEJ202"/>
    <mergeCell ref="CEK202:CER202"/>
    <mergeCell ref="CES202:CEZ202"/>
    <mergeCell ref="CFA202:CFH202"/>
    <mergeCell ref="CFI202:CFP202"/>
    <mergeCell ref="CBY202:CCF202"/>
    <mergeCell ref="CCG202:CCN202"/>
    <mergeCell ref="CCO202:CCV202"/>
    <mergeCell ref="CCW202:CDD202"/>
    <mergeCell ref="CDE202:CDL202"/>
    <mergeCell ref="CDM202:CDT202"/>
    <mergeCell ref="CAC202:CAJ202"/>
    <mergeCell ref="CAK202:CAR202"/>
    <mergeCell ref="CAS202:CAZ202"/>
    <mergeCell ref="CBA202:CBH202"/>
    <mergeCell ref="CBI202:CBP202"/>
    <mergeCell ref="CBQ202:CBX202"/>
    <mergeCell ref="CJI202:CJP202"/>
    <mergeCell ref="CJQ202:CJX202"/>
    <mergeCell ref="CJY202:CKF202"/>
    <mergeCell ref="CKG202:CKN202"/>
    <mergeCell ref="CKO202:CKV202"/>
    <mergeCell ref="CKW202:CLD202"/>
    <mergeCell ref="CHM202:CHT202"/>
    <mergeCell ref="CHU202:CIB202"/>
    <mergeCell ref="CIC202:CIJ202"/>
    <mergeCell ref="CIK202:CIR202"/>
    <mergeCell ref="CIS202:CIZ202"/>
    <mergeCell ref="CJA202:CJH202"/>
    <mergeCell ref="CFQ202:CFX202"/>
    <mergeCell ref="CFY202:CGF202"/>
    <mergeCell ref="CGG202:CGN202"/>
    <mergeCell ref="CGO202:CGV202"/>
    <mergeCell ref="CGW202:CHD202"/>
    <mergeCell ref="CHE202:CHL202"/>
    <mergeCell ref="COW202:CPD202"/>
    <mergeCell ref="CPE202:CPL202"/>
    <mergeCell ref="CPM202:CPT202"/>
    <mergeCell ref="CPU202:CQB202"/>
    <mergeCell ref="CQC202:CQJ202"/>
    <mergeCell ref="CQK202:CQR202"/>
    <mergeCell ref="CNA202:CNH202"/>
    <mergeCell ref="CNI202:CNP202"/>
    <mergeCell ref="CNQ202:CNX202"/>
    <mergeCell ref="CNY202:COF202"/>
    <mergeCell ref="COG202:CON202"/>
    <mergeCell ref="COO202:COV202"/>
    <mergeCell ref="CLE202:CLL202"/>
    <mergeCell ref="CLM202:CLT202"/>
    <mergeCell ref="CLU202:CMB202"/>
    <mergeCell ref="CMC202:CMJ202"/>
    <mergeCell ref="CMK202:CMR202"/>
    <mergeCell ref="CMS202:CMZ202"/>
    <mergeCell ref="CUK202:CUR202"/>
    <mergeCell ref="CUS202:CUZ202"/>
    <mergeCell ref="CVA202:CVH202"/>
    <mergeCell ref="CVI202:CVP202"/>
    <mergeCell ref="CVQ202:CVX202"/>
    <mergeCell ref="CVY202:CWF202"/>
    <mergeCell ref="CSO202:CSV202"/>
    <mergeCell ref="CSW202:CTD202"/>
    <mergeCell ref="CTE202:CTL202"/>
    <mergeCell ref="CTM202:CTT202"/>
    <mergeCell ref="CTU202:CUB202"/>
    <mergeCell ref="CUC202:CUJ202"/>
    <mergeCell ref="CQS202:CQZ202"/>
    <mergeCell ref="CRA202:CRH202"/>
    <mergeCell ref="CRI202:CRP202"/>
    <mergeCell ref="CRQ202:CRX202"/>
    <mergeCell ref="CRY202:CSF202"/>
    <mergeCell ref="CSG202:CSN202"/>
    <mergeCell ref="CZY202:DAF202"/>
    <mergeCell ref="DAG202:DAN202"/>
    <mergeCell ref="DAO202:DAV202"/>
    <mergeCell ref="DAW202:DBD202"/>
    <mergeCell ref="DBE202:DBL202"/>
    <mergeCell ref="DBM202:DBT202"/>
    <mergeCell ref="CYC202:CYJ202"/>
    <mergeCell ref="CYK202:CYR202"/>
    <mergeCell ref="CYS202:CYZ202"/>
    <mergeCell ref="CZA202:CZH202"/>
    <mergeCell ref="CZI202:CZP202"/>
    <mergeCell ref="CZQ202:CZX202"/>
    <mergeCell ref="CWG202:CWN202"/>
    <mergeCell ref="CWO202:CWV202"/>
    <mergeCell ref="CWW202:CXD202"/>
    <mergeCell ref="CXE202:CXL202"/>
    <mergeCell ref="CXM202:CXT202"/>
    <mergeCell ref="CXU202:CYB202"/>
    <mergeCell ref="DFM202:DFT202"/>
    <mergeCell ref="DFU202:DGB202"/>
    <mergeCell ref="DGC202:DGJ202"/>
    <mergeCell ref="DGK202:DGR202"/>
    <mergeCell ref="DGS202:DGZ202"/>
    <mergeCell ref="DHA202:DHH202"/>
    <mergeCell ref="DDQ202:DDX202"/>
    <mergeCell ref="DDY202:DEF202"/>
    <mergeCell ref="DEG202:DEN202"/>
    <mergeCell ref="DEO202:DEV202"/>
    <mergeCell ref="DEW202:DFD202"/>
    <mergeCell ref="DFE202:DFL202"/>
    <mergeCell ref="DBU202:DCB202"/>
    <mergeCell ref="DCC202:DCJ202"/>
    <mergeCell ref="DCK202:DCR202"/>
    <mergeCell ref="DCS202:DCZ202"/>
    <mergeCell ref="DDA202:DDH202"/>
    <mergeCell ref="DDI202:DDP202"/>
    <mergeCell ref="DLA202:DLH202"/>
    <mergeCell ref="DLI202:DLP202"/>
    <mergeCell ref="DLQ202:DLX202"/>
    <mergeCell ref="DLY202:DMF202"/>
    <mergeCell ref="DMG202:DMN202"/>
    <mergeCell ref="DMO202:DMV202"/>
    <mergeCell ref="DJE202:DJL202"/>
    <mergeCell ref="DJM202:DJT202"/>
    <mergeCell ref="DJU202:DKB202"/>
    <mergeCell ref="DKC202:DKJ202"/>
    <mergeCell ref="DKK202:DKR202"/>
    <mergeCell ref="DKS202:DKZ202"/>
    <mergeCell ref="DHI202:DHP202"/>
    <mergeCell ref="DHQ202:DHX202"/>
    <mergeCell ref="DHY202:DIF202"/>
    <mergeCell ref="DIG202:DIN202"/>
    <mergeCell ref="DIO202:DIV202"/>
    <mergeCell ref="DIW202:DJD202"/>
    <mergeCell ref="DQO202:DQV202"/>
    <mergeCell ref="DQW202:DRD202"/>
    <mergeCell ref="DRE202:DRL202"/>
    <mergeCell ref="DRM202:DRT202"/>
    <mergeCell ref="DRU202:DSB202"/>
    <mergeCell ref="DSC202:DSJ202"/>
    <mergeCell ref="DOS202:DOZ202"/>
    <mergeCell ref="DPA202:DPH202"/>
    <mergeCell ref="DPI202:DPP202"/>
    <mergeCell ref="DPQ202:DPX202"/>
    <mergeCell ref="DPY202:DQF202"/>
    <mergeCell ref="DQG202:DQN202"/>
    <mergeCell ref="DMW202:DND202"/>
    <mergeCell ref="DNE202:DNL202"/>
    <mergeCell ref="DNM202:DNT202"/>
    <mergeCell ref="DNU202:DOB202"/>
    <mergeCell ref="DOC202:DOJ202"/>
    <mergeCell ref="DOK202:DOR202"/>
    <mergeCell ref="DWC202:DWJ202"/>
    <mergeCell ref="DWK202:DWR202"/>
    <mergeCell ref="DWS202:DWZ202"/>
    <mergeCell ref="DXA202:DXH202"/>
    <mergeCell ref="DXI202:DXP202"/>
    <mergeCell ref="DXQ202:DXX202"/>
    <mergeCell ref="DUG202:DUN202"/>
    <mergeCell ref="DUO202:DUV202"/>
    <mergeCell ref="DUW202:DVD202"/>
    <mergeCell ref="DVE202:DVL202"/>
    <mergeCell ref="DVM202:DVT202"/>
    <mergeCell ref="DVU202:DWB202"/>
    <mergeCell ref="DSK202:DSR202"/>
    <mergeCell ref="DSS202:DSZ202"/>
    <mergeCell ref="DTA202:DTH202"/>
    <mergeCell ref="DTI202:DTP202"/>
    <mergeCell ref="DTQ202:DTX202"/>
    <mergeCell ref="DTY202:DUF202"/>
    <mergeCell ref="EBQ202:EBX202"/>
    <mergeCell ref="EBY202:ECF202"/>
    <mergeCell ref="ECG202:ECN202"/>
    <mergeCell ref="ECO202:ECV202"/>
    <mergeCell ref="ECW202:EDD202"/>
    <mergeCell ref="EDE202:EDL202"/>
    <mergeCell ref="DZU202:EAB202"/>
    <mergeCell ref="EAC202:EAJ202"/>
    <mergeCell ref="EAK202:EAR202"/>
    <mergeCell ref="EAS202:EAZ202"/>
    <mergeCell ref="EBA202:EBH202"/>
    <mergeCell ref="EBI202:EBP202"/>
    <mergeCell ref="DXY202:DYF202"/>
    <mergeCell ref="DYG202:DYN202"/>
    <mergeCell ref="DYO202:DYV202"/>
    <mergeCell ref="DYW202:DZD202"/>
    <mergeCell ref="DZE202:DZL202"/>
    <mergeCell ref="DZM202:DZT202"/>
    <mergeCell ref="EHE202:EHL202"/>
    <mergeCell ref="EHM202:EHT202"/>
    <mergeCell ref="EHU202:EIB202"/>
    <mergeCell ref="EIC202:EIJ202"/>
    <mergeCell ref="EIK202:EIR202"/>
    <mergeCell ref="EIS202:EIZ202"/>
    <mergeCell ref="EFI202:EFP202"/>
    <mergeCell ref="EFQ202:EFX202"/>
    <mergeCell ref="EFY202:EGF202"/>
    <mergeCell ref="EGG202:EGN202"/>
    <mergeCell ref="EGO202:EGV202"/>
    <mergeCell ref="EGW202:EHD202"/>
    <mergeCell ref="EDM202:EDT202"/>
    <mergeCell ref="EDU202:EEB202"/>
    <mergeCell ref="EEC202:EEJ202"/>
    <mergeCell ref="EEK202:EER202"/>
    <mergeCell ref="EES202:EEZ202"/>
    <mergeCell ref="EFA202:EFH202"/>
    <mergeCell ref="EMS202:EMZ202"/>
    <mergeCell ref="ENA202:ENH202"/>
    <mergeCell ref="ENI202:ENP202"/>
    <mergeCell ref="ENQ202:ENX202"/>
    <mergeCell ref="ENY202:EOF202"/>
    <mergeCell ref="EOG202:EON202"/>
    <mergeCell ref="EKW202:ELD202"/>
    <mergeCell ref="ELE202:ELL202"/>
    <mergeCell ref="ELM202:ELT202"/>
    <mergeCell ref="ELU202:EMB202"/>
    <mergeCell ref="EMC202:EMJ202"/>
    <mergeCell ref="EMK202:EMR202"/>
    <mergeCell ref="EJA202:EJH202"/>
    <mergeCell ref="EJI202:EJP202"/>
    <mergeCell ref="EJQ202:EJX202"/>
    <mergeCell ref="EJY202:EKF202"/>
    <mergeCell ref="EKG202:EKN202"/>
    <mergeCell ref="EKO202:EKV202"/>
    <mergeCell ref="ESG202:ESN202"/>
    <mergeCell ref="ESO202:ESV202"/>
    <mergeCell ref="ESW202:ETD202"/>
    <mergeCell ref="ETE202:ETL202"/>
    <mergeCell ref="ETM202:ETT202"/>
    <mergeCell ref="ETU202:EUB202"/>
    <mergeCell ref="EQK202:EQR202"/>
    <mergeCell ref="EQS202:EQZ202"/>
    <mergeCell ref="ERA202:ERH202"/>
    <mergeCell ref="ERI202:ERP202"/>
    <mergeCell ref="ERQ202:ERX202"/>
    <mergeCell ref="ERY202:ESF202"/>
    <mergeCell ref="EOO202:EOV202"/>
    <mergeCell ref="EOW202:EPD202"/>
    <mergeCell ref="EPE202:EPL202"/>
    <mergeCell ref="EPM202:EPT202"/>
    <mergeCell ref="EPU202:EQB202"/>
    <mergeCell ref="EQC202:EQJ202"/>
    <mergeCell ref="EXU202:EYB202"/>
    <mergeCell ref="EYC202:EYJ202"/>
    <mergeCell ref="EYK202:EYR202"/>
    <mergeCell ref="EYS202:EYZ202"/>
    <mergeCell ref="EZA202:EZH202"/>
    <mergeCell ref="EZI202:EZP202"/>
    <mergeCell ref="EVY202:EWF202"/>
    <mergeCell ref="EWG202:EWN202"/>
    <mergeCell ref="EWO202:EWV202"/>
    <mergeCell ref="EWW202:EXD202"/>
    <mergeCell ref="EXE202:EXL202"/>
    <mergeCell ref="EXM202:EXT202"/>
    <mergeCell ref="EUC202:EUJ202"/>
    <mergeCell ref="EUK202:EUR202"/>
    <mergeCell ref="EUS202:EUZ202"/>
    <mergeCell ref="EVA202:EVH202"/>
    <mergeCell ref="EVI202:EVP202"/>
    <mergeCell ref="EVQ202:EVX202"/>
    <mergeCell ref="FDI202:FDP202"/>
    <mergeCell ref="FDQ202:FDX202"/>
    <mergeCell ref="FDY202:FEF202"/>
    <mergeCell ref="FEG202:FEN202"/>
    <mergeCell ref="FEO202:FEV202"/>
    <mergeCell ref="FEW202:FFD202"/>
    <mergeCell ref="FBM202:FBT202"/>
    <mergeCell ref="FBU202:FCB202"/>
    <mergeCell ref="FCC202:FCJ202"/>
    <mergeCell ref="FCK202:FCR202"/>
    <mergeCell ref="FCS202:FCZ202"/>
    <mergeCell ref="FDA202:FDH202"/>
    <mergeCell ref="EZQ202:EZX202"/>
    <mergeCell ref="EZY202:FAF202"/>
    <mergeCell ref="FAG202:FAN202"/>
    <mergeCell ref="FAO202:FAV202"/>
    <mergeCell ref="FAW202:FBD202"/>
    <mergeCell ref="FBE202:FBL202"/>
    <mergeCell ref="FIW202:FJD202"/>
    <mergeCell ref="FJE202:FJL202"/>
    <mergeCell ref="FJM202:FJT202"/>
    <mergeCell ref="FJU202:FKB202"/>
    <mergeCell ref="FKC202:FKJ202"/>
    <mergeCell ref="FKK202:FKR202"/>
    <mergeCell ref="FHA202:FHH202"/>
    <mergeCell ref="FHI202:FHP202"/>
    <mergeCell ref="FHQ202:FHX202"/>
    <mergeCell ref="FHY202:FIF202"/>
    <mergeCell ref="FIG202:FIN202"/>
    <mergeCell ref="FIO202:FIV202"/>
    <mergeCell ref="FFE202:FFL202"/>
    <mergeCell ref="FFM202:FFT202"/>
    <mergeCell ref="FFU202:FGB202"/>
    <mergeCell ref="FGC202:FGJ202"/>
    <mergeCell ref="FGK202:FGR202"/>
    <mergeCell ref="FGS202:FGZ202"/>
    <mergeCell ref="FOK202:FOR202"/>
    <mergeCell ref="FOS202:FOZ202"/>
    <mergeCell ref="FPA202:FPH202"/>
    <mergeCell ref="FPI202:FPP202"/>
    <mergeCell ref="FPQ202:FPX202"/>
    <mergeCell ref="FPY202:FQF202"/>
    <mergeCell ref="FMO202:FMV202"/>
    <mergeCell ref="FMW202:FND202"/>
    <mergeCell ref="FNE202:FNL202"/>
    <mergeCell ref="FNM202:FNT202"/>
    <mergeCell ref="FNU202:FOB202"/>
    <mergeCell ref="FOC202:FOJ202"/>
    <mergeCell ref="FKS202:FKZ202"/>
    <mergeCell ref="FLA202:FLH202"/>
    <mergeCell ref="FLI202:FLP202"/>
    <mergeCell ref="FLQ202:FLX202"/>
    <mergeCell ref="FLY202:FMF202"/>
    <mergeCell ref="FMG202:FMN202"/>
    <mergeCell ref="FTY202:FUF202"/>
    <mergeCell ref="FUG202:FUN202"/>
    <mergeCell ref="FUO202:FUV202"/>
    <mergeCell ref="FUW202:FVD202"/>
    <mergeCell ref="FVE202:FVL202"/>
    <mergeCell ref="FVM202:FVT202"/>
    <mergeCell ref="FSC202:FSJ202"/>
    <mergeCell ref="FSK202:FSR202"/>
    <mergeCell ref="FSS202:FSZ202"/>
    <mergeCell ref="FTA202:FTH202"/>
    <mergeCell ref="FTI202:FTP202"/>
    <mergeCell ref="FTQ202:FTX202"/>
    <mergeCell ref="FQG202:FQN202"/>
    <mergeCell ref="FQO202:FQV202"/>
    <mergeCell ref="FQW202:FRD202"/>
    <mergeCell ref="FRE202:FRL202"/>
    <mergeCell ref="FRM202:FRT202"/>
    <mergeCell ref="FRU202:FSB202"/>
    <mergeCell ref="FZM202:FZT202"/>
    <mergeCell ref="FZU202:GAB202"/>
    <mergeCell ref="GAC202:GAJ202"/>
    <mergeCell ref="GAK202:GAR202"/>
    <mergeCell ref="GAS202:GAZ202"/>
    <mergeCell ref="GBA202:GBH202"/>
    <mergeCell ref="FXQ202:FXX202"/>
    <mergeCell ref="FXY202:FYF202"/>
    <mergeCell ref="FYG202:FYN202"/>
    <mergeCell ref="FYO202:FYV202"/>
    <mergeCell ref="FYW202:FZD202"/>
    <mergeCell ref="FZE202:FZL202"/>
    <mergeCell ref="FVU202:FWB202"/>
    <mergeCell ref="FWC202:FWJ202"/>
    <mergeCell ref="FWK202:FWR202"/>
    <mergeCell ref="FWS202:FWZ202"/>
    <mergeCell ref="FXA202:FXH202"/>
    <mergeCell ref="FXI202:FXP202"/>
    <mergeCell ref="GFA202:GFH202"/>
    <mergeCell ref="GFI202:GFP202"/>
    <mergeCell ref="GFQ202:GFX202"/>
    <mergeCell ref="GFY202:GGF202"/>
    <mergeCell ref="GGG202:GGN202"/>
    <mergeCell ref="GGO202:GGV202"/>
    <mergeCell ref="GDE202:GDL202"/>
    <mergeCell ref="GDM202:GDT202"/>
    <mergeCell ref="GDU202:GEB202"/>
    <mergeCell ref="GEC202:GEJ202"/>
    <mergeCell ref="GEK202:GER202"/>
    <mergeCell ref="GES202:GEZ202"/>
    <mergeCell ref="GBI202:GBP202"/>
    <mergeCell ref="GBQ202:GBX202"/>
    <mergeCell ref="GBY202:GCF202"/>
    <mergeCell ref="GCG202:GCN202"/>
    <mergeCell ref="GCO202:GCV202"/>
    <mergeCell ref="GCW202:GDD202"/>
    <mergeCell ref="GKO202:GKV202"/>
    <mergeCell ref="GKW202:GLD202"/>
    <mergeCell ref="GLE202:GLL202"/>
    <mergeCell ref="GLM202:GLT202"/>
    <mergeCell ref="GLU202:GMB202"/>
    <mergeCell ref="GMC202:GMJ202"/>
    <mergeCell ref="GIS202:GIZ202"/>
    <mergeCell ref="GJA202:GJH202"/>
    <mergeCell ref="GJI202:GJP202"/>
    <mergeCell ref="GJQ202:GJX202"/>
    <mergeCell ref="GJY202:GKF202"/>
    <mergeCell ref="GKG202:GKN202"/>
    <mergeCell ref="GGW202:GHD202"/>
    <mergeCell ref="GHE202:GHL202"/>
    <mergeCell ref="GHM202:GHT202"/>
    <mergeCell ref="GHU202:GIB202"/>
    <mergeCell ref="GIC202:GIJ202"/>
    <mergeCell ref="GIK202:GIR202"/>
    <mergeCell ref="GQC202:GQJ202"/>
    <mergeCell ref="GQK202:GQR202"/>
    <mergeCell ref="GQS202:GQZ202"/>
    <mergeCell ref="GRA202:GRH202"/>
    <mergeCell ref="GRI202:GRP202"/>
    <mergeCell ref="GRQ202:GRX202"/>
    <mergeCell ref="GOG202:GON202"/>
    <mergeCell ref="GOO202:GOV202"/>
    <mergeCell ref="GOW202:GPD202"/>
    <mergeCell ref="GPE202:GPL202"/>
    <mergeCell ref="GPM202:GPT202"/>
    <mergeCell ref="GPU202:GQB202"/>
    <mergeCell ref="GMK202:GMR202"/>
    <mergeCell ref="GMS202:GMZ202"/>
    <mergeCell ref="GNA202:GNH202"/>
    <mergeCell ref="GNI202:GNP202"/>
    <mergeCell ref="GNQ202:GNX202"/>
    <mergeCell ref="GNY202:GOF202"/>
    <mergeCell ref="GVQ202:GVX202"/>
    <mergeCell ref="GVY202:GWF202"/>
    <mergeCell ref="GWG202:GWN202"/>
    <mergeCell ref="GWO202:GWV202"/>
    <mergeCell ref="GWW202:GXD202"/>
    <mergeCell ref="GXE202:GXL202"/>
    <mergeCell ref="GTU202:GUB202"/>
    <mergeCell ref="GUC202:GUJ202"/>
    <mergeCell ref="GUK202:GUR202"/>
    <mergeCell ref="GUS202:GUZ202"/>
    <mergeCell ref="GVA202:GVH202"/>
    <mergeCell ref="GVI202:GVP202"/>
    <mergeCell ref="GRY202:GSF202"/>
    <mergeCell ref="GSG202:GSN202"/>
    <mergeCell ref="GSO202:GSV202"/>
    <mergeCell ref="GSW202:GTD202"/>
    <mergeCell ref="GTE202:GTL202"/>
    <mergeCell ref="GTM202:GTT202"/>
    <mergeCell ref="HBE202:HBL202"/>
    <mergeCell ref="HBM202:HBT202"/>
    <mergeCell ref="HBU202:HCB202"/>
    <mergeCell ref="HCC202:HCJ202"/>
    <mergeCell ref="HCK202:HCR202"/>
    <mergeCell ref="HCS202:HCZ202"/>
    <mergeCell ref="GZI202:GZP202"/>
    <mergeCell ref="GZQ202:GZX202"/>
    <mergeCell ref="GZY202:HAF202"/>
    <mergeCell ref="HAG202:HAN202"/>
    <mergeCell ref="HAO202:HAV202"/>
    <mergeCell ref="HAW202:HBD202"/>
    <mergeCell ref="GXM202:GXT202"/>
    <mergeCell ref="GXU202:GYB202"/>
    <mergeCell ref="GYC202:GYJ202"/>
    <mergeCell ref="GYK202:GYR202"/>
    <mergeCell ref="GYS202:GYZ202"/>
    <mergeCell ref="GZA202:GZH202"/>
    <mergeCell ref="HGS202:HGZ202"/>
    <mergeCell ref="HHA202:HHH202"/>
    <mergeCell ref="HHI202:HHP202"/>
    <mergeCell ref="HHQ202:HHX202"/>
    <mergeCell ref="HHY202:HIF202"/>
    <mergeCell ref="HIG202:HIN202"/>
    <mergeCell ref="HEW202:HFD202"/>
    <mergeCell ref="HFE202:HFL202"/>
    <mergeCell ref="HFM202:HFT202"/>
    <mergeCell ref="HFU202:HGB202"/>
    <mergeCell ref="HGC202:HGJ202"/>
    <mergeCell ref="HGK202:HGR202"/>
    <mergeCell ref="HDA202:HDH202"/>
    <mergeCell ref="HDI202:HDP202"/>
    <mergeCell ref="HDQ202:HDX202"/>
    <mergeCell ref="HDY202:HEF202"/>
    <mergeCell ref="HEG202:HEN202"/>
    <mergeCell ref="HEO202:HEV202"/>
    <mergeCell ref="HMG202:HMN202"/>
    <mergeCell ref="HMO202:HMV202"/>
    <mergeCell ref="HMW202:HND202"/>
    <mergeCell ref="HNE202:HNL202"/>
    <mergeCell ref="HNM202:HNT202"/>
    <mergeCell ref="HNU202:HOB202"/>
    <mergeCell ref="HKK202:HKR202"/>
    <mergeCell ref="HKS202:HKZ202"/>
    <mergeCell ref="HLA202:HLH202"/>
    <mergeCell ref="HLI202:HLP202"/>
    <mergeCell ref="HLQ202:HLX202"/>
    <mergeCell ref="HLY202:HMF202"/>
    <mergeCell ref="HIO202:HIV202"/>
    <mergeCell ref="HIW202:HJD202"/>
    <mergeCell ref="HJE202:HJL202"/>
    <mergeCell ref="HJM202:HJT202"/>
    <mergeCell ref="HJU202:HKB202"/>
    <mergeCell ref="HKC202:HKJ202"/>
    <mergeCell ref="HRU202:HSB202"/>
    <mergeCell ref="HSC202:HSJ202"/>
    <mergeCell ref="HSK202:HSR202"/>
    <mergeCell ref="HSS202:HSZ202"/>
    <mergeCell ref="HTA202:HTH202"/>
    <mergeCell ref="HTI202:HTP202"/>
    <mergeCell ref="HPY202:HQF202"/>
    <mergeCell ref="HQG202:HQN202"/>
    <mergeCell ref="HQO202:HQV202"/>
    <mergeCell ref="HQW202:HRD202"/>
    <mergeCell ref="HRE202:HRL202"/>
    <mergeCell ref="HRM202:HRT202"/>
    <mergeCell ref="HOC202:HOJ202"/>
    <mergeCell ref="HOK202:HOR202"/>
    <mergeCell ref="HOS202:HOZ202"/>
    <mergeCell ref="HPA202:HPH202"/>
    <mergeCell ref="HPI202:HPP202"/>
    <mergeCell ref="HPQ202:HPX202"/>
    <mergeCell ref="HXI202:HXP202"/>
    <mergeCell ref="HXQ202:HXX202"/>
    <mergeCell ref="HXY202:HYF202"/>
    <mergeCell ref="HYG202:HYN202"/>
    <mergeCell ref="HYO202:HYV202"/>
    <mergeCell ref="HYW202:HZD202"/>
    <mergeCell ref="HVM202:HVT202"/>
    <mergeCell ref="HVU202:HWB202"/>
    <mergeCell ref="HWC202:HWJ202"/>
    <mergeCell ref="HWK202:HWR202"/>
    <mergeCell ref="HWS202:HWZ202"/>
    <mergeCell ref="HXA202:HXH202"/>
    <mergeCell ref="HTQ202:HTX202"/>
    <mergeCell ref="HTY202:HUF202"/>
    <mergeCell ref="HUG202:HUN202"/>
    <mergeCell ref="HUO202:HUV202"/>
    <mergeCell ref="HUW202:HVD202"/>
    <mergeCell ref="HVE202:HVL202"/>
    <mergeCell ref="ICW202:IDD202"/>
    <mergeCell ref="IDE202:IDL202"/>
    <mergeCell ref="IDM202:IDT202"/>
    <mergeCell ref="IDU202:IEB202"/>
    <mergeCell ref="IEC202:IEJ202"/>
    <mergeCell ref="IEK202:IER202"/>
    <mergeCell ref="IBA202:IBH202"/>
    <mergeCell ref="IBI202:IBP202"/>
    <mergeCell ref="IBQ202:IBX202"/>
    <mergeCell ref="IBY202:ICF202"/>
    <mergeCell ref="ICG202:ICN202"/>
    <mergeCell ref="ICO202:ICV202"/>
    <mergeCell ref="HZE202:HZL202"/>
    <mergeCell ref="HZM202:HZT202"/>
    <mergeCell ref="HZU202:IAB202"/>
    <mergeCell ref="IAC202:IAJ202"/>
    <mergeCell ref="IAK202:IAR202"/>
    <mergeCell ref="IAS202:IAZ202"/>
    <mergeCell ref="IIK202:IIR202"/>
    <mergeCell ref="IIS202:IIZ202"/>
    <mergeCell ref="IJA202:IJH202"/>
    <mergeCell ref="IJI202:IJP202"/>
    <mergeCell ref="IJQ202:IJX202"/>
    <mergeCell ref="IJY202:IKF202"/>
    <mergeCell ref="IGO202:IGV202"/>
    <mergeCell ref="IGW202:IHD202"/>
    <mergeCell ref="IHE202:IHL202"/>
    <mergeCell ref="IHM202:IHT202"/>
    <mergeCell ref="IHU202:IIB202"/>
    <mergeCell ref="IIC202:IIJ202"/>
    <mergeCell ref="IES202:IEZ202"/>
    <mergeCell ref="IFA202:IFH202"/>
    <mergeCell ref="IFI202:IFP202"/>
    <mergeCell ref="IFQ202:IFX202"/>
    <mergeCell ref="IFY202:IGF202"/>
    <mergeCell ref="IGG202:IGN202"/>
    <mergeCell ref="INY202:IOF202"/>
    <mergeCell ref="IOG202:ION202"/>
    <mergeCell ref="IOO202:IOV202"/>
    <mergeCell ref="IOW202:IPD202"/>
    <mergeCell ref="IPE202:IPL202"/>
    <mergeCell ref="IPM202:IPT202"/>
    <mergeCell ref="IMC202:IMJ202"/>
    <mergeCell ref="IMK202:IMR202"/>
    <mergeCell ref="IMS202:IMZ202"/>
    <mergeCell ref="INA202:INH202"/>
    <mergeCell ref="INI202:INP202"/>
    <mergeCell ref="INQ202:INX202"/>
    <mergeCell ref="IKG202:IKN202"/>
    <mergeCell ref="IKO202:IKV202"/>
    <mergeCell ref="IKW202:ILD202"/>
    <mergeCell ref="ILE202:ILL202"/>
    <mergeCell ref="ILM202:ILT202"/>
    <mergeCell ref="ILU202:IMB202"/>
    <mergeCell ref="ITM202:ITT202"/>
    <mergeCell ref="ITU202:IUB202"/>
    <mergeCell ref="IUC202:IUJ202"/>
    <mergeCell ref="IUK202:IUR202"/>
    <mergeCell ref="IUS202:IUZ202"/>
    <mergeCell ref="IVA202:IVH202"/>
    <mergeCell ref="IRQ202:IRX202"/>
    <mergeCell ref="IRY202:ISF202"/>
    <mergeCell ref="ISG202:ISN202"/>
    <mergeCell ref="ISO202:ISV202"/>
    <mergeCell ref="ISW202:ITD202"/>
    <mergeCell ref="ITE202:ITL202"/>
    <mergeCell ref="IPU202:IQB202"/>
    <mergeCell ref="IQC202:IQJ202"/>
    <mergeCell ref="IQK202:IQR202"/>
    <mergeCell ref="IQS202:IQZ202"/>
    <mergeCell ref="IRA202:IRH202"/>
    <mergeCell ref="IRI202:IRP202"/>
    <mergeCell ref="IZA202:IZH202"/>
    <mergeCell ref="IZI202:IZP202"/>
    <mergeCell ref="IZQ202:IZX202"/>
    <mergeCell ref="IZY202:JAF202"/>
    <mergeCell ref="JAG202:JAN202"/>
    <mergeCell ref="JAO202:JAV202"/>
    <mergeCell ref="IXE202:IXL202"/>
    <mergeCell ref="IXM202:IXT202"/>
    <mergeCell ref="IXU202:IYB202"/>
    <mergeCell ref="IYC202:IYJ202"/>
    <mergeCell ref="IYK202:IYR202"/>
    <mergeCell ref="IYS202:IYZ202"/>
    <mergeCell ref="IVI202:IVP202"/>
    <mergeCell ref="IVQ202:IVX202"/>
    <mergeCell ref="IVY202:IWF202"/>
    <mergeCell ref="IWG202:IWN202"/>
    <mergeCell ref="IWO202:IWV202"/>
    <mergeCell ref="IWW202:IXD202"/>
    <mergeCell ref="JEO202:JEV202"/>
    <mergeCell ref="JEW202:JFD202"/>
    <mergeCell ref="JFE202:JFL202"/>
    <mergeCell ref="JFM202:JFT202"/>
    <mergeCell ref="JFU202:JGB202"/>
    <mergeCell ref="JGC202:JGJ202"/>
    <mergeCell ref="JCS202:JCZ202"/>
    <mergeCell ref="JDA202:JDH202"/>
    <mergeCell ref="JDI202:JDP202"/>
    <mergeCell ref="JDQ202:JDX202"/>
    <mergeCell ref="JDY202:JEF202"/>
    <mergeCell ref="JEG202:JEN202"/>
    <mergeCell ref="JAW202:JBD202"/>
    <mergeCell ref="JBE202:JBL202"/>
    <mergeCell ref="JBM202:JBT202"/>
    <mergeCell ref="JBU202:JCB202"/>
    <mergeCell ref="JCC202:JCJ202"/>
    <mergeCell ref="JCK202:JCR202"/>
    <mergeCell ref="JKC202:JKJ202"/>
    <mergeCell ref="JKK202:JKR202"/>
    <mergeCell ref="JKS202:JKZ202"/>
    <mergeCell ref="JLA202:JLH202"/>
    <mergeCell ref="JLI202:JLP202"/>
    <mergeCell ref="JLQ202:JLX202"/>
    <mergeCell ref="JIG202:JIN202"/>
    <mergeCell ref="JIO202:JIV202"/>
    <mergeCell ref="JIW202:JJD202"/>
    <mergeCell ref="JJE202:JJL202"/>
    <mergeCell ref="JJM202:JJT202"/>
    <mergeCell ref="JJU202:JKB202"/>
    <mergeCell ref="JGK202:JGR202"/>
    <mergeCell ref="JGS202:JGZ202"/>
    <mergeCell ref="JHA202:JHH202"/>
    <mergeCell ref="JHI202:JHP202"/>
    <mergeCell ref="JHQ202:JHX202"/>
    <mergeCell ref="JHY202:JIF202"/>
    <mergeCell ref="JPQ202:JPX202"/>
    <mergeCell ref="JPY202:JQF202"/>
    <mergeCell ref="JQG202:JQN202"/>
    <mergeCell ref="JQO202:JQV202"/>
    <mergeCell ref="JQW202:JRD202"/>
    <mergeCell ref="JRE202:JRL202"/>
    <mergeCell ref="JNU202:JOB202"/>
    <mergeCell ref="JOC202:JOJ202"/>
    <mergeCell ref="JOK202:JOR202"/>
    <mergeCell ref="JOS202:JOZ202"/>
    <mergeCell ref="JPA202:JPH202"/>
    <mergeCell ref="JPI202:JPP202"/>
    <mergeCell ref="JLY202:JMF202"/>
    <mergeCell ref="JMG202:JMN202"/>
    <mergeCell ref="JMO202:JMV202"/>
    <mergeCell ref="JMW202:JND202"/>
    <mergeCell ref="JNE202:JNL202"/>
    <mergeCell ref="JNM202:JNT202"/>
    <mergeCell ref="JVE202:JVL202"/>
    <mergeCell ref="JVM202:JVT202"/>
    <mergeCell ref="JVU202:JWB202"/>
    <mergeCell ref="JWC202:JWJ202"/>
    <mergeCell ref="JWK202:JWR202"/>
    <mergeCell ref="JWS202:JWZ202"/>
    <mergeCell ref="JTI202:JTP202"/>
    <mergeCell ref="JTQ202:JTX202"/>
    <mergeCell ref="JTY202:JUF202"/>
    <mergeCell ref="JUG202:JUN202"/>
    <mergeCell ref="JUO202:JUV202"/>
    <mergeCell ref="JUW202:JVD202"/>
    <mergeCell ref="JRM202:JRT202"/>
    <mergeCell ref="JRU202:JSB202"/>
    <mergeCell ref="JSC202:JSJ202"/>
    <mergeCell ref="JSK202:JSR202"/>
    <mergeCell ref="JSS202:JSZ202"/>
    <mergeCell ref="JTA202:JTH202"/>
    <mergeCell ref="KAS202:KAZ202"/>
    <mergeCell ref="KBA202:KBH202"/>
    <mergeCell ref="KBI202:KBP202"/>
    <mergeCell ref="KBQ202:KBX202"/>
    <mergeCell ref="KBY202:KCF202"/>
    <mergeCell ref="KCG202:KCN202"/>
    <mergeCell ref="JYW202:JZD202"/>
    <mergeCell ref="JZE202:JZL202"/>
    <mergeCell ref="JZM202:JZT202"/>
    <mergeCell ref="JZU202:KAB202"/>
    <mergeCell ref="KAC202:KAJ202"/>
    <mergeCell ref="KAK202:KAR202"/>
    <mergeCell ref="JXA202:JXH202"/>
    <mergeCell ref="JXI202:JXP202"/>
    <mergeCell ref="JXQ202:JXX202"/>
    <mergeCell ref="JXY202:JYF202"/>
    <mergeCell ref="JYG202:JYN202"/>
    <mergeCell ref="JYO202:JYV202"/>
    <mergeCell ref="KGG202:KGN202"/>
    <mergeCell ref="KGO202:KGV202"/>
    <mergeCell ref="KGW202:KHD202"/>
    <mergeCell ref="KHE202:KHL202"/>
    <mergeCell ref="KHM202:KHT202"/>
    <mergeCell ref="KHU202:KIB202"/>
    <mergeCell ref="KEK202:KER202"/>
    <mergeCell ref="KES202:KEZ202"/>
    <mergeCell ref="KFA202:KFH202"/>
    <mergeCell ref="KFI202:KFP202"/>
    <mergeCell ref="KFQ202:KFX202"/>
    <mergeCell ref="KFY202:KGF202"/>
    <mergeCell ref="KCO202:KCV202"/>
    <mergeCell ref="KCW202:KDD202"/>
    <mergeCell ref="KDE202:KDL202"/>
    <mergeCell ref="KDM202:KDT202"/>
    <mergeCell ref="KDU202:KEB202"/>
    <mergeCell ref="KEC202:KEJ202"/>
    <mergeCell ref="KLU202:KMB202"/>
    <mergeCell ref="KMC202:KMJ202"/>
    <mergeCell ref="KMK202:KMR202"/>
    <mergeCell ref="KMS202:KMZ202"/>
    <mergeCell ref="KNA202:KNH202"/>
    <mergeCell ref="KNI202:KNP202"/>
    <mergeCell ref="KJY202:KKF202"/>
    <mergeCell ref="KKG202:KKN202"/>
    <mergeCell ref="KKO202:KKV202"/>
    <mergeCell ref="KKW202:KLD202"/>
    <mergeCell ref="KLE202:KLL202"/>
    <mergeCell ref="KLM202:KLT202"/>
    <mergeCell ref="KIC202:KIJ202"/>
    <mergeCell ref="KIK202:KIR202"/>
    <mergeCell ref="KIS202:KIZ202"/>
    <mergeCell ref="KJA202:KJH202"/>
    <mergeCell ref="KJI202:KJP202"/>
    <mergeCell ref="KJQ202:KJX202"/>
    <mergeCell ref="KRI202:KRP202"/>
    <mergeCell ref="KRQ202:KRX202"/>
    <mergeCell ref="KRY202:KSF202"/>
    <mergeCell ref="KSG202:KSN202"/>
    <mergeCell ref="KSO202:KSV202"/>
    <mergeCell ref="KSW202:KTD202"/>
    <mergeCell ref="KPM202:KPT202"/>
    <mergeCell ref="KPU202:KQB202"/>
    <mergeCell ref="KQC202:KQJ202"/>
    <mergeCell ref="KQK202:KQR202"/>
    <mergeCell ref="KQS202:KQZ202"/>
    <mergeCell ref="KRA202:KRH202"/>
    <mergeCell ref="KNQ202:KNX202"/>
    <mergeCell ref="KNY202:KOF202"/>
    <mergeCell ref="KOG202:KON202"/>
    <mergeCell ref="KOO202:KOV202"/>
    <mergeCell ref="KOW202:KPD202"/>
    <mergeCell ref="KPE202:KPL202"/>
    <mergeCell ref="KWW202:KXD202"/>
    <mergeCell ref="KXE202:KXL202"/>
    <mergeCell ref="KXM202:KXT202"/>
    <mergeCell ref="KXU202:KYB202"/>
    <mergeCell ref="KYC202:KYJ202"/>
    <mergeCell ref="KYK202:KYR202"/>
    <mergeCell ref="KVA202:KVH202"/>
    <mergeCell ref="KVI202:KVP202"/>
    <mergeCell ref="KVQ202:KVX202"/>
    <mergeCell ref="KVY202:KWF202"/>
    <mergeCell ref="KWG202:KWN202"/>
    <mergeCell ref="KWO202:KWV202"/>
    <mergeCell ref="KTE202:KTL202"/>
    <mergeCell ref="KTM202:KTT202"/>
    <mergeCell ref="KTU202:KUB202"/>
    <mergeCell ref="KUC202:KUJ202"/>
    <mergeCell ref="KUK202:KUR202"/>
    <mergeCell ref="KUS202:KUZ202"/>
    <mergeCell ref="LCK202:LCR202"/>
    <mergeCell ref="LCS202:LCZ202"/>
    <mergeCell ref="LDA202:LDH202"/>
    <mergeCell ref="LDI202:LDP202"/>
    <mergeCell ref="LDQ202:LDX202"/>
    <mergeCell ref="LDY202:LEF202"/>
    <mergeCell ref="LAO202:LAV202"/>
    <mergeCell ref="LAW202:LBD202"/>
    <mergeCell ref="LBE202:LBL202"/>
    <mergeCell ref="LBM202:LBT202"/>
    <mergeCell ref="LBU202:LCB202"/>
    <mergeCell ref="LCC202:LCJ202"/>
    <mergeCell ref="KYS202:KYZ202"/>
    <mergeCell ref="KZA202:KZH202"/>
    <mergeCell ref="KZI202:KZP202"/>
    <mergeCell ref="KZQ202:KZX202"/>
    <mergeCell ref="KZY202:LAF202"/>
    <mergeCell ref="LAG202:LAN202"/>
    <mergeCell ref="LHY202:LIF202"/>
    <mergeCell ref="LIG202:LIN202"/>
    <mergeCell ref="LIO202:LIV202"/>
    <mergeCell ref="LIW202:LJD202"/>
    <mergeCell ref="LJE202:LJL202"/>
    <mergeCell ref="LJM202:LJT202"/>
    <mergeCell ref="LGC202:LGJ202"/>
    <mergeCell ref="LGK202:LGR202"/>
    <mergeCell ref="LGS202:LGZ202"/>
    <mergeCell ref="LHA202:LHH202"/>
    <mergeCell ref="LHI202:LHP202"/>
    <mergeCell ref="LHQ202:LHX202"/>
    <mergeCell ref="LEG202:LEN202"/>
    <mergeCell ref="LEO202:LEV202"/>
    <mergeCell ref="LEW202:LFD202"/>
    <mergeCell ref="LFE202:LFL202"/>
    <mergeCell ref="LFM202:LFT202"/>
    <mergeCell ref="LFU202:LGB202"/>
    <mergeCell ref="LNM202:LNT202"/>
    <mergeCell ref="LNU202:LOB202"/>
    <mergeCell ref="LOC202:LOJ202"/>
    <mergeCell ref="LOK202:LOR202"/>
    <mergeCell ref="LOS202:LOZ202"/>
    <mergeCell ref="LPA202:LPH202"/>
    <mergeCell ref="LLQ202:LLX202"/>
    <mergeCell ref="LLY202:LMF202"/>
    <mergeCell ref="LMG202:LMN202"/>
    <mergeCell ref="LMO202:LMV202"/>
    <mergeCell ref="LMW202:LND202"/>
    <mergeCell ref="LNE202:LNL202"/>
    <mergeCell ref="LJU202:LKB202"/>
    <mergeCell ref="LKC202:LKJ202"/>
    <mergeCell ref="LKK202:LKR202"/>
    <mergeCell ref="LKS202:LKZ202"/>
    <mergeCell ref="LLA202:LLH202"/>
    <mergeCell ref="LLI202:LLP202"/>
    <mergeCell ref="LTA202:LTH202"/>
    <mergeCell ref="LTI202:LTP202"/>
    <mergeCell ref="LTQ202:LTX202"/>
    <mergeCell ref="LTY202:LUF202"/>
    <mergeCell ref="LUG202:LUN202"/>
    <mergeCell ref="LUO202:LUV202"/>
    <mergeCell ref="LRE202:LRL202"/>
    <mergeCell ref="LRM202:LRT202"/>
    <mergeCell ref="LRU202:LSB202"/>
    <mergeCell ref="LSC202:LSJ202"/>
    <mergeCell ref="LSK202:LSR202"/>
    <mergeCell ref="LSS202:LSZ202"/>
    <mergeCell ref="LPI202:LPP202"/>
    <mergeCell ref="LPQ202:LPX202"/>
    <mergeCell ref="LPY202:LQF202"/>
    <mergeCell ref="LQG202:LQN202"/>
    <mergeCell ref="LQO202:LQV202"/>
    <mergeCell ref="LQW202:LRD202"/>
    <mergeCell ref="LYO202:LYV202"/>
    <mergeCell ref="LYW202:LZD202"/>
    <mergeCell ref="LZE202:LZL202"/>
    <mergeCell ref="LZM202:LZT202"/>
    <mergeCell ref="LZU202:MAB202"/>
    <mergeCell ref="MAC202:MAJ202"/>
    <mergeCell ref="LWS202:LWZ202"/>
    <mergeCell ref="LXA202:LXH202"/>
    <mergeCell ref="LXI202:LXP202"/>
    <mergeCell ref="LXQ202:LXX202"/>
    <mergeCell ref="LXY202:LYF202"/>
    <mergeCell ref="LYG202:LYN202"/>
    <mergeCell ref="LUW202:LVD202"/>
    <mergeCell ref="LVE202:LVL202"/>
    <mergeCell ref="LVM202:LVT202"/>
    <mergeCell ref="LVU202:LWB202"/>
    <mergeCell ref="LWC202:LWJ202"/>
    <mergeCell ref="LWK202:LWR202"/>
    <mergeCell ref="MEC202:MEJ202"/>
    <mergeCell ref="MEK202:MER202"/>
    <mergeCell ref="MES202:MEZ202"/>
    <mergeCell ref="MFA202:MFH202"/>
    <mergeCell ref="MFI202:MFP202"/>
    <mergeCell ref="MFQ202:MFX202"/>
    <mergeCell ref="MCG202:MCN202"/>
    <mergeCell ref="MCO202:MCV202"/>
    <mergeCell ref="MCW202:MDD202"/>
    <mergeCell ref="MDE202:MDL202"/>
    <mergeCell ref="MDM202:MDT202"/>
    <mergeCell ref="MDU202:MEB202"/>
    <mergeCell ref="MAK202:MAR202"/>
    <mergeCell ref="MAS202:MAZ202"/>
    <mergeCell ref="MBA202:MBH202"/>
    <mergeCell ref="MBI202:MBP202"/>
    <mergeCell ref="MBQ202:MBX202"/>
    <mergeCell ref="MBY202:MCF202"/>
    <mergeCell ref="MJQ202:MJX202"/>
    <mergeCell ref="MJY202:MKF202"/>
    <mergeCell ref="MKG202:MKN202"/>
    <mergeCell ref="MKO202:MKV202"/>
    <mergeCell ref="MKW202:MLD202"/>
    <mergeCell ref="MLE202:MLL202"/>
    <mergeCell ref="MHU202:MIB202"/>
    <mergeCell ref="MIC202:MIJ202"/>
    <mergeCell ref="MIK202:MIR202"/>
    <mergeCell ref="MIS202:MIZ202"/>
    <mergeCell ref="MJA202:MJH202"/>
    <mergeCell ref="MJI202:MJP202"/>
    <mergeCell ref="MFY202:MGF202"/>
    <mergeCell ref="MGG202:MGN202"/>
    <mergeCell ref="MGO202:MGV202"/>
    <mergeCell ref="MGW202:MHD202"/>
    <mergeCell ref="MHE202:MHL202"/>
    <mergeCell ref="MHM202:MHT202"/>
    <mergeCell ref="MPE202:MPL202"/>
    <mergeCell ref="MPM202:MPT202"/>
    <mergeCell ref="MPU202:MQB202"/>
    <mergeCell ref="MQC202:MQJ202"/>
    <mergeCell ref="MQK202:MQR202"/>
    <mergeCell ref="MQS202:MQZ202"/>
    <mergeCell ref="MNI202:MNP202"/>
    <mergeCell ref="MNQ202:MNX202"/>
    <mergeCell ref="MNY202:MOF202"/>
    <mergeCell ref="MOG202:MON202"/>
    <mergeCell ref="MOO202:MOV202"/>
    <mergeCell ref="MOW202:MPD202"/>
    <mergeCell ref="MLM202:MLT202"/>
    <mergeCell ref="MLU202:MMB202"/>
    <mergeCell ref="MMC202:MMJ202"/>
    <mergeCell ref="MMK202:MMR202"/>
    <mergeCell ref="MMS202:MMZ202"/>
    <mergeCell ref="MNA202:MNH202"/>
    <mergeCell ref="MUS202:MUZ202"/>
    <mergeCell ref="MVA202:MVH202"/>
    <mergeCell ref="MVI202:MVP202"/>
    <mergeCell ref="MVQ202:MVX202"/>
    <mergeCell ref="MVY202:MWF202"/>
    <mergeCell ref="MWG202:MWN202"/>
    <mergeCell ref="MSW202:MTD202"/>
    <mergeCell ref="MTE202:MTL202"/>
    <mergeCell ref="MTM202:MTT202"/>
    <mergeCell ref="MTU202:MUB202"/>
    <mergeCell ref="MUC202:MUJ202"/>
    <mergeCell ref="MUK202:MUR202"/>
    <mergeCell ref="MRA202:MRH202"/>
    <mergeCell ref="MRI202:MRP202"/>
    <mergeCell ref="MRQ202:MRX202"/>
    <mergeCell ref="MRY202:MSF202"/>
    <mergeCell ref="MSG202:MSN202"/>
    <mergeCell ref="MSO202:MSV202"/>
    <mergeCell ref="NAG202:NAN202"/>
    <mergeCell ref="NAO202:NAV202"/>
    <mergeCell ref="NAW202:NBD202"/>
    <mergeCell ref="NBE202:NBL202"/>
    <mergeCell ref="NBM202:NBT202"/>
    <mergeCell ref="NBU202:NCB202"/>
    <mergeCell ref="MYK202:MYR202"/>
    <mergeCell ref="MYS202:MYZ202"/>
    <mergeCell ref="MZA202:MZH202"/>
    <mergeCell ref="MZI202:MZP202"/>
    <mergeCell ref="MZQ202:MZX202"/>
    <mergeCell ref="MZY202:NAF202"/>
    <mergeCell ref="MWO202:MWV202"/>
    <mergeCell ref="MWW202:MXD202"/>
    <mergeCell ref="MXE202:MXL202"/>
    <mergeCell ref="MXM202:MXT202"/>
    <mergeCell ref="MXU202:MYB202"/>
    <mergeCell ref="MYC202:MYJ202"/>
    <mergeCell ref="NFU202:NGB202"/>
    <mergeCell ref="NGC202:NGJ202"/>
    <mergeCell ref="NGK202:NGR202"/>
    <mergeCell ref="NGS202:NGZ202"/>
    <mergeCell ref="NHA202:NHH202"/>
    <mergeCell ref="NHI202:NHP202"/>
    <mergeCell ref="NDY202:NEF202"/>
    <mergeCell ref="NEG202:NEN202"/>
    <mergeCell ref="NEO202:NEV202"/>
    <mergeCell ref="NEW202:NFD202"/>
    <mergeCell ref="NFE202:NFL202"/>
    <mergeCell ref="NFM202:NFT202"/>
    <mergeCell ref="NCC202:NCJ202"/>
    <mergeCell ref="NCK202:NCR202"/>
    <mergeCell ref="NCS202:NCZ202"/>
    <mergeCell ref="NDA202:NDH202"/>
    <mergeCell ref="NDI202:NDP202"/>
    <mergeCell ref="NDQ202:NDX202"/>
    <mergeCell ref="NLI202:NLP202"/>
    <mergeCell ref="NLQ202:NLX202"/>
    <mergeCell ref="NLY202:NMF202"/>
    <mergeCell ref="NMG202:NMN202"/>
    <mergeCell ref="NMO202:NMV202"/>
    <mergeCell ref="NMW202:NND202"/>
    <mergeCell ref="NJM202:NJT202"/>
    <mergeCell ref="NJU202:NKB202"/>
    <mergeCell ref="NKC202:NKJ202"/>
    <mergeCell ref="NKK202:NKR202"/>
    <mergeCell ref="NKS202:NKZ202"/>
    <mergeCell ref="NLA202:NLH202"/>
    <mergeCell ref="NHQ202:NHX202"/>
    <mergeCell ref="NHY202:NIF202"/>
    <mergeCell ref="NIG202:NIN202"/>
    <mergeCell ref="NIO202:NIV202"/>
    <mergeCell ref="NIW202:NJD202"/>
    <mergeCell ref="NJE202:NJL202"/>
    <mergeCell ref="NQW202:NRD202"/>
    <mergeCell ref="NRE202:NRL202"/>
    <mergeCell ref="NRM202:NRT202"/>
    <mergeCell ref="NRU202:NSB202"/>
    <mergeCell ref="NSC202:NSJ202"/>
    <mergeCell ref="NSK202:NSR202"/>
    <mergeCell ref="NPA202:NPH202"/>
    <mergeCell ref="NPI202:NPP202"/>
    <mergeCell ref="NPQ202:NPX202"/>
    <mergeCell ref="NPY202:NQF202"/>
    <mergeCell ref="NQG202:NQN202"/>
    <mergeCell ref="NQO202:NQV202"/>
    <mergeCell ref="NNE202:NNL202"/>
    <mergeCell ref="NNM202:NNT202"/>
    <mergeCell ref="NNU202:NOB202"/>
    <mergeCell ref="NOC202:NOJ202"/>
    <mergeCell ref="NOK202:NOR202"/>
    <mergeCell ref="NOS202:NOZ202"/>
    <mergeCell ref="NWK202:NWR202"/>
    <mergeCell ref="NWS202:NWZ202"/>
    <mergeCell ref="NXA202:NXH202"/>
    <mergeCell ref="NXI202:NXP202"/>
    <mergeCell ref="NXQ202:NXX202"/>
    <mergeCell ref="NXY202:NYF202"/>
    <mergeCell ref="NUO202:NUV202"/>
    <mergeCell ref="NUW202:NVD202"/>
    <mergeCell ref="NVE202:NVL202"/>
    <mergeCell ref="NVM202:NVT202"/>
    <mergeCell ref="NVU202:NWB202"/>
    <mergeCell ref="NWC202:NWJ202"/>
    <mergeCell ref="NSS202:NSZ202"/>
    <mergeCell ref="NTA202:NTH202"/>
    <mergeCell ref="NTI202:NTP202"/>
    <mergeCell ref="NTQ202:NTX202"/>
    <mergeCell ref="NTY202:NUF202"/>
    <mergeCell ref="NUG202:NUN202"/>
    <mergeCell ref="OBY202:OCF202"/>
    <mergeCell ref="OCG202:OCN202"/>
    <mergeCell ref="OCO202:OCV202"/>
    <mergeCell ref="OCW202:ODD202"/>
    <mergeCell ref="ODE202:ODL202"/>
    <mergeCell ref="ODM202:ODT202"/>
    <mergeCell ref="OAC202:OAJ202"/>
    <mergeCell ref="OAK202:OAR202"/>
    <mergeCell ref="OAS202:OAZ202"/>
    <mergeCell ref="OBA202:OBH202"/>
    <mergeCell ref="OBI202:OBP202"/>
    <mergeCell ref="OBQ202:OBX202"/>
    <mergeCell ref="NYG202:NYN202"/>
    <mergeCell ref="NYO202:NYV202"/>
    <mergeCell ref="NYW202:NZD202"/>
    <mergeCell ref="NZE202:NZL202"/>
    <mergeCell ref="NZM202:NZT202"/>
    <mergeCell ref="NZU202:OAB202"/>
    <mergeCell ref="OHM202:OHT202"/>
    <mergeCell ref="OHU202:OIB202"/>
    <mergeCell ref="OIC202:OIJ202"/>
    <mergeCell ref="OIK202:OIR202"/>
    <mergeCell ref="OIS202:OIZ202"/>
    <mergeCell ref="OJA202:OJH202"/>
    <mergeCell ref="OFQ202:OFX202"/>
    <mergeCell ref="OFY202:OGF202"/>
    <mergeCell ref="OGG202:OGN202"/>
    <mergeCell ref="OGO202:OGV202"/>
    <mergeCell ref="OGW202:OHD202"/>
    <mergeCell ref="OHE202:OHL202"/>
    <mergeCell ref="ODU202:OEB202"/>
    <mergeCell ref="OEC202:OEJ202"/>
    <mergeCell ref="OEK202:OER202"/>
    <mergeCell ref="OES202:OEZ202"/>
    <mergeCell ref="OFA202:OFH202"/>
    <mergeCell ref="OFI202:OFP202"/>
    <mergeCell ref="ONA202:ONH202"/>
    <mergeCell ref="ONI202:ONP202"/>
    <mergeCell ref="ONQ202:ONX202"/>
    <mergeCell ref="ONY202:OOF202"/>
    <mergeCell ref="OOG202:OON202"/>
    <mergeCell ref="OOO202:OOV202"/>
    <mergeCell ref="OLE202:OLL202"/>
    <mergeCell ref="OLM202:OLT202"/>
    <mergeCell ref="OLU202:OMB202"/>
    <mergeCell ref="OMC202:OMJ202"/>
    <mergeCell ref="OMK202:OMR202"/>
    <mergeCell ref="OMS202:OMZ202"/>
    <mergeCell ref="OJI202:OJP202"/>
    <mergeCell ref="OJQ202:OJX202"/>
    <mergeCell ref="OJY202:OKF202"/>
    <mergeCell ref="OKG202:OKN202"/>
    <mergeCell ref="OKO202:OKV202"/>
    <mergeCell ref="OKW202:OLD202"/>
    <mergeCell ref="OSO202:OSV202"/>
    <mergeCell ref="OSW202:OTD202"/>
    <mergeCell ref="OTE202:OTL202"/>
    <mergeCell ref="OTM202:OTT202"/>
    <mergeCell ref="OTU202:OUB202"/>
    <mergeCell ref="OUC202:OUJ202"/>
    <mergeCell ref="OQS202:OQZ202"/>
    <mergeCell ref="ORA202:ORH202"/>
    <mergeCell ref="ORI202:ORP202"/>
    <mergeCell ref="ORQ202:ORX202"/>
    <mergeCell ref="ORY202:OSF202"/>
    <mergeCell ref="OSG202:OSN202"/>
    <mergeCell ref="OOW202:OPD202"/>
    <mergeCell ref="OPE202:OPL202"/>
    <mergeCell ref="OPM202:OPT202"/>
    <mergeCell ref="OPU202:OQB202"/>
    <mergeCell ref="OQC202:OQJ202"/>
    <mergeCell ref="OQK202:OQR202"/>
    <mergeCell ref="OYC202:OYJ202"/>
    <mergeCell ref="OYK202:OYR202"/>
    <mergeCell ref="OYS202:OYZ202"/>
    <mergeCell ref="OZA202:OZH202"/>
    <mergeCell ref="OZI202:OZP202"/>
    <mergeCell ref="OZQ202:OZX202"/>
    <mergeCell ref="OWG202:OWN202"/>
    <mergeCell ref="OWO202:OWV202"/>
    <mergeCell ref="OWW202:OXD202"/>
    <mergeCell ref="OXE202:OXL202"/>
    <mergeCell ref="OXM202:OXT202"/>
    <mergeCell ref="OXU202:OYB202"/>
    <mergeCell ref="OUK202:OUR202"/>
    <mergeCell ref="OUS202:OUZ202"/>
    <mergeCell ref="OVA202:OVH202"/>
    <mergeCell ref="OVI202:OVP202"/>
    <mergeCell ref="OVQ202:OVX202"/>
    <mergeCell ref="OVY202:OWF202"/>
    <mergeCell ref="PDQ202:PDX202"/>
    <mergeCell ref="PDY202:PEF202"/>
    <mergeCell ref="PEG202:PEN202"/>
    <mergeCell ref="PEO202:PEV202"/>
    <mergeCell ref="PEW202:PFD202"/>
    <mergeCell ref="PFE202:PFL202"/>
    <mergeCell ref="PBU202:PCB202"/>
    <mergeCell ref="PCC202:PCJ202"/>
    <mergeCell ref="PCK202:PCR202"/>
    <mergeCell ref="PCS202:PCZ202"/>
    <mergeCell ref="PDA202:PDH202"/>
    <mergeCell ref="PDI202:PDP202"/>
    <mergeCell ref="OZY202:PAF202"/>
    <mergeCell ref="PAG202:PAN202"/>
    <mergeCell ref="PAO202:PAV202"/>
    <mergeCell ref="PAW202:PBD202"/>
    <mergeCell ref="PBE202:PBL202"/>
    <mergeCell ref="PBM202:PBT202"/>
    <mergeCell ref="PJE202:PJL202"/>
    <mergeCell ref="PJM202:PJT202"/>
    <mergeCell ref="PJU202:PKB202"/>
    <mergeCell ref="PKC202:PKJ202"/>
    <mergeCell ref="PKK202:PKR202"/>
    <mergeCell ref="PKS202:PKZ202"/>
    <mergeCell ref="PHI202:PHP202"/>
    <mergeCell ref="PHQ202:PHX202"/>
    <mergeCell ref="PHY202:PIF202"/>
    <mergeCell ref="PIG202:PIN202"/>
    <mergeCell ref="PIO202:PIV202"/>
    <mergeCell ref="PIW202:PJD202"/>
    <mergeCell ref="PFM202:PFT202"/>
    <mergeCell ref="PFU202:PGB202"/>
    <mergeCell ref="PGC202:PGJ202"/>
    <mergeCell ref="PGK202:PGR202"/>
    <mergeCell ref="PGS202:PGZ202"/>
    <mergeCell ref="PHA202:PHH202"/>
    <mergeCell ref="POS202:POZ202"/>
    <mergeCell ref="PPA202:PPH202"/>
    <mergeCell ref="PPI202:PPP202"/>
    <mergeCell ref="PPQ202:PPX202"/>
    <mergeCell ref="PPY202:PQF202"/>
    <mergeCell ref="PQG202:PQN202"/>
    <mergeCell ref="PMW202:PND202"/>
    <mergeCell ref="PNE202:PNL202"/>
    <mergeCell ref="PNM202:PNT202"/>
    <mergeCell ref="PNU202:POB202"/>
    <mergeCell ref="POC202:POJ202"/>
    <mergeCell ref="POK202:POR202"/>
    <mergeCell ref="PLA202:PLH202"/>
    <mergeCell ref="PLI202:PLP202"/>
    <mergeCell ref="PLQ202:PLX202"/>
    <mergeCell ref="PLY202:PMF202"/>
    <mergeCell ref="PMG202:PMN202"/>
    <mergeCell ref="PMO202:PMV202"/>
    <mergeCell ref="PUG202:PUN202"/>
    <mergeCell ref="PUO202:PUV202"/>
    <mergeCell ref="PUW202:PVD202"/>
    <mergeCell ref="PVE202:PVL202"/>
    <mergeCell ref="PVM202:PVT202"/>
    <mergeCell ref="PVU202:PWB202"/>
    <mergeCell ref="PSK202:PSR202"/>
    <mergeCell ref="PSS202:PSZ202"/>
    <mergeCell ref="PTA202:PTH202"/>
    <mergeCell ref="PTI202:PTP202"/>
    <mergeCell ref="PTQ202:PTX202"/>
    <mergeCell ref="PTY202:PUF202"/>
    <mergeCell ref="PQO202:PQV202"/>
    <mergeCell ref="PQW202:PRD202"/>
    <mergeCell ref="PRE202:PRL202"/>
    <mergeCell ref="PRM202:PRT202"/>
    <mergeCell ref="PRU202:PSB202"/>
    <mergeCell ref="PSC202:PSJ202"/>
    <mergeCell ref="PZU202:QAB202"/>
    <mergeCell ref="QAC202:QAJ202"/>
    <mergeCell ref="QAK202:QAR202"/>
    <mergeCell ref="QAS202:QAZ202"/>
    <mergeCell ref="QBA202:QBH202"/>
    <mergeCell ref="QBI202:QBP202"/>
    <mergeCell ref="PXY202:PYF202"/>
    <mergeCell ref="PYG202:PYN202"/>
    <mergeCell ref="PYO202:PYV202"/>
    <mergeCell ref="PYW202:PZD202"/>
    <mergeCell ref="PZE202:PZL202"/>
    <mergeCell ref="PZM202:PZT202"/>
    <mergeCell ref="PWC202:PWJ202"/>
    <mergeCell ref="PWK202:PWR202"/>
    <mergeCell ref="PWS202:PWZ202"/>
    <mergeCell ref="PXA202:PXH202"/>
    <mergeCell ref="PXI202:PXP202"/>
    <mergeCell ref="PXQ202:PXX202"/>
    <mergeCell ref="QFI202:QFP202"/>
    <mergeCell ref="QFQ202:QFX202"/>
    <mergeCell ref="QFY202:QGF202"/>
    <mergeCell ref="QGG202:QGN202"/>
    <mergeCell ref="QGO202:QGV202"/>
    <mergeCell ref="QGW202:QHD202"/>
    <mergeCell ref="QDM202:QDT202"/>
    <mergeCell ref="QDU202:QEB202"/>
    <mergeCell ref="QEC202:QEJ202"/>
    <mergeCell ref="QEK202:QER202"/>
    <mergeCell ref="QES202:QEZ202"/>
    <mergeCell ref="QFA202:QFH202"/>
    <mergeCell ref="QBQ202:QBX202"/>
    <mergeCell ref="QBY202:QCF202"/>
    <mergeCell ref="QCG202:QCN202"/>
    <mergeCell ref="QCO202:QCV202"/>
    <mergeCell ref="QCW202:QDD202"/>
    <mergeCell ref="QDE202:QDL202"/>
    <mergeCell ref="QKW202:QLD202"/>
    <mergeCell ref="QLE202:QLL202"/>
    <mergeCell ref="QLM202:QLT202"/>
    <mergeCell ref="QLU202:QMB202"/>
    <mergeCell ref="QMC202:QMJ202"/>
    <mergeCell ref="QMK202:QMR202"/>
    <mergeCell ref="QJA202:QJH202"/>
    <mergeCell ref="QJI202:QJP202"/>
    <mergeCell ref="QJQ202:QJX202"/>
    <mergeCell ref="QJY202:QKF202"/>
    <mergeCell ref="QKG202:QKN202"/>
    <mergeCell ref="QKO202:QKV202"/>
    <mergeCell ref="QHE202:QHL202"/>
    <mergeCell ref="QHM202:QHT202"/>
    <mergeCell ref="QHU202:QIB202"/>
    <mergeCell ref="QIC202:QIJ202"/>
    <mergeCell ref="QIK202:QIR202"/>
    <mergeCell ref="QIS202:QIZ202"/>
    <mergeCell ref="QQK202:QQR202"/>
    <mergeCell ref="QQS202:QQZ202"/>
    <mergeCell ref="QRA202:QRH202"/>
    <mergeCell ref="QRI202:QRP202"/>
    <mergeCell ref="QRQ202:QRX202"/>
    <mergeCell ref="QRY202:QSF202"/>
    <mergeCell ref="QOO202:QOV202"/>
    <mergeCell ref="QOW202:QPD202"/>
    <mergeCell ref="QPE202:QPL202"/>
    <mergeCell ref="QPM202:QPT202"/>
    <mergeCell ref="QPU202:QQB202"/>
    <mergeCell ref="QQC202:QQJ202"/>
    <mergeCell ref="QMS202:QMZ202"/>
    <mergeCell ref="QNA202:QNH202"/>
    <mergeCell ref="QNI202:QNP202"/>
    <mergeCell ref="QNQ202:QNX202"/>
    <mergeCell ref="QNY202:QOF202"/>
    <mergeCell ref="QOG202:QON202"/>
    <mergeCell ref="QVY202:QWF202"/>
    <mergeCell ref="QWG202:QWN202"/>
    <mergeCell ref="QWO202:QWV202"/>
    <mergeCell ref="QWW202:QXD202"/>
    <mergeCell ref="QXE202:QXL202"/>
    <mergeCell ref="QXM202:QXT202"/>
    <mergeCell ref="QUC202:QUJ202"/>
    <mergeCell ref="QUK202:QUR202"/>
    <mergeCell ref="QUS202:QUZ202"/>
    <mergeCell ref="QVA202:QVH202"/>
    <mergeCell ref="QVI202:QVP202"/>
    <mergeCell ref="QVQ202:QVX202"/>
    <mergeCell ref="QSG202:QSN202"/>
    <mergeCell ref="QSO202:QSV202"/>
    <mergeCell ref="QSW202:QTD202"/>
    <mergeCell ref="QTE202:QTL202"/>
    <mergeCell ref="QTM202:QTT202"/>
    <mergeCell ref="QTU202:QUB202"/>
    <mergeCell ref="RBM202:RBT202"/>
    <mergeCell ref="RBU202:RCB202"/>
    <mergeCell ref="RCC202:RCJ202"/>
    <mergeCell ref="RCK202:RCR202"/>
    <mergeCell ref="RCS202:RCZ202"/>
    <mergeCell ref="RDA202:RDH202"/>
    <mergeCell ref="QZQ202:QZX202"/>
    <mergeCell ref="QZY202:RAF202"/>
    <mergeCell ref="RAG202:RAN202"/>
    <mergeCell ref="RAO202:RAV202"/>
    <mergeCell ref="RAW202:RBD202"/>
    <mergeCell ref="RBE202:RBL202"/>
    <mergeCell ref="QXU202:QYB202"/>
    <mergeCell ref="QYC202:QYJ202"/>
    <mergeCell ref="QYK202:QYR202"/>
    <mergeCell ref="QYS202:QYZ202"/>
    <mergeCell ref="QZA202:QZH202"/>
    <mergeCell ref="QZI202:QZP202"/>
    <mergeCell ref="RHA202:RHH202"/>
    <mergeCell ref="RHI202:RHP202"/>
    <mergeCell ref="RHQ202:RHX202"/>
    <mergeCell ref="RHY202:RIF202"/>
    <mergeCell ref="RIG202:RIN202"/>
    <mergeCell ref="RIO202:RIV202"/>
    <mergeCell ref="RFE202:RFL202"/>
    <mergeCell ref="RFM202:RFT202"/>
    <mergeCell ref="RFU202:RGB202"/>
    <mergeCell ref="RGC202:RGJ202"/>
    <mergeCell ref="RGK202:RGR202"/>
    <mergeCell ref="RGS202:RGZ202"/>
    <mergeCell ref="RDI202:RDP202"/>
    <mergeCell ref="RDQ202:RDX202"/>
    <mergeCell ref="RDY202:REF202"/>
    <mergeCell ref="REG202:REN202"/>
    <mergeCell ref="REO202:REV202"/>
    <mergeCell ref="REW202:RFD202"/>
    <mergeCell ref="RMO202:RMV202"/>
    <mergeCell ref="RMW202:RND202"/>
    <mergeCell ref="RNE202:RNL202"/>
    <mergeCell ref="RNM202:RNT202"/>
    <mergeCell ref="RNU202:ROB202"/>
    <mergeCell ref="ROC202:ROJ202"/>
    <mergeCell ref="RKS202:RKZ202"/>
    <mergeCell ref="RLA202:RLH202"/>
    <mergeCell ref="RLI202:RLP202"/>
    <mergeCell ref="RLQ202:RLX202"/>
    <mergeCell ref="RLY202:RMF202"/>
    <mergeCell ref="RMG202:RMN202"/>
    <mergeCell ref="RIW202:RJD202"/>
    <mergeCell ref="RJE202:RJL202"/>
    <mergeCell ref="RJM202:RJT202"/>
    <mergeCell ref="RJU202:RKB202"/>
    <mergeCell ref="RKC202:RKJ202"/>
    <mergeCell ref="RKK202:RKR202"/>
    <mergeCell ref="RSC202:RSJ202"/>
    <mergeCell ref="RSK202:RSR202"/>
    <mergeCell ref="RSS202:RSZ202"/>
    <mergeCell ref="RTA202:RTH202"/>
    <mergeCell ref="RTI202:RTP202"/>
    <mergeCell ref="RTQ202:RTX202"/>
    <mergeCell ref="RQG202:RQN202"/>
    <mergeCell ref="RQO202:RQV202"/>
    <mergeCell ref="RQW202:RRD202"/>
    <mergeCell ref="RRE202:RRL202"/>
    <mergeCell ref="RRM202:RRT202"/>
    <mergeCell ref="RRU202:RSB202"/>
    <mergeCell ref="ROK202:ROR202"/>
    <mergeCell ref="ROS202:ROZ202"/>
    <mergeCell ref="RPA202:RPH202"/>
    <mergeCell ref="RPI202:RPP202"/>
    <mergeCell ref="RPQ202:RPX202"/>
    <mergeCell ref="RPY202:RQF202"/>
    <mergeCell ref="RXQ202:RXX202"/>
    <mergeCell ref="RXY202:RYF202"/>
    <mergeCell ref="RYG202:RYN202"/>
    <mergeCell ref="RYO202:RYV202"/>
    <mergeCell ref="RYW202:RZD202"/>
    <mergeCell ref="RZE202:RZL202"/>
    <mergeCell ref="RVU202:RWB202"/>
    <mergeCell ref="RWC202:RWJ202"/>
    <mergeCell ref="RWK202:RWR202"/>
    <mergeCell ref="RWS202:RWZ202"/>
    <mergeCell ref="RXA202:RXH202"/>
    <mergeCell ref="RXI202:RXP202"/>
    <mergeCell ref="RTY202:RUF202"/>
    <mergeCell ref="RUG202:RUN202"/>
    <mergeCell ref="RUO202:RUV202"/>
    <mergeCell ref="RUW202:RVD202"/>
    <mergeCell ref="RVE202:RVL202"/>
    <mergeCell ref="RVM202:RVT202"/>
    <mergeCell ref="SDE202:SDL202"/>
    <mergeCell ref="SDM202:SDT202"/>
    <mergeCell ref="SDU202:SEB202"/>
    <mergeCell ref="SEC202:SEJ202"/>
    <mergeCell ref="SEK202:SER202"/>
    <mergeCell ref="SES202:SEZ202"/>
    <mergeCell ref="SBI202:SBP202"/>
    <mergeCell ref="SBQ202:SBX202"/>
    <mergeCell ref="SBY202:SCF202"/>
    <mergeCell ref="SCG202:SCN202"/>
    <mergeCell ref="SCO202:SCV202"/>
    <mergeCell ref="SCW202:SDD202"/>
    <mergeCell ref="RZM202:RZT202"/>
    <mergeCell ref="RZU202:SAB202"/>
    <mergeCell ref="SAC202:SAJ202"/>
    <mergeCell ref="SAK202:SAR202"/>
    <mergeCell ref="SAS202:SAZ202"/>
    <mergeCell ref="SBA202:SBH202"/>
    <mergeCell ref="SIS202:SIZ202"/>
    <mergeCell ref="SJA202:SJH202"/>
    <mergeCell ref="SJI202:SJP202"/>
    <mergeCell ref="SJQ202:SJX202"/>
    <mergeCell ref="SJY202:SKF202"/>
    <mergeCell ref="SKG202:SKN202"/>
    <mergeCell ref="SGW202:SHD202"/>
    <mergeCell ref="SHE202:SHL202"/>
    <mergeCell ref="SHM202:SHT202"/>
    <mergeCell ref="SHU202:SIB202"/>
    <mergeCell ref="SIC202:SIJ202"/>
    <mergeCell ref="SIK202:SIR202"/>
    <mergeCell ref="SFA202:SFH202"/>
    <mergeCell ref="SFI202:SFP202"/>
    <mergeCell ref="SFQ202:SFX202"/>
    <mergeCell ref="SFY202:SGF202"/>
    <mergeCell ref="SGG202:SGN202"/>
    <mergeCell ref="SGO202:SGV202"/>
    <mergeCell ref="SOG202:SON202"/>
    <mergeCell ref="SOO202:SOV202"/>
    <mergeCell ref="SOW202:SPD202"/>
    <mergeCell ref="SPE202:SPL202"/>
    <mergeCell ref="SPM202:SPT202"/>
    <mergeCell ref="SPU202:SQB202"/>
    <mergeCell ref="SMK202:SMR202"/>
    <mergeCell ref="SMS202:SMZ202"/>
    <mergeCell ref="SNA202:SNH202"/>
    <mergeCell ref="SNI202:SNP202"/>
    <mergeCell ref="SNQ202:SNX202"/>
    <mergeCell ref="SNY202:SOF202"/>
    <mergeCell ref="SKO202:SKV202"/>
    <mergeCell ref="SKW202:SLD202"/>
    <mergeCell ref="SLE202:SLL202"/>
    <mergeCell ref="SLM202:SLT202"/>
    <mergeCell ref="SLU202:SMB202"/>
    <mergeCell ref="SMC202:SMJ202"/>
    <mergeCell ref="STU202:SUB202"/>
    <mergeCell ref="SUC202:SUJ202"/>
    <mergeCell ref="SUK202:SUR202"/>
    <mergeCell ref="SUS202:SUZ202"/>
    <mergeCell ref="SVA202:SVH202"/>
    <mergeCell ref="SVI202:SVP202"/>
    <mergeCell ref="SRY202:SSF202"/>
    <mergeCell ref="SSG202:SSN202"/>
    <mergeCell ref="SSO202:SSV202"/>
    <mergeCell ref="SSW202:STD202"/>
    <mergeCell ref="STE202:STL202"/>
    <mergeCell ref="STM202:STT202"/>
    <mergeCell ref="SQC202:SQJ202"/>
    <mergeCell ref="SQK202:SQR202"/>
    <mergeCell ref="SQS202:SQZ202"/>
    <mergeCell ref="SRA202:SRH202"/>
    <mergeCell ref="SRI202:SRP202"/>
    <mergeCell ref="SRQ202:SRX202"/>
    <mergeCell ref="SZI202:SZP202"/>
    <mergeCell ref="SZQ202:SZX202"/>
    <mergeCell ref="SZY202:TAF202"/>
    <mergeCell ref="TAG202:TAN202"/>
    <mergeCell ref="TAO202:TAV202"/>
    <mergeCell ref="TAW202:TBD202"/>
    <mergeCell ref="SXM202:SXT202"/>
    <mergeCell ref="SXU202:SYB202"/>
    <mergeCell ref="SYC202:SYJ202"/>
    <mergeCell ref="SYK202:SYR202"/>
    <mergeCell ref="SYS202:SYZ202"/>
    <mergeCell ref="SZA202:SZH202"/>
    <mergeCell ref="SVQ202:SVX202"/>
    <mergeCell ref="SVY202:SWF202"/>
    <mergeCell ref="SWG202:SWN202"/>
    <mergeCell ref="SWO202:SWV202"/>
    <mergeCell ref="SWW202:SXD202"/>
    <mergeCell ref="SXE202:SXL202"/>
    <mergeCell ref="TEW202:TFD202"/>
    <mergeCell ref="TFE202:TFL202"/>
    <mergeCell ref="TFM202:TFT202"/>
    <mergeCell ref="TFU202:TGB202"/>
    <mergeCell ref="TGC202:TGJ202"/>
    <mergeCell ref="TGK202:TGR202"/>
    <mergeCell ref="TDA202:TDH202"/>
    <mergeCell ref="TDI202:TDP202"/>
    <mergeCell ref="TDQ202:TDX202"/>
    <mergeCell ref="TDY202:TEF202"/>
    <mergeCell ref="TEG202:TEN202"/>
    <mergeCell ref="TEO202:TEV202"/>
    <mergeCell ref="TBE202:TBL202"/>
    <mergeCell ref="TBM202:TBT202"/>
    <mergeCell ref="TBU202:TCB202"/>
    <mergeCell ref="TCC202:TCJ202"/>
    <mergeCell ref="TCK202:TCR202"/>
    <mergeCell ref="TCS202:TCZ202"/>
    <mergeCell ref="TKK202:TKR202"/>
    <mergeCell ref="TKS202:TKZ202"/>
    <mergeCell ref="TLA202:TLH202"/>
    <mergeCell ref="TLI202:TLP202"/>
    <mergeCell ref="TLQ202:TLX202"/>
    <mergeCell ref="TLY202:TMF202"/>
    <mergeCell ref="TIO202:TIV202"/>
    <mergeCell ref="TIW202:TJD202"/>
    <mergeCell ref="TJE202:TJL202"/>
    <mergeCell ref="TJM202:TJT202"/>
    <mergeCell ref="TJU202:TKB202"/>
    <mergeCell ref="TKC202:TKJ202"/>
    <mergeCell ref="TGS202:TGZ202"/>
    <mergeCell ref="THA202:THH202"/>
    <mergeCell ref="THI202:THP202"/>
    <mergeCell ref="THQ202:THX202"/>
    <mergeCell ref="THY202:TIF202"/>
    <mergeCell ref="TIG202:TIN202"/>
    <mergeCell ref="TPY202:TQF202"/>
    <mergeCell ref="TQG202:TQN202"/>
    <mergeCell ref="TQO202:TQV202"/>
    <mergeCell ref="TQW202:TRD202"/>
    <mergeCell ref="TRE202:TRL202"/>
    <mergeCell ref="TRM202:TRT202"/>
    <mergeCell ref="TOC202:TOJ202"/>
    <mergeCell ref="TOK202:TOR202"/>
    <mergeCell ref="TOS202:TOZ202"/>
    <mergeCell ref="TPA202:TPH202"/>
    <mergeCell ref="TPI202:TPP202"/>
    <mergeCell ref="TPQ202:TPX202"/>
    <mergeCell ref="TMG202:TMN202"/>
    <mergeCell ref="TMO202:TMV202"/>
    <mergeCell ref="TMW202:TND202"/>
    <mergeCell ref="TNE202:TNL202"/>
    <mergeCell ref="TNM202:TNT202"/>
    <mergeCell ref="TNU202:TOB202"/>
    <mergeCell ref="TVM202:TVT202"/>
    <mergeCell ref="TVU202:TWB202"/>
    <mergeCell ref="TWC202:TWJ202"/>
    <mergeCell ref="TWK202:TWR202"/>
    <mergeCell ref="TWS202:TWZ202"/>
    <mergeCell ref="TXA202:TXH202"/>
    <mergeCell ref="TTQ202:TTX202"/>
    <mergeCell ref="TTY202:TUF202"/>
    <mergeCell ref="TUG202:TUN202"/>
    <mergeCell ref="TUO202:TUV202"/>
    <mergeCell ref="TUW202:TVD202"/>
    <mergeCell ref="TVE202:TVL202"/>
    <mergeCell ref="TRU202:TSB202"/>
    <mergeCell ref="TSC202:TSJ202"/>
    <mergeCell ref="TSK202:TSR202"/>
    <mergeCell ref="TSS202:TSZ202"/>
    <mergeCell ref="TTA202:TTH202"/>
    <mergeCell ref="TTI202:TTP202"/>
    <mergeCell ref="UBA202:UBH202"/>
    <mergeCell ref="UBI202:UBP202"/>
    <mergeCell ref="UBQ202:UBX202"/>
    <mergeCell ref="UBY202:UCF202"/>
    <mergeCell ref="UCG202:UCN202"/>
    <mergeCell ref="UCO202:UCV202"/>
    <mergeCell ref="TZE202:TZL202"/>
    <mergeCell ref="TZM202:TZT202"/>
    <mergeCell ref="TZU202:UAB202"/>
    <mergeCell ref="UAC202:UAJ202"/>
    <mergeCell ref="UAK202:UAR202"/>
    <mergeCell ref="UAS202:UAZ202"/>
    <mergeCell ref="TXI202:TXP202"/>
    <mergeCell ref="TXQ202:TXX202"/>
    <mergeCell ref="TXY202:TYF202"/>
    <mergeCell ref="TYG202:TYN202"/>
    <mergeCell ref="TYO202:TYV202"/>
    <mergeCell ref="TYW202:TZD202"/>
    <mergeCell ref="UGO202:UGV202"/>
    <mergeCell ref="UGW202:UHD202"/>
    <mergeCell ref="UHE202:UHL202"/>
    <mergeCell ref="UHM202:UHT202"/>
    <mergeCell ref="UHU202:UIB202"/>
    <mergeCell ref="UIC202:UIJ202"/>
    <mergeCell ref="UES202:UEZ202"/>
    <mergeCell ref="UFA202:UFH202"/>
    <mergeCell ref="UFI202:UFP202"/>
    <mergeCell ref="UFQ202:UFX202"/>
    <mergeCell ref="UFY202:UGF202"/>
    <mergeCell ref="UGG202:UGN202"/>
    <mergeCell ref="UCW202:UDD202"/>
    <mergeCell ref="UDE202:UDL202"/>
    <mergeCell ref="UDM202:UDT202"/>
    <mergeCell ref="UDU202:UEB202"/>
    <mergeCell ref="UEC202:UEJ202"/>
    <mergeCell ref="UEK202:UER202"/>
    <mergeCell ref="UMC202:UMJ202"/>
    <mergeCell ref="UMK202:UMR202"/>
    <mergeCell ref="UMS202:UMZ202"/>
    <mergeCell ref="UNA202:UNH202"/>
    <mergeCell ref="UNI202:UNP202"/>
    <mergeCell ref="UNQ202:UNX202"/>
    <mergeCell ref="UKG202:UKN202"/>
    <mergeCell ref="UKO202:UKV202"/>
    <mergeCell ref="UKW202:ULD202"/>
    <mergeCell ref="ULE202:ULL202"/>
    <mergeCell ref="ULM202:ULT202"/>
    <mergeCell ref="ULU202:UMB202"/>
    <mergeCell ref="UIK202:UIR202"/>
    <mergeCell ref="UIS202:UIZ202"/>
    <mergeCell ref="UJA202:UJH202"/>
    <mergeCell ref="UJI202:UJP202"/>
    <mergeCell ref="UJQ202:UJX202"/>
    <mergeCell ref="UJY202:UKF202"/>
    <mergeCell ref="URQ202:URX202"/>
    <mergeCell ref="URY202:USF202"/>
    <mergeCell ref="USG202:USN202"/>
    <mergeCell ref="USO202:USV202"/>
    <mergeCell ref="USW202:UTD202"/>
    <mergeCell ref="UTE202:UTL202"/>
    <mergeCell ref="UPU202:UQB202"/>
    <mergeCell ref="UQC202:UQJ202"/>
    <mergeCell ref="UQK202:UQR202"/>
    <mergeCell ref="UQS202:UQZ202"/>
    <mergeCell ref="URA202:URH202"/>
    <mergeCell ref="URI202:URP202"/>
    <mergeCell ref="UNY202:UOF202"/>
    <mergeCell ref="UOG202:UON202"/>
    <mergeCell ref="UOO202:UOV202"/>
    <mergeCell ref="UOW202:UPD202"/>
    <mergeCell ref="UPE202:UPL202"/>
    <mergeCell ref="UPM202:UPT202"/>
    <mergeCell ref="UXE202:UXL202"/>
    <mergeCell ref="UXM202:UXT202"/>
    <mergeCell ref="UXU202:UYB202"/>
    <mergeCell ref="UYC202:UYJ202"/>
    <mergeCell ref="UYK202:UYR202"/>
    <mergeCell ref="UYS202:UYZ202"/>
    <mergeCell ref="UVI202:UVP202"/>
    <mergeCell ref="UVQ202:UVX202"/>
    <mergeCell ref="UVY202:UWF202"/>
    <mergeCell ref="UWG202:UWN202"/>
    <mergeCell ref="UWO202:UWV202"/>
    <mergeCell ref="UWW202:UXD202"/>
    <mergeCell ref="UTM202:UTT202"/>
    <mergeCell ref="UTU202:UUB202"/>
    <mergeCell ref="UUC202:UUJ202"/>
    <mergeCell ref="UUK202:UUR202"/>
    <mergeCell ref="UUS202:UUZ202"/>
    <mergeCell ref="UVA202:UVH202"/>
    <mergeCell ref="VCS202:VCZ202"/>
    <mergeCell ref="VDA202:VDH202"/>
    <mergeCell ref="VDI202:VDP202"/>
    <mergeCell ref="VDQ202:VDX202"/>
    <mergeCell ref="VDY202:VEF202"/>
    <mergeCell ref="VEG202:VEN202"/>
    <mergeCell ref="VAW202:VBD202"/>
    <mergeCell ref="VBE202:VBL202"/>
    <mergeCell ref="VBM202:VBT202"/>
    <mergeCell ref="VBU202:VCB202"/>
    <mergeCell ref="VCC202:VCJ202"/>
    <mergeCell ref="VCK202:VCR202"/>
    <mergeCell ref="UZA202:UZH202"/>
    <mergeCell ref="UZI202:UZP202"/>
    <mergeCell ref="UZQ202:UZX202"/>
    <mergeCell ref="UZY202:VAF202"/>
    <mergeCell ref="VAG202:VAN202"/>
    <mergeCell ref="VAO202:VAV202"/>
    <mergeCell ref="VIG202:VIN202"/>
    <mergeCell ref="VIO202:VIV202"/>
    <mergeCell ref="VIW202:VJD202"/>
    <mergeCell ref="VJE202:VJL202"/>
    <mergeCell ref="VJM202:VJT202"/>
    <mergeCell ref="VJU202:VKB202"/>
    <mergeCell ref="VGK202:VGR202"/>
    <mergeCell ref="VGS202:VGZ202"/>
    <mergeCell ref="VHA202:VHH202"/>
    <mergeCell ref="VHI202:VHP202"/>
    <mergeCell ref="VHQ202:VHX202"/>
    <mergeCell ref="VHY202:VIF202"/>
    <mergeCell ref="VEO202:VEV202"/>
    <mergeCell ref="VEW202:VFD202"/>
    <mergeCell ref="VFE202:VFL202"/>
    <mergeCell ref="VFM202:VFT202"/>
    <mergeCell ref="VFU202:VGB202"/>
    <mergeCell ref="VGC202:VGJ202"/>
    <mergeCell ref="VNU202:VOB202"/>
    <mergeCell ref="VOC202:VOJ202"/>
    <mergeCell ref="VOK202:VOR202"/>
    <mergeCell ref="VOS202:VOZ202"/>
    <mergeCell ref="VPA202:VPH202"/>
    <mergeCell ref="VPI202:VPP202"/>
    <mergeCell ref="VLY202:VMF202"/>
    <mergeCell ref="VMG202:VMN202"/>
    <mergeCell ref="VMO202:VMV202"/>
    <mergeCell ref="VMW202:VND202"/>
    <mergeCell ref="VNE202:VNL202"/>
    <mergeCell ref="VNM202:VNT202"/>
    <mergeCell ref="VKC202:VKJ202"/>
    <mergeCell ref="VKK202:VKR202"/>
    <mergeCell ref="VKS202:VKZ202"/>
    <mergeCell ref="VLA202:VLH202"/>
    <mergeCell ref="VLI202:VLP202"/>
    <mergeCell ref="VLQ202:VLX202"/>
    <mergeCell ref="VTI202:VTP202"/>
    <mergeCell ref="VTQ202:VTX202"/>
    <mergeCell ref="VTY202:VUF202"/>
    <mergeCell ref="VUG202:VUN202"/>
    <mergeCell ref="VUO202:VUV202"/>
    <mergeCell ref="VUW202:VVD202"/>
    <mergeCell ref="VRM202:VRT202"/>
    <mergeCell ref="VRU202:VSB202"/>
    <mergeCell ref="VSC202:VSJ202"/>
    <mergeCell ref="VSK202:VSR202"/>
    <mergeCell ref="VSS202:VSZ202"/>
    <mergeCell ref="VTA202:VTH202"/>
    <mergeCell ref="VPQ202:VPX202"/>
    <mergeCell ref="VPY202:VQF202"/>
    <mergeCell ref="VQG202:VQN202"/>
    <mergeCell ref="VQO202:VQV202"/>
    <mergeCell ref="VQW202:VRD202"/>
    <mergeCell ref="VRE202:VRL202"/>
    <mergeCell ref="VYW202:VZD202"/>
    <mergeCell ref="VZE202:VZL202"/>
    <mergeCell ref="VZM202:VZT202"/>
    <mergeCell ref="VZU202:WAB202"/>
    <mergeCell ref="WAC202:WAJ202"/>
    <mergeCell ref="WAK202:WAR202"/>
    <mergeCell ref="VXA202:VXH202"/>
    <mergeCell ref="VXI202:VXP202"/>
    <mergeCell ref="VXQ202:VXX202"/>
    <mergeCell ref="VXY202:VYF202"/>
    <mergeCell ref="VYG202:VYN202"/>
    <mergeCell ref="VYO202:VYV202"/>
    <mergeCell ref="VVE202:VVL202"/>
    <mergeCell ref="VVM202:VVT202"/>
    <mergeCell ref="VVU202:VWB202"/>
    <mergeCell ref="VWC202:VWJ202"/>
    <mergeCell ref="VWK202:VWR202"/>
    <mergeCell ref="VWS202:VWZ202"/>
    <mergeCell ref="WEK202:WER202"/>
    <mergeCell ref="WES202:WEZ202"/>
    <mergeCell ref="WFA202:WFH202"/>
    <mergeCell ref="WFI202:WFP202"/>
    <mergeCell ref="WFQ202:WFX202"/>
    <mergeCell ref="WFY202:WGF202"/>
    <mergeCell ref="WCO202:WCV202"/>
    <mergeCell ref="WCW202:WDD202"/>
    <mergeCell ref="WDE202:WDL202"/>
    <mergeCell ref="WDM202:WDT202"/>
    <mergeCell ref="WDU202:WEB202"/>
    <mergeCell ref="WEC202:WEJ202"/>
    <mergeCell ref="WAS202:WAZ202"/>
    <mergeCell ref="WBA202:WBH202"/>
    <mergeCell ref="WBI202:WBP202"/>
    <mergeCell ref="WBQ202:WBX202"/>
    <mergeCell ref="WBY202:WCF202"/>
    <mergeCell ref="WCG202:WCN202"/>
    <mergeCell ref="WJY202:WKF202"/>
    <mergeCell ref="WKG202:WKN202"/>
    <mergeCell ref="WKO202:WKV202"/>
    <mergeCell ref="WKW202:WLD202"/>
    <mergeCell ref="WLE202:WLL202"/>
    <mergeCell ref="WLM202:WLT202"/>
    <mergeCell ref="WIC202:WIJ202"/>
    <mergeCell ref="WIK202:WIR202"/>
    <mergeCell ref="WIS202:WIZ202"/>
    <mergeCell ref="WJA202:WJH202"/>
    <mergeCell ref="WJI202:WJP202"/>
    <mergeCell ref="WJQ202:WJX202"/>
    <mergeCell ref="WGG202:WGN202"/>
    <mergeCell ref="WGO202:WGV202"/>
    <mergeCell ref="WGW202:WHD202"/>
    <mergeCell ref="WHE202:WHL202"/>
    <mergeCell ref="WHM202:WHT202"/>
    <mergeCell ref="WHU202:WIB202"/>
    <mergeCell ref="WPM202:WPT202"/>
    <mergeCell ref="WPU202:WQB202"/>
    <mergeCell ref="WQC202:WQJ202"/>
    <mergeCell ref="WQK202:WQR202"/>
    <mergeCell ref="WQS202:WQZ202"/>
    <mergeCell ref="WRA202:WRH202"/>
    <mergeCell ref="WNQ202:WNX202"/>
    <mergeCell ref="WNY202:WOF202"/>
    <mergeCell ref="WOG202:WON202"/>
    <mergeCell ref="WOO202:WOV202"/>
    <mergeCell ref="WOW202:WPD202"/>
    <mergeCell ref="WPE202:WPL202"/>
    <mergeCell ref="WLU202:WMB202"/>
    <mergeCell ref="WMC202:WMJ202"/>
    <mergeCell ref="WMK202:WMR202"/>
    <mergeCell ref="WMS202:WMZ202"/>
    <mergeCell ref="WNA202:WNH202"/>
    <mergeCell ref="WNI202:WNP202"/>
    <mergeCell ref="WVA202:WVH202"/>
    <mergeCell ref="WVI202:WVP202"/>
    <mergeCell ref="WVQ202:WVX202"/>
    <mergeCell ref="WVY202:WWF202"/>
    <mergeCell ref="WWG202:WWN202"/>
    <mergeCell ref="WWO202:WWV202"/>
    <mergeCell ref="WTE202:WTL202"/>
    <mergeCell ref="WTM202:WTT202"/>
    <mergeCell ref="WTU202:WUB202"/>
    <mergeCell ref="WUC202:WUJ202"/>
    <mergeCell ref="WUK202:WUR202"/>
    <mergeCell ref="WUS202:WUZ202"/>
    <mergeCell ref="WRI202:WRP202"/>
    <mergeCell ref="WRQ202:WRX202"/>
    <mergeCell ref="WRY202:WSF202"/>
    <mergeCell ref="WSG202:WSN202"/>
    <mergeCell ref="WSO202:WSV202"/>
    <mergeCell ref="WSW202:WTD202"/>
    <mergeCell ref="A206:E206"/>
    <mergeCell ref="F206:H206"/>
    <mergeCell ref="XEG202:XEN202"/>
    <mergeCell ref="XEO202:XEV202"/>
    <mergeCell ref="XEW202:XFD202"/>
    <mergeCell ref="A203:H203"/>
    <mergeCell ref="A204:H204"/>
    <mergeCell ref="A205:H205"/>
    <mergeCell ref="XCK202:XCR202"/>
    <mergeCell ref="XCS202:XCZ202"/>
    <mergeCell ref="XDA202:XDH202"/>
    <mergeCell ref="XDI202:XDP202"/>
    <mergeCell ref="XDQ202:XDX202"/>
    <mergeCell ref="XDY202:XEF202"/>
    <mergeCell ref="XAO202:XAV202"/>
    <mergeCell ref="XAW202:XBD202"/>
    <mergeCell ref="XBE202:XBL202"/>
    <mergeCell ref="XBM202:XBT202"/>
    <mergeCell ref="XBU202:XCB202"/>
    <mergeCell ref="XCC202:XCJ202"/>
    <mergeCell ref="WYS202:WYZ202"/>
    <mergeCell ref="WZA202:WZH202"/>
    <mergeCell ref="WZI202:WZP202"/>
    <mergeCell ref="WZQ202:WZX202"/>
    <mergeCell ref="WZY202:XAF202"/>
    <mergeCell ref="XAG202:XAN202"/>
    <mergeCell ref="WWW202:WXD202"/>
    <mergeCell ref="WXE202:WXL202"/>
    <mergeCell ref="WXM202:WXT202"/>
    <mergeCell ref="WXU202:WYB202"/>
    <mergeCell ref="WYC202:WYJ202"/>
    <mergeCell ref="WYK202:WYR202"/>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1"/>
  <sheetViews>
    <sheetView view="pageBreakPreview" zoomScale="40" zoomScaleNormal="60" zoomScaleSheetLayoutView="40" workbookViewId="0">
      <pane ySplit="4" topLeftCell="A154"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41"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июля 2024 г.</v>
      </c>
      <c r="B2" s="6" t="s">
        <v>2</v>
      </c>
      <c r="C2" s="7" t="s">
        <v>551</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69" t="s">
        <v>8</v>
      </c>
      <c r="E4" s="470"/>
      <c r="F4" s="470"/>
      <c r="G4" s="470"/>
      <c r="H4" s="471"/>
    </row>
    <row r="5" spans="1:24" s="23" customFormat="1" ht="49.5" customHeight="1" thickBot="1" x14ac:dyDescent="0.25">
      <c r="A5" s="341" t="s">
        <v>9</v>
      </c>
      <c r="B5" s="342"/>
      <c r="C5" s="21"/>
      <c r="D5" s="21"/>
      <c r="E5" s="21"/>
      <c r="F5" s="21"/>
      <c r="G5" s="21"/>
      <c r="H5" s="22"/>
    </row>
    <row r="6" spans="1:24" ht="31.5" customHeight="1" thickBot="1" x14ac:dyDescent="0.25">
      <c r="A6" s="142"/>
      <c r="B6" s="143"/>
      <c r="C6" s="144"/>
      <c r="D6" s="120" t="s">
        <v>168</v>
      </c>
      <c r="E6" s="99" t="s">
        <v>169</v>
      </c>
      <c r="F6" s="120" t="s">
        <v>170</v>
      </c>
      <c r="G6" s="99" t="s">
        <v>171</v>
      </c>
      <c r="H6" s="121" t="s">
        <v>172</v>
      </c>
    </row>
    <row r="7" spans="1:24"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60">
        <f>F7*1.2</f>
        <v>4737.5999999999995</v>
      </c>
      <c r="E7" s="361">
        <f>F7*1.1</f>
        <v>4342.8</v>
      </c>
      <c r="F7" s="361">
        <v>3948</v>
      </c>
      <c r="G7" s="361">
        <f>F7*0.75</f>
        <v>2961</v>
      </c>
      <c r="H7" s="362">
        <f>F7*0.5</f>
        <v>1974</v>
      </c>
    </row>
    <row r="8" spans="1:24" s="16" customFormat="1" ht="132" customHeight="1" x14ac:dyDescent="0.2">
      <c r="A8" s="441"/>
      <c r="B8" s="435"/>
      <c r="C8" s="435"/>
      <c r="D8" s="337"/>
      <c r="E8" s="338"/>
      <c r="F8" s="338"/>
      <c r="G8" s="338"/>
      <c r="H8" s="339"/>
    </row>
    <row r="9" spans="1:24"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37"/>
      <c r="E9" s="338"/>
      <c r="F9" s="338"/>
      <c r="G9" s="338"/>
      <c r="H9" s="339"/>
    </row>
    <row r="10" spans="1:24"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353"/>
      <c r="E10" s="354"/>
      <c r="F10" s="354"/>
      <c r="G10" s="354"/>
      <c r="H10" s="355"/>
    </row>
    <row r="11" spans="1:24" s="16" customFormat="1" ht="24.95" customHeight="1" thickBot="1" x14ac:dyDescent="0.25">
      <c r="A11" s="28"/>
      <c r="B11" s="29"/>
      <c r="C11" s="30"/>
      <c r="D11" s="437"/>
      <c r="E11" s="438"/>
      <c r="F11" s="438"/>
      <c r="G11" s="438"/>
      <c r="H11" s="439"/>
    </row>
    <row r="12" spans="1:24"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436">
        <f>F12*1.2</f>
        <v>5032.8</v>
      </c>
      <c r="E12" s="361">
        <f>F12*1.1</f>
        <v>4613.4000000000005</v>
      </c>
      <c r="F12" s="361">
        <v>4194</v>
      </c>
      <c r="G12" s="361">
        <f>F12*0.75</f>
        <v>3145.5</v>
      </c>
      <c r="H12" s="362">
        <f>F12*0.5</f>
        <v>2097</v>
      </c>
    </row>
    <row r="13" spans="1:24" s="16" customFormat="1" ht="132" customHeight="1" x14ac:dyDescent="0.2">
      <c r="A13" s="431"/>
      <c r="B13" s="435"/>
      <c r="C13" s="435"/>
      <c r="D13" s="340"/>
      <c r="E13" s="338"/>
      <c r="F13" s="338"/>
      <c r="G13" s="338"/>
      <c r="H13" s="339"/>
    </row>
    <row r="14" spans="1:24"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340"/>
      <c r="E14" s="338"/>
      <c r="F14" s="338"/>
      <c r="G14" s="338"/>
      <c r="H14" s="339"/>
    </row>
    <row r="15" spans="1:24"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340"/>
      <c r="E15" s="338"/>
      <c r="F15" s="338"/>
      <c r="G15" s="338"/>
      <c r="H15" s="339"/>
    </row>
    <row r="16" spans="1:24"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756</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"2ГИС.МАЙКОП"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506">
        <v>48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60">
        <f>F27*1.2</f>
        <v>6638.4</v>
      </c>
      <c r="E27" s="361">
        <f>F27*1.1</f>
        <v>6085.2000000000007</v>
      </c>
      <c r="F27" s="361">
        <v>5532</v>
      </c>
      <c r="G27" s="361">
        <f>F27*0.75</f>
        <v>4149</v>
      </c>
      <c r="H27" s="362">
        <f>F27*0.5</f>
        <v>2766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436">
        <f>F32*1.2</f>
        <v>7056</v>
      </c>
      <c r="E32" s="361">
        <f>F32*1.1</f>
        <v>6468.0000000000009</v>
      </c>
      <c r="F32" s="361">
        <v>5880</v>
      </c>
      <c r="G32" s="361">
        <f>F32*0.75</f>
        <v>4410</v>
      </c>
      <c r="H32" s="362">
        <f>F32*0.5</f>
        <v>2940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1080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"2ГИС.МАЙКОП"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458">
        <v>48</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460"/>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60">
        <f>F48*1.2</f>
        <v>5688</v>
      </c>
      <c r="E48" s="361">
        <f>F48*1.1</f>
        <v>5214</v>
      </c>
      <c r="F48" s="361">
        <v>4740</v>
      </c>
      <c r="G48" s="361">
        <f>F48*0.75</f>
        <v>3555</v>
      </c>
      <c r="H48" s="362">
        <f>F48*0.5</f>
        <v>2370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436">
        <f>F54*1.2</f>
        <v>6040.8</v>
      </c>
      <c r="E54" s="361">
        <f>F54*1.1</f>
        <v>5537.4000000000005</v>
      </c>
      <c r="F54" s="361">
        <v>5034</v>
      </c>
      <c r="G54" s="361">
        <f>F54*0.75</f>
        <v>3775.5</v>
      </c>
      <c r="H54" s="362">
        <f>F54*0.5</f>
        <v>2517</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506">
        <v>48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420 до 15960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411">
        <v>420</v>
      </c>
      <c r="E65" s="412"/>
      <c r="F65" s="412"/>
      <c r="G65" s="412"/>
      <c r="H65" s="413"/>
    </row>
    <row r="66" spans="1:8" ht="37.5" customHeight="1" outlineLevel="1" x14ac:dyDescent="0.2">
      <c r="A66" s="396" t="s">
        <v>40</v>
      </c>
      <c r="B66" s="397"/>
      <c r="C66" s="410"/>
      <c r="D66" s="337">
        <v>840</v>
      </c>
      <c r="E66" s="338"/>
      <c r="F66" s="338"/>
      <c r="G66" s="338"/>
      <c r="H66" s="339"/>
    </row>
    <row r="67" spans="1:8" ht="37.5" customHeight="1" outlineLevel="1" x14ac:dyDescent="0.2">
      <c r="A67" s="396" t="s">
        <v>41</v>
      </c>
      <c r="B67" s="397"/>
      <c r="C67" s="410"/>
      <c r="D67" s="337">
        <v>1680</v>
      </c>
      <c r="E67" s="338"/>
      <c r="F67" s="338"/>
      <c r="G67" s="338"/>
      <c r="H67" s="339"/>
    </row>
    <row r="68" spans="1:8" ht="37.5" customHeight="1" outlineLevel="1" x14ac:dyDescent="0.2">
      <c r="A68" s="396" t="s">
        <v>42</v>
      </c>
      <c r="B68" s="397"/>
      <c r="C68" s="410"/>
      <c r="D68" s="337">
        <v>2520</v>
      </c>
      <c r="E68" s="338"/>
      <c r="F68" s="338"/>
      <c r="G68" s="338"/>
      <c r="H68" s="339"/>
    </row>
    <row r="69" spans="1:8" ht="37.5" customHeight="1" outlineLevel="1" x14ac:dyDescent="0.2">
      <c r="A69" s="396" t="s">
        <v>43</v>
      </c>
      <c r="B69" s="397"/>
      <c r="C69" s="410"/>
      <c r="D69" s="337">
        <v>3360</v>
      </c>
      <c r="E69" s="338"/>
      <c r="F69" s="338"/>
      <c r="G69" s="338"/>
      <c r="H69" s="339"/>
    </row>
    <row r="70" spans="1:8" ht="37.5" customHeight="1" outlineLevel="1" x14ac:dyDescent="0.2">
      <c r="A70" s="396" t="s">
        <v>44</v>
      </c>
      <c r="B70" s="397"/>
      <c r="C70" s="410"/>
      <c r="D70" s="337">
        <v>4200</v>
      </c>
      <c r="E70" s="338"/>
      <c r="F70" s="338"/>
      <c r="G70" s="338"/>
      <c r="H70" s="339"/>
    </row>
    <row r="71" spans="1:8" ht="37.5" customHeight="1" outlineLevel="1" x14ac:dyDescent="0.2">
      <c r="A71" s="396" t="s">
        <v>45</v>
      </c>
      <c r="B71" s="397"/>
      <c r="C71" s="410"/>
      <c r="D71" s="337">
        <v>5040</v>
      </c>
      <c r="E71" s="338"/>
      <c r="F71" s="338"/>
      <c r="G71" s="338"/>
      <c r="H71" s="339"/>
    </row>
    <row r="72" spans="1:8" ht="37.5" customHeight="1" outlineLevel="1" x14ac:dyDescent="0.2">
      <c r="A72" s="396" t="s">
        <v>46</v>
      </c>
      <c r="B72" s="397"/>
      <c r="C72" s="410"/>
      <c r="D72" s="337">
        <v>5880</v>
      </c>
      <c r="E72" s="338"/>
      <c r="F72" s="338"/>
      <c r="G72" s="338"/>
      <c r="H72" s="339"/>
    </row>
    <row r="73" spans="1:8" ht="37.5" customHeight="1" outlineLevel="1" x14ac:dyDescent="0.2">
      <c r="A73" s="396" t="s">
        <v>47</v>
      </c>
      <c r="B73" s="397"/>
      <c r="C73" s="410"/>
      <c r="D73" s="337">
        <v>6720</v>
      </c>
      <c r="E73" s="338"/>
      <c r="F73" s="338"/>
      <c r="G73" s="338"/>
      <c r="H73" s="339"/>
    </row>
    <row r="74" spans="1:8" ht="37.5" customHeight="1" outlineLevel="1" x14ac:dyDescent="0.2">
      <c r="A74" s="396" t="s">
        <v>48</v>
      </c>
      <c r="B74" s="397"/>
      <c r="C74" s="410"/>
      <c r="D74" s="337">
        <v>7560</v>
      </c>
      <c r="E74" s="338"/>
      <c r="F74" s="338"/>
      <c r="G74" s="338"/>
      <c r="H74" s="339"/>
    </row>
    <row r="75" spans="1:8" ht="37.5" customHeight="1" outlineLevel="1" x14ac:dyDescent="0.2">
      <c r="A75" s="396" t="s">
        <v>49</v>
      </c>
      <c r="B75" s="397"/>
      <c r="C75" s="410"/>
      <c r="D75" s="337">
        <v>8400</v>
      </c>
      <c r="E75" s="338"/>
      <c r="F75" s="338"/>
      <c r="G75" s="338"/>
      <c r="H75" s="339"/>
    </row>
    <row r="76" spans="1:8" ht="37.5" customHeight="1" outlineLevel="1" x14ac:dyDescent="0.2">
      <c r="A76" s="396" t="s">
        <v>50</v>
      </c>
      <c r="B76" s="397"/>
      <c r="C76" s="410"/>
      <c r="D76" s="337">
        <v>9240</v>
      </c>
      <c r="E76" s="338"/>
      <c r="F76" s="338"/>
      <c r="G76" s="338"/>
      <c r="H76" s="339"/>
    </row>
    <row r="77" spans="1:8" ht="37.5" customHeight="1" outlineLevel="1" x14ac:dyDescent="0.2">
      <c r="A77" s="396" t="s">
        <v>51</v>
      </c>
      <c r="B77" s="397"/>
      <c r="C77" s="410"/>
      <c r="D77" s="337">
        <v>10080</v>
      </c>
      <c r="E77" s="338"/>
      <c r="F77" s="338"/>
      <c r="G77" s="338"/>
      <c r="H77" s="339"/>
    </row>
    <row r="78" spans="1:8" ht="37.5" customHeight="1" outlineLevel="1" x14ac:dyDescent="0.2">
      <c r="A78" s="396" t="s">
        <v>52</v>
      </c>
      <c r="B78" s="397"/>
      <c r="C78" s="410"/>
      <c r="D78" s="337">
        <v>10920</v>
      </c>
      <c r="E78" s="338"/>
      <c r="F78" s="338"/>
      <c r="G78" s="338"/>
      <c r="H78" s="339"/>
    </row>
    <row r="79" spans="1:8" ht="37.5" customHeight="1" outlineLevel="1" x14ac:dyDescent="0.2">
      <c r="A79" s="396" t="s">
        <v>53</v>
      </c>
      <c r="B79" s="397"/>
      <c r="C79" s="410"/>
      <c r="D79" s="337">
        <v>11760</v>
      </c>
      <c r="E79" s="338"/>
      <c r="F79" s="338"/>
      <c r="G79" s="338"/>
      <c r="H79" s="339"/>
    </row>
    <row r="80" spans="1:8" ht="37.5" customHeight="1" outlineLevel="1" x14ac:dyDescent="0.2">
      <c r="A80" s="396" t="s">
        <v>54</v>
      </c>
      <c r="B80" s="397"/>
      <c r="C80" s="410"/>
      <c r="D80" s="337">
        <v>12600</v>
      </c>
      <c r="E80" s="338"/>
      <c r="F80" s="338"/>
      <c r="G80" s="338"/>
      <c r="H80" s="339"/>
    </row>
    <row r="81" spans="1:8" ht="37.5" customHeight="1" outlineLevel="1" x14ac:dyDescent="0.2">
      <c r="A81" s="396" t="s">
        <v>55</v>
      </c>
      <c r="B81" s="397"/>
      <c r="C81" s="410"/>
      <c r="D81" s="337">
        <v>13440</v>
      </c>
      <c r="E81" s="338"/>
      <c r="F81" s="338"/>
      <c r="G81" s="338"/>
      <c r="H81" s="339"/>
    </row>
    <row r="82" spans="1:8" ht="37.5" customHeight="1" outlineLevel="1" x14ac:dyDescent="0.2">
      <c r="A82" s="396" t="s">
        <v>56</v>
      </c>
      <c r="B82" s="397"/>
      <c r="C82" s="410"/>
      <c r="D82" s="337">
        <v>14280</v>
      </c>
      <c r="E82" s="338"/>
      <c r="F82" s="338"/>
      <c r="G82" s="338"/>
      <c r="H82" s="339"/>
    </row>
    <row r="83" spans="1:8" ht="37.5" customHeight="1" outlineLevel="1" x14ac:dyDescent="0.2">
      <c r="A83" s="396" t="s">
        <v>57</v>
      </c>
      <c r="B83" s="397"/>
      <c r="C83" s="410"/>
      <c r="D83" s="337">
        <v>15120</v>
      </c>
      <c r="E83" s="338"/>
      <c r="F83" s="338"/>
      <c r="G83" s="338"/>
      <c r="H83" s="339"/>
    </row>
    <row r="84" spans="1:8" ht="37.5" customHeight="1" outlineLevel="1" thickBot="1" x14ac:dyDescent="0.25">
      <c r="A84" s="396" t="s">
        <v>58</v>
      </c>
      <c r="B84" s="397"/>
      <c r="C84" s="410"/>
      <c r="D84" s="337">
        <v>15960</v>
      </c>
      <c r="E84" s="338"/>
      <c r="F84" s="338"/>
      <c r="G84" s="338"/>
      <c r="H84" s="339"/>
    </row>
    <row r="85" spans="1:8" ht="50.1" customHeight="1" thickBot="1" x14ac:dyDescent="0.25">
      <c r="A85" s="386" t="s">
        <v>59</v>
      </c>
      <c r="B85" s="387"/>
      <c r="C85" s="387"/>
      <c r="D85" s="398" t="str">
        <f>"от "&amp;MIN(D86:D95)&amp;" до "&amp;MAX(D86:D95)</f>
        <v>от 231 до 3954</v>
      </c>
      <c r="E85" s="399"/>
      <c r="F85" s="399"/>
      <c r="G85" s="399"/>
      <c r="H85" s="400"/>
    </row>
    <row r="86" spans="1:8" ht="151.5" x14ac:dyDescent="0.2">
      <c r="A86" s="62" t="s">
        <v>60</v>
      </c>
      <c r="B86" s="63" t="s">
        <v>13</v>
      </c>
      <c r="C86" s="107"/>
      <c r="D86" s="401">
        <v>231</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368">
        <v>354</v>
      </c>
      <c r="E87" s="368"/>
      <c r="F87" s="368"/>
      <c r="G87" s="368"/>
      <c r="H87" s="369"/>
    </row>
    <row r="88" spans="1:8" ht="37.5" customHeight="1" x14ac:dyDescent="0.2">
      <c r="A88" s="356" t="s">
        <v>62</v>
      </c>
      <c r="B88" s="395"/>
      <c r="C88" s="404"/>
      <c r="D88" s="368">
        <v>3012</v>
      </c>
      <c r="E88" s="368"/>
      <c r="F88" s="368"/>
      <c r="G88" s="368"/>
      <c r="H88" s="369"/>
    </row>
    <row r="89" spans="1:8" ht="37.5" customHeight="1" x14ac:dyDescent="0.2">
      <c r="A89" s="356" t="s">
        <v>63</v>
      </c>
      <c r="B89" s="395"/>
      <c r="C89" s="404"/>
      <c r="D89" s="368">
        <v>1008</v>
      </c>
      <c r="E89" s="368"/>
      <c r="F89" s="368"/>
      <c r="G89" s="368"/>
      <c r="H89" s="369"/>
    </row>
    <row r="90" spans="1:8" ht="37.5" customHeight="1" x14ac:dyDescent="0.2">
      <c r="A90" s="335" t="s">
        <v>64</v>
      </c>
      <c r="B90" s="336"/>
      <c r="C90" s="404"/>
      <c r="D90" s="368">
        <v>2010</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3954</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497"/>
      <c r="B98" s="498"/>
      <c r="C98" s="60"/>
      <c r="D98" s="499"/>
      <c r="E98" s="499"/>
      <c r="F98" s="499"/>
      <c r="G98" s="499"/>
      <c r="H98" s="500"/>
    </row>
    <row r="99" spans="1:8" ht="57"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379">
        <v>1470</v>
      </c>
      <c r="E99" s="379"/>
      <c r="F99" s="379"/>
      <c r="G99" s="379"/>
      <c r="H99" s="380"/>
    </row>
    <row r="100" spans="1:8" ht="57" customHeight="1" thickBot="1" x14ac:dyDescent="0.25">
      <c r="A100" s="381" t="s">
        <v>74</v>
      </c>
      <c r="B100" s="382"/>
      <c r="C100" s="377"/>
      <c r="D100" s="383" t="s">
        <v>75</v>
      </c>
      <c r="E100" s="384"/>
      <c r="F100" s="384"/>
      <c r="G100" s="384"/>
      <c r="H100" s="385"/>
    </row>
    <row r="101" spans="1:8" ht="57" customHeight="1" x14ac:dyDescent="0.2">
      <c r="A101" s="363" t="s">
        <v>76</v>
      </c>
      <c r="B101" s="364"/>
      <c r="C101" s="377"/>
      <c r="D101" s="368">
        <f>D99/4</f>
        <v>367.5</v>
      </c>
      <c r="E101" s="368"/>
      <c r="F101" s="368"/>
      <c r="G101" s="368"/>
      <c r="H101" s="369"/>
    </row>
    <row r="102" spans="1:8" ht="57" customHeight="1" x14ac:dyDescent="0.2">
      <c r="A102" s="363" t="s">
        <v>77</v>
      </c>
      <c r="B102" s="364"/>
      <c r="C102" s="377"/>
      <c r="D102" s="368">
        <f>D99/5</f>
        <v>294</v>
      </c>
      <c r="E102" s="368"/>
      <c r="F102" s="368"/>
      <c r="G102" s="368"/>
      <c r="H102" s="369"/>
    </row>
    <row r="103" spans="1:8" ht="57" customHeight="1" x14ac:dyDescent="0.2">
      <c r="A103" s="363" t="s">
        <v>78</v>
      </c>
      <c r="B103" s="364"/>
      <c r="C103" s="377"/>
      <c r="D103" s="368">
        <f>D99/6</f>
        <v>245</v>
      </c>
      <c r="E103" s="368"/>
      <c r="F103" s="368"/>
      <c r="G103" s="368"/>
      <c r="H103" s="369"/>
    </row>
    <row r="104" spans="1:8" ht="57" customHeight="1" x14ac:dyDescent="0.2">
      <c r="A104" s="363" t="s">
        <v>79</v>
      </c>
      <c r="B104" s="364"/>
      <c r="C104" s="377"/>
      <c r="D104" s="368">
        <f>D99/7</f>
        <v>210</v>
      </c>
      <c r="E104" s="368"/>
      <c r="F104" s="368"/>
      <c r="G104" s="368"/>
      <c r="H104" s="369"/>
    </row>
    <row r="105" spans="1:8" ht="57" customHeight="1" x14ac:dyDescent="0.2">
      <c r="A105" s="363" t="s">
        <v>80</v>
      </c>
      <c r="B105" s="364"/>
      <c r="C105" s="377"/>
      <c r="D105" s="368">
        <f>D99/8</f>
        <v>183.75</v>
      </c>
      <c r="E105" s="368"/>
      <c r="F105" s="368"/>
      <c r="G105" s="368"/>
      <c r="H105" s="369"/>
    </row>
    <row r="106" spans="1:8" ht="57" customHeight="1" x14ac:dyDescent="0.2">
      <c r="A106" s="363" t="s">
        <v>81</v>
      </c>
      <c r="B106" s="364"/>
      <c r="C106" s="377"/>
      <c r="D106" s="368">
        <f>D99/9</f>
        <v>163.33333333333334</v>
      </c>
      <c r="E106" s="368"/>
      <c r="F106" s="368"/>
      <c r="G106" s="368"/>
      <c r="H106" s="369"/>
    </row>
    <row r="107" spans="1:8" ht="57" customHeight="1" x14ac:dyDescent="0.2">
      <c r="A107" s="363" t="s">
        <v>82</v>
      </c>
      <c r="B107" s="364"/>
      <c r="C107" s="377"/>
      <c r="D107" s="368">
        <f>D99/10</f>
        <v>147</v>
      </c>
      <c r="E107" s="368"/>
      <c r="F107" s="368"/>
      <c r="G107" s="368"/>
      <c r="H107" s="369"/>
    </row>
    <row r="108" spans="1:8" ht="57" customHeight="1" thickBot="1" x14ac:dyDescent="0.25">
      <c r="A108" s="374" t="s">
        <v>83</v>
      </c>
      <c r="B108" s="375"/>
      <c r="C108" s="377"/>
      <c r="D108" s="379">
        <v>2520</v>
      </c>
      <c r="E108" s="379"/>
      <c r="F108" s="379"/>
      <c r="G108" s="379"/>
      <c r="H108" s="380"/>
    </row>
    <row r="109" spans="1:8" ht="57" customHeight="1" thickBot="1" x14ac:dyDescent="0.25">
      <c r="A109" s="381" t="s">
        <v>74</v>
      </c>
      <c r="B109" s="382"/>
      <c r="C109" s="377"/>
      <c r="D109" s="383" t="s">
        <v>75</v>
      </c>
      <c r="E109" s="384"/>
      <c r="F109" s="384"/>
      <c r="G109" s="384"/>
      <c r="H109" s="385"/>
    </row>
    <row r="110" spans="1:8" ht="57" customHeight="1" x14ac:dyDescent="0.2">
      <c r="A110" s="363" t="s">
        <v>76</v>
      </c>
      <c r="B110" s="364"/>
      <c r="C110" s="377"/>
      <c r="D110" s="368">
        <v>630</v>
      </c>
      <c r="E110" s="368"/>
      <c r="F110" s="368"/>
      <c r="G110" s="368"/>
      <c r="H110" s="369"/>
    </row>
    <row r="111" spans="1:8" ht="57" customHeight="1" x14ac:dyDescent="0.2">
      <c r="A111" s="363" t="s">
        <v>77</v>
      </c>
      <c r="B111" s="364"/>
      <c r="C111" s="377"/>
      <c r="D111" s="368">
        <v>504</v>
      </c>
      <c r="E111" s="368"/>
      <c r="F111" s="368"/>
      <c r="G111" s="368"/>
      <c r="H111" s="369"/>
    </row>
    <row r="112" spans="1:8" ht="57" customHeight="1" x14ac:dyDescent="0.2">
      <c r="A112" s="363" t="s">
        <v>78</v>
      </c>
      <c r="B112" s="364"/>
      <c r="C112" s="377"/>
      <c r="D112" s="368">
        <v>420</v>
      </c>
      <c r="E112" s="368"/>
      <c r="F112" s="368"/>
      <c r="G112" s="368"/>
      <c r="H112" s="369"/>
    </row>
    <row r="113" spans="1:8" ht="57" customHeight="1" x14ac:dyDescent="0.2">
      <c r="A113" s="363" t="s">
        <v>79</v>
      </c>
      <c r="B113" s="364"/>
      <c r="C113" s="377"/>
      <c r="D113" s="368">
        <v>360</v>
      </c>
      <c r="E113" s="368"/>
      <c r="F113" s="368"/>
      <c r="G113" s="368"/>
      <c r="H113" s="369"/>
    </row>
    <row r="114" spans="1:8" ht="57" customHeight="1" x14ac:dyDescent="0.2">
      <c r="A114" s="363" t="s">
        <v>80</v>
      </c>
      <c r="B114" s="364"/>
      <c r="C114" s="377"/>
      <c r="D114" s="368">
        <v>315</v>
      </c>
      <c r="E114" s="368"/>
      <c r="F114" s="368"/>
      <c r="G114" s="368"/>
      <c r="H114" s="369"/>
    </row>
    <row r="115" spans="1:8" ht="57" customHeight="1" x14ac:dyDescent="0.2">
      <c r="A115" s="363" t="s">
        <v>81</v>
      </c>
      <c r="B115" s="364"/>
      <c r="C115" s="377"/>
      <c r="D115" s="368">
        <v>280</v>
      </c>
      <c r="E115" s="368"/>
      <c r="F115" s="368"/>
      <c r="G115" s="368"/>
      <c r="H115" s="369"/>
    </row>
    <row r="116" spans="1:8" ht="57" customHeight="1" thickBot="1" x14ac:dyDescent="0.25">
      <c r="A116" s="363" t="s">
        <v>82</v>
      </c>
      <c r="B116" s="364"/>
      <c r="C116" s="378"/>
      <c r="D116" s="368">
        <v>252</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353">
        <v>5004</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"2ГИС.МАЙКОП"</v>
      </c>
      <c r="D119" s="360">
        <v>4500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367">
        <v>2124</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37">
        <v>1890</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"2ГИС.МАЙКОП"</v>
      </c>
      <c r="D122" s="337">
        <v>4380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"2ГИС.МАЙКОП"</v>
      </c>
      <c r="D123" s="337">
        <v>5256</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37">
        <v>1182</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37">
        <v>2244</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37">
        <v>2244</v>
      </c>
      <c r="E126" s="338"/>
      <c r="F126" s="338"/>
      <c r="G126" s="338"/>
      <c r="H126" s="339"/>
    </row>
    <row r="127" spans="1:8" ht="50.1" customHeight="1" x14ac:dyDescent="0.2">
      <c r="A127" s="335" t="s">
        <v>93</v>
      </c>
      <c r="B127" s="336"/>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37">
        <v>5040</v>
      </c>
      <c r="E127" s="338"/>
      <c r="F127" s="338"/>
      <c r="G127" s="338"/>
      <c r="H127" s="339"/>
    </row>
    <row r="128" spans="1:8" ht="50.1" customHeight="1" x14ac:dyDescent="0.2">
      <c r="A128" s="335" t="s">
        <v>94</v>
      </c>
      <c r="B128" s="336"/>
      <c r="C128" s="67" t="s">
        <v>95</v>
      </c>
      <c r="D128" s="337">
        <v>504</v>
      </c>
      <c r="E128" s="338"/>
      <c r="F128" s="338"/>
      <c r="G128" s="338"/>
      <c r="H128" s="339"/>
    </row>
    <row r="129" spans="1:8" ht="72"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37">
        <v>1860</v>
      </c>
      <c r="E129" s="338"/>
      <c r="F129" s="338"/>
      <c r="G129" s="338"/>
      <c r="H129" s="339"/>
    </row>
    <row r="130" spans="1:8" ht="72" customHeight="1" x14ac:dyDescent="0.2">
      <c r="A130" s="335" t="s">
        <v>97</v>
      </c>
      <c r="B130" s="336"/>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37">
        <v>1980</v>
      </c>
      <c r="E130" s="338"/>
      <c r="F130" s="338"/>
      <c r="G130" s="338"/>
      <c r="H130" s="339"/>
    </row>
    <row r="131" spans="1:8" ht="72" customHeight="1" x14ac:dyDescent="0.2">
      <c r="A131" s="335" t="s">
        <v>98</v>
      </c>
      <c r="B131" s="336"/>
      <c r="C131"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37">
        <v>1872</v>
      </c>
      <c r="E131" s="338"/>
      <c r="F131" s="338"/>
      <c r="G131" s="338"/>
      <c r="H131" s="339"/>
    </row>
    <row r="132" spans="1:8" ht="72" customHeight="1" x14ac:dyDescent="0.2">
      <c r="A132" s="335" t="s">
        <v>99</v>
      </c>
      <c r="B132" s="336"/>
      <c r="C132"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37">
        <v>996</v>
      </c>
      <c r="E132" s="338"/>
      <c r="F132" s="338"/>
      <c r="G132" s="338"/>
      <c r="H132" s="339"/>
    </row>
    <row r="133" spans="1:8" ht="72"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37">
        <v>8220</v>
      </c>
      <c r="E133" s="338"/>
      <c r="F133" s="338"/>
      <c r="G133" s="338"/>
      <c r="H133" s="339"/>
    </row>
    <row r="134" spans="1:8" ht="72"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37">
        <v>4002</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37">
        <v>1242</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37">
        <v>230.99999999999994</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38" s="337">
        <v>5502</v>
      </c>
      <c r="E138" s="338"/>
      <c r="F138" s="338"/>
      <c r="G138" s="338"/>
      <c r="H138" s="339"/>
    </row>
    <row r="139" spans="1:8" ht="50.1" customHeight="1" x14ac:dyDescent="0.2">
      <c r="A139" s="335" t="s">
        <v>107</v>
      </c>
      <c r="B139" s="336"/>
      <c r="C139" s="67" t="str">
        <f>"Интернет-площадка 2gis.ru на основе Cправочника организаций "&amp;$C$2&amp;""</f>
        <v>Интернет-площадка 2gis.ru на основе Cправочника организаций "2ГИС.МАЙКОП"</v>
      </c>
      <c r="D139" s="337">
        <v>6360</v>
      </c>
      <c r="E139" s="338"/>
      <c r="F139" s="338"/>
      <c r="G139" s="338"/>
      <c r="H139" s="339"/>
    </row>
    <row r="140" spans="1:8" ht="50.1" customHeight="1" x14ac:dyDescent="0.2">
      <c r="A140" s="335" t="s">
        <v>108</v>
      </c>
      <c r="B140" s="336"/>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37">
        <v>3000</v>
      </c>
      <c r="E140" s="338"/>
      <c r="F140" s="338"/>
      <c r="G140" s="338"/>
      <c r="H140" s="339"/>
    </row>
    <row r="141" spans="1:8" ht="50.1" customHeight="1" x14ac:dyDescent="0.2">
      <c r="A141" s="335" t="s">
        <v>109</v>
      </c>
      <c r="B141" s="336"/>
      <c r="C141" s="67" t="str">
        <f t="shared" si="1"/>
        <v>Электронный справочник на основе Справочника организаций "2ГИС.МАЙКОП" (версия для ПК)</v>
      </c>
      <c r="D141" s="337">
        <v>2760</v>
      </c>
      <c r="E141" s="338"/>
      <c r="F141" s="338"/>
      <c r="G141" s="338"/>
      <c r="H141" s="339"/>
    </row>
    <row r="142" spans="1:8" ht="50.1" customHeight="1" x14ac:dyDescent="0.2">
      <c r="A142" s="335" t="s">
        <v>110</v>
      </c>
      <c r="B142" s="336"/>
      <c r="C142" s="67" t="str">
        <f>"Интернет-площадка 2gis.ru на основе Cправочника организаций "&amp;$C$2&amp;""</f>
        <v>Интернет-площадка 2gis.ru на основе Cправочника организаций "2ГИС.МАЙКОП"</v>
      </c>
      <c r="D142" s="337">
        <v>6240</v>
      </c>
      <c r="E142" s="338"/>
      <c r="F142" s="338"/>
      <c r="G142" s="338"/>
      <c r="H142" s="339"/>
    </row>
    <row r="143" spans="1:8" ht="50.1" customHeight="1" x14ac:dyDescent="0.2">
      <c r="A143" s="335" t="s">
        <v>111</v>
      </c>
      <c r="B143" s="336"/>
      <c r="C143" s="67" t="str">
        <f>"Интернет-площадка 2gis.ru на основе Cправочника организаций "&amp;$C$2&amp;""</f>
        <v>Интернет-площадка 2gis.ru на основе Cправочника организаций "2ГИС.МАЙКОП"</v>
      </c>
      <c r="D143" s="337">
        <v>7488</v>
      </c>
      <c r="E143" s="338"/>
      <c r="F143" s="338"/>
      <c r="G143" s="338"/>
      <c r="H143" s="339"/>
    </row>
    <row r="144" spans="1:8" ht="50.1" customHeight="1" x14ac:dyDescent="0.2">
      <c r="A144" s="335" t="s">
        <v>112</v>
      </c>
      <c r="B144" s="336"/>
      <c r="C144" s="67" t="str">
        <f t="shared" si="1"/>
        <v>Электронный справочник на основе Справочника организаций "2ГИС.МАЙКОП" (версия для ПК)</v>
      </c>
      <c r="D144" s="337">
        <v>1680</v>
      </c>
      <c r="E144" s="338"/>
      <c r="F144" s="338"/>
      <c r="G144" s="338"/>
      <c r="H144" s="339"/>
    </row>
    <row r="145" spans="1:8" ht="50.1" customHeight="1" x14ac:dyDescent="0.2">
      <c r="A145" s="335" t="s">
        <v>113</v>
      </c>
      <c r="B145" s="336"/>
      <c r="C145" s="67" t="str">
        <f t="shared" si="1"/>
        <v>Электронный справочник на основе Справочника организаций "2ГИС.МАЙКОП" (версия для ПК)</v>
      </c>
      <c r="D145" s="337">
        <v>3240</v>
      </c>
      <c r="E145" s="338"/>
      <c r="F145" s="338"/>
      <c r="G145" s="338"/>
      <c r="H145" s="339"/>
    </row>
    <row r="146" spans="1:8" ht="50.1" customHeight="1" x14ac:dyDescent="0.2">
      <c r="A146" s="335" t="s">
        <v>114</v>
      </c>
      <c r="B146" s="336"/>
      <c r="C146" s="67" t="str">
        <f t="shared" si="1"/>
        <v>Электронный справочник на основе Справочника организаций "2ГИС.МАЙКОП" (версия для ПК)</v>
      </c>
      <c r="D146" s="337">
        <v>3240</v>
      </c>
      <c r="E146" s="338"/>
      <c r="F146" s="338"/>
      <c r="G146" s="338"/>
      <c r="H146" s="339"/>
    </row>
    <row r="147" spans="1:8" ht="50.1" customHeight="1" x14ac:dyDescent="0.2">
      <c r="A147" s="335" t="s">
        <v>115</v>
      </c>
      <c r="B147" s="336"/>
      <c r="C147" s="67" t="s">
        <v>95</v>
      </c>
      <c r="D147" s="337">
        <v>720</v>
      </c>
      <c r="E147" s="338"/>
      <c r="F147" s="338"/>
      <c r="G147" s="338"/>
      <c r="H147" s="339"/>
    </row>
    <row r="148" spans="1:8" ht="72" customHeight="1" x14ac:dyDescent="0.2">
      <c r="A148" s="335" t="s">
        <v>116</v>
      </c>
      <c r="B148" s="336"/>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37">
        <v>11520</v>
      </c>
      <c r="E148" s="338"/>
      <c r="F148" s="338"/>
      <c r="G148" s="338"/>
      <c r="H148" s="339"/>
    </row>
    <row r="149" spans="1:8" ht="50.1" customHeight="1" thickBot="1" x14ac:dyDescent="0.25">
      <c r="A149" s="335" t="s">
        <v>117</v>
      </c>
      <c r="B149" s="336"/>
      <c r="C149" s="67" t="str">
        <f t="shared" si="1"/>
        <v>Электронный справочник на основе Справочника организаций "2ГИС.МАЙКОП" (версия для ПК)</v>
      </c>
      <c r="D149" s="353">
        <v>1800</v>
      </c>
      <c r="E149" s="354"/>
      <c r="F149" s="354"/>
      <c r="G149" s="354"/>
      <c r="H149" s="355"/>
    </row>
    <row r="150" spans="1:8" s="23" customFormat="1" ht="50.1" customHeight="1" thickBot="1" x14ac:dyDescent="0.25">
      <c r="A150" s="341" t="s">
        <v>118</v>
      </c>
      <c r="B150" s="342"/>
      <c r="C150" s="21"/>
      <c r="D150" s="343"/>
      <c r="E150" s="343"/>
      <c r="F150" s="343"/>
      <c r="G150" s="343"/>
      <c r="H150" s="344"/>
    </row>
    <row r="151" spans="1:8" s="16" customFormat="1" ht="50.1" customHeight="1" x14ac:dyDescent="0.2">
      <c r="A151" s="335" t="s">
        <v>119</v>
      </c>
      <c r="B151" s="336"/>
      <c r="C15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37">
        <v>1500</v>
      </c>
      <c r="E151" s="338"/>
      <c r="F151" s="338"/>
      <c r="G151" s="338"/>
      <c r="H151" s="339"/>
    </row>
    <row r="152" spans="1:8" s="16" customFormat="1" ht="50.1" customHeight="1" x14ac:dyDescent="0.2">
      <c r="A152" s="335" t="s">
        <v>120</v>
      </c>
      <c r="B152" s="336"/>
      <c r="C152" s="346"/>
      <c r="D152" s="337">
        <v>1500</v>
      </c>
      <c r="E152" s="338"/>
      <c r="F152" s="338"/>
      <c r="G152" s="338"/>
      <c r="H152" s="339"/>
    </row>
    <row r="153" spans="1:8" s="16" customFormat="1" ht="50.1" customHeight="1" x14ac:dyDescent="0.2">
      <c r="A153" s="348" t="s">
        <v>121</v>
      </c>
      <c r="B153" s="349"/>
      <c r="C153" s="346"/>
      <c r="D153" s="496">
        <v>1500</v>
      </c>
      <c r="E153" s="368"/>
      <c r="F153" s="368"/>
      <c r="G153" s="368"/>
      <c r="H153" s="368"/>
    </row>
    <row r="154" spans="1:8" s="16" customFormat="1" ht="50.1" customHeight="1" x14ac:dyDescent="0.2">
      <c r="A154" s="348" t="s">
        <v>122</v>
      </c>
      <c r="B154" s="349"/>
      <c r="C154" s="346"/>
      <c r="D154" s="496">
        <v>150</v>
      </c>
      <c r="E154" s="368"/>
      <c r="F154" s="368"/>
      <c r="G154" s="368"/>
      <c r="H154" s="368"/>
    </row>
    <row r="155" spans="1:8" s="16" customFormat="1" ht="50.1" customHeight="1" thickBot="1" x14ac:dyDescent="0.25">
      <c r="A155" s="348" t="s">
        <v>123</v>
      </c>
      <c r="B155" s="349"/>
      <c r="C155" s="347"/>
      <c r="D155" s="450">
        <v>510</v>
      </c>
      <c r="E155" s="451"/>
      <c r="F155" s="451"/>
      <c r="G155" s="451"/>
      <c r="H155" s="451"/>
    </row>
    <row r="156" spans="1:8" s="16" customFormat="1" ht="50.1" customHeight="1" thickBot="1" x14ac:dyDescent="0.25">
      <c r="A156" s="341" t="s">
        <v>124</v>
      </c>
      <c r="B156" s="342"/>
      <c r="C156" s="21"/>
      <c r="D156" s="343"/>
      <c r="E156" s="343"/>
      <c r="F156" s="343"/>
      <c r="G156" s="343"/>
      <c r="H156" s="344"/>
    </row>
    <row r="157" spans="1:8" ht="50.1" customHeight="1" x14ac:dyDescent="0.2">
      <c r="A157" s="335" t="s">
        <v>125</v>
      </c>
      <c r="B157" s="336"/>
      <c r="C157" s="67" t="str">
        <f>"Интернет-площадка 2gis.ru на основе Cправочника организаций "&amp;$C$2&amp;""</f>
        <v>Интернет-площадка 2gis.ru на основе Cправочника организаций "2ГИС.МАЙКОП"</v>
      </c>
      <c r="D157" s="337">
        <v>2835</v>
      </c>
      <c r="E157" s="338"/>
      <c r="F157" s="338"/>
      <c r="G157" s="338"/>
      <c r="H157" s="339"/>
    </row>
    <row r="158" spans="1:8" ht="50.1" customHeight="1" x14ac:dyDescent="0.2">
      <c r="A158" s="335" t="s">
        <v>126</v>
      </c>
      <c r="B158" s="336"/>
      <c r="C158"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8" s="337">
        <v>1008</v>
      </c>
      <c r="E158" s="338"/>
      <c r="F158" s="338"/>
      <c r="G158" s="338"/>
      <c r="H158" s="339"/>
    </row>
    <row r="159" spans="1:8" ht="50.1" customHeight="1" x14ac:dyDescent="0.2">
      <c r="A159" s="335" t="s">
        <v>195</v>
      </c>
      <c r="B159" s="336"/>
      <c r="C159" s="67" t="str">
        <f>"Интернет-площадка 2gis.ru на основе Cправочника организаций "&amp;$C$2&amp;""</f>
        <v>Интернет-площадка 2gis.ru на основе Cправочника организаций "2ГИС.МАЙКОП"</v>
      </c>
      <c r="D159" s="337">
        <v>4080</v>
      </c>
      <c r="E159" s="338"/>
      <c r="F159" s="338"/>
      <c r="G159" s="338"/>
      <c r="H159" s="339"/>
    </row>
    <row r="160" spans="1:8" ht="50.1" customHeight="1" x14ac:dyDescent="0.2">
      <c r="A160" s="335" t="s">
        <v>128</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0" s="337">
        <v>1440</v>
      </c>
      <c r="E160" s="338"/>
      <c r="F160" s="338"/>
      <c r="G160" s="338"/>
      <c r="H160" s="339"/>
    </row>
    <row r="161" spans="1:8" ht="90.75" customHeight="1" thickBot="1" x14ac:dyDescent="0.25">
      <c r="A161" s="335" t="s">
        <v>129</v>
      </c>
      <c r="B161" s="336"/>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1" s="337">
        <v>3042</v>
      </c>
      <c r="E161" s="338"/>
      <c r="F161" s="338"/>
      <c r="G161" s="338"/>
      <c r="H161" s="339"/>
    </row>
    <row r="162" spans="1:8" ht="50.1" customHeight="1" thickBot="1" x14ac:dyDescent="0.25">
      <c r="A162" s="341" t="s">
        <v>196</v>
      </c>
      <c r="B162" s="342"/>
      <c r="C162" s="21"/>
      <c r="D162" s="343"/>
      <c r="E162" s="343"/>
      <c r="F162" s="343"/>
      <c r="G162" s="343"/>
      <c r="H162" s="344"/>
    </row>
    <row r="163" spans="1:8" s="20" customFormat="1" ht="30" customHeight="1" thickBot="1" x14ac:dyDescent="0.25">
      <c r="A163" s="486"/>
      <c r="B163" s="486"/>
      <c r="C163" s="602"/>
      <c r="D163" s="486"/>
      <c r="E163" s="486"/>
      <c r="F163" s="486"/>
      <c r="G163" s="486"/>
      <c r="H163" s="487"/>
    </row>
    <row r="164" spans="1:8" s="16" customFormat="1" ht="83.25" customHeight="1" x14ac:dyDescent="0.2">
      <c r="A164" s="335" t="s">
        <v>197</v>
      </c>
      <c r="B164" s="336"/>
      <c r="C16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4" s="337">
        <v>5370</v>
      </c>
      <c r="E164" s="338"/>
      <c r="F164" s="338"/>
      <c r="G164" s="338"/>
      <c r="H164" s="339"/>
    </row>
    <row r="165" spans="1:8" s="16" customFormat="1" ht="83.25" customHeight="1" thickBot="1" x14ac:dyDescent="0.25">
      <c r="A165" s="335" t="s">
        <v>198</v>
      </c>
      <c r="B165" s="336"/>
      <c r="C165" s="346"/>
      <c r="D165" s="337">
        <v>5370</v>
      </c>
      <c r="E165" s="338"/>
      <c r="F165" s="338"/>
      <c r="G165" s="338"/>
      <c r="H165" s="339"/>
    </row>
    <row r="166" spans="1:8" ht="50.1" customHeight="1" thickBot="1" x14ac:dyDescent="0.25">
      <c r="A166" s="497"/>
      <c r="B166" s="498"/>
      <c r="C166" s="60"/>
      <c r="D166" s="499"/>
      <c r="E166" s="499"/>
      <c r="F166" s="499"/>
      <c r="G166" s="499"/>
      <c r="H166" s="500"/>
    </row>
    <row r="167" spans="1:8" s="20" customFormat="1" ht="26.25" x14ac:dyDescent="0.2">
      <c r="A167" s="71"/>
      <c r="B167" s="72"/>
      <c r="C167" s="73"/>
      <c r="D167" s="72"/>
      <c r="E167" s="72"/>
      <c r="F167" s="72"/>
      <c r="G167" s="72"/>
      <c r="H167" s="74"/>
    </row>
    <row r="168" spans="1:8" s="16" customFormat="1" ht="21" x14ac:dyDescent="0.2">
      <c r="A168" s="75"/>
      <c r="B168" s="76" t="s">
        <v>130</v>
      </c>
      <c r="C168" s="333" t="s">
        <v>214</v>
      </c>
      <c r="D168" s="333"/>
      <c r="E168" s="77"/>
      <c r="F168" s="77"/>
      <c r="G168" s="77"/>
      <c r="H168" s="77"/>
    </row>
    <row r="169" spans="1:8" s="16" customFormat="1" ht="21" x14ac:dyDescent="0.2">
      <c r="A169" s="75"/>
      <c r="B169" s="77"/>
      <c r="C169" s="327" t="s">
        <v>215</v>
      </c>
      <c r="D169" s="327"/>
      <c r="E169" s="77"/>
      <c r="F169" s="77"/>
      <c r="G169" s="77"/>
      <c r="H169" s="77"/>
    </row>
    <row r="170" spans="1:8" s="16" customFormat="1" ht="21" x14ac:dyDescent="0.2">
      <c r="A170" s="75"/>
      <c r="B170" s="77"/>
      <c r="C170" s="333" t="s">
        <v>216</v>
      </c>
      <c r="D170" s="327"/>
      <c r="E170" s="77"/>
      <c r="F170" s="77"/>
      <c r="G170" s="77"/>
      <c r="H170" s="77"/>
    </row>
    <row r="171" spans="1:8" s="16" customFormat="1" ht="21" x14ac:dyDescent="0.2">
      <c r="A171" s="71"/>
      <c r="B171" s="72"/>
      <c r="C171" s="327"/>
      <c r="D171" s="327"/>
      <c r="E171" s="77"/>
      <c r="F171" s="77"/>
      <c r="G171" s="77"/>
      <c r="H171" s="72"/>
    </row>
    <row r="172" spans="1:8" s="16" customFormat="1" ht="26.25" x14ac:dyDescent="0.2">
      <c r="A172" s="324" t="str">
        <f>Абакан_юр!A171</f>
        <v>По соглашению сторон в качестве валюты платежа могут выступать украинские гривны, в этом случае курс следующий: 1 руб. = 0,5104 гривен</v>
      </c>
      <c r="B172" s="324"/>
      <c r="C172" s="324"/>
      <c r="D172" s="79"/>
      <c r="E172" s="79"/>
      <c r="F172" s="80"/>
      <c r="G172" s="328"/>
      <c r="H172" s="328"/>
    </row>
    <row r="173" spans="1:8" ht="26.25" x14ac:dyDescent="0.2">
      <c r="A173" s="324" t="str">
        <f>Абакан_юр!A172</f>
        <v>По соглашению сторон в качестве валюты платежа могут выступать дирхамы ОАЭ, в этом случае курс следующий: 1 руб. = 0,0434 дирхам</v>
      </c>
      <c r="B173" s="324"/>
      <c r="C173" s="324"/>
      <c r="D173" s="79"/>
      <c r="E173" s="79"/>
      <c r="F173" s="80"/>
      <c r="G173" s="82"/>
      <c r="H173" s="82"/>
    </row>
    <row r="174" spans="1:8" ht="26.25" x14ac:dyDescent="0.2">
      <c r="A174" s="324" t="str">
        <f>Абакан_юр!A173</f>
        <v>По соглашению сторон в качестве валюты платежа могут выступать доллары США, в этом случае курс следующий: 1 руб. = 0,0126 доллара</v>
      </c>
      <c r="B174" s="324"/>
      <c r="C174" s="324"/>
      <c r="D174" s="79"/>
      <c r="E174" s="79"/>
      <c r="F174" s="80"/>
      <c r="G174" s="82"/>
      <c r="H174" s="82"/>
    </row>
    <row r="175" spans="1:8" ht="26.25" x14ac:dyDescent="0.2">
      <c r="A175" s="324" t="str">
        <f>Абакан_юр!A174</f>
        <v>По соглашению сторон в качестве валюты платежа могут выступать евро, в этом случае курс следующий: 1 руб. = 0,0117 евро</v>
      </c>
      <c r="B175" s="324"/>
      <c r="C175" s="324"/>
      <c r="D175" s="79"/>
      <c r="E175" s="80"/>
      <c r="F175" s="80"/>
      <c r="G175" s="82"/>
      <c r="H175" s="82"/>
    </row>
    <row r="176" spans="1:8" ht="26.25" x14ac:dyDescent="0.2">
      <c r="A176" s="324" t="str">
        <f>Абакан_юр!A175</f>
        <v>По соглашению сторон в качестве валюты платежа могут выступать чешские кроны, в этом случае курс следующий: 1 руб. = 0,2914 крона</v>
      </c>
      <c r="B176" s="324"/>
      <c r="C176" s="324"/>
      <c r="D176" s="79"/>
      <c r="E176" s="80"/>
      <c r="F176" s="80"/>
      <c r="G176" s="82"/>
      <c r="H176" s="82"/>
    </row>
    <row r="177" spans="1:8" ht="26.25" x14ac:dyDescent="0.2">
      <c r="A177" s="324" t="str">
        <f>Абакан_юр!A176</f>
        <v>По соглашению сторон в качестве валюты платежа могут выступать киргизские сомы, в этом случае курс следующий: 1 руб. = 1,0988 сом</v>
      </c>
      <c r="B177" s="324"/>
      <c r="C177" s="324"/>
      <c r="D177" s="79"/>
      <c r="E177" s="79"/>
      <c r="F177" s="80"/>
      <c r="G177" s="82"/>
      <c r="H177" s="82"/>
    </row>
    <row r="178" spans="1:8" ht="26.25" x14ac:dyDescent="0.2">
      <c r="A17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8" s="324"/>
      <c r="C178" s="324"/>
      <c r="D178" s="79"/>
      <c r="E178" s="79"/>
      <c r="F178" s="80"/>
      <c r="G178" s="82"/>
      <c r="H178" s="82"/>
    </row>
    <row r="179" spans="1:8" ht="26.25" customHeight="1" x14ac:dyDescent="0.2">
      <c r="A179" s="83"/>
      <c r="B179" s="83"/>
      <c r="C179" s="84"/>
      <c r="D179" s="85"/>
      <c r="E179" s="85"/>
      <c r="F179" s="86"/>
      <c r="G179" s="87"/>
      <c r="H179" s="87"/>
    </row>
    <row r="180" spans="1:8" ht="26.25" customHeight="1" x14ac:dyDescent="0.2">
      <c r="A180" s="325" t="s">
        <v>141</v>
      </c>
      <c r="B180" s="325"/>
      <c r="C180" s="325"/>
      <c r="D180" s="325"/>
      <c r="E180" s="325"/>
      <c r="F180" s="325"/>
      <c r="G180" s="325"/>
      <c r="H180" s="325"/>
    </row>
    <row r="181" spans="1:8" ht="26.25" customHeight="1" x14ac:dyDescent="0.2">
      <c r="A181" s="325" t="s">
        <v>142</v>
      </c>
      <c r="B181" s="325"/>
      <c r="C181" s="325"/>
      <c r="D181" s="325"/>
      <c r="E181" s="325"/>
      <c r="F181" s="325"/>
      <c r="G181" s="325"/>
      <c r="H181" s="325"/>
    </row>
    <row r="182" spans="1:8" ht="26.25" customHeight="1" x14ac:dyDescent="0.2">
      <c r="A182" s="83"/>
      <c r="B182" s="83"/>
      <c r="C182" s="84"/>
      <c r="D182" s="85"/>
      <c r="E182" s="85"/>
      <c r="F182" s="86"/>
      <c r="G182" s="87"/>
      <c r="H182" s="87"/>
    </row>
    <row r="183" spans="1:8" ht="26.25" customHeight="1" thickBot="1" x14ac:dyDescent="0.25">
      <c r="A183" s="326" t="s">
        <v>143</v>
      </c>
      <c r="B183" s="326"/>
      <c r="C183" s="326"/>
      <c r="D183" s="326"/>
      <c r="E183" s="326"/>
      <c r="F183" s="89"/>
      <c r="G183" s="81"/>
      <c r="H183" s="90"/>
    </row>
    <row r="184" spans="1:8" ht="26.25" customHeight="1" thickBot="1" x14ac:dyDescent="0.25">
      <c r="A184" s="312" t="s">
        <v>144</v>
      </c>
      <c r="B184" s="313"/>
      <c r="C184" s="313"/>
      <c r="D184" s="313"/>
      <c r="E184" s="314"/>
      <c r="F184" s="91"/>
      <c r="H184" s="92"/>
    </row>
    <row r="185" spans="1:8" ht="26.25" customHeight="1" thickBot="1" x14ac:dyDescent="0.25">
      <c r="A185" s="517" t="s">
        <v>145</v>
      </c>
      <c r="B185" s="518"/>
      <c r="C185" s="93" t="s">
        <v>146</v>
      </c>
      <c r="D185" s="600" t="s">
        <v>147</v>
      </c>
      <c r="E185" s="601"/>
      <c r="F185" s="94"/>
      <c r="G185" s="94"/>
      <c r="H185" s="94"/>
    </row>
    <row r="186" spans="1:8" ht="84" x14ac:dyDescent="0.2">
      <c r="A186" s="318" t="s">
        <v>148</v>
      </c>
      <c r="B186" s="319"/>
      <c r="C186" s="95" t="s">
        <v>149</v>
      </c>
      <c r="D186" s="320" t="s">
        <v>150</v>
      </c>
      <c r="E186" s="321"/>
      <c r="F186" s="94"/>
      <c r="G186" s="94"/>
      <c r="H186" s="94"/>
    </row>
    <row r="187" spans="1:8" ht="21" x14ac:dyDescent="0.2">
      <c r="A187" s="322" t="s">
        <v>151</v>
      </c>
      <c r="B187" s="323"/>
      <c r="C187" s="96" t="s">
        <v>152</v>
      </c>
      <c r="D187" s="310" t="s">
        <v>153</v>
      </c>
      <c r="E187" s="311"/>
      <c r="F187" s="94"/>
      <c r="G187" s="94"/>
      <c r="H187" s="94"/>
    </row>
    <row r="188" spans="1:8" ht="63.75" thickBot="1" x14ac:dyDescent="0.25">
      <c r="A188" s="474" t="s">
        <v>154</v>
      </c>
      <c r="B188" s="475"/>
      <c r="C188" s="111" t="s">
        <v>155</v>
      </c>
      <c r="D188" s="476" t="s">
        <v>153</v>
      </c>
      <c r="E188" s="477"/>
      <c r="F188" s="86"/>
      <c r="G188" s="87"/>
      <c r="H188" s="87"/>
    </row>
    <row r="189" spans="1:8" ht="42" x14ac:dyDescent="0.2">
      <c r="A189" s="322" t="s">
        <v>157</v>
      </c>
      <c r="B189" s="323"/>
      <c r="C189" s="110" t="s">
        <v>158</v>
      </c>
      <c r="D189" s="323" t="s">
        <v>153</v>
      </c>
      <c r="E189" s="473"/>
      <c r="F189" s="91"/>
      <c r="G189" s="91"/>
      <c r="H189" s="91"/>
    </row>
    <row r="190" spans="1:8" ht="54" customHeight="1" thickBot="1" x14ac:dyDescent="0.25">
      <c r="A190" s="596" t="s">
        <v>159</v>
      </c>
      <c r="B190" s="597"/>
      <c r="C190" s="111" t="s">
        <v>160</v>
      </c>
      <c r="D190" s="598" t="s">
        <v>153</v>
      </c>
      <c r="E190" s="599"/>
      <c r="F190" s="86"/>
      <c r="G190" s="87"/>
      <c r="H190" s="87"/>
    </row>
    <row r="191" spans="1:8" ht="191.25" customHeight="1" x14ac:dyDescent="0.2">
      <c r="A191"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5"/>
      <c r="C191" s="325"/>
      <c r="D191" s="325"/>
      <c r="E191" s="325"/>
      <c r="F191" s="325"/>
      <c r="G191" s="325"/>
      <c r="H191" s="325"/>
    </row>
    <row r="192" spans="1:8" ht="85.5" customHeight="1" x14ac:dyDescent="0.2">
      <c r="A192" s="325" t="s">
        <v>164</v>
      </c>
      <c r="B192" s="325"/>
      <c r="C192" s="325"/>
      <c r="D192" s="325"/>
      <c r="E192" s="325"/>
      <c r="F192" s="325"/>
      <c r="G192" s="325"/>
      <c r="H192" s="325"/>
    </row>
    <row r="193" spans="1:8" ht="30.75" customHeight="1" x14ac:dyDescent="0.2">
      <c r="A193" s="307" t="s">
        <v>165</v>
      </c>
      <c r="B193" s="307"/>
      <c r="C193" s="307"/>
      <c r="D193" s="307"/>
      <c r="E193" s="307"/>
      <c r="F193" s="307"/>
      <c r="G193" s="307"/>
      <c r="H193" s="307"/>
    </row>
    <row r="194" spans="1:8" ht="138" customHeight="1" x14ac:dyDescent="0.2">
      <c r="A194" s="325" t="s">
        <v>166</v>
      </c>
      <c r="B194" s="325"/>
      <c r="C194" s="325"/>
      <c r="D194" s="325"/>
      <c r="E194" s="325"/>
      <c r="F194" s="325"/>
      <c r="G194" s="325"/>
      <c r="H194" s="325"/>
    </row>
    <row r="195" spans="1:8" ht="90" customHeight="1" x14ac:dyDescent="0.2"/>
    <row r="196" spans="1:8" s="72" customFormat="1" ht="125.25" customHeight="1" x14ac:dyDescent="0.2">
      <c r="A196" s="71"/>
      <c r="C196" s="73"/>
      <c r="H196" s="74"/>
    </row>
    <row r="197" spans="1:8" s="88" customFormat="1" ht="222.75" customHeight="1" x14ac:dyDescent="0.2">
      <c r="A197" s="71"/>
      <c r="B197" s="72"/>
      <c r="C197" s="73"/>
      <c r="D197" s="72"/>
      <c r="E197" s="72"/>
      <c r="F197" s="72"/>
      <c r="G197" s="72"/>
      <c r="H197" s="74"/>
    </row>
    <row r="198" spans="1:8" ht="192.75" customHeight="1" x14ac:dyDescent="0.2"/>
    <row r="199" spans="1:8" ht="66.75" customHeight="1" x14ac:dyDescent="0.2"/>
    <row r="201" spans="1:8" s="97" customFormat="1" ht="114.75" customHeight="1" x14ac:dyDescent="0.2">
      <c r="A201" s="71"/>
      <c r="B201" s="72"/>
      <c r="C201" s="73"/>
      <c r="D201" s="72"/>
      <c r="E201" s="72"/>
      <c r="F201" s="72"/>
      <c r="G201" s="72"/>
      <c r="H201" s="74"/>
    </row>
  </sheetData>
  <sheetProtection selectLockedCells="1" selectUnlockedCells="1"/>
  <mergeCells count="32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2:B162"/>
    <mergeCell ref="D162:H162"/>
    <mergeCell ref="A163:C163"/>
    <mergeCell ref="D163:H163"/>
    <mergeCell ref="A164:B164"/>
    <mergeCell ref="C164:C165"/>
    <mergeCell ref="D164:H164"/>
    <mergeCell ref="A165:B165"/>
    <mergeCell ref="D165:H165"/>
    <mergeCell ref="A172:C172"/>
    <mergeCell ref="G172:H172"/>
    <mergeCell ref="A173:C173"/>
    <mergeCell ref="A174:C174"/>
    <mergeCell ref="A175:C175"/>
    <mergeCell ref="A176:C176"/>
    <mergeCell ref="A166:B166"/>
    <mergeCell ref="D166:H166"/>
    <mergeCell ref="C168:D168"/>
    <mergeCell ref="C169:D169"/>
    <mergeCell ref="C170:D170"/>
    <mergeCell ref="C171:D171"/>
    <mergeCell ref="A185:B185"/>
    <mergeCell ref="D185:E185"/>
    <mergeCell ref="A186:B186"/>
    <mergeCell ref="D186:E186"/>
    <mergeCell ref="A187:B187"/>
    <mergeCell ref="D187:E187"/>
    <mergeCell ref="A177:C177"/>
    <mergeCell ref="A178:C178"/>
    <mergeCell ref="A180:H180"/>
    <mergeCell ref="A181:H181"/>
    <mergeCell ref="A183:E183"/>
    <mergeCell ref="A184:E184"/>
    <mergeCell ref="A191:H191"/>
    <mergeCell ref="A192:H192"/>
    <mergeCell ref="A193:H193"/>
    <mergeCell ref="A194:E194"/>
    <mergeCell ref="F194:H194"/>
    <mergeCell ref="A188:B188"/>
    <mergeCell ref="D188:E188"/>
    <mergeCell ref="A189:B189"/>
    <mergeCell ref="D189:E189"/>
    <mergeCell ref="A190:B190"/>
    <mergeCell ref="D190:E19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1"/>
  <sheetViews>
    <sheetView view="pageBreakPreview" zoomScale="40" zoomScaleNormal="60" zoomScaleSheetLayoutView="40" workbookViewId="0">
      <pane ySplit="4" topLeftCell="A6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552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3" t="s">
        <v>5</v>
      </c>
      <c r="B4" s="114" t="s">
        <v>6</v>
      </c>
      <c r="C4" s="115" t="s">
        <v>7</v>
      </c>
      <c r="D4" s="388" t="s">
        <v>8</v>
      </c>
      <c r="E4" s="389"/>
      <c r="F4" s="389"/>
      <c r="G4" s="389"/>
      <c r="H4" s="390"/>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60">
        <f>F7*1.2</f>
        <v>8668.7999999999993</v>
      </c>
      <c r="E7" s="361">
        <f>F7*1.1</f>
        <v>7946.4000000000005</v>
      </c>
      <c r="F7" s="361">
        <v>7224</v>
      </c>
      <c r="G7" s="361">
        <f>F7*0.75</f>
        <v>5418</v>
      </c>
      <c r="H7" s="362">
        <f>F7*0.5</f>
        <v>3612</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436">
        <f>F12*1.2</f>
        <v>9763.1999999999989</v>
      </c>
      <c r="E12" s="361">
        <f>F12*1.1</f>
        <v>8949.6</v>
      </c>
      <c r="F12" s="361">
        <v>8136</v>
      </c>
      <c r="G12" s="361">
        <f>F12*0.75</f>
        <v>6102</v>
      </c>
      <c r="H12" s="362">
        <f>F12*0.5</f>
        <v>4068</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1008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"2ГИС.МАХАЧКАЛА"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506">
        <v>18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60">
        <f>F27*1.2</f>
        <v>10411.199999999999</v>
      </c>
      <c r="E27" s="361">
        <f>F27*1.1</f>
        <v>9543.6</v>
      </c>
      <c r="F27" s="361">
        <v>8676</v>
      </c>
      <c r="G27" s="361">
        <f>F27*0.75</f>
        <v>6507</v>
      </c>
      <c r="H27" s="362">
        <f>F27*0.5</f>
        <v>4338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436">
        <f>F32*1.2</f>
        <v>11721.6</v>
      </c>
      <c r="E32" s="361">
        <f>F32*1.1</f>
        <v>10744.800000000001</v>
      </c>
      <c r="F32" s="361">
        <v>9768</v>
      </c>
      <c r="G32" s="361">
        <f>F32*0.75</f>
        <v>7326</v>
      </c>
      <c r="H32" s="362">
        <f>F32*0.5</f>
        <v>4884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1320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"2ГИС.МАХАЧКАЛА"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444">
        <v>24</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447"/>
      <c r="E46" s="448"/>
      <c r="F46" s="448"/>
      <c r="G46" s="448"/>
      <c r="H46" s="44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60">
        <f>F48*1.2</f>
        <v>10404</v>
      </c>
      <c r="E48" s="361">
        <f>F48*1.1</f>
        <v>9537</v>
      </c>
      <c r="F48" s="361">
        <v>8670</v>
      </c>
      <c r="G48" s="361">
        <f>F48*0.75</f>
        <v>6502.5</v>
      </c>
      <c r="H48" s="362">
        <f>F48*0.5</f>
        <v>4335</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436">
        <f>F54*1.2</f>
        <v>11721.6</v>
      </c>
      <c r="E54" s="361">
        <f>F54*1.1</f>
        <v>10744.800000000001</v>
      </c>
      <c r="F54" s="361">
        <v>9768</v>
      </c>
      <c r="G54" s="361">
        <f>F54*0.75</f>
        <v>7326</v>
      </c>
      <c r="H54" s="362">
        <f>F54*0.5</f>
        <v>4884</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506">
        <v>18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s="16" customFormat="1" ht="48" customHeight="1" x14ac:dyDescent="0.2">
      <c r="A64" s="440" t="s">
        <v>491</v>
      </c>
      <c r="B64" s="434" t="s">
        <v>27</v>
      </c>
      <c r="C6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4" s="360">
        <f>F64*1.2</f>
        <v>12484.8</v>
      </c>
      <c r="E64" s="361">
        <f>F64*1.1</f>
        <v>11444.400000000001</v>
      </c>
      <c r="F64" s="361">
        <v>10404</v>
      </c>
      <c r="G64" s="361">
        <f>F64*0.75</f>
        <v>7803</v>
      </c>
      <c r="H64" s="362">
        <f>F64*0.5</f>
        <v>5202</v>
      </c>
    </row>
    <row r="65" spans="1:8" s="16" customFormat="1" ht="132" customHeight="1" x14ac:dyDescent="0.2">
      <c r="A65" s="441"/>
      <c r="B65" s="435"/>
      <c r="C65" s="435"/>
      <c r="D65" s="337"/>
      <c r="E65" s="338"/>
      <c r="F65" s="338"/>
      <c r="G65" s="338"/>
      <c r="H65" s="339"/>
    </row>
    <row r="66" spans="1:8" s="16" customFormat="1" ht="127.5" customHeight="1" x14ac:dyDescent="0.2">
      <c r="A66" s="441"/>
      <c r="B66" s="24" t="s">
        <v>12</v>
      </c>
      <c r="C6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6" s="337"/>
      <c r="E66" s="338"/>
      <c r="F66" s="338"/>
      <c r="G66" s="338"/>
      <c r="H66" s="339"/>
    </row>
    <row r="67" spans="1:8" s="16" customFormat="1" ht="127.5" customHeight="1" thickBot="1" x14ac:dyDescent="0.25">
      <c r="A67" s="442"/>
      <c r="B67" s="54" t="s">
        <v>33</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7" s="367"/>
      <c r="E67" s="351"/>
      <c r="F67" s="351"/>
      <c r="G67" s="351"/>
      <c r="H67" s="352"/>
    </row>
    <row r="68" spans="1:8" s="16" customFormat="1" ht="166.5" customHeight="1" thickBot="1" x14ac:dyDescent="0.25">
      <c r="A68" s="443"/>
      <c r="B68" s="26" t="s">
        <v>13</v>
      </c>
      <c r="C6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8" s="353"/>
      <c r="E68" s="354"/>
      <c r="F68" s="354"/>
      <c r="G68" s="354"/>
      <c r="H68" s="355"/>
    </row>
    <row r="69" spans="1:8" s="16" customFormat="1" ht="24.95" customHeight="1" thickBot="1" x14ac:dyDescent="0.25">
      <c r="A69" s="28"/>
      <c r="B69" s="29"/>
      <c r="C69" s="30"/>
      <c r="D69" s="437"/>
      <c r="E69" s="438"/>
      <c r="F69" s="438"/>
      <c r="G69" s="438"/>
      <c r="H69" s="439"/>
    </row>
    <row r="70" spans="1:8" s="16" customFormat="1" ht="48" customHeight="1" x14ac:dyDescent="0.2">
      <c r="A70" s="430" t="s">
        <v>492</v>
      </c>
      <c r="B70" s="434" t="s">
        <v>27</v>
      </c>
      <c r="C70"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0" s="436">
        <f>F70*1.2</f>
        <v>14068.8</v>
      </c>
      <c r="E70" s="361">
        <f>F70*1.1</f>
        <v>12896.400000000001</v>
      </c>
      <c r="F70" s="361">
        <v>11724</v>
      </c>
      <c r="G70" s="361">
        <f>F70*0.75</f>
        <v>8793</v>
      </c>
      <c r="H70" s="362">
        <f>F70*0.5</f>
        <v>5862</v>
      </c>
    </row>
    <row r="71" spans="1:8" s="16" customFormat="1" ht="132" customHeight="1" x14ac:dyDescent="0.2">
      <c r="A71" s="431"/>
      <c r="B71" s="435"/>
      <c r="C71" s="435"/>
      <c r="D71" s="340"/>
      <c r="E71" s="338"/>
      <c r="F71" s="338"/>
      <c r="G71" s="338"/>
      <c r="H71" s="339"/>
    </row>
    <row r="72" spans="1:8" s="16" customFormat="1" ht="138.94999999999999" customHeight="1" x14ac:dyDescent="0.2">
      <c r="A72" s="431"/>
      <c r="B72" s="24" t="s">
        <v>12</v>
      </c>
      <c r="C7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2" s="340"/>
      <c r="E72" s="338"/>
      <c r="F72" s="338"/>
      <c r="G72" s="338"/>
      <c r="H72" s="339"/>
    </row>
    <row r="73" spans="1:8" s="16" customFormat="1" ht="166.5" customHeight="1" x14ac:dyDescent="0.2">
      <c r="A73" s="431"/>
      <c r="B73" s="31" t="s">
        <v>13</v>
      </c>
      <c r="C73"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3" s="340"/>
      <c r="E73" s="338"/>
      <c r="F73" s="338"/>
      <c r="G73" s="338"/>
      <c r="H73" s="339"/>
    </row>
    <row r="74" spans="1:8" s="16" customFormat="1" ht="92.25" customHeight="1" thickBot="1" x14ac:dyDescent="0.25">
      <c r="A74" s="468"/>
      <c r="B74" s="26" t="s">
        <v>36</v>
      </c>
      <c r="C7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4" s="461"/>
      <c r="E74" s="354"/>
      <c r="F74" s="354"/>
      <c r="G74" s="354"/>
      <c r="H74" s="355"/>
    </row>
    <row r="75" spans="1:8" s="16" customFormat="1" ht="24.95" customHeight="1" thickBot="1" x14ac:dyDescent="0.25">
      <c r="A75" s="40"/>
      <c r="B75" s="41"/>
      <c r="C75" s="42"/>
      <c r="D75" s="465"/>
      <c r="E75" s="466"/>
      <c r="F75" s="466"/>
      <c r="G75" s="466"/>
      <c r="H75" s="467"/>
    </row>
    <row r="76" spans="1:8" s="16" customFormat="1" ht="50.1" customHeight="1" x14ac:dyDescent="0.2">
      <c r="A76" s="417" t="s">
        <v>493</v>
      </c>
      <c r="B76" s="454" t="s">
        <v>23</v>
      </c>
      <c r="C76"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6" s="506">
        <v>24</v>
      </c>
      <c r="E76" s="507"/>
      <c r="F76" s="507"/>
      <c r="G76" s="507"/>
      <c r="H76" s="508"/>
    </row>
    <row r="77" spans="1:8" s="16" customFormat="1" ht="94.5" customHeight="1" x14ac:dyDescent="0.2">
      <c r="A77" s="418"/>
      <c r="B77" s="455"/>
      <c r="C77" s="457"/>
      <c r="D77" s="459"/>
      <c r="E77" s="426"/>
      <c r="F77" s="426"/>
      <c r="G77" s="426"/>
      <c r="H77" s="509"/>
    </row>
    <row r="78" spans="1:8" s="16" customFormat="1" ht="163.5" customHeight="1" thickBot="1" x14ac:dyDescent="0.25">
      <c r="A78" s="419"/>
      <c r="B78" s="43" t="s">
        <v>13</v>
      </c>
      <c r="C7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8" s="510"/>
      <c r="E78" s="511"/>
      <c r="F78" s="511"/>
      <c r="G78" s="511"/>
      <c r="H78" s="512"/>
    </row>
    <row r="79" spans="1:8" ht="21.75" thickBot="1" x14ac:dyDescent="0.25">
      <c r="A79" s="40"/>
      <c r="B79" s="59"/>
      <c r="C79" s="60"/>
      <c r="D79" s="414"/>
      <c r="E79" s="415"/>
      <c r="F79" s="415"/>
      <c r="G79" s="415"/>
      <c r="H79" s="416"/>
    </row>
    <row r="80" spans="1:8" ht="34.5" customHeight="1" x14ac:dyDescent="0.2">
      <c r="A80" s="408" t="s">
        <v>39</v>
      </c>
      <c r="B80" s="409"/>
      <c r="C80" s="505"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80" s="337">
        <v>1596</v>
      </c>
      <c r="E80" s="338"/>
      <c r="F80" s="338"/>
      <c r="G80" s="338"/>
      <c r="H80" s="339"/>
    </row>
    <row r="81" spans="1:8" ht="20.25" hidden="1" customHeight="1" outlineLevel="1" x14ac:dyDescent="0.2">
      <c r="A81" s="408" t="s">
        <v>39</v>
      </c>
      <c r="B81" s="409"/>
      <c r="C81" s="410"/>
      <c r="D81" s="411">
        <v>420</v>
      </c>
      <c r="E81" s="412"/>
      <c r="F81" s="412"/>
      <c r="G81" s="412"/>
      <c r="H81" s="413"/>
    </row>
    <row r="82" spans="1:8" ht="37.5" customHeight="1" outlineLevel="1" x14ac:dyDescent="0.2">
      <c r="A82" s="396" t="s">
        <v>40</v>
      </c>
      <c r="B82" s="397"/>
      <c r="C82" s="410"/>
      <c r="D82" s="337">
        <v>3192</v>
      </c>
      <c r="E82" s="338"/>
      <c r="F82" s="338"/>
      <c r="G82" s="338"/>
      <c r="H82" s="339"/>
    </row>
    <row r="83" spans="1:8" ht="37.5" customHeight="1" outlineLevel="1" x14ac:dyDescent="0.2">
      <c r="A83" s="396" t="s">
        <v>41</v>
      </c>
      <c r="B83" s="397"/>
      <c r="C83" s="410"/>
      <c r="D83" s="337">
        <v>4788</v>
      </c>
      <c r="E83" s="338"/>
      <c r="F83" s="338"/>
      <c r="G83" s="338"/>
      <c r="H83" s="339"/>
    </row>
    <row r="84" spans="1:8" ht="37.5" customHeight="1" outlineLevel="1" x14ac:dyDescent="0.2">
      <c r="A84" s="396" t="s">
        <v>42</v>
      </c>
      <c r="B84" s="397"/>
      <c r="C84" s="410"/>
      <c r="D84" s="337">
        <v>6384</v>
      </c>
      <c r="E84" s="338"/>
      <c r="F84" s="338"/>
      <c r="G84" s="338"/>
      <c r="H84" s="339"/>
    </row>
    <row r="85" spans="1:8" ht="37.5" customHeight="1" outlineLevel="1" x14ac:dyDescent="0.2">
      <c r="A85" s="396" t="s">
        <v>43</v>
      </c>
      <c r="B85" s="397"/>
      <c r="C85" s="410"/>
      <c r="D85" s="337">
        <v>7980</v>
      </c>
      <c r="E85" s="338"/>
      <c r="F85" s="338"/>
      <c r="G85" s="338"/>
      <c r="H85" s="339"/>
    </row>
    <row r="86" spans="1:8" ht="37.5" customHeight="1" outlineLevel="1" x14ac:dyDescent="0.2">
      <c r="A86" s="396" t="s">
        <v>44</v>
      </c>
      <c r="B86" s="397"/>
      <c r="C86" s="410"/>
      <c r="D86" s="337">
        <v>9576</v>
      </c>
      <c r="E86" s="338"/>
      <c r="F86" s="338"/>
      <c r="G86" s="338"/>
      <c r="H86" s="339"/>
    </row>
    <row r="87" spans="1:8" ht="37.5" customHeight="1" outlineLevel="1" x14ac:dyDescent="0.2">
      <c r="A87" s="396" t="s">
        <v>45</v>
      </c>
      <c r="B87" s="397"/>
      <c r="C87" s="410"/>
      <c r="D87" s="337">
        <v>11172</v>
      </c>
      <c r="E87" s="338"/>
      <c r="F87" s="338"/>
      <c r="G87" s="338"/>
      <c r="H87" s="339"/>
    </row>
    <row r="88" spans="1:8" s="16" customFormat="1" ht="37.5" customHeight="1" outlineLevel="1" x14ac:dyDescent="0.2">
      <c r="A88" s="396" t="s">
        <v>46</v>
      </c>
      <c r="B88" s="397"/>
      <c r="C88" s="410"/>
      <c r="D88" s="337">
        <v>12768</v>
      </c>
      <c r="E88" s="338"/>
      <c r="F88" s="338"/>
      <c r="G88" s="338"/>
      <c r="H88" s="339"/>
    </row>
    <row r="89" spans="1:8" s="16" customFormat="1" ht="37.5" customHeight="1" outlineLevel="1" x14ac:dyDescent="0.2">
      <c r="A89" s="396" t="s">
        <v>47</v>
      </c>
      <c r="B89" s="397"/>
      <c r="C89" s="410"/>
      <c r="D89" s="337">
        <v>14364</v>
      </c>
      <c r="E89" s="338"/>
      <c r="F89" s="338"/>
      <c r="G89" s="338"/>
      <c r="H89" s="339"/>
    </row>
    <row r="90" spans="1:8" s="16" customFormat="1" ht="37.5" customHeight="1" outlineLevel="1" x14ac:dyDescent="0.2">
      <c r="A90" s="396" t="s">
        <v>48</v>
      </c>
      <c r="B90" s="397"/>
      <c r="C90" s="410"/>
      <c r="D90" s="337">
        <v>15960</v>
      </c>
      <c r="E90" s="338"/>
      <c r="F90" s="338"/>
      <c r="G90" s="338"/>
      <c r="H90" s="339"/>
    </row>
    <row r="91" spans="1:8" s="16" customFormat="1" ht="37.5" customHeight="1" outlineLevel="1" x14ac:dyDescent="0.2">
      <c r="A91" s="396" t="s">
        <v>49</v>
      </c>
      <c r="B91" s="397"/>
      <c r="C91" s="410"/>
      <c r="D91" s="337">
        <v>17556</v>
      </c>
      <c r="E91" s="338"/>
      <c r="F91" s="338"/>
      <c r="G91" s="338"/>
      <c r="H91" s="339"/>
    </row>
    <row r="92" spans="1:8" s="16" customFormat="1" ht="37.5" customHeight="1" outlineLevel="1" x14ac:dyDescent="0.2">
      <c r="A92" s="396" t="s">
        <v>50</v>
      </c>
      <c r="B92" s="397"/>
      <c r="C92" s="410"/>
      <c r="D92" s="337">
        <v>19152</v>
      </c>
      <c r="E92" s="338"/>
      <c r="F92" s="338"/>
      <c r="G92" s="338"/>
      <c r="H92" s="339"/>
    </row>
    <row r="93" spans="1:8" s="16" customFormat="1" ht="37.5" customHeight="1" outlineLevel="1" x14ac:dyDescent="0.2">
      <c r="A93" s="396" t="s">
        <v>51</v>
      </c>
      <c r="B93" s="397"/>
      <c r="C93" s="410"/>
      <c r="D93" s="337">
        <v>20748</v>
      </c>
      <c r="E93" s="338"/>
      <c r="F93" s="338"/>
      <c r="G93" s="338"/>
      <c r="H93" s="339"/>
    </row>
    <row r="94" spans="1:8" s="16" customFormat="1" ht="37.5" customHeight="1" outlineLevel="1" x14ac:dyDescent="0.2">
      <c r="A94" s="396" t="s">
        <v>52</v>
      </c>
      <c r="B94" s="397"/>
      <c r="C94" s="410"/>
      <c r="D94" s="337">
        <v>22344</v>
      </c>
      <c r="E94" s="338"/>
      <c r="F94" s="338"/>
      <c r="G94" s="338"/>
      <c r="H94" s="339"/>
    </row>
    <row r="95" spans="1:8" s="16" customFormat="1" ht="37.5" customHeight="1" outlineLevel="1" x14ac:dyDescent="0.2">
      <c r="A95" s="396" t="s">
        <v>53</v>
      </c>
      <c r="B95" s="397"/>
      <c r="C95" s="410"/>
      <c r="D95" s="337">
        <v>23940</v>
      </c>
      <c r="E95" s="338"/>
      <c r="F95" s="338"/>
      <c r="G95" s="338"/>
      <c r="H95" s="339"/>
    </row>
    <row r="96" spans="1:8" s="16" customFormat="1" ht="37.5" customHeight="1" outlineLevel="1" x14ac:dyDescent="0.2">
      <c r="A96" s="396" t="s">
        <v>54</v>
      </c>
      <c r="B96" s="397"/>
      <c r="C96" s="410"/>
      <c r="D96" s="337">
        <v>25536</v>
      </c>
      <c r="E96" s="338"/>
      <c r="F96" s="338"/>
      <c r="G96" s="338"/>
      <c r="H96" s="339"/>
    </row>
    <row r="97" spans="1:8" s="16" customFormat="1" ht="37.5" customHeight="1" outlineLevel="1" x14ac:dyDescent="0.2">
      <c r="A97" s="396" t="s">
        <v>55</v>
      </c>
      <c r="B97" s="397"/>
      <c r="C97" s="410"/>
      <c r="D97" s="337">
        <v>27132</v>
      </c>
      <c r="E97" s="338"/>
      <c r="F97" s="338"/>
      <c r="G97" s="338"/>
      <c r="H97" s="339"/>
    </row>
    <row r="98" spans="1:8" s="16" customFormat="1" ht="37.5" customHeight="1" outlineLevel="1" x14ac:dyDescent="0.2">
      <c r="A98" s="396" t="s">
        <v>56</v>
      </c>
      <c r="B98" s="397"/>
      <c r="C98" s="410"/>
      <c r="D98" s="337">
        <v>28728</v>
      </c>
      <c r="E98" s="338"/>
      <c r="F98" s="338"/>
      <c r="G98" s="338"/>
      <c r="H98" s="339"/>
    </row>
    <row r="99" spans="1:8" s="16" customFormat="1" ht="37.5" customHeight="1" outlineLevel="1" x14ac:dyDescent="0.2">
      <c r="A99" s="396" t="s">
        <v>57</v>
      </c>
      <c r="B99" s="397"/>
      <c r="C99" s="410"/>
      <c r="D99" s="337">
        <v>30324</v>
      </c>
      <c r="E99" s="338"/>
      <c r="F99" s="338"/>
      <c r="G99" s="338"/>
      <c r="H99" s="339"/>
    </row>
    <row r="100" spans="1:8" s="16" customFormat="1" ht="37.5" customHeight="1" outlineLevel="1" x14ac:dyDescent="0.2">
      <c r="A100" s="396" t="s">
        <v>58</v>
      </c>
      <c r="B100" s="397"/>
      <c r="C100" s="410"/>
      <c r="D100" s="337">
        <v>31920</v>
      </c>
      <c r="E100" s="338"/>
      <c r="F100" s="338"/>
      <c r="G100" s="338"/>
      <c r="H100" s="339"/>
    </row>
    <row r="101" spans="1:8" s="16" customFormat="1" ht="37.5" customHeight="1" outlineLevel="1" x14ac:dyDescent="0.2">
      <c r="A101" s="396" t="s">
        <v>178</v>
      </c>
      <c r="B101" s="397"/>
      <c r="C101" s="410"/>
      <c r="D101" s="337">
        <v>33516</v>
      </c>
      <c r="E101" s="338"/>
      <c r="F101" s="338"/>
      <c r="G101" s="338"/>
      <c r="H101" s="339"/>
    </row>
    <row r="102" spans="1:8" s="16" customFormat="1" ht="37.5" customHeight="1" outlineLevel="1" x14ac:dyDescent="0.2">
      <c r="A102" s="396" t="s">
        <v>179</v>
      </c>
      <c r="B102" s="397"/>
      <c r="C102" s="410"/>
      <c r="D102" s="337">
        <v>35112</v>
      </c>
      <c r="E102" s="338"/>
      <c r="F102" s="338"/>
      <c r="G102" s="338"/>
      <c r="H102" s="339"/>
    </row>
    <row r="103" spans="1:8" s="16" customFormat="1" ht="37.5" customHeight="1" outlineLevel="1" x14ac:dyDescent="0.2">
      <c r="A103" s="396" t="s">
        <v>180</v>
      </c>
      <c r="B103" s="397"/>
      <c r="C103" s="410"/>
      <c r="D103" s="337">
        <v>36708</v>
      </c>
      <c r="E103" s="338"/>
      <c r="F103" s="338"/>
      <c r="G103" s="338"/>
      <c r="H103" s="339"/>
    </row>
    <row r="104" spans="1:8" s="16" customFormat="1" ht="37.5" customHeight="1" outlineLevel="1" x14ac:dyDescent="0.2">
      <c r="A104" s="396" t="s">
        <v>181</v>
      </c>
      <c r="B104" s="397"/>
      <c r="C104" s="410"/>
      <c r="D104" s="337">
        <v>38304</v>
      </c>
      <c r="E104" s="338"/>
      <c r="F104" s="338"/>
      <c r="G104" s="338"/>
      <c r="H104" s="339"/>
    </row>
    <row r="105" spans="1:8" s="16" customFormat="1" ht="37.5" customHeight="1" outlineLevel="1" x14ac:dyDescent="0.2">
      <c r="A105" s="396" t="s">
        <v>182</v>
      </c>
      <c r="B105" s="397"/>
      <c r="C105" s="410"/>
      <c r="D105" s="337">
        <v>39900</v>
      </c>
      <c r="E105" s="338"/>
      <c r="F105" s="338"/>
      <c r="G105" s="338"/>
      <c r="H105" s="339"/>
    </row>
    <row r="106" spans="1:8" s="16" customFormat="1" ht="37.5" customHeight="1" outlineLevel="1" x14ac:dyDescent="0.2">
      <c r="A106" s="396" t="s">
        <v>183</v>
      </c>
      <c r="B106" s="397"/>
      <c r="C106" s="410"/>
      <c r="D106" s="337">
        <v>41496</v>
      </c>
      <c r="E106" s="338"/>
      <c r="F106" s="338"/>
      <c r="G106" s="338"/>
      <c r="H106" s="339"/>
    </row>
    <row r="107" spans="1:8" s="16" customFormat="1" ht="37.5" customHeight="1" outlineLevel="1" x14ac:dyDescent="0.2">
      <c r="A107" s="396" t="s">
        <v>184</v>
      </c>
      <c r="B107" s="397"/>
      <c r="C107" s="410"/>
      <c r="D107" s="337">
        <v>43092</v>
      </c>
      <c r="E107" s="338"/>
      <c r="F107" s="338"/>
      <c r="G107" s="338"/>
      <c r="H107" s="339"/>
    </row>
    <row r="108" spans="1:8" s="16" customFormat="1" ht="37.5" customHeight="1" outlineLevel="1" x14ac:dyDescent="0.2">
      <c r="A108" s="396" t="s">
        <v>185</v>
      </c>
      <c r="B108" s="397"/>
      <c r="C108" s="410"/>
      <c r="D108" s="337">
        <v>44688</v>
      </c>
      <c r="E108" s="338"/>
      <c r="F108" s="338"/>
      <c r="G108" s="338"/>
      <c r="H108" s="339"/>
    </row>
    <row r="109" spans="1:8" s="16" customFormat="1" ht="37.5" customHeight="1" outlineLevel="1" x14ac:dyDescent="0.2">
      <c r="A109" s="396" t="s">
        <v>186</v>
      </c>
      <c r="B109" s="397"/>
      <c r="C109" s="410"/>
      <c r="D109" s="337">
        <v>46284</v>
      </c>
      <c r="E109" s="338"/>
      <c r="F109" s="338"/>
      <c r="G109" s="338"/>
      <c r="H109" s="339"/>
    </row>
    <row r="110" spans="1:8" s="16" customFormat="1" ht="37.5" customHeight="1" outlineLevel="1" thickBot="1" x14ac:dyDescent="0.25">
      <c r="A110" s="396" t="s">
        <v>187</v>
      </c>
      <c r="B110" s="397"/>
      <c r="C110" s="647"/>
      <c r="D110" s="337">
        <v>47880</v>
      </c>
      <c r="E110" s="338"/>
      <c r="F110" s="338"/>
      <c r="G110" s="338"/>
      <c r="H110" s="339"/>
    </row>
    <row r="111" spans="1:8" s="16" customFormat="1" ht="50.1" customHeight="1" thickBot="1" x14ac:dyDescent="0.25">
      <c r="A111" s="386" t="s">
        <v>59</v>
      </c>
      <c r="B111" s="387"/>
      <c r="C111" s="387"/>
      <c r="D111" s="398" t="str">
        <f>"от "&amp;MIN(D112:D121)&amp;" до "&amp;MAX(D112:D121)</f>
        <v>от 174 до 4052,4</v>
      </c>
      <c r="E111" s="399"/>
      <c r="F111" s="399"/>
      <c r="G111" s="399"/>
      <c r="H111" s="400"/>
    </row>
    <row r="112" spans="1:8" s="16" customFormat="1" ht="160.5" customHeight="1" x14ac:dyDescent="0.2">
      <c r="A112" s="62" t="s">
        <v>60</v>
      </c>
      <c r="B112" s="63" t="s">
        <v>13</v>
      </c>
      <c r="C112" s="64" t="str">
        <f t="shared" ref="C112"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2" s="411">
        <v>834</v>
      </c>
      <c r="E112" s="412"/>
      <c r="F112" s="412"/>
      <c r="G112" s="412"/>
      <c r="H112" s="413"/>
    </row>
    <row r="113" spans="1:8" s="16" customFormat="1" ht="37.5" customHeight="1" x14ac:dyDescent="0.2">
      <c r="A113" s="335" t="s">
        <v>61</v>
      </c>
      <c r="B113" s="503"/>
      <c r="C113" s="4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3" s="337">
        <v>174</v>
      </c>
      <c r="E113" s="338"/>
      <c r="F113" s="338"/>
      <c r="G113" s="338"/>
      <c r="H113" s="339"/>
    </row>
    <row r="114" spans="1:8" s="16" customFormat="1" ht="37.5" customHeight="1" x14ac:dyDescent="0.2">
      <c r="A114" s="335" t="s">
        <v>62</v>
      </c>
      <c r="B114" s="503"/>
      <c r="C114" s="404"/>
      <c r="D114" s="337">
        <v>4052.3999999999996</v>
      </c>
      <c r="E114" s="338"/>
      <c r="F114" s="338"/>
      <c r="G114" s="338"/>
      <c r="H114" s="339"/>
    </row>
    <row r="115" spans="1:8" s="16" customFormat="1" ht="37.5" customHeight="1" x14ac:dyDescent="0.2">
      <c r="A115" s="335" t="s">
        <v>63</v>
      </c>
      <c r="B115" s="503"/>
      <c r="C115" s="404"/>
      <c r="D115" s="337">
        <v>612</v>
      </c>
      <c r="E115" s="338"/>
      <c r="F115" s="338"/>
      <c r="G115" s="338"/>
      <c r="H115" s="339"/>
    </row>
    <row r="116" spans="1:8" s="16" customFormat="1" ht="37.5" customHeight="1" x14ac:dyDescent="0.2">
      <c r="A116" s="335" t="s">
        <v>64</v>
      </c>
      <c r="B116" s="336"/>
      <c r="C116" s="404"/>
      <c r="D116" s="337">
        <v>4050</v>
      </c>
      <c r="E116" s="338"/>
      <c r="F116" s="338"/>
      <c r="G116" s="338"/>
      <c r="H116" s="339"/>
    </row>
    <row r="117" spans="1:8" s="16" customFormat="1" ht="37.5" customHeight="1" x14ac:dyDescent="0.2">
      <c r="A117" s="335" t="s">
        <v>65</v>
      </c>
      <c r="B117" s="503"/>
      <c r="C117" s="404"/>
      <c r="D117" s="337">
        <v>174</v>
      </c>
      <c r="E117" s="338"/>
      <c r="F117" s="338"/>
      <c r="G117" s="338"/>
      <c r="H117" s="339"/>
    </row>
    <row r="118" spans="1:8" s="16" customFormat="1" ht="37.5" customHeight="1" x14ac:dyDescent="0.2">
      <c r="A118" s="335" t="s">
        <v>66</v>
      </c>
      <c r="B118" s="503"/>
      <c r="C118" s="404"/>
      <c r="D118" s="337">
        <v>174</v>
      </c>
      <c r="E118" s="338"/>
      <c r="F118" s="338"/>
      <c r="G118" s="338"/>
      <c r="H118" s="339"/>
    </row>
    <row r="119" spans="1:8" s="16" customFormat="1" ht="37.5" customHeight="1" x14ac:dyDescent="0.2">
      <c r="A119" s="335" t="s">
        <v>67</v>
      </c>
      <c r="B119" s="503"/>
      <c r="C119" s="404"/>
      <c r="D119" s="337">
        <v>348</v>
      </c>
      <c r="E119" s="338"/>
      <c r="F119" s="338"/>
      <c r="G119" s="338"/>
      <c r="H119" s="339"/>
    </row>
    <row r="120" spans="1:8" s="16" customFormat="1" ht="37.5" customHeight="1" x14ac:dyDescent="0.2">
      <c r="A120" s="335" t="s">
        <v>68</v>
      </c>
      <c r="B120" s="503"/>
      <c r="C120" s="404"/>
      <c r="D120" s="337">
        <v>522</v>
      </c>
      <c r="E120" s="338"/>
      <c r="F120" s="338"/>
      <c r="G120" s="338"/>
      <c r="H120" s="339"/>
    </row>
    <row r="121" spans="1:8" s="16" customFormat="1" ht="37.5" customHeight="1" thickBot="1" x14ac:dyDescent="0.25">
      <c r="A121" s="348" t="s">
        <v>69</v>
      </c>
      <c r="B121" s="504"/>
      <c r="C121" s="405"/>
      <c r="D121" s="367">
        <v>558</v>
      </c>
      <c r="E121" s="351"/>
      <c r="F121" s="351"/>
      <c r="G121" s="351"/>
      <c r="H121" s="352"/>
    </row>
    <row r="122" spans="1:8" s="16" customFormat="1" ht="117.75" customHeight="1" thickBot="1" x14ac:dyDescent="0.25">
      <c r="A122" s="501" t="s">
        <v>71</v>
      </c>
      <c r="B122" s="502"/>
      <c r="C12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354">
        <v>30</v>
      </c>
      <c r="E122" s="354"/>
      <c r="F122" s="354"/>
      <c r="G122" s="354"/>
      <c r="H122" s="355"/>
    </row>
    <row r="123" spans="1:8" s="23" customFormat="1" ht="50.1" customHeight="1" thickBot="1" x14ac:dyDescent="0.25">
      <c r="A123" s="341" t="s">
        <v>72</v>
      </c>
      <c r="B123" s="342"/>
      <c r="C123" s="21"/>
      <c r="D123" s="343" t="e">
        <f>"от "&amp;MIN(D125,D145:H146,#REF!,D147:H161)&amp;" до "&amp;MAX(D125,D145:H146,#REF!,D147:H161)</f>
        <v>#REF!</v>
      </c>
      <c r="E123" s="343"/>
      <c r="F123" s="343"/>
      <c r="G123" s="343"/>
      <c r="H123" s="344"/>
    </row>
    <row r="124" spans="1:8" s="16" customFormat="1" ht="24.95" customHeight="1" thickBot="1" x14ac:dyDescent="0.25">
      <c r="A124" s="497"/>
      <c r="B124" s="498"/>
      <c r="C124" s="60"/>
      <c r="D124" s="499"/>
      <c r="E124" s="499"/>
      <c r="F124" s="499"/>
      <c r="G124" s="499"/>
      <c r="H124" s="500"/>
    </row>
    <row r="125" spans="1:8" s="16" customFormat="1" ht="64.5" customHeight="1" thickBot="1" x14ac:dyDescent="0.25">
      <c r="A125" s="374" t="s">
        <v>73</v>
      </c>
      <c r="B125" s="375"/>
      <c r="C125"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25" s="379">
        <v>3660</v>
      </c>
      <c r="E125" s="379"/>
      <c r="F125" s="379"/>
      <c r="G125" s="379"/>
      <c r="H125" s="380"/>
    </row>
    <row r="126" spans="1:8" s="16" customFormat="1" ht="64.5" customHeight="1" thickBot="1" x14ac:dyDescent="0.25">
      <c r="A126" s="381" t="s">
        <v>74</v>
      </c>
      <c r="B126" s="382"/>
      <c r="C126" s="377"/>
      <c r="D126" s="383" t="s">
        <v>75</v>
      </c>
      <c r="E126" s="384"/>
      <c r="F126" s="384"/>
      <c r="G126" s="384"/>
      <c r="H126" s="385"/>
    </row>
    <row r="127" spans="1:8" s="16" customFormat="1" ht="64.5" customHeight="1" x14ac:dyDescent="0.2">
      <c r="A127" s="363" t="s">
        <v>76</v>
      </c>
      <c r="B127" s="364"/>
      <c r="C127" s="377"/>
      <c r="D127" s="368">
        <f>D125/4</f>
        <v>915</v>
      </c>
      <c r="E127" s="368"/>
      <c r="F127" s="368"/>
      <c r="G127" s="368"/>
      <c r="H127" s="369"/>
    </row>
    <row r="128" spans="1:8" s="16" customFormat="1" ht="64.5" customHeight="1" x14ac:dyDescent="0.2">
      <c r="A128" s="363" t="s">
        <v>77</v>
      </c>
      <c r="B128" s="364"/>
      <c r="C128" s="377"/>
      <c r="D128" s="368">
        <f>D125/5</f>
        <v>732</v>
      </c>
      <c r="E128" s="368"/>
      <c r="F128" s="368"/>
      <c r="G128" s="368"/>
      <c r="H128" s="369"/>
    </row>
    <row r="129" spans="1:8" s="16" customFormat="1" ht="64.5" customHeight="1" x14ac:dyDescent="0.2">
      <c r="A129" s="363" t="s">
        <v>78</v>
      </c>
      <c r="B129" s="364"/>
      <c r="C129" s="377"/>
      <c r="D129" s="368">
        <f>D125/6</f>
        <v>610</v>
      </c>
      <c r="E129" s="368"/>
      <c r="F129" s="368"/>
      <c r="G129" s="368"/>
      <c r="H129" s="369"/>
    </row>
    <row r="130" spans="1:8" s="16" customFormat="1" ht="64.5" customHeight="1" x14ac:dyDescent="0.2">
      <c r="A130" s="363" t="s">
        <v>79</v>
      </c>
      <c r="B130" s="364"/>
      <c r="C130" s="377"/>
      <c r="D130" s="368">
        <f>D125/7</f>
        <v>522.85714285714289</v>
      </c>
      <c r="E130" s="368"/>
      <c r="F130" s="368"/>
      <c r="G130" s="368"/>
      <c r="H130" s="369"/>
    </row>
    <row r="131" spans="1:8" s="16" customFormat="1" ht="64.5" customHeight="1" x14ac:dyDescent="0.2">
      <c r="A131" s="363" t="s">
        <v>80</v>
      </c>
      <c r="B131" s="364"/>
      <c r="C131" s="377"/>
      <c r="D131" s="368">
        <f>D125/8</f>
        <v>457.5</v>
      </c>
      <c r="E131" s="368"/>
      <c r="F131" s="368"/>
      <c r="G131" s="368"/>
      <c r="H131" s="369"/>
    </row>
    <row r="132" spans="1:8" s="16" customFormat="1" ht="64.5" customHeight="1" x14ac:dyDescent="0.2">
      <c r="A132" s="363" t="s">
        <v>81</v>
      </c>
      <c r="B132" s="364"/>
      <c r="C132" s="377"/>
      <c r="D132" s="368">
        <f>D125/9</f>
        <v>406.66666666666669</v>
      </c>
      <c r="E132" s="368"/>
      <c r="F132" s="368"/>
      <c r="G132" s="368"/>
      <c r="H132" s="369"/>
    </row>
    <row r="133" spans="1:8" s="16" customFormat="1" ht="64.5" customHeight="1" x14ac:dyDescent="0.2">
      <c r="A133" s="363" t="s">
        <v>82</v>
      </c>
      <c r="B133" s="364"/>
      <c r="C133" s="377"/>
      <c r="D133" s="368">
        <f>D125/10</f>
        <v>366</v>
      </c>
      <c r="E133" s="368"/>
      <c r="F133" s="368"/>
      <c r="G133" s="368"/>
      <c r="H133" s="369"/>
    </row>
    <row r="134" spans="1:8" s="16" customFormat="1" ht="64.5" customHeight="1" thickBot="1" x14ac:dyDescent="0.25">
      <c r="A134" s="374" t="s">
        <v>83</v>
      </c>
      <c r="B134" s="375"/>
      <c r="C134" s="377"/>
      <c r="D134" s="379">
        <v>5496</v>
      </c>
      <c r="E134" s="379"/>
      <c r="F134" s="379"/>
      <c r="G134" s="379"/>
      <c r="H134" s="380"/>
    </row>
    <row r="135" spans="1:8" s="16" customFormat="1" ht="64.5" customHeight="1" thickBot="1" x14ac:dyDescent="0.25">
      <c r="A135" s="381" t="s">
        <v>74</v>
      </c>
      <c r="B135" s="382"/>
      <c r="C135" s="377"/>
      <c r="D135" s="383" t="s">
        <v>75</v>
      </c>
      <c r="E135" s="384"/>
      <c r="F135" s="384"/>
      <c r="G135" s="384"/>
      <c r="H135" s="385"/>
    </row>
    <row r="136" spans="1:8" s="16" customFormat="1" ht="64.5" customHeight="1" x14ac:dyDescent="0.2">
      <c r="A136" s="363" t="s">
        <v>76</v>
      </c>
      <c r="B136" s="364"/>
      <c r="C136" s="377"/>
      <c r="D136" s="368">
        <v>1374</v>
      </c>
      <c r="E136" s="368"/>
      <c r="F136" s="368"/>
      <c r="G136" s="368"/>
      <c r="H136" s="369"/>
    </row>
    <row r="137" spans="1:8" s="16" customFormat="1" ht="64.5" customHeight="1" x14ac:dyDescent="0.2">
      <c r="A137" s="363" t="s">
        <v>77</v>
      </c>
      <c r="B137" s="364"/>
      <c r="C137" s="377"/>
      <c r="D137" s="368">
        <v>1099.2</v>
      </c>
      <c r="E137" s="368"/>
      <c r="F137" s="368"/>
      <c r="G137" s="368"/>
      <c r="H137" s="369"/>
    </row>
    <row r="138" spans="1:8" s="16" customFormat="1" ht="64.5" customHeight="1" x14ac:dyDescent="0.2">
      <c r="A138" s="363" t="s">
        <v>78</v>
      </c>
      <c r="B138" s="364"/>
      <c r="C138" s="377"/>
      <c r="D138" s="368">
        <v>916</v>
      </c>
      <c r="E138" s="368"/>
      <c r="F138" s="368"/>
      <c r="G138" s="368"/>
      <c r="H138" s="369"/>
    </row>
    <row r="139" spans="1:8" s="16" customFormat="1" ht="64.5" customHeight="1" x14ac:dyDescent="0.2">
      <c r="A139" s="363" t="s">
        <v>79</v>
      </c>
      <c r="B139" s="364"/>
      <c r="C139" s="377"/>
      <c r="D139" s="368">
        <v>785.14285714285722</v>
      </c>
      <c r="E139" s="368"/>
      <c r="F139" s="368"/>
      <c r="G139" s="368"/>
      <c r="H139" s="369"/>
    </row>
    <row r="140" spans="1:8" s="16" customFormat="1" ht="64.5" customHeight="1" x14ac:dyDescent="0.2">
      <c r="A140" s="363" t="s">
        <v>80</v>
      </c>
      <c r="B140" s="364"/>
      <c r="C140" s="377"/>
      <c r="D140" s="368">
        <v>687</v>
      </c>
      <c r="E140" s="368"/>
      <c r="F140" s="368"/>
      <c r="G140" s="368"/>
      <c r="H140" s="369"/>
    </row>
    <row r="141" spans="1:8" s="16" customFormat="1" ht="64.5" customHeight="1" x14ac:dyDescent="0.2">
      <c r="A141" s="363" t="s">
        <v>81</v>
      </c>
      <c r="B141" s="364"/>
      <c r="C141" s="377"/>
      <c r="D141" s="368">
        <v>610.66666666666663</v>
      </c>
      <c r="E141" s="368"/>
      <c r="F141" s="368"/>
      <c r="G141" s="368"/>
      <c r="H141" s="369"/>
    </row>
    <row r="142" spans="1:8" s="16" customFormat="1" ht="64.5" customHeight="1" thickBot="1" x14ac:dyDescent="0.25">
      <c r="A142" s="363" t="s">
        <v>82</v>
      </c>
      <c r="B142" s="364"/>
      <c r="C142" s="378"/>
      <c r="D142" s="368">
        <v>549.6</v>
      </c>
      <c r="E142" s="368"/>
      <c r="F142" s="368"/>
      <c r="G142" s="368"/>
      <c r="H142" s="369"/>
    </row>
    <row r="143" spans="1:8" s="16" customFormat="1" ht="62.45" customHeight="1" thickBot="1" x14ac:dyDescent="0.25">
      <c r="A143" s="358" t="s">
        <v>84</v>
      </c>
      <c r="B143" s="359"/>
      <c r="C1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3" s="353">
        <v>7500</v>
      </c>
      <c r="E143" s="354"/>
      <c r="F143" s="354"/>
      <c r="G143" s="354"/>
      <c r="H143" s="355"/>
    </row>
    <row r="144" spans="1:8" s="16" customFormat="1" ht="24.95" customHeight="1" thickBot="1" x14ac:dyDescent="0.25">
      <c r="A144" s="497"/>
      <c r="B144" s="498"/>
      <c r="C144" s="56"/>
      <c r="D144" s="499"/>
      <c r="E144" s="499"/>
      <c r="F144" s="499"/>
      <c r="G144" s="499"/>
      <c r="H144" s="500"/>
    </row>
    <row r="145" spans="1:8" s="16" customFormat="1" ht="50.1" customHeight="1" x14ac:dyDescent="0.2">
      <c r="A145" s="335" t="s">
        <v>85</v>
      </c>
      <c r="B145" s="336"/>
      <c r="C145" s="105" t="str">
        <f>"Интернет-площадка 2gis.ru на основе Cправочника организаций "&amp;$C$2&amp;""</f>
        <v>Интернет-площадка 2gis.ru на основе Cправочника организаций "2ГИС.МАХАЧКАЛА"</v>
      </c>
      <c r="D145" s="340">
        <v>3462</v>
      </c>
      <c r="E145" s="338"/>
      <c r="F145" s="338"/>
      <c r="G145" s="338"/>
      <c r="H145" s="339"/>
    </row>
    <row r="146" spans="1:8" s="16" customFormat="1" ht="50.1" customHeight="1" x14ac:dyDescent="0.2">
      <c r="A146" s="335" t="s">
        <v>86</v>
      </c>
      <c r="B146" s="336"/>
      <c r="C14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6" s="340">
        <v>2904</v>
      </c>
      <c r="E146" s="338"/>
      <c r="F146" s="338"/>
      <c r="G146" s="338"/>
      <c r="H146" s="339"/>
    </row>
    <row r="147" spans="1:8" s="16" customFormat="1" ht="50.1" customHeight="1" x14ac:dyDescent="0.2">
      <c r="A147" s="335" t="s">
        <v>87</v>
      </c>
      <c r="B147" s="336"/>
      <c r="C147"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7" s="340">
        <v>8646</v>
      </c>
      <c r="E147" s="338"/>
      <c r="F147" s="338"/>
      <c r="G147" s="338"/>
      <c r="H147" s="339"/>
    </row>
    <row r="148" spans="1:8" s="16" customFormat="1" ht="50.1" customHeight="1" x14ac:dyDescent="0.2">
      <c r="A148" s="335" t="s">
        <v>88</v>
      </c>
      <c r="B148" s="336"/>
      <c r="C148" s="68" t="str">
        <f>"Интернет-площадка 2gis.ru на основе Cправочника организаций "&amp;$C$2&amp;""</f>
        <v>Интернет-площадка 2gis.ru на основе Cправочника организаций "2ГИС.МАХАЧКАЛА"</v>
      </c>
      <c r="D148" s="340">
        <v>8106</v>
      </c>
      <c r="E148" s="338"/>
      <c r="F148" s="338"/>
      <c r="G148" s="338"/>
      <c r="H148" s="339"/>
    </row>
    <row r="149" spans="1:8" s="16" customFormat="1" ht="50.1" customHeight="1" x14ac:dyDescent="0.2">
      <c r="A149" s="335" t="s">
        <v>89</v>
      </c>
      <c r="B149" s="336"/>
      <c r="C149" s="68" t="str">
        <f>"Интернет-площадка 2gis.ru на основе Cправочника организаций "&amp;$C$2&amp;""</f>
        <v>Интернет-площадка 2gis.ru на основе Cправочника организаций "2ГИС.МАХАЧКАЛА"</v>
      </c>
      <c r="D149" s="340">
        <v>9727.1999999999989</v>
      </c>
      <c r="E149" s="338"/>
      <c r="F149" s="338"/>
      <c r="G149" s="338"/>
      <c r="H149" s="339"/>
    </row>
    <row r="150" spans="1:8" s="16" customFormat="1" ht="50.1" customHeight="1" x14ac:dyDescent="0.2">
      <c r="A150" s="335" t="s">
        <v>90</v>
      </c>
      <c r="B150" s="336"/>
      <c r="C150"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0" s="340">
        <v>5808</v>
      </c>
      <c r="E150" s="338"/>
      <c r="F150" s="338"/>
      <c r="G150" s="338"/>
      <c r="H150" s="339"/>
    </row>
    <row r="151" spans="1:8" s="16" customFormat="1" ht="50.1" customHeight="1" x14ac:dyDescent="0.2">
      <c r="A151" s="335" t="s">
        <v>91</v>
      </c>
      <c r="B151" s="336"/>
      <c r="C151"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1" s="340">
        <v>5742</v>
      </c>
      <c r="E151" s="338"/>
      <c r="F151" s="338"/>
      <c r="G151" s="338"/>
      <c r="H151" s="339"/>
    </row>
    <row r="152" spans="1:8" s="16" customFormat="1" ht="50.1" customHeight="1" x14ac:dyDescent="0.2">
      <c r="A152" s="335" t="s">
        <v>92</v>
      </c>
      <c r="B152" s="336"/>
      <c r="C152"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340">
        <v>8679</v>
      </c>
      <c r="E152" s="338"/>
      <c r="F152" s="338"/>
      <c r="G152" s="338"/>
      <c r="H152" s="339"/>
    </row>
    <row r="153" spans="1:8" s="16" customFormat="1" ht="50.1" customHeight="1" x14ac:dyDescent="0.2">
      <c r="A153" s="335" t="s">
        <v>93</v>
      </c>
      <c r="B153" s="336"/>
      <c r="C153" s="68" t="str">
        <f>C146</f>
        <v>электронный справочник на основе Справочника организаций "2ГИС.МАХАЧКАЛА" (версия для ПК)</v>
      </c>
      <c r="D153" s="340">
        <v>3000</v>
      </c>
      <c r="E153" s="338"/>
      <c r="F153" s="338"/>
      <c r="G153" s="338"/>
      <c r="H153" s="339"/>
    </row>
    <row r="154" spans="1:8" s="16" customFormat="1" ht="50.1" customHeight="1" x14ac:dyDescent="0.2">
      <c r="A154" s="335" t="s">
        <v>94</v>
      </c>
      <c r="B154" s="336"/>
      <c r="C154" s="68" t="s">
        <v>95</v>
      </c>
      <c r="D154" s="340">
        <v>582</v>
      </c>
      <c r="E154" s="338"/>
      <c r="F154" s="338"/>
      <c r="G154" s="338"/>
      <c r="H154" s="339"/>
    </row>
    <row r="155" spans="1:8" s="16" customFormat="1" ht="60.75" customHeight="1" x14ac:dyDescent="0.2">
      <c r="A155" s="335" t="s">
        <v>96</v>
      </c>
      <c r="B155" s="336"/>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5" s="340">
        <v>1500</v>
      </c>
      <c r="E155" s="338"/>
      <c r="F155" s="338"/>
      <c r="G155" s="338"/>
      <c r="H155" s="339"/>
    </row>
    <row r="156" spans="1:8" s="16" customFormat="1" ht="60.75" customHeight="1" x14ac:dyDescent="0.2">
      <c r="A156" s="335" t="s">
        <v>97</v>
      </c>
      <c r="B156" s="336"/>
      <c r="C156" s="68" t="str">
        <f t="shared" ref="C156:C15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6" s="340">
        <v>1302</v>
      </c>
      <c r="E156" s="338"/>
      <c r="F156" s="338"/>
      <c r="G156" s="338"/>
      <c r="H156" s="339"/>
    </row>
    <row r="157" spans="1:8" s="16" customFormat="1" ht="60.75" customHeight="1" x14ac:dyDescent="0.2">
      <c r="A157" s="335" t="s">
        <v>98</v>
      </c>
      <c r="B157" s="336"/>
      <c r="C157"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7" s="340">
        <v>1104</v>
      </c>
      <c r="E157" s="338"/>
      <c r="F157" s="338"/>
      <c r="G157" s="338"/>
      <c r="H157" s="339"/>
    </row>
    <row r="158" spans="1:8" s="16" customFormat="1" ht="60.75" customHeight="1" x14ac:dyDescent="0.2">
      <c r="A158" s="335" t="s">
        <v>99</v>
      </c>
      <c r="B158" s="336"/>
      <c r="C158"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8" s="340">
        <v>990</v>
      </c>
      <c r="E158" s="338"/>
      <c r="F158" s="338"/>
      <c r="G158" s="338"/>
      <c r="H158" s="339"/>
    </row>
    <row r="159" spans="1:8" s="16" customFormat="1" ht="60.75" customHeight="1" x14ac:dyDescent="0.2">
      <c r="A159" s="335" t="s">
        <v>100</v>
      </c>
      <c r="B159" s="336" t="s">
        <v>100</v>
      </c>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9" s="340">
        <v>17358</v>
      </c>
      <c r="E159" s="338"/>
      <c r="F159" s="338"/>
      <c r="G159" s="338"/>
      <c r="H159" s="339"/>
    </row>
    <row r="160" spans="1:8" s="16" customFormat="1" ht="60.75" customHeight="1" x14ac:dyDescent="0.2">
      <c r="A160" s="335" t="s">
        <v>101</v>
      </c>
      <c r="B160" s="336" t="s">
        <v>101</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60" s="340">
        <v>4002</v>
      </c>
      <c r="E160" s="338"/>
      <c r="F160" s="338"/>
      <c r="G160" s="338"/>
      <c r="H160" s="339"/>
    </row>
    <row r="161" spans="1:8" s="16" customFormat="1" ht="50.1" customHeight="1" thickBot="1" x14ac:dyDescent="0.25">
      <c r="A161" s="335" t="s">
        <v>102</v>
      </c>
      <c r="B161" s="336"/>
      <c r="C161"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1" s="340">
        <v>3894</v>
      </c>
      <c r="E161" s="338"/>
      <c r="F161" s="338"/>
      <c r="G161" s="338"/>
      <c r="H161" s="339"/>
    </row>
    <row r="162" spans="1:8" s="16" customFormat="1" ht="102" customHeight="1" thickBot="1" x14ac:dyDescent="0.25">
      <c r="A162" s="335" t="s">
        <v>16</v>
      </c>
      <c r="B162" s="336"/>
      <c r="C16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340">
        <v>834</v>
      </c>
      <c r="E162" s="338"/>
      <c r="F162" s="338"/>
      <c r="G162" s="338"/>
      <c r="H162" s="339"/>
    </row>
    <row r="163" spans="1:8" s="16" customFormat="1" ht="102" customHeight="1" thickBot="1" x14ac:dyDescent="0.25">
      <c r="A163" s="335" t="s">
        <v>103</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3" s="340">
        <v>50010</v>
      </c>
      <c r="E163" s="338"/>
      <c r="F163" s="338"/>
      <c r="G163" s="338"/>
      <c r="H163" s="339"/>
    </row>
    <row r="164" spans="1:8" s="16" customFormat="1" ht="126" customHeight="1" x14ac:dyDescent="0.2">
      <c r="A164" s="335" t="s">
        <v>104</v>
      </c>
      <c r="B164" s="336"/>
      <c r="C16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4" s="340">
        <v>4950</v>
      </c>
      <c r="E164" s="338"/>
      <c r="F164" s="338"/>
      <c r="G164" s="338"/>
      <c r="H164" s="339"/>
    </row>
    <row r="165" spans="1:8" s="16" customFormat="1" ht="96" customHeight="1" x14ac:dyDescent="0.2">
      <c r="A165" s="356" t="s">
        <v>105</v>
      </c>
      <c r="B165" s="357"/>
      <c r="C16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5" s="340">
        <v>5511</v>
      </c>
      <c r="E165" s="338"/>
      <c r="F165" s="338"/>
      <c r="G165" s="338"/>
      <c r="H165" s="339"/>
    </row>
    <row r="166" spans="1:8" s="16" customFormat="1" ht="96" customHeight="1" x14ac:dyDescent="0.2">
      <c r="A166" s="356" t="s">
        <v>106</v>
      </c>
      <c r="B166" s="357"/>
      <c r="C16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6" s="340">
        <v>8004</v>
      </c>
      <c r="E166" s="338"/>
      <c r="F166" s="338"/>
      <c r="G166" s="338"/>
      <c r="H166" s="339"/>
    </row>
    <row r="167" spans="1:8" s="16" customFormat="1" ht="58.5" customHeight="1" x14ac:dyDescent="0.2">
      <c r="A167" s="335" t="s">
        <v>107</v>
      </c>
      <c r="B167" s="336"/>
      <c r="C167" s="68" t="str">
        <f>"Интернет-площадка 2gis.ru на основе Cправочника организаций "&amp;$C$2&amp;""</f>
        <v>Интернет-площадка 2gis.ru на основе Cправочника организаций "2ГИС.МАХАЧКАЛА"</v>
      </c>
      <c r="D167" s="340">
        <v>4200</v>
      </c>
      <c r="E167" s="338"/>
      <c r="F167" s="338"/>
      <c r="G167" s="338"/>
      <c r="H167" s="339"/>
    </row>
    <row r="168" spans="1:8" s="16" customFormat="1" ht="50.1" customHeight="1" x14ac:dyDescent="0.2">
      <c r="A168" s="335" t="s">
        <v>108</v>
      </c>
      <c r="B168" s="336"/>
      <c r="C168" s="68" t="str">
        <f t="shared" ref="C168:C177"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8" s="340">
        <v>3600</v>
      </c>
      <c r="E168" s="338"/>
      <c r="F168" s="338"/>
      <c r="G168" s="338"/>
      <c r="H168" s="339"/>
    </row>
    <row r="169" spans="1:8" s="16" customFormat="1" ht="50.1" customHeight="1" x14ac:dyDescent="0.2">
      <c r="A169" s="335" t="s">
        <v>109</v>
      </c>
      <c r="B169" s="336"/>
      <c r="C169" s="68" t="str">
        <f t="shared" si="2"/>
        <v>электронный справочник на основе Справочника организаций "2ГИС.МАХАЧКАЛА" (версия для ПК)</v>
      </c>
      <c r="D169" s="340">
        <v>10440</v>
      </c>
      <c r="E169" s="338"/>
      <c r="F169" s="338"/>
      <c r="G169" s="338"/>
      <c r="H169" s="339"/>
    </row>
    <row r="170" spans="1:8" s="16" customFormat="1" ht="50.1" customHeight="1" x14ac:dyDescent="0.2">
      <c r="A170" s="335" t="s">
        <v>110</v>
      </c>
      <c r="B170" s="336"/>
      <c r="C170" s="68" t="str">
        <f>"Интернет-площадка 2gis.ru на основе Cправочника организаций "&amp;$C$2&amp;""</f>
        <v>Интернет-площадка 2gis.ru на основе Cправочника организаций "2ГИС.МАХАЧКАЛА"</v>
      </c>
      <c r="D170" s="340">
        <v>9840</v>
      </c>
      <c r="E170" s="338"/>
      <c r="F170" s="338"/>
      <c r="G170" s="338"/>
      <c r="H170" s="339"/>
    </row>
    <row r="171" spans="1:8" s="16" customFormat="1" ht="50.1" customHeight="1" x14ac:dyDescent="0.2">
      <c r="A171" s="335" t="s">
        <v>111</v>
      </c>
      <c r="B171" s="336"/>
      <c r="C171" s="68" t="str">
        <f>"Интернет-площадка 2gis.ru на основе Cправочника организаций "&amp;$C$2&amp;""</f>
        <v>Интернет-площадка 2gis.ru на основе Cправочника организаций "2ГИС.МАХАЧКАЛА"</v>
      </c>
      <c r="D171" s="340">
        <v>11808</v>
      </c>
      <c r="E171" s="338"/>
      <c r="F171" s="338"/>
      <c r="G171" s="338"/>
      <c r="H171" s="339"/>
    </row>
    <row r="172" spans="1:8" s="16" customFormat="1" ht="50.1" customHeight="1" x14ac:dyDescent="0.2">
      <c r="A172" s="335" t="s">
        <v>112</v>
      </c>
      <c r="B172" s="336"/>
      <c r="C172" s="68" t="str">
        <f t="shared" si="2"/>
        <v>электронный справочник на основе Справочника организаций "2ГИС.МАХАЧКАЛА" (версия для ПК)</v>
      </c>
      <c r="D172" s="340">
        <v>7080</v>
      </c>
      <c r="E172" s="338"/>
      <c r="F172" s="338"/>
      <c r="G172" s="338"/>
      <c r="H172" s="339"/>
    </row>
    <row r="173" spans="1:8" s="16" customFormat="1" ht="50.1" customHeight="1" x14ac:dyDescent="0.2">
      <c r="A173" s="335" t="s">
        <v>113</v>
      </c>
      <c r="B173" s="336"/>
      <c r="C173" s="68" t="str">
        <f t="shared" si="2"/>
        <v>электронный справочник на основе Справочника организаций "2ГИС.МАХАЧКАЛА" (версия для ПК)</v>
      </c>
      <c r="D173" s="340">
        <v>6960</v>
      </c>
      <c r="E173" s="338"/>
      <c r="F173" s="338"/>
      <c r="G173" s="338"/>
      <c r="H173" s="339"/>
    </row>
    <row r="174" spans="1:8" s="16" customFormat="1" ht="50.1" customHeight="1" x14ac:dyDescent="0.2">
      <c r="A174" s="335" t="s">
        <v>114</v>
      </c>
      <c r="B174" s="336"/>
      <c r="C174" s="68" t="str">
        <f t="shared" si="2"/>
        <v>электронный справочник на основе Справочника организаций "2ГИС.МАХАЧКАЛА" (версия для ПК)</v>
      </c>
      <c r="D174" s="340">
        <v>10440</v>
      </c>
      <c r="E174" s="338"/>
      <c r="F174" s="338"/>
      <c r="G174" s="338"/>
      <c r="H174" s="339"/>
    </row>
    <row r="175" spans="1:8" s="16" customFormat="1" ht="50.1" customHeight="1" x14ac:dyDescent="0.2">
      <c r="A175" s="335" t="s">
        <v>115</v>
      </c>
      <c r="B175" s="336"/>
      <c r="C175" s="68" t="s">
        <v>95</v>
      </c>
      <c r="D175" s="340">
        <v>720</v>
      </c>
      <c r="E175" s="338"/>
      <c r="F175" s="338"/>
      <c r="G175" s="338"/>
      <c r="H175" s="339"/>
    </row>
    <row r="176" spans="1:8" s="16" customFormat="1" ht="69" customHeight="1" x14ac:dyDescent="0.2">
      <c r="A176" s="335" t="s">
        <v>116</v>
      </c>
      <c r="B176" s="336"/>
      <c r="C17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76" s="340">
        <v>20880</v>
      </c>
      <c r="E176" s="338"/>
      <c r="F176" s="338"/>
      <c r="G176" s="338"/>
      <c r="H176" s="339"/>
    </row>
    <row r="177" spans="1:8" s="16" customFormat="1" ht="50.1" customHeight="1" thickBot="1" x14ac:dyDescent="0.25">
      <c r="A177" s="335" t="s">
        <v>117</v>
      </c>
      <c r="B177" s="336"/>
      <c r="C177" s="68" t="str">
        <f t="shared" si="2"/>
        <v>электронный справочник на основе Справочника организаций "2ГИС.МАХАЧКАЛА" (версия для ПК)</v>
      </c>
      <c r="D177" s="340">
        <v>4680</v>
      </c>
      <c r="E177" s="338"/>
      <c r="F177" s="338"/>
      <c r="G177" s="338"/>
      <c r="H177" s="339"/>
    </row>
    <row r="178" spans="1:8" s="23" customFormat="1" ht="50.1" customHeight="1" thickBot="1" x14ac:dyDescent="0.25">
      <c r="A178" s="341" t="s">
        <v>118</v>
      </c>
      <c r="B178" s="342"/>
      <c r="C178" s="21"/>
      <c r="D178" s="343"/>
      <c r="E178" s="343"/>
      <c r="F178" s="343"/>
      <c r="G178" s="343"/>
      <c r="H178" s="344"/>
    </row>
    <row r="179" spans="1:8" s="16" customFormat="1" ht="50.1" customHeight="1" x14ac:dyDescent="0.2">
      <c r="A179" s="335" t="s">
        <v>119</v>
      </c>
      <c r="B179" s="336"/>
      <c r="C179" s="345"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79" s="337">
        <v>5004</v>
      </c>
      <c r="E179" s="338"/>
      <c r="F179" s="338"/>
      <c r="G179" s="338"/>
      <c r="H179" s="339"/>
    </row>
    <row r="180" spans="1:8" s="16" customFormat="1" ht="50.1" customHeight="1" x14ac:dyDescent="0.2">
      <c r="A180" s="335" t="s">
        <v>120</v>
      </c>
      <c r="B180" s="336"/>
      <c r="C180" s="346"/>
      <c r="D180" s="337">
        <v>5004</v>
      </c>
      <c r="E180" s="338"/>
      <c r="F180" s="338"/>
      <c r="G180" s="338"/>
      <c r="H180" s="339"/>
    </row>
    <row r="181" spans="1:8" s="16" customFormat="1" ht="50.1" customHeight="1" x14ac:dyDescent="0.2">
      <c r="A181" s="348" t="s">
        <v>121</v>
      </c>
      <c r="B181" s="349"/>
      <c r="C181" s="346"/>
      <c r="D181" s="496">
        <v>1500</v>
      </c>
      <c r="E181" s="368"/>
      <c r="F181" s="368"/>
      <c r="G181" s="368"/>
      <c r="H181" s="368"/>
    </row>
    <row r="182" spans="1:8" s="16" customFormat="1" ht="50.1" customHeight="1" x14ac:dyDescent="0.2">
      <c r="A182" s="348" t="s">
        <v>122</v>
      </c>
      <c r="B182" s="349"/>
      <c r="C182" s="346"/>
      <c r="D182" s="496">
        <v>150</v>
      </c>
      <c r="E182" s="368"/>
      <c r="F182" s="368"/>
      <c r="G182" s="368"/>
      <c r="H182" s="368"/>
    </row>
    <row r="183" spans="1:8" s="16" customFormat="1" ht="50.1" customHeight="1" thickBot="1" x14ac:dyDescent="0.25">
      <c r="A183" s="348" t="s">
        <v>123</v>
      </c>
      <c r="B183" s="349"/>
      <c r="C183" s="347"/>
      <c r="D183" s="450">
        <v>510</v>
      </c>
      <c r="E183" s="451"/>
      <c r="F183" s="451"/>
      <c r="G183" s="451"/>
      <c r="H183" s="451"/>
    </row>
    <row r="184" spans="1:8" s="16" customFormat="1" ht="50.1" customHeight="1" thickBot="1" x14ac:dyDescent="0.25">
      <c r="A184" s="341" t="s">
        <v>124</v>
      </c>
      <c r="B184" s="342"/>
      <c r="C184" s="21"/>
      <c r="D184" s="343"/>
      <c r="E184" s="343"/>
      <c r="F184" s="343"/>
      <c r="G184" s="343"/>
      <c r="H184" s="344"/>
    </row>
    <row r="185" spans="1:8" s="16" customFormat="1" ht="50.1" customHeight="1" x14ac:dyDescent="0.2">
      <c r="A185" s="335" t="s">
        <v>125</v>
      </c>
      <c r="B185" s="336"/>
      <c r="C185" s="68" t="str">
        <f>"Интернет-площадка 2gis.ru на основе Cправочника организаций "&amp;$C$2&amp;""</f>
        <v>Интернет-площадка 2gis.ru на основе Cправочника организаций "2ГИС.МАХАЧКАЛА"</v>
      </c>
      <c r="D185" s="337">
        <v>3498</v>
      </c>
      <c r="E185" s="338"/>
      <c r="F185" s="338"/>
      <c r="G185" s="338"/>
      <c r="H185" s="339"/>
    </row>
    <row r="186" spans="1:8" s="16" customFormat="1" ht="50.1" customHeight="1" x14ac:dyDescent="0.2">
      <c r="A186" s="335" t="s">
        <v>126</v>
      </c>
      <c r="B186" s="336"/>
      <c r="C18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6" s="340">
        <v>3498</v>
      </c>
      <c r="E186" s="338"/>
      <c r="F186" s="338"/>
      <c r="G186" s="338"/>
      <c r="H186" s="339"/>
    </row>
    <row r="187" spans="1:8" s="16" customFormat="1" ht="50.1" customHeight="1" x14ac:dyDescent="0.2">
      <c r="A187" s="335" t="s">
        <v>195</v>
      </c>
      <c r="B187" s="336"/>
      <c r="C187" s="68" t="str">
        <f>"Интернет-площадка 2gis.ru на основе Cправочника организаций "&amp;$C$2&amp;""</f>
        <v>Интернет-площадка 2gis.ru на основе Cправочника организаций "2ГИС.МАХАЧКАЛА"</v>
      </c>
      <c r="D187" s="337">
        <v>4200</v>
      </c>
      <c r="E187" s="338"/>
      <c r="F187" s="338"/>
      <c r="G187" s="338"/>
      <c r="H187" s="339"/>
    </row>
    <row r="188" spans="1:8" s="16" customFormat="1" ht="50.1" customHeight="1" x14ac:dyDescent="0.2">
      <c r="A188" s="335" t="s">
        <v>128</v>
      </c>
      <c r="B188" s="336"/>
      <c r="C188"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8" s="337">
        <v>4200</v>
      </c>
      <c r="E188" s="338"/>
      <c r="F188" s="338"/>
      <c r="G188" s="338"/>
      <c r="H188" s="339"/>
    </row>
    <row r="189" spans="1:8" s="16" customFormat="1" ht="126" customHeight="1" thickBot="1" x14ac:dyDescent="0.25">
      <c r="A189" s="335" t="s">
        <v>129</v>
      </c>
      <c r="B189" s="336"/>
      <c r="C189" s="160" t="str">
        <f>C185</f>
        <v>Интернет-площадка 2gis.ru на основе Cправочника организаций "2ГИС.МАХАЧКАЛА"</v>
      </c>
      <c r="D189" s="340">
        <v>5178</v>
      </c>
      <c r="E189" s="338"/>
      <c r="F189" s="338"/>
      <c r="G189" s="338"/>
      <c r="H189" s="339"/>
    </row>
    <row r="190" spans="1:8" s="23" customFormat="1" ht="50.1" customHeight="1" thickBot="1" x14ac:dyDescent="0.25">
      <c r="A190" s="341" t="s">
        <v>196</v>
      </c>
      <c r="B190" s="342"/>
      <c r="C190" s="21"/>
      <c r="D190" s="343"/>
      <c r="E190" s="343"/>
      <c r="F190" s="343"/>
      <c r="G190" s="343"/>
      <c r="H190" s="344"/>
    </row>
    <row r="191" spans="1:8" s="20" customFormat="1" ht="30" customHeight="1" thickBot="1" x14ac:dyDescent="0.25">
      <c r="A191" s="485"/>
      <c r="B191" s="486"/>
      <c r="C191" s="602"/>
      <c r="D191" s="486"/>
      <c r="E191" s="486"/>
      <c r="F191" s="486"/>
      <c r="G191" s="486"/>
      <c r="H191" s="487"/>
    </row>
    <row r="192" spans="1:8" s="16" customFormat="1" ht="185.25" customHeight="1" x14ac:dyDescent="0.2">
      <c r="A192" s="335" t="s">
        <v>197</v>
      </c>
      <c r="B192" s="336"/>
      <c r="C192"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92" s="360">
        <v>5424</v>
      </c>
      <c r="E192" s="361"/>
      <c r="F192" s="361"/>
      <c r="G192" s="361"/>
      <c r="H192" s="362"/>
    </row>
    <row r="193" spans="1:8" s="16" customFormat="1" ht="83.25" customHeight="1" thickBot="1" x14ac:dyDescent="0.25">
      <c r="A193" s="335" t="s">
        <v>198</v>
      </c>
      <c r="B193" s="336"/>
      <c r="C193" s="346"/>
      <c r="D193" s="337">
        <v>5424</v>
      </c>
      <c r="E193" s="338"/>
      <c r="F193" s="338"/>
      <c r="G193" s="338"/>
      <c r="H193" s="339"/>
    </row>
    <row r="194" spans="1:8" s="16" customFormat="1" ht="21.75" thickBot="1" x14ac:dyDescent="0.25">
      <c r="A194" s="497"/>
      <c r="B194" s="498"/>
      <c r="C194" s="56"/>
      <c r="D194" s="499"/>
      <c r="E194" s="499"/>
      <c r="F194" s="499"/>
      <c r="G194" s="499"/>
      <c r="H194" s="500"/>
    </row>
    <row r="195" spans="1:8" ht="12" customHeight="1" x14ac:dyDescent="0.2"/>
    <row r="196" spans="1:8" s="77" customFormat="1" ht="24.95" customHeight="1" x14ac:dyDescent="0.2">
      <c r="A196" s="75"/>
      <c r="B196" s="76" t="s">
        <v>130</v>
      </c>
      <c r="C196" s="333" t="s">
        <v>553</v>
      </c>
      <c r="D196" s="333"/>
    </row>
    <row r="197" spans="1:8" s="77" customFormat="1" ht="24.95" customHeight="1" x14ac:dyDescent="0.2">
      <c r="A197" s="75"/>
      <c r="C197" s="327" t="s">
        <v>554</v>
      </c>
      <c r="D197" s="327"/>
    </row>
    <row r="198" spans="1:8" s="77" customFormat="1" ht="24.95" customHeight="1" x14ac:dyDescent="0.2">
      <c r="A198" s="75"/>
      <c r="C198" s="327" t="s">
        <v>555</v>
      </c>
      <c r="D198" s="327"/>
    </row>
    <row r="199" spans="1:8" s="77" customFormat="1" ht="12.75" customHeight="1" x14ac:dyDescent="0.2"/>
    <row r="200" spans="1:8" s="240" customFormat="1" ht="59.25" customHeight="1" x14ac:dyDescent="0.2">
      <c r="A200" s="699" t="s">
        <v>556</v>
      </c>
      <c r="B200" s="699"/>
      <c r="C200" s="699"/>
      <c r="D200" s="699"/>
      <c r="E200" s="699"/>
      <c r="F200" s="699"/>
      <c r="G200" s="699"/>
      <c r="H200" s="699"/>
    </row>
    <row r="201" spans="1:8" s="241" customFormat="1" ht="89.25" customHeight="1" x14ac:dyDescent="0.2">
      <c r="A201" s="699"/>
      <c r="B201" s="699"/>
      <c r="C201" s="699"/>
      <c r="D201" s="699"/>
      <c r="E201" s="699"/>
      <c r="F201" s="699"/>
      <c r="G201" s="699"/>
      <c r="H201" s="699"/>
    </row>
    <row r="202" spans="1:8" s="72" customFormat="1" ht="12" hidden="1" customHeight="1" x14ac:dyDescent="0.2">
      <c r="A202" s="699"/>
      <c r="B202" s="699"/>
      <c r="C202" s="699"/>
      <c r="D202" s="699"/>
      <c r="E202" s="699"/>
      <c r="F202" s="699"/>
      <c r="G202" s="699"/>
      <c r="H202" s="699"/>
    </row>
    <row r="203" spans="1:8" s="81" customFormat="1" ht="24.95" customHeight="1" x14ac:dyDescent="0.2">
      <c r="A203" s="324" t="str">
        <f>Абакан_юр!A171</f>
        <v>По соглашению сторон в качестве валюты платежа могут выступать украинские гривны, в этом случае курс следующий: 1 руб. = 0,5104 гривен</v>
      </c>
      <c r="B203" s="324"/>
      <c r="C203" s="324"/>
      <c r="D203" s="79"/>
      <c r="E203" s="79"/>
      <c r="F203" s="80"/>
      <c r="G203" s="328"/>
      <c r="H203" s="328"/>
    </row>
    <row r="204" spans="1:8" s="81" customFormat="1" ht="24.95" customHeight="1" x14ac:dyDescent="0.2">
      <c r="A204" s="324" t="str">
        <f>Абакан_юр!A172</f>
        <v>По соглашению сторон в качестве валюты платежа могут выступать дирхамы ОАЭ, в этом случае курс следующий: 1 руб. = 0,0434 дирхам</v>
      </c>
      <c r="B204" s="324"/>
      <c r="C204" s="324"/>
      <c r="D204" s="79"/>
      <c r="E204" s="79"/>
      <c r="F204" s="80"/>
      <c r="G204" s="82"/>
      <c r="H204" s="82"/>
    </row>
    <row r="205" spans="1:8" s="81" customFormat="1" ht="24.95" customHeight="1" x14ac:dyDescent="0.2">
      <c r="A205" s="324" t="str">
        <f>Абакан_юр!A173</f>
        <v>По соглашению сторон в качестве валюты платежа могут выступать доллары США, в этом случае курс следующий: 1 руб. = 0,0126 доллара</v>
      </c>
      <c r="B205" s="324"/>
      <c r="C205" s="324"/>
      <c r="D205" s="79"/>
      <c r="E205" s="79"/>
      <c r="F205" s="80"/>
      <c r="G205" s="82"/>
      <c r="H205" s="82"/>
    </row>
    <row r="206" spans="1:8" s="81" customFormat="1" ht="24.95" customHeight="1" x14ac:dyDescent="0.2">
      <c r="A206" s="324" t="str">
        <f>Абакан_юр!A174</f>
        <v>По соглашению сторон в качестве валюты платежа могут выступать евро, в этом случае курс следующий: 1 руб. = 0,0117 евро</v>
      </c>
      <c r="B206" s="324"/>
      <c r="C206" s="324"/>
      <c r="D206" s="79"/>
      <c r="E206" s="80"/>
      <c r="F206" s="80"/>
      <c r="G206" s="82"/>
      <c r="H206" s="82"/>
    </row>
    <row r="207" spans="1:8" s="81" customFormat="1" ht="24.95" customHeight="1" x14ac:dyDescent="0.2">
      <c r="A207" s="324" t="str">
        <f>Абакан_юр!A175</f>
        <v>По соглашению сторон в качестве валюты платежа могут выступать чешские кроны, в этом случае курс следующий: 1 руб. = 0,2914 крона</v>
      </c>
      <c r="B207" s="324"/>
      <c r="C207" s="324"/>
      <c r="D207" s="79"/>
      <c r="E207" s="80"/>
      <c r="F207" s="80"/>
      <c r="G207" s="82"/>
      <c r="H207" s="82"/>
    </row>
    <row r="208" spans="1:8" s="81" customFormat="1" ht="24.95" customHeight="1" x14ac:dyDescent="0.2">
      <c r="A208" s="324" t="str">
        <f>Абакан_юр!A176</f>
        <v>По соглашению сторон в качестве валюты платежа могут выступать киргизские сомы, в этом случае курс следующий: 1 руб. = 1,0988 сом</v>
      </c>
      <c r="B208" s="324"/>
      <c r="C208" s="324"/>
      <c r="D208" s="79"/>
      <c r="E208" s="79"/>
      <c r="F208" s="80"/>
      <c r="G208" s="82"/>
      <c r="H208" s="82"/>
    </row>
    <row r="209" spans="1:8" s="81" customFormat="1" ht="24.95" customHeight="1" x14ac:dyDescent="0.2">
      <c r="A209"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9" s="324"/>
      <c r="C209" s="324"/>
      <c r="D209" s="79"/>
      <c r="E209" s="79"/>
      <c r="F209" s="80"/>
      <c r="G209" s="82"/>
      <c r="H209" s="82"/>
    </row>
    <row r="210" spans="1:8" s="88" customFormat="1" ht="12" customHeight="1" x14ac:dyDescent="0.2">
      <c r="A210" s="83"/>
      <c r="B210" s="83"/>
      <c r="C210" s="84"/>
      <c r="D210" s="85"/>
      <c r="E210" s="85"/>
      <c r="F210" s="86"/>
      <c r="G210" s="87"/>
      <c r="H210" s="87"/>
    </row>
    <row r="211" spans="1:8" ht="24.95" customHeight="1" x14ac:dyDescent="0.2">
      <c r="A211" s="325" t="s">
        <v>141</v>
      </c>
      <c r="B211" s="325"/>
      <c r="C211" s="325"/>
      <c r="D211" s="325"/>
      <c r="E211" s="325"/>
      <c r="F211" s="325"/>
      <c r="G211" s="325"/>
      <c r="H211" s="325"/>
    </row>
    <row r="212" spans="1:8" ht="24.95" customHeight="1" x14ac:dyDescent="0.2">
      <c r="A212" s="325" t="s">
        <v>142</v>
      </c>
      <c r="B212" s="325"/>
      <c r="C212" s="325"/>
      <c r="D212" s="325"/>
      <c r="E212" s="325"/>
      <c r="F212" s="325"/>
      <c r="G212" s="325"/>
      <c r="H212" s="325"/>
    </row>
    <row r="213" spans="1:8" s="88" customFormat="1" ht="12" customHeight="1" x14ac:dyDescent="0.2">
      <c r="A213" s="83"/>
      <c r="B213" s="83"/>
      <c r="C213" s="84"/>
      <c r="D213" s="85"/>
      <c r="E213" s="85"/>
      <c r="F213" s="86"/>
      <c r="G213" s="87"/>
      <c r="H213" s="87"/>
    </row>
    <row r="214" spans="1:8" s="90" customFormat="1" ht="50.1" customHeight="1" thickBot="1" x14ac:dyDescent="0.25">
      <c r="A214" s="326" t="s">
        <v>143</v>
      </c>
      <c r="B214" s="326"/>
      <c r="C214" s="326"/>
      <c r="D214" s="326"/>
      <c r="E214" s="326"/>
      <c r="F214" s="89"/>
      <c r="G214" s="81"/>
    </row>
    <row r="215" spans="1:8" s="92" customFormat="1" ht="50.1" customHeight="1" thickBot="1" x14ac:dyDescent="0.25">
      <c r="A215" s="312" t="s">
        <v>144</v>
      </c>
      <c r="B215" s="313"/>
      <c r="C215" s="313"/>
      <c r="D215" s="313"/>
      <c r="E215" s="314"/>
      <c r="F215" s="91"/>
      <c r="G215" s="72"/>
    </row>
    <row r="216" spans="1:8" ht="111" customHeight="1" thickBot="1" x14ac:dyDescent="0.25">
      <c r="A216" s="517" t="s">
        <v>145</v>
      </c>
      <c r="B216" s="518"/>
      <c r="C216" s="93" t="s">
        <v>146</v>
      </c>
      <c r="D216" s="600" t="s">
        <v>147</v>
      </c>
      <c r="E216" s="601"/>
      <c r="F216" s="94"/>
      <c r="G216" s="94"/>
      <c r="H216" s="94"/>
    </row>
    <row r="217" spans="1:8" ht="99.95" customHeight="1" x14ac:dyDescent="0.2">
      <c r="A217" s="318" t="s">
        <v>148</v>
      </c>
      <c r="B217" s="319"/>
      <c r="C217" s="95" t="s">
        <v>149</v>
      </c>
      <c r="D217" s="320" t="s">
        <v>150</v>
      </c>
      <c r="E217" s="321"/>
      <c r="F217" s="94"/>
      <c r="G217" s="94"/>
      <c r="H217" s="94"/>
    </row>
    <row r="218" spans="1:8" ht="75" customHeight="1" x14ac:dyDescent="0.2">
      <c r="A218" s="322" t="s">
        <v>151</v>
      </c>
      <c r="B218" s="323"/>
      <c r="C218" s="96" t="s">
        <v>152</v>
      </c>
      <c r="D218" s="310" t="s">
        <v>153</v>
      </c>
      <c r="E218" s="311"/>
      <c r="F218" s="94"/>
      <c r="G218" s="94"/>
      <c r="H218" s="94"/>
    </row>
    <row r="219" spans="1:8" ht="138.75" customHeight="1" thickBot="1" x14ac:dyDescent="0.25">
      <c r="A219" s="474" t="s">
        <v>154</v>
      </c>
      <c r="B219" s="475"/>
      <c r="C219" s="111" t="s">
        <v>155</v>
      </c>
      <c r="D219" s="476" t="s">
        <v>153</v>
      </c>
      <c r="E219" s="477"/>
      <c r="F219" s="94"/>
      <c r="G219" s="94"/>
      <c r="H219" s="94"/>
    </row>
    <row r="220" spans="1:8" s="72" customFormat="1" ht="125.25" customHeight="1" x14ac:dyDescent="0.2">
      <c r="A220" s="322" t="s">
        <v>157</v>
      </c>
      <c r="B220" s="323"/>
      <c r="C220" s="110" t="s">
        <v>158</v>
      </c>
      <c r="D220" s="323" t="s">
        <v>153</v>
      </c>
      <c r="E220" s="473"/>
      <c r="F220" s="91"/>
      <c r="G220" s="91"/>
      <c r="H220" s="91"/>
    </row>
    <row r="221" spans="1:8" s="88" customFormat="1" ht="222.75" customHeight="1" thickBot="1" x14ac:dyDescent="0.25">
      <c r="A221" s="596" t="s">
        <v>159</v>
      </c>
      <c r="B221" s="597"/>
      <c r="C221" s="111" t="s">
        <v>160</v>
      </c>
      <c r="D221" s="598" t="s">
        <v>153</v>
      </c>
      <c r="E221" s="599"/>
      <c r="F221" s="86"/>
      <c r="G221" s="87"/>
      <c r="H221" s="87"/>
    </row>
    <row r="222" spans="1:8" s="185" customFormat="1" ht="87.6" customHeight="1" x14ac:dyDescent="0.2">
      <c r="A222" s="650" t="s">
        <v>352</v>
      </c>
      <c r="B222" s="650"/>
      <c r="C222" s="650"/>
      <c r="D222" s="650"/>
      <c r="E222" s="650"/>
      <c r="F222" s="650"/>
      <c r="G222" s="650"/>
      <c r="H222" s="650"/>
    </row>
    <row r="223" spans="1:8" s="185" customFormat="1" ht="24.75" customHeight="1" x14ac:dyDescent="0.2">
      <c r="A223" s="651" t="s">
        <v>353</v>
      </c>
      <c r="B223" s="651"/>
      <c r="C223" s="651"/>
      <c r="D223" s="651"/>
      <c r="E223" s="651"/>
      <c r="F223" s="651"/>
      <c r="G223" s="651"/>
      <c r="H223" s="651"/>
    </row>
    <row r="224" spans="1:8" s="88" customFormat="1" ht="12" customHeight="1" x14ac:dyDescent="0.2">
      <c r="A224" s="83"/>
      <c r="B224" s="83"/>
      <c r="C224" s="84"/>
      <c r="D224" s="85"/>
      <c r="E224" s="85"/>
      <c r="F224" s="86"/>
      <c r="G224" s="87"/>
      <c r="H224" s="87"/>
    </row>
    <row r="225" spans="1:8" ht="24.95" customHeight="1" x14ac:dyDescent="0.2">
      <c r="A225" s="307" t="s">
        <v>161</v>
      </c>
      <c r="B225" s="307"/>
      <c r="C225" s="307"/>
      <c r="D225" s="307"/>
      <c r="E225" s="307"/>
      <c r="F225" s="307"/>
      <c r="G225" s="307"/>
      <c r="H225" s="307"/>
    </row>
    <row r="226" spans="1:8" ht="24.95" customHeight="1" x14ac:dyDescent="0.2">
      <c r="A226" s="307" t="s">
        <v>162</v>
      </c>
      <c r="B226" s="307"/>
      <c r="C226" s="307"/>
      <c r="D226" s="307"/>
      <c r="E226" s="307"/>
      <c r="F226" s="307"/>
      <c r="G226" s="307"/>
      <c r="H226" s="307"/>
    </row>
    <row r="227" spans="1:8" ht="182.25" customHeight="1" x14ac:dyDescent="0.2">
      <c r="A22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472"/>
      <c r="C227" s="472"/>
      <c r="D227" s="472"/>
      <c r="E227" s="472"/>
      <c r="F227" s="472"/>
      <c r="G227" s="472"/>
      <c r="H227" s="472"/>
    </row>
    <row r="228" spans="1:8" s="16" customFormat="1" ht="67.5" customHeight="1" x14ac:dyDescent="0.2">
      <c r="A228" s="325" t="s">
        <v>164</v>
      </c>
      <c r="B228" s="325"/>
      <c r="C228" s="325"/>
      <c r="D228" s="325"/>
      <c r="E228" s="325"/>
      <c r="F228" s="325"/>
      <c r="G228" s="325"/>
      <c r="H228" s="325"/>
    </row>
    <row r="229" spans="1:8" ht="24.95" customHeight="1" x14ac:dyDescent="0.2">
      <c r="A229" s="307" t="s">
        <v>165</v>
      </c>
      <c r="B229" s="307"/>
      <c r="C229" s="307"/>
      <c r="D229" s="307"/>
      <c r="E229" s="307"/>
      <c r="F229" s="307"/>
      <c r="G229" s="307"/>
      <c r="H229" s="307"/>
    </row>
    <row r="230" spans="1:8" s="97" customFormat="1" ht="114.75" customHeight="1" x14ac:dyDescent="0.2">
      <c r="A230" s="325" t="s">
        <v>166</v>
      </c>
      <c r="B230" s="325"/>
      <c r="C230" s="325"/>
      <c r="D230" s="325"/>
      <c r="E230" s="325"/>
      <c r="F230" s="325"/>
      <c r="G230" s="325"/>
      <c r="H230" s="325"/>
    </row>
    <row r="231" spans="1:8" ht="24.95" customHeight="1" x14ac:dyDescent="0.2">
      <c r="A231" s="307"/>
      <c r="B231" s="307"/>
      <c r="C231" s="307"/>
      <c r="D231" s="307"/>
      <c r="E231" s="307"/>
      <c r="F231" s="307"/>
      <c r="G231" s="307"/>
      <c r="H231" s="307"/>
    </row>
  </sheetData>
  <sheetProtection selectLockedCells="1" selectUnlockedCells="1"/>
  <mergeCells count="37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H70:H74"/>
    <mergeCell ref="D75:H75"/>
    <mergeCell ref="A76:A78"/>
    <mergeCell ref="B76:B77"/>
    <mergeCell ref="C76:C77"/>
    <mergeCell ref="D76:H78"/>
    <mergeCell ref="G64:G68"/>
    <mergeCell ref="H64:H68"/>
    <mergeCell ref="D69:H69"/>
    <mergeCell ref="A70:A74"/>
    <mergeCell ref="B70:B71"/>
    <mergeCell ref="C70:C71"/>
    <mergeCell ref="D70:D74"/>
    <mergeCell ref="E70:E74"/>
    <mergeCell ref="F70:F74"/>
    <mergeCell ref="G70:G74"/>
    <mergeCell ref="A64:A68"/>
    <mergeCell ref="B64:B65"/>
    <mergeCell ref="C64:C65"/>
    <mergeCell ref="D64:D68"/>
    <mergeCell ref="E64:E68"/>
    <mergeCell ref="F64:F68"/>
    <mergeCell ref="A84:B84"/>
    <mergeCell ref="D84:H84"/>
    <mergeCell ref="A85:B85"/>
    <mergeCell ref="D85:H85"/>
    <mergeCell ref="A86:B86"/>
    <mergeCell ref="D86:H86"/>
    <mergeCell ref="D79:H79"/>
    <mergeCell ref="A80:B80"/>
    <mergeCell ref="C80:C110"/>
    <mergeCell ref="D80:H80"/>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C111"/>
    <mergeCell ref="D111:H111"/>
    <mergeCell ref="D112:H112"/>
    <mergeCell ref="A113:B113"/>
    <mergeCell ref="C113:C121"/>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C125:C142"/>
    <mergeCell ref="D125:H125"/>
    <mergeCell ref="A126:B126"/>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C179:C183"/>
    <mergeCell ref="D179:H179"/>
    <mergeCell ref="A180:B180"/>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B192"/>
    <mergeCell ref="C192:C193"/>
    <mergeCell ref="D192:H192"/>
    <mergeCell ref="A193:B193"/>
    <mergeCell ref="D193:H193"/>
    <mergeCell ref="A194:B194"/>
    <mergeCell ref="D194:H194"/>
    <mergeCell ref="A189:B189"/>
    <mergeCell ref="D189:H189"/>
    <mergeCell ref="A190:B190"/>
    <mergeCell ref="D190:H190"/>
    <mergeCell ref="A191:C191"/>
    <mergeCell ref="D191:H191"/>
    <mergeCell ref="A204:C204"/>
    <mergeCell ref="A205:C205"/>
    <mergeCell ref="A206:C206"/>
    <mergeCell ref="A207:C207"/>
    <mergeCell ref="A208:C208"/>
    <mergeCell ref="A209:C209"/>
    <mergeCell ref="C196:D196"/>
    <mergeCell ref="C197:D197"/>
    <mergeCell ref="C198:D198"/>
    <mergeCell ref="A200:H202"/>
    <mergeCell ref="A203:C203"/>
    <mergeCell ref="G203:H203"/>
    <mergeCell ref="A217:B217"/>
    <mergeCell ref="D217:E217"/>
    <mergeCell ref="A218:B218"/>
    <mergeCell ref="D218:E218"/>
    <mergeCell ref="A219:B219"/>
    <mergeCell ref="D219:E219"/>
    <mergeCell ref="A211:H211"/>
    <mergeCell ref="A212:H212"/>
    <mergeCell ref="A214:E214"/>
    <mergeCell ref="A215:E215"/>
    <mergeCell ref="A216:B216"/>
    <mergeCell ref="D216:E216"/>
    <mergeCell ref="A231:H231"/>
    <mergeCell ref="A225:H225"/>
    <mergeCell ref="A226:H226"/>
    <mergeCell ref="A227:H227"/>
    <mergeCell ref="A228:H228"/>
    <mergeCell ref="A229:H229"/>
    <mergeCell ref="A230:E230"/>
    <mergeCell ref="F230:H230"/>
    <mergeCell ref="A220:B220"/>
    <mergeCell ref="D220:E220"/>
    <mergeCell ref="A221:B221"/>
    <mergeCell ref="D221:E221"/>
    <mergeCell ref="A222:H222"/>
    <mergeCell ref="A223:H223"/>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79" max="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58"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60">
        <f>F7*1.2</f>
        <v>7920</v>
      </c>
      <c r="E7" s="361">
        <f>F7*1.1</f>
        <v>7260.0000000000009</v>
      </c>
      <c r="F7" s="361">
        <v>6600</v>
      </c>
      <c r="G7" s="361">
        <f>F7*0.75</f>
        <v>4950</v>
      </c>
      <c r="H7" s="362">
        <f>F7*0.5</f>
        <v>3300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436">
        <f>F12*1.2</f>
        <v>9360</v>
      </c>
      <c r="E12" s="361">
        <f>F12*1.1</f>
        <v>8580</v>
      </c>
      <c r="F12" s="361">
        <v>7800</v>
      </c>
      <c r="G12" s="361">
        <f>F12*0.75</f>
        <v>5850</v>
      </c>
      <c r="H12" s="362">
        <f>F12*0.5</f>
        <v>3900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1062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"2ГИС.МИАСС И ЗЛАТОУСТ"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506">
        <v>120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60">
        <f>F27*1.2</f>
        <v>11088</v>
      </c>
      <c r="E27" s="361">
        <f>F27*1.1</f>
        <v>10164</v>
      </c>
      <c r="F27" s="361">
        <v>9240</v>
      </c>
      <c r="G27" s="361">
        <f>F27*0.75</f>
        <v>6930</v>
      </c>
      <c r="H27" s="362">
        <f>F27*0.5</f>
        <v>4620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436">
        <f>F32*1.2</f>
        <v>13104</v>
      </c>
      <c r="E32" s="361">
        <f>F32*1.1</f>
        <v>12012.000000000002</v>
      </c>
      <c r="F32" s="361">
        <v>10920</v>
      </c>
      <c r="G32" s="361">
        <f>F32*0.75</f>
        <v>8190</v>
      </c>
      <c r="H32" s="362">
        <f>F32*0.5</f>
        <v>5460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"2ГИС.МИАСС И ЗЛАТОУСТ"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424">
        <v>168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515">
        <f>F48*1.2</f>
        <v>4608</v>
      </c>
      <c r="E48" s="515">
        <f>F48*1.1</f>
        <v>4224</v>
      </c>
      <c r="F48" s="515">
        <v>3840</v>
      </c>
      <c r="G48" s="515">
        <f>F48*0.75</f>
        <v>2880</v>
      </c>
      <c r="H48" s="515">
        <f>F48*0.5</f>
        <v>1920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458">
        <v>120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60">
        <f>F55*1.2</f>
        <v>9504</v>
      </c>
      <c r="E55" s="361">
        <f>F55*1.1</f>
        <v>8712</v>
      </c>
      <c r="F55" s="361">
        <v>7920</v>
      </c>
      <c r="G55" s="361">
        <f>F55*0.75</f>
        <v>5940</v>
      </c>
      <c r="H55" s="362">
        <f>F55*0.5</f>
        <v>3960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436">
        <f>F61*1.2</f>
        <v>11232</v>
      </c>
      <c r="E61" s="361">
        <f>F61*1.1</f>
        <v>10296</v>
      </c>
      <c r="F61" s="361">
        <v>9360</v>
      </c>
      <c r="G61" s="361">
        <f>F61*0.75</f>
        <v>7020</v>
      </c>
      <c r="H61" s="362">
        <f>F61*0.5</f>
        <v>4680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506">
        <v>120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"&amp;MIN(D72:D91)&amp;" до "&amp;MAX(D72:D91)</f>
        <v>от 414 до 8280</v>
      </c>
      <c r="E71" s="399"/>
      <c r="F71" s="399"/>
      <c r="G71" s="399"/>
      <c r="H71" s="400"/>
    </row>
    <row r="72" spans="1:8" s="16" customFormat="1" ht="37.5" customHeight="1" outlineLevel="1" x14ac:dyDescent="0.2">
      <c r="A72" s="408" t="s">
        <v>39</v>
      </c>
      <c r="B72" s="409"/>
      <c r="C72" s="410"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411">
        <v>414</v>
      </c>
      <c r="E72" s="412"/>
      <c r="F72" s="412"/>
      <c r="G72" s="412"/>
      <c r="H72" s="413"/>
    </row>
    <row r="73" spans="1:8" s="16" customFormat="1" ht="37.5" customHeight="1" outlineLevel="1" x14ac:dyDescent="0.2">
      <c r="A73" s="396" t="s">
        <v>40</v>
      </c>
      <c r="B73" s="397"/>
      <c r="C73" s="410"/>
      <c r="D73" s="337">
        <v>828</v>
      </c>
      <c r="E73" s="338"/>
      <c r="F73" s="338"/>
      <c r="G73" s="338"/>
      <c r="H73" s="339"/>
    </row>
    <row r="74" spans="1:8" s="16" customFormat="1" ht="37.5" customHeight="1" outlineLevel="1" x14ac:dyDescent="0.2">
      <c r="A74" s="396" t="s">
        <v>41</v>
      </c>
      <c r="B74" s="397"/>
      <c r="C74" s="410"/>
      <c r="D74" s="337">
        <v>1242</v>
      </c>
      <c r="E74" s="338"/>
      <c r="F74" s="338"/>
      <c r="G74" s="338"/>
      <c r="H74" s="339"/>
    </row>
    <row r="75" spans="1:8" s="16" customFormat="1" ht="37.5" customHeight="1" outlineLevel="1" x14ac:dyDescent="0.2">
      <c r="A75" s="396" t="s">
        <v>42</v>
      </c>
      <c r="B75" s="397"/>
      <c r="C75" s="410"/>
      <c r="D75" s="337">
        <v>1656</v>
      </c>
      <c r="E75" s="338"/>
      <c r="F75" s="338"/>
      <c r="G75" s="338"/>
      <c r="H75" s="339"/>
    </row>
    <row r="76" spans="1:8" s="16" customFormat="1" ht="37.5" customHeight="1" outlineLevel="1" x14ac:dyDescent="0.2">
      <c r="A76" s="396" t="s">
        <v>43</v>
      </c>
      <c r="B76" s="397"/>
      <c r="C76" s="410"/>
      <c r="D76" s="337">
        <v>2070</v>
      </c>
      <c r="E76" s="338"/>
      <c r="F76" s="338"/>
      <c r="G76" s="338"/>
      <c r="H76" s="339"/>
    </row>
    <row r="77" spans="1:8" s="16" customFormat="1" ht="37.5" customHeight="1" outlineLevel="1" x14ac:dyDescent="0.2">
      <c r="A77" s="396" t="s">
        <v>44</v>
      </c>
      <c r="B77" s="397"/>
      <c r="C77" s="410"/>
      <c r="D77" s="337">
        <v>2484</v>
      </c>
      <c r="E77" s="338"/>
      <c r="F77" s="338"/>
      <c r="G77" s="338"/>
      <c r="H77" s="339"/>
    </row>
    <row r="78" spans="1:8" s="16" customFormat="1" ht="37.5" customHeight="1" outlineLevel="1" x14ac:dyDescent="0.2">
      <c r="A78" s="396" t="s">
        <v>45</v>
      </c>
      <c r="B78" s="397"/>
      <c r="C78" s="410"/>
      <c r="D78" s="337">
        <v>2898</v>
      </c>
      <c r="E78" s="338"/>
      <c r="F78" s="338"/>
      <c r="G78" s="338"/>
      <c r="H78" s="339"/>
    </row>
    <row r="79" spans="1:8" s="16" customFormat="1" ht="37.5" customHeight="1" outlineLevel="1" x14ac:dyDescent="0.2">
      <c r="A79" s="396" t="s">
        <v>46</v>
      </c>
      <c r="B79" s="397"/>
      <c r="C79" s="410"/>
      <c r="D79" s="337">
        <v>3312</v>
      </c>
      <c r="E79" s="338"/>
      <c r="F79" s="338"/>
      <c r="G79" s="338"/>
      <c r="H79" s="339"/>
    </row>
    <row r="80" spans="1:8" s="16" customFormat="1" ht="37.5" customHeight="1" outlineLevel="1" x14ac:dyDescent="0.2">
      <c r="A80" s="396" t="s">
        <v>47</v>
      </c>
      <c r="B80" s="397"/>
      <c r="C80" s="410"/>
      <c r="D80" s="337">
        <v>3726</v>
      </c>
      <c r="E80" s="338"/>
      <c r="F80" s="338"/>
      <c r="G80" s="338"/>
      <c r="H80" s="339"/>
    </row>
    <row r="81" spans="1:8" s="16" customFormat="1" ht="37.5" customHeight="1" outlineLevel="1" x14ac:dyDescent="0.2">
      <c r="A81" s="396" t="s">
        <v>48</v>
      </c>
      <c r="B81" s="397"/>
      <c r="C81" s="410"/>
      <c r="D81" s="337">
        <v>4140</v>
      </c>
      <c r="E81" s="338"/>
      <c r="F81" s="338"/>
      <c r="G81" s="338"/>
      <c r="H81" s="339"/>
    </row>
    <row r="82" spans="1:8" s="16" customFormat="1" ht="37.5" customHeight="1" outlineLevel="1" x14ac:dyDescent="0.2">
      <c r="A82" s="396" t="s">
        <v>49</v>
      </c>
      <c r="B82" s="397"/>
      <c r="C82" s="410"/>
      <c r="D82" s="337">
        <v>4554</v>
      </c>
      <c r="E82" s="338"/>
      <c r="F82" s="338"/>
      <c r="G82" s="338"/>
      <c r="H82" s="339"/>
    </row>
    <row r="83" spans="1:8" s="16" customFormat="1" ht="37.5" customHeight="1" outlineLevel="1" x14ac:dyDescent="0.2">
      <c r="A83" s="396" t="s">
        <v>50</v>
      </c>
      <c r="B83" s="397"/>
      <c r="C83" s="410"/>
      <c r="D83" s="337">
        <v>4968</v>
      </c>
      <c r="E83" s="338"/>
      <c r="F83" s="338"/>
      <c r="G83" s="338"/>
      <c r="H83" s="339"/>
    </row>
    <row r="84" spans="1:8" s="16" customFormat="1" ht="37.5" customHeight="1" outlineLevel="1" x14ac:dyDescent="0.2">
      <c r="A84" s="396" t="s">
        <v>51</v>
      </c>
      <c r="B84" s="397"/>
      <c r="C84" s="410"/>
      <c r="D84" s="337">
        <v>5382</v>
      </c>
      <c r="E84" s="338"/>
      <c r="F84" s="338"/>
      <c r="G84" s="338"/>
      <c r="H84" s="339"/>
    </row>
    <row r="85" spans="1:8" s="16" customFormat="1" ht="37.5" customHeight="1" outlineLevel="1" x14ac:dyDescent="0.2">
      <c r="A85" s="396" t="s">
        <v>52</v>
      </c>
      <c r="B85" s="397"/>
      <c r="C85" s="410"/>
      <c r="D85" s="337">
        <v>5796</v>
      </c>
      <c r="E85" s="338"/>
      <c r="F85" s="338"/>
      <c r="G85" s="338"/>
      <c r="H85" s="339"/>
    </row>
    <row r="86" spans="1:8" s="16" customFormat="1" ht="37.5" customHeight="1" outlineLevel="1" x14ac:dyDescent="0.2">
      <c r="A86" s="396" t="s">
        <v>53</v>
      </c>
      <c r="B86" s="397"/>
      <c r="C86" s="410"/>
      <c r="D86" s="337">
        <v>6210</v>
      </c>
      <c r="E86" s="338"/>
      <c r="F86" s="338"/>
      <c r="G86" s="338"/>
      <c r="H86" s="339"/>
    </row>
    <row r="87" spans="1:8" s="16" customFormat="1" ht="37.5" customHeight="1" outlineLevel="1" x14ac:dyDescent="0.2">
      <c r="A87" s="396" t="s">
        <v>54</v>
      </c>
      <c r="B87" s="397"/>
      <c r="C87" s="410"/>
      <c r="D87" s="337">
        <v>6624</v>
      </c>
      <c r="E87" s="338"/>
      <c r="F87" s="338"/>
      <c r="G87" s="338"/>
      <c r="H87" s="339"/>
    </row>
    <row r="88" spans="1:8" s="16" customFormat="1" ht="37.5" customHeight="1" outlineLevel="1" x14ac:dyDescent="0.2">
      <c r="A88" s="396" t="s">
        <v>55</v>
      </c>
      <c r="B88" s="397"/>
      <c r="C88" s="410"/>
      <c r="D88" s="337">
        <v>7038</v>
      </c>
      <c r="E88" s="338"/>
      <c r="F88" s="338"/>
      <c r="G88" s="338"/>
      <c r="H88" s="339"/>
    </row>
    <row r="89" spans="1:8" s="16" customFormat="1" ht="37.5" customHeight="1" outlineLevel="1" x14ac:dyDescent="0.2">
      <c r="A89" s="396" t="s">
        <v>56</v>
      </c>
      <c r="B89" s="397"/>
      <c r="C89" s="410"/>
      <c r="D89" s="337">
        <v>7452</v>
      </c>
      <c r="E89" s="338"/>
      <c r="F89" s="338"/>
      <c r="G89" s="338"/>
      <c r="H89" s="339"/>
    </row>
    <row r="90" spans="1:8" s="16" customFormat="1" ht="37.5" customHeight="1" outlineLevel="1" x14ac:dyDescent="0.2">
      <c r="A90" s="396" t="s">
        <v>57</v>
      </c>
      <c r="B90" s="397"/>
      <c r="C90" s="410"/>
      <c r="D90" s="337">
        <v>7866</v>
      </c>
      <c r="E90" s="338"/>
      <c r="F90" s="338"/>
      <c r="G90" s="338"/>
      <c r="H90" s="339"/>
    </row>
    <row r="91" spans="1:8" s="16" customFormat="1" ht="37.5" customHeight="1" outlineLevel="1" thickBot="1" x14ac:dyDescent="0.25">
      <c r="A91" s="396" t="s">
        <v>58</v>
      </c>
      <c r="B91" s="397"/>
      <c r="C91" s="410"/>
      <c r="D91" s="337">
        <v>8280</v>
      </c>
      <c r="E91" s="338"/>
      <c r="F91" s="338"/>
      <c r="G91" s="338"/>
      <c r="H91" s="339"/>
    </row>
    <row r="92" spans="1:8" s="16" customFormat="1" ht="50.1" customHeight="1" thickBot="1" x14ac:dyDescent="0.25">
      <c r="A92" s="386" t="s">
        <v>59</v>
      </c>
      <c r="B92" s="387"/>
      <c r="C92" s="387"/>
      <c r="D92" s="398" t="str">
        <f>"от "&amp;MIN(D93:D102)&amp;" до "&amp;MAX(D93:D102)</f>
        <v>от 240 до 3954</v>
      </c>
      <c r="E92" s="399"/>
      <c r="F92" s="399"/>
      <c r="G92" s="399"/>
      <c r="H92" s="400"/>
    </row>
    <row r="93" spans="1:8" s="16" customFormat="1" ht="158.25" customHeight="1" x14ac:dyDescent="0.2">
      <c r="A93" s="62" t="s">
        <v>60</v>
      </c>
      <c r="B93" s="63" t="s">
        <v>13</v>
      </c>
      <c r="C93" s="107"/>
      <c r="D93" s="411">
        <v>561</v>
      </c>
      <c r="E93" s="412"/>
      <c r="F93" s="412"/>
      <c r="G93" s="412"/>
      <c r="H93" s="413"/>
    </row>
    <row r="94" spans="1:8" s="16" customFormat="1" ht="37.5" customHeight="1" x14ac:dyDescent="0.2">
      <c r="A94" s="335" t="s">
        <v>61</v>
      </c>
      <c r="B94" s="503"/>
      <c r="C94" s="4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37">
        <v>354</v>
      </c>
      <c r="E94" s="338"/>
      <c r="F94" s="338"/>
      <c r="G94" s="338"/>
      <c r="H94" s="339"/>
    </row>
    <row r="95" spans="1:8" s="16" customFormat="1" ht="37.5" customHeight="1" x14ac:dyDescent="0.2">
      <c r="A95" s="335" t="s">
        <v>62</v>
      </c>
      <c r="B95" s="503"/>
      <c r="C95" s="404"/>
      <c r="D95" s="337">
        <v>2010</v>
      </c>
      <c r="E95" s="338"/>
      <c r="F95" s="338"/>
      <c r="G95" s="338"/>
      <c r="H95" s="339"/>
    </row>
    <row r="96" spans="1:8" s="16" customFormat="1" ht="37.5" customHeight="1" x14ac:dyDescent="0.2">
      <c r="A96" s="335" t="s">
        <v>63</v>
      </c>
      <c r="B96" s="503"/>
      <c r="C96" s="404"/>
      <c r="D96" s="337">
        <v>1122</v>
      </c>
      <c r="E96" s="338"/>
      <c r="F96" s="338"/>
      <c r="G96" s="338"/>
      <c r="H96" s="339"/>
    </row>
    <row r="97" spans="1:8" s="16" customFormat="1" ht="37.5" customHeight="1" x14ac:dyDescent="0.2">
      <c r="A97" s="335" t="s">
        <v>64</v>
      </c>
      <c r="B97" s="336"/>
      <c r="C97" s="404"/>
      <c r="D97" s="337">
        <v>1476</v>
      </c>
      <c r="E97" s="338"/>
      <c r="F97" s="338"/>
      <c r="G97" s="338"/>
      <c r="H97" s="339"/>
    </row>
    <row r="98" spans="1:8" s="16" customFormat="1" ht="37.5" customHeight="1" x14ac:dyDescent="0.2">
      <c r="A98" s="335" t="s">
        <v>65</v>
      </c>
      <c r="B98" s="503"/>
      <c r="C98" s="404"/>
      <c r="D98" s="337">
        <v>240</v>
      </c>
      <c r="E98" s="338"/>
      <c r="F98" s="338"/>
      <c r="G98" s="338"/>
      <c r="H98" s="339"/>
    </row>
    <row r="99" spans="1:8" s="16" customFormat="1" ht="37.5" customHeight="1" x14ac:dyDescent="0.2">
      <c r="A99" s="335" t="s">
        <v>66</v>
      </c>
      <c r="B99" s="503"/>
      <c r="C99" s="404"/>
      <c r="D99" s="337">
        <v>240</v>
      </c>
      <c r="E99" s="338"/>
      <c r="F99" s="338"/>
      <c r="G99" s="338"/>
      <c r="H99" s="339"/>
    </row>
    <row r="100" spans="1:8" s="16" customFormat="1" ht="37.5" customHeight="1" x14ac:dyDescent="0.2">
      <c r="A100" s="335" t="s">
        <v>67</v>
      </c>
      <c r="B100" s="503"/>
      <c r="C100" s="404"/>
      <c r="D100" s="337">
        <v>480</v>
      </c>
      <c r="E100" s="338"/>
      <c r="F100" s="338"/>
      <c r="G100" s="338"/>
      <c r="H100" s="339"/>
    </row>
    <row r="101" spans="1:8" s="16" customFormat="1" ht="37.5" customHeight="1" x14ac:dyDescent="0.2">
      <c r="A101" s="335" t="s">
        <v>68</v>
      </c>
      <c r="B101" s="503"/>
      <c r="C101" s="404"/>
      <c r="D101" s="337">
        <v>720</v>
      </c>
      <c r="E101" s="338"/>
      <c r="F101" s="338"/>
      <c r="G101" s="338"/>
      <c r="H101" s="339"/>
    </row>
    <row r="102" spans="1:8" s="16" customFormat="1" ht="37.5" customHeight="1" thickBot="1" x14ac:dyDescent="0.25">
      <c r="A102" s="348" t="s">
        <v>69</v>
      </c>
      <c r="B102" s="504"/>
      <c r="C102" s="405"/>
      <c r="D102" s="367">
        <v>3954</v>
      </c>
      <c r="E102" s="351"/>
      <c r="F102" s="351"/>
      <c r="G102" s="351"/>
      <c r="H102" s="352"/>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354">
        <v>30</v>
      </c>
      <c r="E103" s="354"/>
      <c r="F103" s="354"/>
      <c r="G103" s="354"/>
      <c r="H103" s="355"/>
    </row>
    <row r="104" spans="1:8" s="23" customFormat="1" ht="50.1" customHeight="1" thickBot="1" x14ac:dyDescent="0.25">
      <c r="A104" s="341" t="s">
        <v>72</v>
      </c>
      <c r="B104" s="342"/>
      <c r="C104" s="21"/>
      <c r="D104" s="343" t="e">
        <f>"от "&amp;MIN(D106,D126:H127,#REF!,D128:H142)&amp;" до "&amp;MAX(D106,D126:H127,#REF!,D128:H142)</f>
        <v>#REF!</v>
      </c>
      <c r="E104" s="343"/>
      <c r="F104" s="343"/>
      <c r="G104" s="343"/>
      <c r="H104" s="344"/>
    </row>
    <row r="105" spans="1:8" s="16" customFormat="1" ht="24.95" customHeight="1" thickBot="1" x14ac:dyDescent="0.25">
      <c r="A105" s="497"/>
      <c r="B105" s="498"/>
      <c r="C105" s="60"/>
      <c r="D105" s="499"/>
      <c r="E105" s="499"/>
      <c r="F105" s="499"/>
      <c r="G105" s="499"/>
      <c r="H105" s="500"/>
    </row>
    <row r="106" spans="1:8" s="16" customFormat="1" ht="65.2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379">
        <v>1800</v>
      </c>
      <c r="E106" s="379"/>
      <c r="F106" s="379"/>
      <c r="G106" s="379"/>
      <c r="H106" s="380"/>
    </row>
    <row r="107" spans="1:8" s="16" customFormat="1" ht="65.25" customHeight="1" thickBot="1" x14ac:dyDescent="0.25">
      <c r="A107" s="381" t="s">
        <v>74</v>
      </c>
      <c r="B107" s="382"/>
      <c r="C107" s="377"/>
      <c r="D107" s="383" t="s">
        <v>75</v>
      </c>
      <c r="E107" s="384"/>
      <c r="F107" s="384"/>
      <c r="G107" s="384"/>
      <c r="H107" s="385"/>
    </row>
    <row r="108" spans="1:8" s="16" customFormat="1" ht="65.25" customHeight="1" x14ac:dyDescent="0.2">
      <c r="A108" s="363" t="s">
        <v>76</v>
      </c>
      <c r="B108" s="364"/>
      <c r="C108" s="377"/>
      <c r="D108" s="368">
        <f>D106/4</f>
        <v>450</v>
      </c>
      <c r="E108" s="368"/>
      <c r="F108" s="368"/>
      <c r="G108" s="368"/>
      <c r="H108" s="369"/>
    </row>
    <row r="109" spans="1:8" s="16" customFormat="1" ht="65.25" customHeight="1" x14ac:dyDescent="0.2">
      <c r="A109" s="363" t="s">
        <v>77</v>
      </c>
      <c r="B109" s="364"/>
      <c r="C109" s="377"/>
      <c r="D109" s="368">
        <f>D106/5</f>
        <v>360</v>
      </c>
      <c r="E109" s="368"/>
      <c r="F109" s="368"/>
      <c r="G109" s="368"/>
      <c r="H109" s="369"/>
    </row>
    <row r="110" spans="1:8" s="16" customFormat="1" ht="65.25" customHeight="1" x14ac:dyDescent="0.2">
      <c r="A110" s="363" t="s">
        <v>78</v>
      </c>
      <c r="B110" s="364"/>
      <c r="C110" s="377"/>
      <c r="D110" s="368">
        <f>D106/6</f>
        <v>300</v>
      </c>
      <c r="E110" s="368"/>
      <c r="F110" s="368"/>
      <c r="G110" s="368"/>
      <c r="H110" s="369"/>
    </row>
    <row r="111" spans="1:8" s="16" customFormat="1" ht="65.25" customHeight="1" x14ac:dyDescent="0.2">
      <c r="A111" s="363" t="s">
        <v>79</v>
      </c>
      <c r="B111" s="364"/>
      <c r="C111" s="377"/>
      <c r="D111" s="368">
        <f>D106/7</f>
        <v>257.14285714285717</v>
      </c>
      <c r="E111" s="368"/>
      <c r="F111" s="368"/>
      <c r="G111" s="368"/>
      <c r="H111" s="369"/>
    </row>
    <row r="112" spans="1:8" s="16" customFormat="1" ht="65.25" customHeight="1" x14ac:dyDescent="0.2">
      <c r="A112" s="363" t="s">
        <v>80</v>
      </c>
      <c r="B112" s="364"/>
      <c r="C112" s="377"/>
      <c r="D112" s="368">
        <f>D106/8</f>
        <v>225</v>
      </c>
      <c r="E112" s="368"/>
      <c r="F112" s="368"/>
      <c r="G112" s="368"/>
      <c r="H112" s="369"/>
    </row>
    <row r="113" spans="1:8" s="16" customFormat="1" ht="65.25" customHeight="1" x14ac:dyDescent="0.2">
      <c r="A113" s="363" t="s">
        <v>81</v>
      </c>
      <c r="B113" s="364"/>
      <c r="C113" s="377"/>
      <c r="D113" s="368">
        <f>D106/9</f>
        <v>200</v>
      </c>
      <c r="E113" s="368"/>
      <c r="F113" s="368"/>
      <c r="G113" s="368"/>
      <c r="H113" s="369"/>
    </row>
    <row r="114" spans="1:8" s="16" customFormat="1" ht="65.25" customHeight="1" x14ac:dyDescent="0.2">
      <c r="A114" s="363" t="s">
        <v>82</v>
      </c>
      <c r="B114" s="364"/>
      <c r="C114" s="377"/>
      <c r="D114" s="368">
        <f>D106/10</f>
        <v>180</v>
      </c>
      <c r="E114" s="368"/>
      <c r="F114" s="368"/>
      <c r="G114" s="368"/>
      <c r="H114" s="369"/>
    </row>
    <row r="115" spans="1:8" s="16" customFormat="1" ht="65.25" customHeight="1" thickBot="1" x14ac:dyDescent="0.25">
      <c r="A115" s="374" t="s">
        <v>83</v>
      </c>
      <c r="B115" s="375"/>
      <c r="C115" s="377"/>
      <c r="D115" s="379">
        <v>4800</v>
      </c>
      <c r="E115" s="379"/>
      <c r="F115" s="379"/>
      <c r="G115" s="379"/>
      <c r="H115" s="380"/>
    </row>
    <row r="116" spans="1:8" s="16" customFormat="1" ht="65.25" customHeight="1" thickBot="1" x14ac:dyDescent="0.25">
      <c r="A116" s="381" t="s">
        <v>74</v>
      </c>
      <c r="B116" s="382"/>
      <c r="C116" s="377"/>
      <c r="D116" s="383" t="s">
        <v>75</v>
      </c>
      <c r="E116" s="384"/>
      <c r="F116" s="384"/>
      <c r="G116" s="384"/>
      <c r="H116" s="385"/>
    </row>
    <row r="117" spans="1:8" s="16" customFormat="1" ht="65.25" customHeight="1" x14ac:dyDescent="0.2">
      <c r="A117" s="363" t="s">
        <v>76</v>
      </c>
      <c r="B117" s="364"/>
      <c r="C117" s="377"/>
      <c r="D117" s="368">
        <v>1200</v>
      </c>
      <c r="E117" s="368"/>
      <c r="F117" s="368"/>
      <c r="G117" s="368"/>
      <c r="H117" s="369"/>
    </row>
    <row r="118" spans="1:8" s="16" customFormat="1" ht="65.25" customHeight="1" x14ac:dyDescent="0.2">
      <c r="A118" s="363" t="s">
        <v>77</v>
      </c>
      <c r="B118" s="364"/>
      <c r="C118" s="377"/>
      <c r="D118" s="368">
        <v>960</v>
      </c>
      <c r="E118" s="368"/>
      <c r="F118" s="368"/>
      <c r="G118" s="368"/>
      <c r="H118" s="369"/>
    </row>
    <row r="119" spans="1:8" s="16" customFormat="1" ht="65.25" customHeight="1" x14ac:dyDescent="0.2">
      <c r="A119" s="363" t="s">
        <v>78</v>
      </c>
      <c r="B119" s="364"/>
      <c r="C119" s="377"/>
      <c r="D119" s="368">
        <v>799.99999999999989</v>
      </c>
      <c r="E119" s="368"/>
      <c r="F119" s="368"/>
      <c r="G119" s="368"/>
      <c r="H119" s="369"/>
    </row>
    <row r="120" spans="1:8" s="16" customFormat="1" ht="65.25" customHeight="1" x14ac:dyDescent="0.2">
      <c r="A120" s="363" t="s">
        <v>79</v>
      </c>
      <c r="B120" s="364"/>
      <c r="C120" s="377"/>
      <c r="D120" s="368">
        <v>685.71428571428567</v>
      </c>
      <c r="E120" s="368"/>
      <c r="F120" s="368"/>
      <c r="G120" s="368"/>
      <c r="H120" s="369"/>
    </row>
    <row r="121" spans="1:8" s="16" customFormat="1" ht="65.25" customHeight="1" x14ac:dyDescent="0.2">
      <c r="A121" s="363" t="s">
        <v>80</v>
      </c>
      <c r="B121" s="364"/>
      <c r="C121" s="377"/>
      <c r="D121" s="368">
        <v>600</v>
      </c>
      <c r="E121" s="368"/>
      <c r="F121" s="368"/>
      <c r="G121" s="368"/>
      <c r="H121" s="369"/>
    </row>
    <row r="122" spans="1:8" s="16" customFormat="1" ht="65.25" customHeight="1" x14ac:dyDescent="0.2">
      <c r="A122" s="363" t="s">
        <v>81</v>
      </c>
      <c r="B122" s="364"/>
      <c r="C122" s="377"/>
      <c r="D122" s="368">
        <v>533.33333333333337</v>
      </c>
      <c r="E122" s="368"/>
      <c r="F122" s="368"/>
      <c r="G122" s="368"/>
      <c r="H122" s="369"/>
    </row>
    <row r="123" spans="1:8" s="16" customFormat="1" ht="65.25" customHeight="1" thickBot="1" x14ac:dyDescent="0.25">
      <c r="A123" s="363" t="s">
        <v>82</v>
      </c>
      <c r="B123" s="364"/>
      <c r="C123" s="378"/>
      <c r="D123" s="368">
        <v>480</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353">
        <v>10008</v>
      </c>
      <c r="E124" s="354"/>
      <c r="F124" s="354"/>
      <c r="G124" s="354"/>
      <c r="H124" s="355"/>
    </row>
    <row r="125" spans="1:8" s="16" customFormat="1" ht="24.95" customHeight="1" thickBot="1" x14ac:dyDescent="0.25">
      <c r="A125" s="497"/>
      <c r="B125" s="498"/>
      <c r="C125" s="56"/>
      <c r="D125" s="499"/>
      <c r="E125" s="499"/>
      <c r="F125" s="499"/>
      <c r="G125" s="499"/>
      <c r="H125" s="500"/>
    </row>
    <row r="126" spans="1:8" s="16" customFormat="1" ht="50.1" customHeight="1" x14ac:dyDescent="0.2">
      <c r="A126" s="335" t="s">
        <v>85</v>
      </c>
      <c r="B126" s="336"/>
      <c r="C126" s="105" t="str">
        <f>"Интернет-площадка 2gis.ru на основе Cправочника организаций "&amp;$C$2&amp;""</f>
        <v>Интернет-площадка 2gis.ru на основе Cправочника организаций "2ГИС.МИАСС И ЗЛАТОУСТ"</v>
      </c>
      <c r="D126" s="340">
        <v>5160</v>
      </c>
      <c r="E126" s="338"/>
      <c r="F126" s="338"/>
      <c r="G126" s="338"/>
      <c r="H126" s="339"/>
    </row>
    <row r="127" spans="1:8" s="16" customFormat="1" ht="50.1" customHeight="1" x14ac:dyDescent="0.2">
      <c r="A127" s="335" t="s">
        <v>86</v>
      </c>
      <c r="B127" s="336"/>
      <c r="C12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340">
        <v>2478</v>
      </c>
      <c r="E127" s="338"/>
      <c r="F127" s="338"/>
      <c r="G127" s="338"/>
      <c r="H127" s="339"/>
    </row>
    <row r="128" spans="1:8" s="16" customFormat="1" ht="50.1" customHeight="1" x14ac:dyDescent="0.2">
      <c r="A128" s="335" t="s">
        <v>87</v>
      </c>
      <c r="B128" s="336"/>
      <c r="C12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340">
        <v>5784</v>
      </c>
      <c r="E128" s="338"/>
      <c r="F128" s="338"/>
      <c r="G128" s="338"/>
      <c r="H128" s="339"/>
    </row>
    <row r="129" spans="1:8" s="16" customFormat="1" ht="50.1" customHeight="1" x14ac:dyDescent="0.2">
      <c r="A129" s="335" t="s">
        <v>88</v>
      </c>
      <c r="B129" s="336"/>
      <c r="C129" s="68" t="str">
        <f>"Интернет-площадка 2gis.ru на основе Cправочника организаций "&amp;$C$2&amp;""</f>
        <v>Интернет-площадка 2gis.ru на основе Cправочника организаций "2ГИС.МИАСС И ЗЛАТОУСТ"</v>
      </c>
      <c r="D129" s="340">
        <v>7194</v>
      </c>
      <c r="E129" s="338"/>
      <c r="F129" s="338"/>
      <c r="G129" s="338"/>
      <c r="H129" s="339"/>
    </row>
    <row r="130" spans="1:8" s="16" customFormat="1" ht="50.1" customHeight="1" x14ac:dyDescent="0.2">
      <c r="A130" s="335" t="s">
        <v>89</v>
      </c>
      <c r="B130" s="336"/>
      <c r="C130" s="68" t="str">
        <f>"Интернет-площадка 2gis.ru на основе Cправочника организаций "&amp;$C$2&amp;""</f>
        <v>Интернет-площадка 2gis.ru на основе Cправочника организаций "2ГИС.МИАСС И ЗЛАТОУСТ"</v>
      </c>
      <c r="D130" s="340">
        <v>8632.7999999999993</v>
      </c>
      <c r="E130" s="338"/>
      <c r="F130" s="338"/>
      <c r="G130" s="338"/>
      <c r="H130" s="339"/>
    </row>
    <row r="131" spans="1:8" s="16" customFormat="1" ht="50.1" customHeight="1" x14ac:dyDescent="0.2">
      <c r="A131" s="335" t="s">
        <v>90</v>
      </c>
      <c r="B131" s="336"/>
      <c r="C131"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340">
        <v>3450</v>
      </c>
      <c r="E131" s="338"/>
      <c r="F131" s="338"/>
      <c r="G131" s="338"/>
      <c r="H131" s="339"/>
    </row>
    <row r="132" spans="1:8" s="16" customFormat="1" ht="50.1" customHeight="1" x14ac:dyDescent="0.2">
      <c r="A132" s="335" t="s">
        <v>91</v>
      </c>
      <c r="B132" s="336"/>
      <c r="C13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340">
        <v>5430</v>
      </c>
      <c r="E132" s="338"/>
      <c r="F132" s="338"/>
      <c r="G132" s="338"/>
      <c r="H132" s="339"/>
    </row>
    <row r="133" spans="1:8" s="16" customFormat="1" ht="50.1" customHeight="1" x14ac:dyDescent="0.2">
      <c r="A133" s="335" t="s">
        <v>92</v>
      </c>
      <c r="B133" s="336"/>
      <c r="C13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340">
        <v>7080</v>
      </c>
      <c r="E133" s="338"/>
      <c r="F133" s="338"/>
      <c r="G133" s="338"/>
      <c r="H133" s="339"/>
    </row>
    <row r="134" spans="1:8" s="16" customFormat="1" ht="50.1" customHeight="1" x14ac:dyDescent="0.2">
      <c r="A134" s="335" t="s">
        <v>93</v>
      </c>
      <c r="B134" s="336"/>
      <c r="C134" s="68" t="str">
        <f>C127</f>
        <v>Электронный справочник на основе Справочника организаций"2ГИС.МИАСС И ЗЛАТОУСТ" (версия для ПК)</v>
      </c>
      <c r="D134" s="340">
        <v>8010</v>
      </c>
      <c r="E134" s="338"/>
      <c r="F134" s="338"/>
      <c r="G134" s="338"/>
      <c r="H134" s="339"/>
    </row>
    <row r="135" spans="1:8" s="16" customFormat="1" ht="50.1" customHeight="1" x14ac:dyDescent="0.2">
      <c r="A135" s="335" t="s">
        <v>94</v>
      </c>
      <c r="B135" s="336"/>
      <c r="C135" s="68" t="s">
        <v>95</v>
      </c>
      <c r="D135" s="340">
        <v>504</v>
      </c>
      <c r="E135" s="338"/>
      <c r="F135" s="338"/>
      <c r="G135" s="338"/>
      <c r="H135" s="339"/>
    </row>
    <row r="136" spans="1:8" s="16" customFormat="1" ht="77.25" customHeight="1" x14ac:dyDescent="0.2">
      <c r="A136" s="335" t="s">
        <v>96</v>
      </c>
      <c r="B136" s="336"/>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340">
        <v>2364</v>
      </c>
      <c r="E136" s="338"/>
      <c r="F136" s="338"/>
      <c r="G136" s="338"/>
      <c r="H136" s="339"/>
    </row>
    <row r="137" spans="1:8" s="16" customFormat="1" ht="77.25" customHeight="1" x14ac:dyDescent="0.2">
      <c r="A137" s="335" t="s">
        <v>97</v>
      </c>
      <c r="B137" s="336"/>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340">
        <v>1896</v>
      </c>
      <c r="E137" s="338"/>
      <c r="F137" s="338"/>
      <c r="G137" s="338"/>
      <c r="H137" s="339"/>
    </row>
    <row r="138" spans="1:8" s="16" customFormat="1" ht="77.25" customHeight="1" x14ac:dyDescent="0.2">
      <c r="A138" s="335" t="s">
        <v>98</v>
      </c>
      <c r="B138" s="336"/>
      <c r="C138"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340">
        <v>2010</v>
      </c>
      <c r="E138" s="338"/>
      <c r="F138" s="338"/>
      <c r="G138" s="338"/>
      <c r="H138" s="339"/>
    </row>
    <row r="139" spans="1:8" s="16" customFormat="1" ht="77.25" customHeight="1" x14ac:dyDescent="0.2">
      <c r="A139" s="335" t="s">
        <v>99</v>
      </c>
      <c r="B139" s="336"/>
      <c r="C139"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340">
        <v>948</v>
      </c>
      <c r="E139" s="338"/>
      <c r="F139" s="338"/>
      <c r="G139" s="338"/>
      <c r="H139" s="339"/>
    </row>
    <row r="140" spans="1:8" s="16" customFormat="1" ht="77.25" customHeight="1" x14ac:dyDescent="0.2">
      <c r="A140" s="335" t="s">
        <v>100</v>
      </c>
      <c r="B140" s="336"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340">
        <v>8550</v>
      </c>
      <c r="E140" s="338"/>
      <c r="F140" s="338"/>
      <c r="G140" s="338"/>
      <c r="H140" s="339"/>
    </row>
    <row r="141" spans="1:8" s="16" customFormat="1" ht="77.25" customHeight="1" x14ac:dyDescent="0.2">
      <c r="A141" s="335" t="s">
        <v>101</v>
      </c>
      <c r="B141" s="336"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340">
        <v>5004</v>
      </c>
      <c r="E141" s="338"/>
      <c r="F141" s="338"/>
      <c r="G141" s="338"/>
      <c r="H141" s="339"/>
    </row>
    <row r="142" spans="1:8" s="16" customFormat="1" ht="50.1" customHeight="1" thickBot="1" x14ac:dyDescent="0.25">
      <c r="A142" s="335" t="s">
        <v>102</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340">
        <v>6492</v>
      </c>
      <c r="E142" s="338"/>
      <c r="F142" s="338"/>
      <c r="G142" s="338"/>
      <c r="H142" s="33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340">
        <v>1059</v>
      </c>
      <c r="E143" s="338"/>
      <c r="F143" s="338"/>
      <c r="G143" s="338"/>
      <c r="H143" s="33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4" s="340">
        <v>50010</v>
      </c>
      <c r="E144" s="338"/>
      <c r="F144" s="338"/>
      <c r="G144" s="338"/>
      <c r="H144" s="33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5" s="340">
        <v>6000</v>
      </c>
      <c r="E145" s="338"/>
      <c r="F145" s="338"/>
      <c r="G145" s="338"/>
      <c r="H145" s="33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340">
        <v>3000</v>
      </c>
      <c r="E146" s="338"/>
      <c r="F146" s="338"/>
      <c r="G146" s="338"/>
      <c r="H146" s="339"/>
    </row>
    <row r="147" spans="1:8" s="16" customFormat="1" ht="96" customHeight="1" x14ac:dyDescent="0.2">
      <c r="A147" s="356" t="s">
        <v>106</v>
      </c>
      <c r="B147" s="357"/>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7" s="340">
        <v>4200</v>
      </c>
      <c r="E147" s="338"/>
      <c r="F147" s="338"/>
      <c r="G147" s="338"/>
      <c r="H147" s="339"/>
    </row>
    <row r="148" spans="1:8" s="16" customFormat="1" ht="50.1" customHeight="1" x14ac:dyDescent="0.2">
      <c r="A148" s="335" t="s">
        <v>107</v>
      </c>
      <c r="B148" s="336"/>
      <c r="C148" s="68" t="str">
        <f>"Интернет-площадка 2gis.ru на основе Cправочника организаций "&amp;$C$2&amp;""</f>
        <v>Интернет-площадка 2gis.ru на основе Cправочника организаций "2ГИС.МИАСС И ЗЛАТОУСТ"</v>
      </c>
      <c r="D148" s="340">
        <v>7320</v>
      </c>
      <c r="E148" s="338"/>
      <c r="F148" s="338"/>
      <c r="G148" s="338"/>
      <c r="H148" s="339"/>
    </row>
    <row r="149" spans="1:8" s="16" customFormat="1" ht="50.1" customHeight="1" x14ac:dyDescent="0.2">
      <c r="A149" s="335" t="s">
        <v>108</v>
      </c>
      <c r="B149" s="336"/>
      <c r="C14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340">
        <v>3480</v>
      </c>
      <c r="E149" s="338"/>
      <c r="F149" s="338"/>
      <c r="G149" s="338"/>
      <c r="H149" s="339"/>
    </row>
    <row r="150" spans="1:8" s="16" customFormat="1" ht="50.1" customHeight="1" x14ac:dyDescent="0.2">
      <c r="A150" s="335" t="s">
        <v>109</v>
      </c>
      <c r="B150" s="336"/>
      <c r="C150"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340">
        <v>8160</v>
      </c>
      <c r="E150" s="338"/>
      <c r="F150" s="338"/>
      <c r="G150" s="338"/>
      <c r="H150" s="339"/>
    </row>
    <row r="151" spans="1:8" s="16" customFormat="1" ht="50.1" customHeight="1" x14ac:dyDescent="0.2">
      <c r="A151" s="335" t="s">
        <v>110</v>
      </c>
      <c r="B151" s="336"/>
      <c r="C151" s="68" t="str">
        <f>"Интернет-площадка 2gis.ru на основе Cправочника организаций "&amp;$C$2&amp;""</f>
        <v>Интернет-площадка 2gis.ru на основе Cправочника организаций "2ГИС.МИАСС И ЗЛАТОУСТ"</v>
      </c>
      <c r="D151" s="340">
        <v>10080</v>
      </c>
      <c r="E151" s="338"/>
      <c r="F151" s="338"/>
      <c r="G151" s="338"/>
      <c r="H151" s="339"/>
    </row>
    <row r="152" spans="1:8" s="16" customFormat="1" ht="50.1" customHeight="1" x14ac:dyDescent="0.2">
      <c r="A152" s="335" t="s">
        <v>111</v>
      </c>
      <c r="B152" s="336"/>
      <c r="C152" s="68" t="str">
        <f>"Интернет-площадка 2gis.ru на основе Cправочника организаций "&amp;$C$2&amp;""</f>
        <v>Интернет-площадка 2gis.ru на основе Cправочника организаций "2ГИС.МИАСС И ЗЛАТОУСТ"</v>
      </c>
      <c r="D152" s="340">
        <v>12096</v>
      </c>
      <c r="E152" s="338"/>
      <c r="F152" s="338"/>
      <c r="G152" s="338"/>
      <c r="H152" s="339"/>
    </row>
    <row r="153" spans="1:8" s="16" customFormat="1" ht="50.1" customHeight="1" x14ac:dyDescent="0.2">
      <c r="A153" s="335" t="s">
        <v>112</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340">
        <v>4920</v>
      </c>
      <c r="E153" s="338"/>
      <c r="F153" s="338"/>
      <c r="G153" s="338"/>
      <c r="H153" s="339"/>
    </row>
    <row r="154" spans="1:8" s="16" customFormat="1" ht="50.1" customHeight="1" x14ac:dyDescent="0.2">
      <c r="A154" s="335" t="s">
        <v>113</v>
      </c>
      <c r="B154" s="336"/>
      <c r="C154"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340">
        <v>7680</v>
      </c>
      <c r="E154" s="338"/>
      <c r="F154" s="338"/>
      <c r="G154" s="338"/>
      <c r="H154" s="339"/>
    </row>
    <row r="155" spans="1:8" s="16" customFormat="1" ht="50.1" customHeight="1" x14ac:dyDescent="0.2">
      <c r="A155" s="335" t="s">
        <v>114</v>
      </c>
      <c r="B155" s="336"/>
      <c r="C155"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340">
        <v>9960</v>
      </c>
      <c r="E155" s="338"/>
      <c r="F155" s="338"/>
      <c r="G155" s="338"/>
      <c r="H155" s="339"/>
    </row>
    <row r="156" spans="1:8" s="16" customFormat="1" ht="50.1" customHeight="1" x14ac:dyDescent="0.2">
      <c r="A156" s="335" t="s">
        <v>115</v>
      </c>
      <c r="B156" s="336"/>
      <c r="C156" s="68" t="s">
        <v>95</v>
      </c>
      <c r="D156" s="340">
        <v>720</v>
      </c>
      <c r="E156" s="338"/>
      <c r="F156" s="338"/>
      <c r="G156" s="338"/>
      <c r="H156" s="339"/>
    </row>
    <row r="157" spans="1:8" s="16" customFormat="1" ht="74.25" customHeight="1" x14ac:dyDescent="0.2">
      <c r="A157" s="335" t="s">
        <v>116</v>
      </c>
      <c r="B157" s="336"/>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340">
        <v>12000</v>
      </c>
      <c r="E157" s="338"/>
      <c r="F157" s="338"/>
      <c r="G157" s="338"/>
      <c r="H157" s="339"/>
    </row>
    <row r="158" spans="1:8" s="16" customFormat="1" ht="50.1" customHeight="1" thickBot="1" x14ac:dyDescent="0.25">
      <c r="A158" s="335" t="s">
        <v>117</v>
      </c>
      <c r="B158" s="336"/>
      <c r="C15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340">
        <v>9120</v>
      </c>
      <c r="E158" s="338"/>
      <c r="F158" s="338"/>
      <c r="G158" s="338"/>
      <c r="H158" s="339"/>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37">
        <v>4200</v>
      </c>
      <c r="E160" s="338"/>
      <c r="F160" s="338"/>
      <c r="G160" s="338"/>
      <c r="H160" s="339"/>
    </row>
    <row r="161" spans="1:8" s="16" customFormat="1" ht="50.1" customHeight="1" x14ac:dyDescent="0.2">
      <c r="A161" s="335" t="s">
        <v>120</v>
      </c>
      <c r="B161" s="336"/>
      <c r="C161" s="346"/>
      <c r="D161" s="337">
        <v>4200</v>
      </c>
      <c r="E161" s="338"/>
      <c r="F161" s="338"/>
      <c r="G161" s="338"/>
      <c r="H161" s="339"/>
    </row>
    <row r="162" spans="1:8" s="16" customFormat="1" ht="50.1" customHeight="1" x14ac:dyDescent="0.2">
      <c r="A162" s="348" t="s">
        <v>121</v>
      </c>
      <c r="B162" s="349"/>
      <c r="C162" s="346"/>
      <c r="D162" s="496">
        <v>1500</v>
      </c>
      <c r="E162" s="368"/>
      <c r="F162" s="368"/>
      <c r="G162" s="368"/>
      <c r="H162" s="368"/>
    </row>
    <row r="163" spans="1:8" s="16" customFormat="1" ht="50.1" customHeight="1" x14ac:dyDescent="0.2">
      <c r="A163" s="348" t="s">
        <v>122</v>
      </c>
      <c r="B163" s="349"/>
      <c r="C163" s="346"/>
      <c r="D163" s="496">
        <v>150</v>
      </c>
      <c r="E163" s="368"/>
      <c r="F163" s="368"/>
      <c r="G163" s="368"/>
      <c r="H163" s="368"/>
    </row>
    <row r="164" spans="1:8" s="16" customFormat="1" ht="50.1" customHeight="1" thickBot="1" x14ac:dyDescent="0.25">
      <c r="A164" s="348" t="s">
        <v>123</v>
      </c>
      <c r="B164" s="349"/>
      <c r="C164" s="347"/>
      <c r="D164" s="450">
        <v>600</v>
      </c>
      <c r="E164" s="451"/>
      <c r="F164" s="451"/>
      <c r="G164" s="451"/>
      <c r="H164" s="451"/>
    </row>
    <row r="165" spans="1:8" s="16" customFormat="1" ht="50.1" customHeight="1" thickBot="1" x14ac:dyDescent="0.25">
      <c r="A165" s="341" t="s">
        <v>124</v>
      </c>
      <c r="B165" s="342"/>
      <c r="C165" s="21"/>
      <c r="D165" s="343"/>
      <c r="E165" s="343"/>
      <c r="F165" s="343"/>
      <c r="G165" s="343"/>
      <c r="H165" s="344"/>
    </row>
    <row r="166" spans="1:8" s="16" customFormat="1" ht="50.1" customHeight="1" x14ac:dyDescent="0.2">
      <c r="A166" s="335" t="s">
        <v>125</v>
      </c>
      <c r="B166" s="336"/>
      <c r="C166" s="68" t="str">
        <f>"Интернет-площадка 2gis.ru на основе Cправочника организаций "&amp;$C$2&amp;""</f>
        <v>Интернет-площадка 2gis.ru на основе Cправочника организаций "2ГИС.МИАСС И ЗЛАТОУСТ"</v>
      </c>
      <c r="D166" s="337">
        <v>1008</v>
      </c>
      <c r="E166" s="338"/>
      <c r="F166" s="338"/>
      <c r="G166" s="338"/>
      <c r="H166" s="339"/>
    </row>
    <row r="167" spans="1:8" s="16" customFormat="1" ht="50.1" customHeight="1" x14ac:dyDescent="0.2">
      <c r="A167" s="335" t="s">
        <v>126</v>
      </c>
      <c r="B167" s="336"/>
      <c r="C16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7" s="340">
        <v>504</v>
      </c>
      <c r="E167" s="338"/>
      <c r="F167" s="338"/>
      <c r="G167" s="338"/>
      <c r="H167" s="339"/>
    </row>
    <row r="168" spans="1:8" s="16" customFormat="1" ht="50.1" customHeight="1" x14ac:dyDescent="0.2">
      <c r="A168" s="335" t="s">
        <v>195</v>
      </c>
      <c r="B168" s="336"/>
      <c r="C168" s="68" t="str">
        <f>"Интернет-площадка 2gis.ru на основе Cправочника организаций "&amp;$C$2&amp;""</f>
        <v>Интернет-площадка 2gis.ru на основе Cправочника организаций "2ГИС.МИАСС И ЗЛАТОУСТ"</v>
      </c>
      <c r="D168" s="337">
        <v>1440</v>
      </c>
      <c r="E168" s="338"/>
      <c r="F168" s="338"/>
      <c r="G168" s="338"/>
      <c r="H168" s="339"/>
    </row>
    <row r="169" spans="1:8" s="16" customFormat="1" ht="50.1" customHeight="1" x14ac:dyDescent="0.2">
      <c r="A169" s="335" t="s">
        <v>128</v>
      </c>
      <c r="B169" s="336"/>
      <c r="C16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9" s="337">
        <v>720</v>
      </c>
      <c r="E169" s="338"/>
      <c r="F169" s="338"/>
      <c r="G169" s="338"/>
      <c r="H169" s="339"/>
    </row>
    <row r="170" spans="1:8" s="16" customFormat="1" ht="126" customHeight="1" thickBot="1" x14ac:dyDescent="0.25">
      <c r="A170" s="335" t="s">
        <v>129</v>
      </c>
      <c r="B170" s="336"/>
      <c r="C170" s="149" t="str">
        <f>C166</f>
        <v>Интернет-площадка 2gis.ru на основе Cправочника организаций "2ГИС.МИАСС И ЗЛАТОУСТ"</v>
      </c>
      <c r="D170" s="495">
        <v>4164</v>
      </c>
      <c r="E170" s="393"/>
      <c r="F170" s="393"/>
      <c r="G170" s="393"/>
      <c r="H170" s="394"/>
    </row>
    <row r="171" spans="1:8" s="23" customFormat="1" ht="50.1" customHeight="1" thickBot="1" x14ac:dyDescent="0.25">
      <c r="A171" s="341" t="s">
        <v>196</v>
      </c>
      <c r="B171" s="342"/>
      <c r="C171" s="21"/>
      <c r="D171" s="343"/>
      <c r="E171" s="343"/>
      <c r="F171" s="343"/>
      <c r="G171" s="343"/>
      <c r="H171" s="344"/>
    </row>
    <row r="172" spans="1:8" s="20" customFormat="1" ht="30" customHeight="1" thickBot="1" x14ac:dyDescent="0.25">
      <c r="A172" s="485"/>
      <c r="B172" s="486"/>
      <c r="C172" s="602"/>
      <c r="D172" s="486"/>
      <c r="E172" s="486"/>
      <c r="F172" s="486"/>
      <c r="G172" s="486"/>
      <c r="H172" s="487"/>
    </row>
    <row r="173" spans="1:8" s="16" customFormat="1" ht="185.25" customHeight="1" x14ac:dyDescent="0.2">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3" s="360">
        <v>6960</v>
      </c>
      <c r="E173" s="361"/>
      <c r="F173" s="361"/>
      <c r="G173" s="361"/>
      <c r="H173" s="362"/>
    </row>
    <row r="174" spans="1:8" s="16" customFormat="1" ht="83.25" customHeight="1" thickBot="1" x14ac:dyDescent="0.25">
      <c r="A174" s="335" t="s">
        <v>198</v>
      </c>
      <c r="B174" s="336"/>
      <c r="C174" s="346"/>
      <c r="D174" s="337">
        <v>6960</v>
      </c>
      <c r="E174" s="338"/>
      <c r="F174" s="338"/>
      <c r="G174" s="338"/>
      <c r="H174" s="339"/>
    </row>
    <row r="175" spans="1:8" s="16" customFormat="1" ht="21.75" thickBot="1" x14ac:dyDescent="0.25">
      <c r="A175" s="497"/>
      <c r="B175" s="498"/>
      <c r="C175" s="56"/>
      <c r="D175" s="499"/>
      <c r="E175" s="499"/>
      <c r="F175" s="499"/>
      <c r="G175" s="499"/>
      <c r="H175" s="500"/>
    </row>
    <row r="176" spans="1:8" ht="12.6" customHeight="1" x14ac:dyDescent="0.2"/>
    <row r="177" spans="1:8" s="77" customFormat="1" ht="24.95" customHeight="1" x14ac:dyDescent="0.2">
      <c r="A177" s="75"/>
      <c r="B177" s="76" t="s">
        <v>130</v>
      </c>
      <c r="C177" s="333" t="s">
        <v>558</v>
      </c>
      <c r="D177" s="333"/>
    </row>
    <row r="178" spans="1:8" s="77" customFormat="1" ht="24.95" customHeight="1" x14ac:dyDescent="0.2">
      <c r="A178" s="75"/>
      <c r="C178" s="327" t="s">
        <v>559</v>
      </c>
      <c r="D178" s="327"/>
    </row>
    <row r="179" spans="1:8" s="77" customFormat="1" ht="24.95" customHeight="1" x14ac:dyDescent="0.2">
      <c r="A179" s="75"/>
      <c r="C179" s="327" t="s">
        <v>560</v>
      </c>
      <c r="D179" s="327"/>
    </row>
    <row r="180" spans="1:8" s="72" customFormat="1" ht="12" customHeight="1" x14ac:dyDescent="0.2">
      <c r="A180" s="71"/>
      <c r="C180" s="327"/>
      <c r="D180" s="327"/>
      <c r="E180" s="77"/>
      <c r="F180" s="77"/>
      <c r="G180" s="77"/>
    </row>
    <row r="181" spans="1:8" s="81" customFormat="1" ht="24.95" customHeight="1"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s="81" customFormat="1" ht="24.95" customHeight="1"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s="81" customFormat="1" ht="24.95" customHeight="1"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s="81" customFormat="1" ht="24.95" customHeight="1"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s="81" customFormat="1" ht="24.95" customHeight="1"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s="81" customFormat="1" ht="24.95" customHeight="1"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s="81" customFormat="1" ht="24.95" customHeight="1"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s="88" customFormat="1" ht="12" customHeight="1" x14ac:dyDescent="0.2">
      <c r="A188" s="83"/>
      <c r="B188" s="83"/>
      <c r="C188" s="84"/>
      <c r="D188" s="85"/>
      <c r="E188" s="85"/>
      <c r="F188" s="86"/>
      <c r="G188" s="87"/>
      <c r="H188" s="87"/>
    </row>
    <row r="189" spans="1:8" ht="24.95" customHeight="1" x14ac:dyDescent="0.2">
      <c r="A189" s="325" t="s">
        <v>141</v>
      </c>
      <c r="B189" s="325"/>
      <c r="C189" s="325"/>
      <c r="D189" s="325"/>
      <c r="E189" s="325"/>
      <c r="F189" s="325"/>
      <c r="G189" s="325"/>
      <c r="H189" s="325"/>
    </row>
    <row r="190" spans="1:8" ht="24.95" customHeight="1" x14ac:dyDescent="0.2">
      <c r="A190" s="325" t="s">
        <v>142</v>
      </c>
      <c r="B190" s="325"/>
      <c r="C190" s="325"/>
      <c r="D190" s="325"/>
      <c r="E190" s="325"/>
      <c r="F190" s="325"/>
      <c r="G190" s="325"/>
      <c r="H190" s="325"/>
    </row>
    <row r="191" spans="1:8" s="88" customFormat="1" ht="12" customHeight="1" x14ac:dyDescent="0.2">
      <c r="A191" s="83"/>
      <c r="B191" s="83"/>
      <c r="C191" s="84"/>
      <c r="D191" s="85"/>
      <c r="E191" s="85"/>
      <c r="F191" s="86"/>
      <c r="G191" s="87"/>
      <c r="H191" s="87"/>
    </row>
    <row r="192" spans="1:8" s="90" customFormat="1" ht="50.1" customHeight="1" thickBot="1" x14ac:dyDescent="0.25">
      <c r="A192" s="326" t="s">
        <v>143</v>
      </c>
      <c r="B192" s="326"/>
      <c r="C192" s="326"/>
      <c r="D192" s="326"/>
      <c r="E192" s="326"/>
      <c r="F192" s="89"/>
      <c r="G192" s="81"/>
    </row>
    <row r="193" spans="1:8" s="92" customFormat="1" ht="50.1" customHeight="1" thickBot="1" x14ac:dyDescent="0.25">
      <c r="A193" s="312" t="s">
        <v>144</v>
      </c>
      <c r="B193" s="313"/>
      <c r="C193" s="313"/>
      <c r="D193" s="313"/>
      <c r="E193" s="314"/>
      <c r="F193" s="91"/>
      <c r="G193" s="72"/>
    </row>
    <row r="194" spans="1:8" ht="93" customHeight="1" thickBot="1" x14ac:dyDescent="0.25">
      <c r="A194" s="517" t="s">
        <v>145</v>
      </c>
      <c r="B194" s="518"/>
      <c r="C194" s="93" t="s">
        <v>146</v>
      </c>
      <c r="D194" s="600" t="s">
        <v>147</v>
      </c>
      <c r="E194" s="601"/>
      <c r="F194" s="94"/>
      <c r="G194" s="94"/>
      <c r="H194" s="94"/>
    </row>
    <row r="195" spans="1:8" ht="99.95" customHeight="1" x14ac:dyDescent="0.2">
      <c r="A195" s="318" t="s">
        <v>148</v>
      </c>
      <c r="B195" s="319"/>
      <c r="C195" s="95" t="s">
        <v>149</v>
      </c>
      <c r="D195" s="320" t="s">
        <v>150</v>
      </c>
      <c r="E195" s="321"/>
      <c r="F195" s="94"/>
      <c r="G195" s="94"/>
      <c r="H195" s="94"/>
    </row>
    <row r="196" spans="1:8" ht="75" customHeight="1" x14ac:dyDescent="0.2">
      <c r="A196" s="322" t="s">
        <v>151</v>
      </c>
      <c r="B196" s="323"/>
      <c r="C196" s="96" t="s">
        <v>152</v>
      </c>
      <c r="D196" s="310" t="s">
        <v>153</v>
      </c>
      <c r="E196" s="311"/>
      <c r="F196" s="94"/>
      <c r="G196" s="94"/>
      <c r="H196" s="94"/>
    </row>
    <row r="197" spans="1:8" ht="146.25" customHeight="1" x14ac:dyDescent="0.2">
      <c r="A197" s="323" t="s">
        <v>154</v>
      </c>
      <c r="B197" s="323"/>
      <c r="C197" s="96" t="s">
        <v>155</v>
      </c>
      <c r="D197" s="310" t="s">
        <v>153</v>
      </c>
      <c r="E197" s="310"/>
      <c r="F197" s="94"/>
      <c r="G197" s="94"/>
      <c r="H197" s="94"/>
    </row>
    <row r="198" spans="1:8" s="72" customFormat="1" ht="125.25" customHeight="1" x14ac:dyDescent="0.2">
      <c r="A198" s="322" t="s">
        <v>157</v>
      </c>
      <c r="B198" s="323"/>
      <c r="C198" s="110" t="s">
        <v>158</v>
      </c>
      <c r="D198" s="323" t="s">
        <v>153</v>
      </c>
      <c r="E198" s="473"/>
      <c r="F198" s="91"/>
      <c r="G198" s="91"/>
      <c r="H198" s="91"/>
    </row>
    <row r="199" spans="1:8" s="88" customFormat="1" ht="222.75" customHeight="1" thickBot="1" x14ac:dyDescent="0.25">
      <c r="A199" s="596" t="s">
        <v>159</v>
      </c>
      <c r="B199" s="597"/>
      <c r="C199" s="111" t="s">
        <v>160</v>
      </c>
      <c r="D199" s="598" t="s">
        <v>153</v>
      </c>
      <c r="E199" s="599"/>
      <c r="F199" s="86"/>
      <c r="G199" s="87"/>
      <c r="H199" s="87"/>
    </row>
    <row r="200" spans="1:8" s="88" customFormat="1" ht="18" customHeight="1" x14ac:dyDescent="0.2">
      <c r="A200" s="242"/>
      <c r="B200" s="242"/>
      <c r="C200" s="242"/>
      <c r="D200" s="242"/>
      <c r="E200" s="242"/>
      <c r="F200" s="86"/>
      <c r="G200" s="87"/>
      <c r="H200" s="87"/>
    </row>
    <row r="201" spans="1:8" ht="24.95" customHeight="1" x14ac:dyDescent="0.2">
      <c r="A201" s="307" t="s">
        <v>161</v>
      </c>
      <c r="B201" s="307"/>
      <c r="C201" s="307"/>
      <c r="D201" s="307"/>
      <c r="E201" s="307"/>
      <c r="F201" s="307"/>
      <c r="G201" s="307"/>
      <c r="H201" s="307"/>
    </row>
    <row r="202" spans="1:8" ht="24.95" customHeight="1" x14ac:dyDescent="0.2">
      <c r="A202" s="307" t="s">
        <v>162</v>
      </c>
      <c r="B202" s="307"/>
      <c r="C202" s="307"/>
      <c r="D202" s="307"/>
      <c r="E202" s="307"/>
      <c r="F202" s="307"/>
      <c r="G202" s="307"/>
      <c r="H202" s="307"/>
    </row>
    <row r="203" spans="1:8" ht="190.5" customHeight="1" x14ac:dyDescent="0.2">
      <c r="A203"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472"/>
      <c r="C203" s="472"/>
      <c r="D203" s="472"/>
      <c r="E203" s="472"/>
      <c r="F203" s="472"/>
      <c r="G203" s="472"/>
      <c r="H203" s="472"/>
    </row>
    <row r="204" spans="1:8" s="16" customFormat="1" ht="67.5" customHeight="1" x14ac:dyDescent="0.2">
      <c r="A204" s="325" t="s">
        <v>164</v>
      </c>
      <c r="B204" s="325"/>
      <c r="C204" s="325"/>
      <c r="D204" s="325"/>
      <c r="E204" s="325"/>
      <c r="F204" s="325"/>
      <c r="G204" s="325"/>
      <c r="H204" s="325"/>
    </row>
    <row r="205" spans="1:8" ht="24.95" customHeight="1" x14ac:dyDescent="0.2">
      <c r="A205" s="307" t="s">
        <v>165</v>
      </c>
      <c r="B205" s="307"/>
      <c r="C205" s="307"/>
      <c r="D205" s="307"/>
      <c r="E205" s="307"/>
      <c r="F205" s="307"/>
      <c r="G205" s="307"/>
      <c r="H205" s="307"/>
    </row>
    <row r="206" spans="1:8" s="97" customFormat="1" ht="114.75" customHeight="1" x14ac:dyDescent="0.2">
      <c r="A206" s="325" t="s">
        <v>166</v>
      </c>
      <c r="B206" s="325"/>
      <c r="C206" s="325"/>
      <c r="D206" s="325"/>
      <c r="E206" s="325"/>
      <c r="F206" s="325"/>
      <c r="G206" s="325"/>
      <c r="H206" s="325"/>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1:H201"/>
    <mergeCell ref="A202:H202"/>
    <mergeCell ref="A203:H203"/>
    <mergeCell ref="A204:H204"/>
    <mergeCell ref="A205:H205"/>
    <mergeCell ref="A206:E206"/>
    <mergeCell ref="F206:H206"/>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4" width="35.5703125" style="72" customWidth="1"/>
    <col min="5" max="5" width="29.85546875" style="72" customWidth="1"/>
    <col min="6" max="6" width="27.85546875" style="72" customWidth="1"/>
    <col min="7" max="7" width="25" style="72" customWidth="1"/>
    <col min="8" max="8" width="29.2851562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 июля 2024 г.</v>
      </c>
      <c r="B2" s="6" t="s">
        <v>2</v>
      </c>
      <c r="C2" s="7" t="s">
        <v>561</v>
      </c>
      <c r="D2" s="172"/>
      <c r="E2" s="172"/>
      <c r="F2" s="172"/>
      <c r="G2" s="172"/>
      <c r="H2" s="17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ht="21.75" thickBot="1" x14ac:dyDescent="0.25">
      <c r="A6" s="142"/>
      <c r="B6" s="143"/>
      <c r="C6" s="144"/>
      <c r="D6" s="98"/>
      <c r="E6" s="99"/>
      <c r="F6" s="100"/>
      <c r="G6" s="99"/>
      <c r="H6" s="101"/>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60">
        <f>F7*1.2</f>
        <v>6300</v>
      </c>
      <c r="E7" s="361">
        <f>F7*1.1</f>
        <v>5775.0000000000009</v>
      </c>
      <c r="F7" s="361">
        <v>5250</v>
      </c>
      <c r="G7" s="361">
        <f>F7*0.75</f>
        <v>3937.5</v>
      </c>
      <c r="H7" s="362">
        <f>F7*0.5</f>
        <v>2625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436">
        <f>F12*1.2</f>
        <v>7092</v>
      </c>
      <c r="E12" s="361">
        <f>F12*1.1</f>
        <v>6501.0000000000009</v>
      </c>
      <c r="F12" s="361">
        <v>5910</v>
      </c>
      <c r="G12" s="361">
        <f>F12*0.75</f>
        <v>4432.5</v>
      </c>
      <c r="H12" s="362">
        <f>F12*0.5</f>
        <v>2955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1122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"2ГИС.МУРМАНСКАЯ ОБЛАСТЬ"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506">
        <v>150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60">
        <f>F27*1.2</f>
        <v>8827.1999999999989</v>
      </c>
      <c r="E27" s="361">
        <f>F27*1.1</f>
        <v>8091.6</v>
      </c>
      <c r="F27" s="361">
        <v>7356</v>
      </c>
      <c r="G27" s="361">
        <f>F27*0.75</f>
        <v>5517</v>
      </c>
      <c r="H27" s="362">
        <f>F27*0.5</f>
        <v>3678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436">
        <f>F32*1.2</f>
        <v>9936</v>
      </c>
      <c r="E32" s="361">
        <f>F32*1.1</f>
        <v>9108</v>
      </c>
      <c r="F32" s="361">
        <v>8280</v>
      </c>
      <c r="G32" s="361">
        <f>F32*0.75</f>
        <v>6210</v>
      </c>
      <c r="H32" s="362">
        <f>F32*0.5</f>
        <v>4140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"2ГИС.МУРМАНСКАЯ ОБЛАСТЬ"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458">
        <v>150</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459"/>
      <c r="E46" s="426"/>
      <c r="F46" s="426"/>
      <c r="G46" s="426"/>
      <c r="H46" s="427"/>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60">
        <f>F48*1.2</f>
        <v>7560</v>
      </c>
      <c r="E48" s="361">
        <f>F48*1.1</f>
        <v>6930.0000000000009</v>
      </c>
      <c r="F48" s="361">
        <v>6300</v>
      </c>
      <c r="G48" s="361">
        <f>F48*0.75</f>
        <v>4725</v>
      </c>
      <c r="H48" s="362">
        <f>F48*0.5</f>
        <v>3150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436">
        <f>F54*1.2</f>
        <v>8510.4</v>
      </c>
      <c r="E54" s="361">
        <f>F54*1.1</f>
        <v>7801.2000000000007</v>
      </c>
      <c r="F54" s="361">
        <v>7092</v>
      </c>
      <c r="G54" s="361">
        <f>F54*0.75</f>
        <v>5319</v>
      </c>
      <c r="H54" s="362">
        <f>F54*0.5</f>
        <v>3546</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506">
        <v>150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720 до 7560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411">
        <v>720</v>
      </c>
      <c r="E65" s="412"/>
      <c r="F65" s="412"/>
      <c r="G65" s="412"/>
      <c r="H65" s="413"/>
    </row>
    <row r="66" spans="1:8" ht="37.5" customHeight="1" x14ac:dyDescent="0.2">
      <c r="A66" s="396" t="s">
        <v>40</v>
      </c>
      <c r="B66" s="397"/>
      <c r="C66" s="410"/>
      <c r="D66" s="337">
        <v>1080</v>
      </c>
      <c r="E66" s="338"/>
      <c r="F66" s="338"/>
      <c r="G66" s="338"/>
      <c r="H66" s="339"/>
    </row>
    <row r="67" spans="1:8" ht="37.5" customHeight="1" x14ac:dyDescent="0.2">
      <c r="A67" s="396" t="s">
        <v>41</v>
      </c>
      <c r="B67" s="397"/>
      <c r="C67" s="410"/>
      <c r="D67" s="337">
        <v>1440</v>
      </c>
      <c r="E67" s="338"/>
      <c r="F67" s="338"/>
      <c r="G67" s="338"/>
      <c r="H67" s="339"/>
    </row>
    <row r="68" spans="1:8" ht="37.5" customHeight="1" x14ac:dyDescent="0.2">
      <c r="A68" s="396" t="s">
        <v>42</v>
      </c>
      <c r="B68" s="397"/>
      <c r="C68" s="410"/>
      <c r="D68" s="337">
        <v>1800</v>
      </c>
      <c r="E68" s="338"/>
      <c r="F68" s="338"/>
      <c r="G68" s="338"/>
      <c r="H68" s="339"/>
    </row>
    <row r="69" spans="1:8" ht="37.5" customHeight="1" x14ac:dyDescent="0.2">
      <c r="A69" s="396" t="s">
        <v>43</v>
      </c>
      <c r="B69" s="397"/>
      <c r="C69" s="410"/>
      <c r="D69" s="337">
        <v>2160</v>
      </c>
      <c r="E69" s="338"/>
      <c r="F69" s="338"/>
      <c r="G69" s="338"/>
      <c r="H69" s="339"/>
    </row>
    <row r="70" spans="1:8" ht="37.5" customHeight="1" x14ac:dyDescent="0.2">
      <c r="A70" s="396" t="s">
        <v>44</v>
      </c>
      <c r="B70" s="397"/>
      <c r="C70" s="410"/>
      <c r="D70" s="337">
        <v>2520</v>
      </c>
      <c r="E70" s="338"/>
      <c r="F70" s="338"/>
      <c r="G70" s="338"/>
      <c r="H70" s="339"/>
    </row>
    <row r="71" spans="1:8" ht="37.5" customHeight="1" x14ac:dyDescent="0.2">
      <c r="A71" s="396" t="s">
        <v>45</v>
      </c>
      <c r="B71" s="397"/>
      <c r="C71" s="410"/>
      <c r="D71" s="337">
        <v>2880</v>
      </c>
      <c r="E71" s="338"/>
      <c r="F71" s="338"/>
      <c r="G71" s="338"/>
      <c r="H71" s="339"/>
    </row>
    <row r="72" spans="1:8" ht="37.5" customHeight="1" x14ac:dyDescent="0.2">
      <c r="A72" s="396" t="s">
        <v>46</v>
      </c>
      <c r="B72" s="397"/>
      <c r="C72" s="410"/>
      <c r="D72" s="337">
        <v>3240</v>
      </c>
      <c r="E72" s="338"/>
      <c r="F72" s="338"/>
      <c r="G72" s="338"/>
      <c r="H72" s="339"/>
    </row>
    <row r="73" spans="1:8" ht="37.5" customHeight="1" x14ac:dyDescent="0.2">
      <c r="A73" s="396" t="s">
        <v>47</v>
      </c>
      <c r="B73" s="397"/>
      <c r="C73" s="410"/>
      <c r="D73" s="337">
        <v>3600</v>
      </c>
      <c r="E73" s="338"/>
      <c r="F73" s="338"/>
      <c r="G73" s="338"/>
      <c r="H73" s="339"/>
    </row>
    <row r="74" spans="1:8" ht="37.5" customHeight="1" x14ac:dyDescent="0.2">
      <c r="A74" s="396" t="s">
        <v>48</v>
      </c>
      <c r="B74" s="397"/>
      <c r="C74" s="410"/>
      <c r="D74" s="337">
        <v>3960</v>
      </c>
      <c r="E74" s="338"/>
      <c r="F74" s="338"/>
      <c r="G74" s="338"/>
      <c r="H74" s="339"/>
    </row>
    <row r="75" spans="1:8" ht="37.5" customHeight="1" x14ac:dyDescent="0.2">
      <c r="A75" s="396" t="s">
        <v>49</v>
      </c>
      <c r="B75" s="397"/>
      <c r="C75" s="410"/>
      <c r="D75" s="337">
        <v>4320</v>
      </c>
      <c r="E75" s="338"/>
      <c r="F75" s="338"/>
      <c r="G75" s="338"/>
      <c r="H75" s="339"/>
    </row>
    <row r="76" spans="1:8" ht="37.5" customHeight="1" x14ac:dyDescent="0.2">
      <c r="A76" s="396" t="s">
        <v>50</v>
      </c>
      <c r="B76" s="397"/>
      <c r="C76" s="410"/>
      <c r="D76" s="337">
        <v>4680</v>
      </c>
      <c r="E76" s="338"/>
      <c r="F76" s="338"/>
      <c r="G76" s="338"/>
      <c r="H76" s="339"/>
    </row>
    <row r="77" spans="1:8" ht="37.5" customHeight="1" x14ac:dyDescent="0.2">
      <c r="A77" s="396" t="s">
        <v>51</v>
      </c>
      <c r="B77" s="397"/>
      <c r="C77" s="410"/>
      <c r="D77" s="337">
        <v>5040</v>
      </c>
      <c r="E77" s="338"/>
      <c r="F77" s="338"/>
      <c r="G77" s="338"/>
      <c r="H77" s="339"/>
    </row>
    <row r="78" spans="1:8" ht="37.5" customHeight="1" x14ac:dyDescent="0.2">
      <c r="A78" s="396" t="s">
        <v>52</v>
      </c>
      <c r="B78" s="397"/>
      <c r="C78" s="410"/>
      <c r="D78" s="337">
        <v>5400</v>
      </c>
      <c r="E78" s="338"/>
      <c r="F78" s="338"/>
      <c r="G78" s="338"/>
      <c r="H78" s="339"/>
    </row>
    <row r="79" spans="1:8" ht="37.5" customHeight="1" x14ac:dyDescent="0.2">
      <c r="A79" s="396" t="s">
        <v>53</v>
      </c>
      <c r="B79" s="397"/>
      <c r="C79" s="410"/>
      <c r="D79" s="337">
        <v>5760</v>
      </c>
      <c r="E79" s="338"/>
      <c r="F79" s="338"/>
      <c r="G79" s="338"/>
      <c r="H79" s="339"/>
    </row>
    <row r="80" spans="1:8" ht="37.5" customHeight="1" x14ac:dyDescent="0.2">
      <c r="A80" s="396" t="s">
        <v>54</v>
      </c>
      <c r="B80" s="397"/>
      <c r="C80" s="410"/>
      <c r="D80" s="337">
        <v>6120</v>
      </c>
      <c r="E80" s="338"/>
      <c r="F80" s="338"/>
      <c r="G80" s="338"/>
      <c r="H80" s="339"/>
    </row>
    <row r="81" spans="1:8" ht="37.5" customHeight="1" x14ac:dyDescent="0.2">
      <c r="A81" s="396" t="s">
        <v>55</v>
      </c>
      <c r="B81" s="397"/>
      <c r="C81" s="410"/>
      <c r="D81" s="337">
        <v>6480</v>
      </c>
      <c r="E81" s="338"/>
      <c r="F81" s="338"/>
      <c r="G81" s="338"/>
      <c r="H81" s="339"/>
    </row>
    <row r="82" spans="1:8" ht="37.5" customHeight="1" x14ac:dyDescent="0.2">
      <c r="A82" s="396" t="s">
        <v>56</v>
      </c>
      <c r="B82" s="397"/>
      <c r="C82" s="410"/>
      <c r="D82" s="337">
        <v>6840</v>
      </c>
      <c r="E82" s="338"/>
      <c r="F82" s="338"/>
      <c r="G82" s="338"/>
      <c r="H82" s="339"/>
    </row>
    <row r="83" spans="1:8" ht="37.5" customHeight="1" x14ac:dyDescent="0.2">
      <c r="A83" s="396" t="s">
        <v>57</v>
      </c>
      <c r="B83" s="397"/>
      <c r="C83" s="410"/>
      <c r="D83" s="337">
        <v>7200</v>
      </c>
      <c r="E83" s="338"/>
      <c r="F83" s="338"/>
      <c r="G83" s="338"/>
      <c r="H83" s="339"/>
    </row>
    <row r="84" spans="1:8" ht="37.5" customHeight="1" thickBot="1" x14ac:dyDescent="0.25">
      <c r="A84" s="396" t="s">
        <v>58</v>
      </c>
      <c r="B84" s="397"/>
      <c r="C84" s="410"/>
      <c r="D84" s="337">
        <v>7560</v>
      </c>
      <c r="E84" s="338"/>
      <c r="F84" s="338"/>
      <c r="G84" s="338"/>
      <c r="H84" s="339"/>
    </row>
    <row r="85" spans="1:8" ht="50.1" customHeight="1" thickBot="1" x14ac:dyDescent="0.25">
      <c r="A85" s="386" t="s">
        <v>59</v>
      </c>
      <c r="B85" s="387"/>
      <c r="C85" s="387"/>
      <c r="D85" s="398" t="str">
        <f>"от "&amp;MIN(D86:D95)&amp;" до "&amp;MAX(D86:D95)</f>
        <v>от 300 до 6138</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411">
        <v>624</v>
      </c>
      <c r="E86" s="412"/>
      <c r="F86" s="412"/>
      <c r="G86" s="412"/>
      <c r="H86" s="413"/>
    </row>
    <row r="87" spans="1:8" ht="37.5" customHeight="1" x14ac:dyDescent="0.2">
      <c r="A87" s="554" t="s">
        <v>61</v>
      </c>
      <c r="B87" s="55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37">
        <v>414</v>
      </c>
      <c r="E87" s="338"/>
      <c r="F87" s="338"/>
      <c r="G87" s="338"/>
      <c r="H87" s="339"/>
    </row>
    <row r="88" spans="1:8" ht="37.5" customHeight="1" x14ac:dyDescent="0.2">
      <c r="A88" s="554" t="s">
        <v>62</v>
      </c>
      <c r="B88" s="555"/>
      <c r="C88" s="404"/>
      <c r="D88" s="337">
        <v>6138</v>
      </c>
      <c r="E88" s="338"/>
      <c r="F88" s="338"/>
      <c r="G88" s="338"/>
      <c r="H88" s="339"/>
    </row>
    <row r="89" spans="1:8" ht="37.5" customHeight="1" x14ac:dyDescent="0.2">
      <c r="A89" s="559" t="s">
        <v>63</v>
      </c>
      <c r="B89" s="560"/>
      <c r="C89" s="404"/>
      <c r="D89" s="337">
        <v>1242</v>
      </c>
      <c r="E89" s="338"/>
      <c r="F89" s="338"/>
      <c r="G89" s="338"/>
      <c r="H89" s="339"/>
    </row>
    <row r="90" spans="1:8" ht="37.5" customHeight="1" x14ac:dyDescent="0.2">
      <c r="A90" s="561" t="s">
        <v>64</v>
      </c>
      <c r="B90" s="562"/>
      <c r="C90" s="404"/>
      <c r="D90" s="337">
        <v>3660</v>
      </c>
      <c r="E90" s="338"/>
      <c r="F90" s="338"/>
      <c r="G90" s="338"/>
      <c r="H90" s="339"/>
    </row>
    <row r="91" spans="1:8" ht="37.5" customHeight="1" x14ac:dyDescent="0.2">
      <c r="A91" s="554" t="s">
        <v>65</v>
      </c>
      <c r="B91" s="555"/>
      <c r="C91" s="404"/>
      <c r="D91" s="337">
        <v>300</v>
      </c>
      <c r="E91" s="338"/>
      <c r="F91" s="338"/>
      <c r="G91" s="338"/>
      <c r="H91" s="339"/>
    </row>
    <row r="92" spans="1:8" ht="37.5" customHeight="1" x14ac:dyDescent="0.2">
      <c r="A92" s="554" t="s">
        <v>66</v>
      </c>
      <c r="B92" s="555"/>
      <c r="C92" s="404"/>
      <c r="D92" s="337">
        <v>300</v>
      </c>
      <c r="E92" s="338"/>
      <c r="F92" s="338"/>
      <c r="G92" s="338"/>
      <c r="H92" s="339"/>
    </row>
    <row r="93" spans="1:8" ht="37.5" customHeight="1" x14ac:dyDescent="0.2">
      <c r="A93" s="554" t="s">
        <v>67</v>
      </c>
      <c r="B93" s="555"/>
      <c r="C93" s="404"/>
      <c r="D93" s="337">
        <v>600</v>
      </c>
      <c r="E93" s="338"/>
      <c r="F93" s="338"/>
      <c r="G93" s="338"/>
      <c r="H93" s="339"/>
    </row>
    <row r="94" spans="1:8" ht="37.5" customHeight="1" x14ac:dyDescent="0.2">
      <c r="A94" s="554" t="s">
        <v>68</v>
      </c>
      <c r="B94" s="555"/>
      <c r="C94" s="404"/>
      <c r="D94" s="337">
        <v>900</v>
      </c>
      <c r="E94" s="338"/>
      <c r="F94" s="338"/>
      <c r="G94" s="338"/>
      <c r="H94" s="339"/>
    </row>
    <row r="95" spans="1:8" ht="37.5" customHeight="1" thickBot="1" x14ac:dyDescent="0.25">
      <c r="A95" s="563" t="s">
        <v>69</v>
      </c>
      <c r="B95" s="564"/>
      <c r="C95" s="405"/>
      <c r="D95" s="367">
        <v>4248</v>
      </c>
      <c r="E95" s="351"/>
      <c r="F95" s="351"/>
      <c r="G95" s="351"/>
      <c r="H95" s="352"/>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354">
        <v>102</v>
      </c>
      <c r="E96" s="354"/>
      <c r="F96" s="354"/>
      <c r="G96" s="354"/>
      <c r="H96" s="355"/>
    </row>
    <row r="97" spans="1:8" ht="50.1" customHeight="1" thickBot="1" x14ac:dyDescent="0.25">
      <c r="A97" s="341" t="s">
        <v>72</v>
      </c>
      <c r="B97" s="342"/>
      <c r="C97" s="21"/>
      <c r="D97" s="343" t="str">
        <f>"от "&amp;MIN(D99,D119:D135)&amp;" до "&amp;MAX(D99,D119:D135)</f>
        <v>от 504 до 10440</v>
      </c>
      <c r="E97" s="343"/>
      <c r="F97" s="343"/>
      <c r="G97" s="343"/>
      <c r="H97" s="344"/>
    </row>
    <row r="98" spans="1:8" ht="21.75" thickBot="1" x14ac:dyDescent="0.25">
      <c r="A98" s="497"/>
      <c r="B98" s="498"/>
      <c r="C98" s="60"/>
      <c r="D98" s="499"/>
      <c r="E98" s="499"/>
      <c r="F98" s="499"/>
      <c r="G98" s="499"/>
      <c r="H98" s="500"/>
    </row>
    <row r="99" spans="1:8" ht="59.2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379">
        <v>3600</v>
      </c>
      <c r="E99" s="379"/>
      <c r="F99" s="379"/>
      <c r="G99" s="379"/>
      <c r="H99" s="380"/>
    </row>
    <row r="100" spans="1:8" ht="59.25" customHeight="1" thickBot="1" x14ac:dyDescent="0.25">
      <c r="A100" s="381" t="s">
        <v>74</v>
      </c>
      <c r="B100" s="382"/>
      <c r="C100" s="377"/>
      <c r="D100" s="383" t="s">
        <v>75</v>
      </c>
      <c r="E100" s="384"/>
      <c r="F100" s="384"/>
      <c r="G100" s="384"/>
      <c r="H100" s="385"/>
    </row>
    <row r="101" spans="1:8" ht="59.25" customHeight="1" x14ac:dyDescent="0.2">
      <c r="A101" s="363" t="s">
        <v>76</v>
      </c>
      <c r="B101" s="364"/>
      <c r="C101" s="377"/>
      <c r="D101" s="368">
        <f>D99/4</f>
        <v>900</v>
      </c>
      <c r="E101" s="368"/>
      <c r="F101" s="368"/>
      <c r="G101" s="368"/>
      <c r="H101" s="369"/>
    </row>
    <row r="102" spans="1:8" ht="59.25" customHeight="1" x14ac:dyDescent="0.2">
      <c r="A102" s="363" t="s">
        <v>77</v>
      </c>
      <c r="B102" s="364"/>
      <c r="C102" s="377"/>
      <c r="D102" s="368">
        <f>D99/5</f>
        <v>720</v>
      </c>
      <c r="E102" s="368"/>
      <c r="F102" s="368"/>
      <c r="G102" s="368"/>
      <c r="H102" s="369"/>
    </row>
    <row r="103" spans="1:8" ht="59.25" customHeight="1" x14ac:dyDescent="0.2">
      <c r="A103" s="363" t="s">
        <v>78</v>
      </c>
      <c r="B103" s="364"/>
      <c r="C103" s="377"/>
      <c r="D103" s="368">
        <f>D99/6</f>
        <v>600</v>
      </c>
      <c r="E103" s="368"/>
      <c r="F103" s="368"/>
      <c r="G103" s="368"/>
      <c r="H103" s="369"/>
    </row>
    <row r="104" spans="1:8" ht="59.25" customHeight="1" x14ac:dyDescent="0.2">
      <c r="A104" s="363" t="s">
        <v>79</v>
      </c>
      <c r="B104" s="364"/>
      <c r="C104" s="377"/>
      <c r="D104" s="368">
        <f>D99/7</f>
        <v>514.28571428571433</v>
      </c>
      <c r="E104" s="368"/>
      <c r="F104" s="368"/>
      <c r="G104" s="368"/>
      <c r="H104" s="369"/>
    </row>
    <row r="105" spans="1:8" ht="59.25" customHeight="1" x14ac:dyDescent="0.2">
      <c r="A105" s="363" t="s">
        <v>80</v>
      </c>
      <c r="B105" s="364"/>
      <c r="C105" s="377"/>
      <c r="D105" s="368">
        <f>D99/8</f>
        <v>450</v>
      </c>
      <c r="E105" s="368"/>
      <c r="F105" s="368"/>
      <c r="G105" s="368"/>
      <c r="H105" s="369"/>
    </row>
    <row r="106" spans="1:8" ht="59.25" customHeight="1" x14ac:dyDescent="0.2">
      <c r="A106" s="363" t="s">
        <v>81</v>
      </c>
      <c r="B106" s="364"/>
      <c r="C106" s="377"/>
      <c r="D106" s="368">
        <f>D99/9</f>
        <v>400</v>
      </c>
      <c r="E106" s="368"/>
      <c r="F106" s="368"/>
      <c r="G106" s="368"/>
      <c r="H106" s="369"/>
    </row>
    <row r="107" spans="1:8" ht="59.25" customHeight="1" x14ac:dyDescent="0.2">
      <c r="A107" s="363" t="s">
        <v>82</v>
      </c>
      <c r="B107" s="364"/>
      <c r="C107" s="377"/>
      <c r="D107" s="368">
        <f>D99/10</f>
        <v>360</v>
      </c>
      <c r="E107" s="368"/>
      <c r="F107" s="368"/>
      <c r="G107" s="368"/>
      <c r="H107" s="369"/>
    </row>
    <row r="108" spans="1:8" ht="59.25" customHeight="1" thickBot="1" x14ac:dyDescent="0.25">
      <c r="A108" s="374" t="s">
        <v>83</v>
      </c>
      <c r="B108" s="375"/>
      <c r="C108" s="377"/>
      <c r="D108" s="379">
        <v>5400</v>
      </c>
      <c r="E108" s="379"/>
      <c r="F108" s="379"/>
      <c r="G108" s="379"/>
      <c r="H108" s="380"/>
    </row>
    <row r="109" spans="1:8" ht="59.25" customHeight="1" thickBot="1" x14ac:dyDescent="0.25">
      <c r="A109" s="381" t="s">
        <v>74</v>
      </c>
      <c r="B109" s="382"/>
      <c r="C109" s="377"/>
      <c r="D109" s="383" t="s">
        <v>75</v>
      </c>
      <c r="E109" s="384"/>
      <c r="F109" s="384"/>
      <c r="G109" s="384"/>
      <c r="H109" s="385"/>
    </row>
    <row r="110" spans="1:8" ht="59.25" customHeight="1" x14ac:dyDescent="0.2">
      <c r="A110" s="363" t="s">
        <v>76</v>
      </c>
      <c r="B110" s="364"/>
      <c r="C110" s="377"/>
      <c r="D110" s="368">
        <v>1350</v>
      </c>
      <c r="E110" s="368"/>
      <c r="F110" s="368"/>
      <c r="G110" s="368"/>
      <c r="H110" s="369"/>
    </row>
    <row r="111" spans="1:8" ht="59.25" customHeight="1" x14ac:dyDescent="0.2">
      <c r="A111" s="363" t="s">
        <v>77</v>
      </c>
      <c r="B111" s="364"/>
      <c r="C111" s="377"/>
      <c r="D111" s="368">
        <v>1080</v>
      </c>
      <c r="E111" s="368"/>
      <c r="F111" s="368"/>
      <c r="G111" s="368"/>
      <c r="H111" s="369"/>
    </row>
    <row r="112" spans="1:8" ht="59.25" customHeight="1" x14ac:dyDescent="0.2">
      <c r="A112" s="363" t="s">
        <v>78</v>
      </c>
      <c r="B112" s="364"/>
      <c r="C112" s="377"/>
      <c r="D112" s="368">
        <v>900</v>
      </c>
      <c r="E112" s="368"/>
      <c r="F112" s="368"/>
      <c r="G112" s="368"/>
      <c r="H112" s="369"/>
    </row>
    <row r="113" spans="1:8" ht="59.25" customHeight="1" x14ac:dyDescent="0.2">
      <c r="A113" s="363" t="s">
        <v>79</v>
      </c>
      <c r="B113" s="364"/>
      <c r="C113" s="377"/>
      <c r="D113" s="368">
        <v>771.42857142857144</v>
      </c>
      <c r="E113" s="368"/>
      <c r="F113" s="368"/>
      <c r="G113" s="368"/>
      <c r="H113" s="369"/>
    </row>
    <row r="114" spans="1:8" ht="59.25" customHeight="1" x14ac:dyDescent="0.2">
      <c r="A114" s="363" t="s">
        <v>80</v>
      </c>
      <c r="B114" s="364"/>
      <c r="C114" s="377"/>
      <c r="D114" s="368">
        <v>675</v>
      </c>
      <c r="E114" s="368"/>
      <c r="F114" s="368"/>
      <c r="G114" s="368"/>
      <c r="H114" s="369"/>
    </row>
    <row r="115" spans="1:8" ht="59.25" customHeight="1" x14ac:dyDescent="0.2">
      <c r="A115" s="363" t="s">
        <v>81</v>
      </c>
      <c r="B115" s="364"/>
      <c r="C115" s="377"/>
      <c r="D115" s="368">
        <v>600</v>
      </c>
      <c r="E115" s="368"/>
      <c r="F115" s="368"/>
      <c r="G115" s="368"/>
      <c r="H115" s="369"/>
    </row>
    <row r="116" spans="1:8" ht="59.25" customHeight="1" thickBot="1" x14ac:dyDescent="0.25">
      <c r="A116" s="363" t="s">
        <v>82</v>
      </c>
      <c r="B116" s="364"/>
      <c r="C116" s="378"/>
      <c r="D116" s="368">
        <v>540</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353">
        <v>10008</v>
      </c>
      <c r="E117" s="354"/>
      <c r="F117" s="354"/>
      <c r="G117" s="354"/>
      <c r="H117" s="355"/>
    </row>
    <row r="118" spans="1:8" ht="21.75" thickBot="1" x14ac:dyDescent="0.25">
      <c r="A118" s="329"/>
      <c r="B118" s="330"/>
      <c r="C118" s="56"/>
      <c r="D118" s="499"/>
      <c r="E118" s="499"/>
      <c r="F118" s="499"/>
      <c r="G118" s="499"/>
      <c r="H118" s="500"/>
    </row>
    <row r="119" spans="1:8" ht="50.1" customHeight="1" x14ac:dyDescent="0.2">
      <c r="A119" s="335" t="s">
        <v>85</v>
      </c>
      <c r="B119" s="336"/>
      <c r="C119" s="105" t="str">
        <f>"Интернет-площадка 2gis.ru на основе Cправочника организаций "&amp;$C$2&amp;""</f>
        <v>Интернет-площадка 2gis.ru на основе Cправочника организаций "2ГИС.МУРМАНСКАЯ ОБЛАСТЬ"</v>
      </c>
      <c r="D119" s="340">
        <v>2304</v>
      </c>
      <c r="E119" s="338"/>
      <c r="F119" s="338"/>
      <c r="G119" s="338"/>
      <c r="H119" s="339"/>
    </row>
    <row r="120" spans="1:8" ht="50.1" customHeight="1" x14ac:dyDescent="0.2">
      <c r="A120" s="335" t="s">
        <v>86</v>
      </c>
      <c r="B120" s="336"/>
      <c r="C12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340">
        <v>5076</v>
      </c>
      <c r="E120" s="338"/>
      <c r="F120" s="338"/>
      <c r="G120" s="338"/>
      <c r="H120" s="339"/>
    </row>
    <row r="121" spans="1:8" ht="50.1" customHeight="1" x14ac:dyDescent="0.2">
      <c r="A121" s="335" t="s">
        <v>87</v>
      </c>
      <c r="B121" s="336"/>
      <c r="C121"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340">
        <v>708</v>
      </c>
      <c r="E121" s="338"/>
      <c r="F121" s="338"/>
      <c r="G121" s="338"/>
      <c r="H121" s="339"/>
    </row>
    <row r="122" spans="1:8" ht="50.1" customHeight="1" x14ac:dyDescent="0.2">
      <c r="A122" s="335" t="s">
        <v>88</v>
      </c>
      <c r="B122" s="336"/>
      <c r="C122"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2" s="340">
        <v>4542</v>
      </c>
      <c r="E122" s="338"/>
      <c r="F122" s="338"/>
      <c r="G122" s="338"/>
      <c r="H122" s="339"/>
    </row>
    <row r="123" spans="1:8" ht="50.1" customHeight="1" x14ac:dyDescent="0.2">
      <c r="A123" s="335" t="s">
        <v>89</v>
      </c>
      <c r="B123" s="336"/>
      <c r="C123"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3" s="340">
        <v>5450.4</v>
      </c>
      <c r="E123" s="338"/>
      <c r="F123" s="338"/>
      <c r="G123" s="338"/>
      <c r="H123" s="339"/>
    </row>
    <row r="124" spans="1:8" ht="50.1" customHeight="1" x14ac:dyDescent="0.2">
      <c r="A124" s="335" t="s">
        <v>90</v>
      </c>
      <c r="B124" s="336"/>
      <c r="C124"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340">
        <v>708</v>
      </c>
      <c r="E124" s="338"/>
      <c r="F124" s="338"/>
      <c r="G124" s="338"/>
      <c r="H124" s="339"/>
    </row>
    <row r="125" spans="1:8" ht="50.1" customHeight="1" x14ac:dyDescent="0.2">
      <c r="A125" s="335" t="s">
        <v>91</v>
      </c>
      <c r="B125" s="336"/>
      <c r="C125"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340">
        <v>10440</v>
      </c>
      <c r="E125" s="338"/>
      <c r="F125" s="338"/>
      <c r="G125" s="338"/>
      <c r="H125" s="339"/>
    </row>
    <row r="126" spans="1:8" ht="50.1" customHeight="1" x14ac:dyDescent="0.2">
      <c r="A126" s="335" t="s">
        <v>92</v>
      </c>
      <c r="B126" s="336"/>
      <c r="C126"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340">
        <v>1416</v>
      </c>
      <c r="E126" s="338"/>
      <c r="F126" s="338"/>
      <c r="G126" s="338"/>
      <c r="H126" s="339"/>
    </row>
    <row r="127" spans="1:8" ht="50.1" customHeight="1" x14ac:dyDescent="0.2">
      <c r="A127" s="335" t="s">
        <v>93</v>
      </c>
      <c r="B127" s="336"/>
      <c r="C127" s="68" t="str">
        <f>C120</f>
        <v>Электронный справочник на основе Справочника организаций "2ГИС.МУРМАНСКАЯ ОБЛАСТЬ" (версия для ПК)</v>
      </c>
      <c r="D127" s="340">
        <v>5100</v>
      </c>
      <c r="E127" s="338"/>
      <c r="F127" s="338"/>
      <c r="G127" s="338"/>
      <c r="H127" s="339"/>
    </row>
    <row r="128" spans="1:8" ht="50.1" customHeight="1" x14ac:dyDescent="0.2">
      <c r="A128" s="335" t="s">
        <v>94</v>
      </c>
      <c r="B128" s="336"/>
      <c r="C128" s="68" t="s">
        <v>95</v>
      </c>
      <c r="D128" s="340">
        <v>504</v>
      </c>
      <c r="E128" s="338"/>
      <c r="F128" s="338"/>
      <c r="G128" s="338"/>
      <c r="H128" s="339"/>
    </row>
    <row r="129" spans="1:8" ht="74.25" customHeight="1" x14ac:dyDescent="0.2">
      <c r="A129" s="335" t="s">
        <v>96</v>
      </c>
      <c r="B129" s="336"/>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340">
        <v>2184</v>
      </c>
      <c r="E129" s="338"/>
      <c r="F129" s="338"/>
      <c r="G129" s="338"/>
      <c r="H129" s="339"/>
    </row>
    <row r="130" spans="1:8" ht="74.25" customHeight="1" x14ac:dyDescent="0.2">
      <c r="A130" s="335" t="s">
        <v>97</v>
      </c>
      <c r="B130" s="336"/>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340">
        <v>1854</v>
      </c>
      <c r="E130" s="338"/>
      <c r="F130" s="338"/>
      <c r="G130" s="338"/>
      <c r="H130" s="339"/>
    </row>
    <row r="131" spans="1:8" ht="74.25" customHeight="1" x14ac:dyDescent="0.2">
      <c r="A131" s="335" t="s">
        <v>98</v>
      </c>
      <c r="B131" s="336"/>
      <c r="C131"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340">
        <v>1578</v>
      </c>
      <c r="E131" s="338"/>
      <c r="F131" s="338"/>
      <c r="G131" s="338"/>
      <c r="H131" s="339"/>
    </row>
    <row r="132" spans="1:8" ht="74.25" customHeight="1" x14ac:dyDescent="0.2">
      <c r="A132" s="335" t="s">
        <v>99</v>
      </c>
      <c r="B132" s="336"/>
      <c r="C132"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340">
        <v>1344</v>
      </c>
      <c r="E132" s="338"/>
      <c r="F132" s="338"/>
      <c r="G132" s="338"/>
      <c r="H132" s="339"/>
    </row>
    <row r="133" spans="1:8" ht="74.25" customHeight="1" x14ac:dyDescent="0.2">
      <c r="A133" s="335" t="s">
        <v>100</v>
      </c>
      <c r="B133" s="336"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340">
        <v>4020</v>
      </c>
      <c r="E133" s="338"/>
      <c r="F133" s="338"/>
      <c r="G133" s="338"/>
      <c r="H133" s="339"/>
    </row>
    <row r="134" spans="1:8" ht="74.25" customHeight="1" x14ac:dyDescent="0.2">
      <c r="A134" s="335" t="s">
        <v>101</v>
      </c>
      <c r="B134" s="336"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340">
        <v>3000</v>
      </c>
      <c r="E134" s="338"/>
      <c r="F134" s="338"/>
      <c r="G134" s="338"/>
      <c r="H134" s="339"/>
    </row>
    <row r="135" spans="1:8" ht="50.1" customHeight="1" thickBot="1" x14ac:dyDescent="0.25">
      <c r="A135" s="335" t="s">
        <v>102</v>
      </c>
      <c r="B135" s="336"/>
      <c r="C135"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340">
        <v>3306</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340">
        <v>624</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7" s="340">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8" s="340">
        <v>3300</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340">
        <v>3000</v>
      </c>
      <c r="E139" s="338"/>
      <c r="F139" s="338"/>
      <c r="G139" s="338"/>
      <c r="H139" s="339"/>
    </row>
    <row r="140" spans="1:8" s="16" customFormat="1" ht="9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0" s="340">
        <v>5010</v>
      </c>
      <c r="E140" s="338"/>
      <c r="F140" s="338"/>
      <c r="G140" s="338"/>
      <c r="H140" s="339"/>
    </row>
    <row r="141" spans="1:8" ht="50.1" customHeight="1" x14ac:dyDescent="0.2">
      <c r="A141" s="335" t="s">
        <v>107</v>
      </c>
      <c r="B141" s="336"/>
      <c r="C141"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1" s="340">
        <v>3240</v>
      </c>
      <c r="E141" s="338"/>
      <c r="F141" s="338"/>
      <c r="G141" s="338"/>
      <c r="H141" s="339"/>
    </row>
    <row r="142" spans="1:8" ht="50.1" customHeight="1" x14ac:dyDescent="0.2">
      <c r="A142" s="335" t="s">
        <v>108</v>
      </c>
      <c r="B142" s="336"/>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340">
        <v>7200</v>
      </c>
      <c r="E142" s="338"/>
      <c r="F142" s="338"/>
      <c r="G142" s="338"/>
      <c r="H142" s="339"/>
    </row>
    <row r="143" spans="1:8" ht="50.1" customHeight="1" x14ac:dyDescent="0.2">
      <c r="A143" s="335" t="s">
        <v>109</v>
      </c>
      <c r="B143" s="336"/>
      <c r="C143" s="68" t="str">
        <f t="shared" si="2"/>
        <v>Электронный справочник на основе Справочника организаций "2ГИС.МУРМАНСКАЯ ОБЛАСТЬ" (версия для ПК)</v>
      </c>
      <c r="D143" s="340">
        <v>1080</v>
      </c>
      <c r="E143" s="338"/>
      <c r="F143" s="338"/>
      <c r="G143" s="338"/>
      <c r="H143" s="339"/>
    </row>
    <row r="144" spans="1:8" ht="50.1" customHeight="1" x14ac:dyDescent="0.2">
      <c r="A144" s="335" t="s">
        <v>110</v>
      </c>
      <c r="B144" s="336"/>
      <c r="C144"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4" s="340">
        <v>6360</v>
      </c>
      <c r="E144" s="338"/>
      <c r="F144" s="338"/>
      <c r="G144" s="338"/>
      <c r="H144" s="339"/>
    </row>
    <row r="145" spans="1:8" ht="50.1" customHeight="1" x14ac:dyDescent="0.2">
      <c r="A145" s="335" t="s">
        <v>111</v>
      </c>
      <c r="B145" s="336"/>
      <c r="C145"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5" s="340">
        <v>7632</v>
      </c>
      <c r="E145" s="338"/>
      <c r="F145" s="338"/>
      <c r="G145" s="338"/>
      <c r="H145" s="339"/>
    </row>
    <row r="146" spans="1:8" ht="50.1" customHeight="1" x14ac:dyDescent="0.2">
      <c r="A146" s="335" t="s">
        <v>112</v>
      </c>
      <c r="B146" s="336"/>
      <c r="C146" s="68" t="str">
        <f t="shared" si="2"/>
        <v>Электронный справочник на основе Справочника организаций "2ГИС.МУРМАНСКАЯ ОБЛАСТЬ" (версия для ПК)</v>
      </c>
      <c r="D146" s="340">
        <v>1080</v>
      </c>
      <c r="E146" s="338"/>
      <c r="F146" s="338"/>
      <c r="G146" s="338"/>
      <c r="H146" s="339"/>
    </row>
    <row r="147" spans="1:8" ht="50.1" customHeight="1" x14ac:dyDescent="0.2">
      <c r="A147" s="335" t="s">
        <v>113</v>
      </c>
      <c r="B147" s="336"/>
      <c r="C147" s="68" t="str">
        <f t="shared" si="2"/>
        <v>Электронный справочник на основе Справочника организаций "2ГИС.МУРМАНСКАЯ ОБЛАСТЬ" (версия для ПК)</v>
      </c>
      <c r="D147" s="340">
        <v>14640</v>
      </c>
      <c r="E147" s="338"/>
      <c r="F147" s="338"/>
      <c r="G147" s="338"/>
      <c r="H147" s="339"/>
    </row>
    <row r="148" spans="1:8" ht="50.1" customHeight="1" x14ac:dyDescent="0.2">
      <c r="A148" s="335" t="s">
        <v>114</v>
      </c>
      <c r="B148" s="336"/>
      <c r="C148" s="68" t="str">
        <f t="shared" si="2"/>
        <v>Электронный справочник на основе Справочника организаций "2ГИС.МУРМАНСКАЯ ОБЛАСТЬ" (версия для ПК)</v>
      </c>
      <c r="D148" s="340">
        <v>2040</v>
      </c>
      <c r="E148" s="338"/>
      <c r="F148" s="338"/>
      <c r="G148" s="338"/>
      <c r="H148" s="339"/>
    </row>
    <row r="149" spans="1:8" ht="50.1" customHeight="1" x14ac:dyDescent="0.2">
      <c r="A149" s="335" t="s">
        <v>115</v>
      </c>
      <c r="B149" s="336"/>
      <c r="C149" s="68" t="s">
        <v>95</v>
      </c>
      <c r="D149" s="340">
        <v>720</v>
      </c>
      <c r="E149" s="338"/>
      <c r="F149" s="338"/>
      <c r="G149" s="338"/>
      <c r="H149" s="339"/>
    </row>
    <row r="150" spans="1:8" ht="68.25" customHeight="1" x14ac:dyDescent="0.2">
      <c r="A150" s="335" t="s">
        <v>116</v>
      </c>
      <c r="B150" s="336"/>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340">
        <v>5640</v>
      </c>
      <c r="E150" s="338"/>
      <c r="F150" s="338"/>
      <c r="G150" s="338"/>
      <c r="H150" s="339"/>
    </row>
    <row r="151" spans="1:8" ht="50.1" customHeight="1" thickBot="1" x14ac:dyDescent="0.25">
      <c r="A151" s="335" t="s">
        <v>117</v>
      </c>
      <c r="B151" s="336"/>
      <c r="C151" s="68" t="str">
        <f t="shared" si="2"/>
        <v>Электронный справочник на основе Справочника организаций "2ГИС.МУРМАНСКАЯ ОБЛАСТЬ" (версия для ПК)</v>
      </c>
      <c r="D151" s="340">
        <v>4680</v>
      </c>
      <c r="E151" s="338"/>
      <c r="F151" s="338"/>
      <c r="G151" s="338"/>
      <c r="H151" s="339"/>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37">
        <v>2502</v>
      </c>
      <c r="E153" s="338"/>
      <c r="F153" s="338"/>
      <c r="G153" s="338"/>
      <c r="H153" s="339"/>
    </row>
    <row r="154" spans="1:8" s="16" customFormat="1" ht="50.1" customHeight="1" x14ac:dyDescent="0.2">
      <c r="A154" s="335" t="s">
        <v>120</v>
      </c>
      <c r="B154" s="336"/>
      <c r="C154" s="346"/>
      <c r="D154" s="337">
        <v>2502</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8" t="str">
        <f>"Интернет-площадка 2gis.ru на основе Cправочника организаций "&amp;$C$2&amp;""</f>
        <v>Интернет-площадка 2gis.ru на основе Cправочника организаций "2ГИС.МУРМАНСКАЯ ОБЛАСТЬ"</v>
      </c>
      <c r="D159" s="337">
        <v>5844</v>
      </c>
      <c r="E159" s="338"/>
      <c r="F159" s="338"/>
      <c r="G159" s="338"/>
      <c r="H159" s="339"/>
    </row>
    <row r="160" spans="1:8" ht="50.1" customHeight="1" x14ac:dyDescent="0.2">
      <c r="A160" s="335" t="s">
        <v>126</v>
      </c>
      <c r="B160" s="336"/>
      <c r="C16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0" s="340">
        <v>1062</v>
      </c>
      <c r="E160" s="338"/>
      <c r="F160" s="338"/>
      <c r="G160" s="338"/>
      <c r="H160" s="339"/>
    </row>
    <row r="161" spans="1:8" ht="50.1" customHeight="1" x14ac:dyDescent="0.2">
      <c r="A161" s="335" t="s">
        <v>195</v>
      </c>
      <c r="B161" s="336"/>
      <c r="C161" s="58" t="str">
        <f>"Интернет-площадка 2gis.ru на основе Cправочника организаций "&amp;$C$2&amp;""</f>
        <v>Интернет-площадка 2gis.ru на основе Cправочника организаций "2ГИС.МУРМАНСКАЯ ОБЛАСТЬ"</v>
      </c>
      <c r="D161" s="337">
        <v>8280</v>
      </c>
      <c r="E161" s="338"/>
      <c r="F161" s="338"/>
      <c r="G161" s="338"/>
      <c r="H161" s="339"/>
    </row>
    <row r="162" spans="1:8" ht="50.1" customHeight="1" x14ac:dyDescent="0.2">
      <c r="A162" s="335" t="s">
        <v>128</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2" s="337">
        <v>1560</v>
      </c>
      <c r="E162" s="338"/>
      <c r="F162" s="338"/>
      <c r="G162" s="338"/>
      <c r="H162" s="339"/>
    </row>
    <row r="163" spans="1:8" s="16" customFormat="1" ht="126" customHeight="1" thickBot="1" x14ac:dyDescent="0.25">
      <c r="A163" s="335" t="s">
        <v>129</v>
      </c>
      <c r="B163" s="336"/>
      <c r="C163" s="149" t="str">
        <f>C159</f>
        <v>Интернет-площадка 2gis.ru на основе Cправочника организаций "2ГИС.МУРМАНСКАЯ ОБЛАСТЬ"</v>
      </c>
      <c r="D163" s="495">
        <v>5214</v>
      </c>
      <c r="E163" s="393"/>
      <c r="F163" s="393"/>
      <c r="G163" s="393"/>
      <c r="H163" s="394"/>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6" s="360">
        <v>9150</v>
      </c>
      <c r="E166" s="361"/>
      <c r="F166" s="361"/>
      <c r="G166" s="361"/>
      <c r="H166" s="362"/>
    </row>
    <row r="167" spans="1:8" s="16" customFormat="1" ht="83.25" customHeight="1" thickBot="1" x14ac:dyDescent="0.25">
      <c r="A167" s="335" t="s">
        <v>198</v>
      </c>
      <c r="B167" s="336"/>
      <c r="C167" s="346"/>
      <c r="D167" s="337">
        <v>9150</v>
      </c>
      <c r="E167" s="338"/>
      <c r="F167" s="338"/>
      <c r="G167" s="338"/>
      <c r="H167" s="339"/>
    </row>
    <row r="168" spans="1:8" ht="21.75" thickBot="1" x14ac:dyDescent="0.25">
      <c r="A168" s="497"/>
      <c r="B168" s="498"/>
      <c r="C168" s="60"/>
      <c r="D168" s="499"/>
      <c r="E168" s="499"/>
      <c r="F168" s="499"/>
      <c r="G168" s="499"/>
      <c r="H168" s="500"/>
    </row>
    <row r="170" spans="1:8" ht="21" x14ac:dyDescent="0.2">
      <c r="A170" s="75"/>
      <c r="B170" s="76" t="s">
        <v>130</v>
      </c>
      <c r="C170" s="333" t="s">
        <v>562</v>
      </c>
      <c r="D170" s="333"/>
      <c r="E170" s="227"/>
      <c r="F170" s="227"/>
      <c r="G170" s="227"/>
      <c r="H170" s="227"/>
    </row>
    <row r="171" spans="1:8" ht="21" x14ac:dyDescent="0.2">
      <c r="A171" s="75"/>
      <c r="B171" s="77"/>
      <c r="C171" s="520" t="s">
        <v>563</v>
      </c>
      <c r="D171" s="327"/>
      <c r="E171" s="108"/>
      <c r="F171" s="108"/>
      <c r="G171" s="108"/>
      <c r="H171" s="108"/>
    </row>
    <row r="172" spans="1:8" ht="21" x14ac:dyDescent="0.2">
      <c r="A172" s="75"/>
      <c r="B172" s="77"/>
      <c r="C172" s="520" t="s">
        <v>564</v>
      </c>
      <c r="D172" s="327"/>
      <c r="E172" s="108"/>
      <c r="F172" s="108"/>
      <c r="G172" s="108"/>
      <c r="H172" s="108"/>
    </row>
    <row r="173" spans="1:8" ht="21" x14ac:dyDescent="0.2">
      <c r="C173" s="327"/>
      <c r="D173" s="327"/>
      <c r="E173" s="108"/>
      <c r="F173" s="108"/>
      <c r="G173" s="108"/>
      <c r="H173" s="108"/>
    </row>
    <row r="174" spans="1:8" ht="23.25"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79"/>
      <c r="G174" s="79"/>
      <c r="H174" s="79"/>
    </row>
    <row r="175" spans="1:8" ht="23.25"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79"/>
      <c r="G175" s="79"/>
      <c r="H175" s="79"/>
    </row>
    <row r="176" spans="1:8" ht="23.25"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79"/>
      <c r="G176" s="79"/>
      <c r="H176" s="79"/>
    </row>
    <row r="177" spans="1:8" ht="23.25"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79"/>
      <c r="F177" s="79"/>
      <c r="G177" s="79"/>
      <c r="H177" s="79"/>
    </row>
    <row r="178" spans="1:8" ht="23.25"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79"/>
      <c r="F178" s="79"/>
      <c r="G178" s="79"/>
      <c r="H178" s="79"/>
    </row>
    <row r="179" spans="1:8" ht="23.25"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79"/>
      <c r="G179" s="79"/>
      <c r="H179" s="79"/>
    </row>
    <row r="180" spans="1:8" ht="23.25"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79"/>
      <c r="G180" s="79"/>
      <c r="H180" s="79"/>
    </row>
    <row r="181" spans="1:8" ht="23.25" x14ac:dyDescent="0.2">
      <c r="A181" s="83"/>
      <c r="B181" s="83"/>
      <c r="C181" s="84"/>
      <c r="D181" s="85"/>
      <c r="E181" s="85"/>
      <c r="F181" s="85"/>
      <c r="G181" s="85"/>
      <c r="H181" s="85"/>
    </row>
    <row r="182" spans="1:8" ht="21" x14ac:dyDescent="0.2">
      <c r="A182" s="325" t="s">
        <v>142</v>
      </c>
      <c r="B182" s="325"/>
      <c r="C182" s="325"/>
      <c r="D182" s="325"/>
      <c r="E182" s="228"/>
      <c r="F182" s="228"/>
      <c r="G182" s="228"/>
      <c r="H182" s="228"/>
    </row>
    <row r="183" spans="1:8" ht="23.25" x14ac:dyDescent="0.2">
      <c r="A183" s="83"/>
      <c r="B183" s="83"/>
      <c r="C183" s="84"/>
      <c r="D183" s="85"/>
      <c r="E183" s="85"/>
      <c r="F183" s="85"/>
      <c r="G183" s="85"/>
      <c r="H183" s="85"/>
    </row>
    <row r="184" spans="1:8" ht="50.1" customHeight="1" thickBot="1" x14ac:dyDescent="0.25">
      <c r="A184" s="326" t="s">
        <v>143</v>
      </c>
      <c r="B184" s="326"/>
      <c r="C184" s="326"/>
      <c r="D184" s="326"/>
      <c r="E184" s="229"/>
      <c r="F184" s="229"/>
      <c r="G184" s="229"/>
      <c r="H184" s="229"/>
    </row>
    <row r="185" spans="1:8" ht="50.1" customHeight="1" thickBot="1" x14ac:dyDescent="0.25">
      <c r="A185" s="312" t="s">
        <v>144</v>
      </c>
      <c r="B185" s="313"/>
      <c r="C185" s="313"/>
      <c r="D185" s="314"/>
      <c r="E185" s="243"/>
      <c r="F185" s="243"/>
      <c r="G185" s="243"/>
      <c r="H185" s="243"/>
    </row>
    <row r="186" spans="1:8" ht="142.5" customHeight="1" thickBot="1" x14ac:dyDescent="0.25">
      <c r="A186" s="481" t="s">
        <v>145</v>
      </c>
      <c r="B186" s="482"/>
      <c r="C186" s="109" t="s">
        <v>146</v>
      </c>
      <c r="D186" s="182" t="s">
        <v>147</v>
      </c>
      <c r="E186" s="244"/>
      <c r="F186" s="244"/>
      <c r="G186" s="244"/>
      <c r="H186" s="244"/>
    </row>
    <row r="187" spans="1:8" ht="116.25" customHeight="1" x14ac:dyDescent="0.2">
      <c r="A187" s="318" t="s">
        <v>148</v>
      </c>
      <c r="B187" s="319"/>
      <c r="C187" s="95" t="s">
        <v>149</v>
      </c>
      <c r="D187" s="138" t="s">
        <v>150</v>
      </c>
      <c r="E187" s="242"/>
      <c r="F187" s="242"/>
      <c r="G187" s="242"/>
      <c r="H187" s="242"/>
    </row>
    <row r="188" spans="1:8" ht="120.75" customHeight="1" x14ac:dyDescent="0.2">
      <c r="A188" s="322" t="s">
        <v>151</v>
      </c>
      <c r="B188" s="323"/>
      <c r="C188" s="96" t="s">
        <v>152</v>
      </c>
      <c r="D188" s="140" t="s">
        <v>153</v>
      </c>
      <c r="E188" s="242"/>
      <c r="F188" s="242"/>
      <c r="G188" s="242"/>
      <c r="H188" s="242"/>
    </row>
    <row r="189" spans="1:8" ht="138.75" customHeight="1" x14ac:dyDescent="0.2">
      <c r="A189" s="322" t="s">
        <v>154</v>
      </c>
      <c r="B189" s="323"/>
      <c r="C189" s="96" t="s">
        <v>155</v>
      </c>
      <c r="D189" s="140" t="s">
        <v>153</v>
      </c>
      <c r="E189" s="242"/>
      <c r="F189" s="242"/>
      <c r="G189" s="242"/>
      <c r="H189" s="242"/>
    </row>
    <row r="190" spans="1:8" s="72" customFormat="1" ht="125.25" customHeight="1" x14ac:dyDescent="0.2">
      <c r="A190" s="322" t="s">
        <v>157</v>
      </c>
      <c r="B190" s="323"/>
      <c r="C190" s="110" t="s">
        <v>158</v>
      </c>
      <c r="D190" s="140" t="s">
        <v>153</v>
      </c>
      <c r="E190" s="242"/>
      <c r="F190" s="242"/>
      <c r="G190" s="91"/>
      <c r="H190" s="91"/>
    </row>
    <row r="191" spans="1:8" s="88" customFormat="1" ht="222.75" customHeight="1" thickBot="1" x14ac:dyDescent="0.25">
      <c r="A191" s="474" t="s">
        <v>159</v>
      </c>
      <c r="B191" s="475"/>
      <c r="C191" s="111" t="s">
        <v>160</v>
      </c>
      <c r="D191" s="245" t="s">
        <v>153</v>
      </c>
      <c r="E191" s="242"/>
      <c r="F191" s="242"/>
      <c r="G191" s="87"/>
      <c r="H191" s="87"/>
    </row>
    <row r="192" spans="1:8" ht="23.25" x14ac:dyDescent="0.2">
      <c r="A192" s="307" t="s">
        <v>161</v>
      </c>
      <c r="B192" s="307"/>
      <c r="C192" s="307"/>
      <c r="D192" s="307"/>
      <c r="E192" s="89"/>
      <c r="F192" s="89"/>
      <c r="G192" s="89"/>
      <c r="H192" s="89"/>
    </row>
    <row r="193" spans="1:8" ht="23.25" x14ac:dyDescent="0.2">
      <c r="A193" s="307" t="s">
        <v>162</v>
      </c>
      <c r="B193" s="307"/>
      <c r="C193" s="307"/>
      <c r="D193" s="307"/>
      <c r="E193" s="89"/>
      <c r="F193" s="89"/>
      <c r="G193" s="89"/>
      <c r="H193" s="89"/>
    </row>
    <row r="194" spans="1:8" ht="223.5" customHeight="1" x14ac:dyDescent="0.2">
      <c r="A19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72"/>
      <c r="C194" s="472"/>
      <c r="D194" s="472"/>
      <c r="E194" s="246"/>
      <c r="F194" s="246"/>
      <c r="G194" s="246"/>
      <c r="H194" s="246"/>
    </row>
    <row r="195" spans="1:8" ht="90" customHeight="1" x14ac:dyDescent="0.2">
      <c r="A195" s="325" t="s">
        <v>164</v>
      </c>
      <c r="B195" s="325"/>
      <c r="C195" s="325"/>
      <c r="D195" s="325"/>
      <c r="E195" s="228"/>
      <c r="F195" s="228"/>
      <c r="G195" s="228"/>
      <c r="H195" s="228"/>
    </row>
    <row r="196" spans="1:8" ht="23.25" x14ac:dyDescent="0.2">
      <c r="A196" s="307" t="s">
        <v>165</v>
      </c>
      <c r="B196" s="307"/>
      <c r="C196" s="307"/>
      <c r="D196" s="307"/>
      <c r="E196" s="89"/>
      <c r="F196" s="89"/>
      <c r="G196" s="89"/>
      <c r="H196" s="89"/>
    </row>
    <row r="197" spans="1:8" s="97" customFormat="1" ht="114.75" customHeight="1" x14ac:dyDescent="0.2">
      <c r="A197" s="325" t="s">
        <v>166</v>
      </c>
      <c r="B197" s="325"/>
      <c r="C197" s="325"/>
      <c r="D197" s="325"/>
      <c r="E197" s="325"/>
      <c r="F197" s="325"/>
      <c r="G197" s="325"/>
      <c r="H197" s="325"/>
    </row>
  </sheetData>
  <sheetProtection selectLockedCells="1" selectUnlockedCells="1"/>
  <mergeCells count="31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80:C180"/>
    <mergeCell ref="A182:D182"/>
    <mergeCell ref="A184:D184"/>
    <mergeCell ref="A185:D185"/>
    <mergeCell ref="A186:B186"/>
    <mergeCell ref="A187:B187"/>
    <mergeCell ref="A174:C174"/>
    <mergeCell ref="A175:C175"/>
    <mergeCell ref="A176:C176"/>
    <mergeCell ref="A177:C177"/>
    <mergeCell ref="A178:C178"/>
    <mergeCell ref="A179:C179"/>
    <mergeCell ref="A194:D194"/>
    <mergeCell ref="A195:D195"/>
    <mergeCell ref="A196:D196"/>
    <mergeCell ref="A197:E197"/>
    <mergeCell ref="F197:H197"/>
    <mergeCell ref="A188:B188"/>
    <mergeCell ref="A189:B189"/>
    <mergeCell ref="A190:B190"/>
    <mergeCell ref="A191:B191"/>
    <mergeCell ref="A192:D192"/>
    <mergeCell ref="A193:D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57"/>
  <sheetViews>
    <sheetView zoomScale="40" zoomScaleNormal="40" zoomScaleSheetLayoutView="40" workbookViewId="0">
      <pane ySplit="4" topLeftCell="A197"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24" width="9.140625" style="74" hidden="1" customWidth="1"/>
    <col min="25"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ht="24" thickBot="1" x14ac:dyDescent="0.25">
      <c r="A7" s="142"/>
      <c r="B7" s="143"/>
      <c r="C7" s="144"/>
      <c r="D7" s="120" t="s">
        <v>168</v>
      </c>
      <c r="E7" s="99" t="s">
        <v>169</v>
      </c>
      <c r="F7" s="120" t="s">
        <v>170</v>
      </c>
      <c r="G7" s="99" t="s">
        <v>171</v>
      </c>
      <c r="H7" s="12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60">
        <f>F8*1.2</f>
        <v>8215.1999999999989</v>
      </c>
      <c r="E8" s="361">
        <f>F8*1.1</f>
        <v>7530.6</v>
      </c>
      <c r="F8" s="361">
        <v>6846</v>
      </c>
      <c r="G8" s="361">
        <f>F8*0.75</f>
        <v>5134.5</v>
      </c>
      <c r="H8" s="362">
        <f>F8*0.5</f>
        <v>3423</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353"/>
      <c r="E11" s="354"/>
      <c r="F11" s="354"/>
      <c r="G11" s="354"/>
      <c r="H11" s="355"/>
    </row>
    <row r="12" spans="1:8" s="16" customFormat="1" ht="24.95" customHeight="1" thickBot="1" x14ac:dyDescent="0.25">
      <c r="A12" s="40"/>
      <c r="B12" s="59"/>
      <c r="C12" s="6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436">
        <f>F13*1.2</f>
        <v>9633.6</v>
      </c>
      <c r="E13" s="361">
        <f>F13*1.1</f>
        <v>8830.8000000000011</v>
      </c>
      <c r="F13" s="361">
        <v>8028</v>
      </c>
      <c r="G13" s="361">
        <f>F13*0.75</f>
        <v>6021</v>
      </c>
      <c r="H13" s="362">
        <f>F13*0.5</f>
        <v>4014</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2010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"2ГИС.НАБЕРЕЖНЫЕ ЧЕЛНЫ"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450"/>
      <c r="E22" s="451"/>
      <c r="F22" s="451"/>
      <c r="G22" s="451"/>
      <c r="H22" s="452"/>
    </row>
    <row r="23" spans="1:8" s="16" customFormat="1" ht="24.95" customHeight="1" thickBot="1" x14ac:dyDescent="0.25">
      <c r="A23" s="40"/>
      <c r="B23" s="59"/>
      <c r="C23" s="60"/>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506">
        <v>210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510"/>
      <c r="E26" s="511"/>
      <c r="F26" s="511"/>
      <c r="G26" s="511"/>
      <c r="H26" s="512"/>
    </row>
    <row r="27" spans="1:8" s="16" customFormat="1" ht="24.95" customHeight="1" thickBot="1" x14ac:dyDescent="0.25">
      <c r="A27" s="40"/>
      <c r="B27" s="59"/>
      <c r="C27" s="6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60">
        <f>F28*1.2</f>
        <v>13147.199999999999</v>
      </c>
      <c r="E28" s="361">
        <f>F28*1.1</f>
        <v>12051.6</v>
      </c>
      <c r="F28" s="361">
        <v>10956</v>
      </c>
      <c r="G28" s="361">
        <f>F28*0.75</f>
        <v>8217</v>
      </c>
      <c r="H28" s="362">
        <f>F28*0.5</f>
        <v>5478</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353"/>
      <c r="E31" s="354"/>
      <c r="F31" s="354"/>
      <c r="G31" s="354"/>
      <c r="H31" s="355"/>
    </row>
    <row r="32" spans="1:8" s="16" customFormat="1" ht="24.95" customHeight="1" thickBot="1" x14ac:dyDescent="0.25">
      <c r="A32" s="40"/>
      <c r="B32" s="59"/>
      <c r="C32" s="6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436">
        <f>F33*1.2</f>
        <v>15422.4</v>
      </c>
      <c r="E33" s="361">
        <f>F33*1.1</f>
        <v>14137.2</v>
      </c>
      <c r="F33" s="361">
        <v>12852</v>
      </c>
      <c r="G33" s="361">
        <f>F33*0.75</f>
        <v>9639</v>
      </c>
      <c r="H33" s="362">
        <f>F33*0.5</f>
        <v>6426</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3240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"2ГИС.НАБЕРЕЖНЫЕ ЧЕЛНЫ"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450"/>
      <c r="E42" s="451"/>
      <c r="F42" s="451"/>
      <c r="G42" s="451"/>
      <c r="H42" s="452"/>
    </row>
    <row r="43" spans="1:8" s="16" customFormat="1" ht="24.95" customHeight="1" thickBot="1" x14ac:dyDescent="0.25">
      <c r="A43" s="40"/>
      <c r="B43" s="59"/>
      <c r="C43" s="60"/>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458">
        <v>210</v>
      </c>
      <c r="E44" s="424"/>
      <c r="F44" s="424"/>
      <c r="G44" s="424"/>
      <c r="H44" s="425"/>
    </row>
    <row r="45" spans="1:8" s="16" customFormat="1" ht="69.75" customHeight="1" x14ac:dyDescent="0.2">
      <c r="A45" s="418"/>
      <c r="B45" s="455"/>
      <c r="C45" s="457"/>
      <c r="D45" s="459"/>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459"/>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460"/>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60">
        <f>F49*1.2</f>
        <v>9864</v>
      </c>
      <c r="E49" s="361">
        <f>F49*1.1</f>
        <v>9042</v>
      </c>
      <c r="F49" s="361">
        <v>8220</v>
      </c>
      <c r="G49" s="361">
        <f>F49*0.75</f>
        <v>6165</v>
      </c>
      <c r="H49" s="362">
        <f>F49*0.5</f>
        <v>4110</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436">
        <f>F55*1.2</f>
        <v>11563.199999999999</v>
      </c>
      <c r="E55" s="361">
        <f>F55*1.1</f>
        <v>10599.6</v>
      </c>
      <c r="F55" s="361">
        <v>9636</v>
      </c>
      <c r="G55" s="361">
        <f>F55*0.75</f>
        <v>7227</v>
      </c>
      <c r="H55" s="362">
        <f>F55*0.5</f>
        <v>4818</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506">
        <v>210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ht="50.1" customHeight="1" thickBot="1" x14ac:dyDescent="0.25">
      <c r="A65" s="386" t="s">
        <v>38</v>
      </c>
      <c r="B65" s="387"/>
      <c r="C65" s="387"/>
      <c r="D65" s="398" t="str">
        <f>"от "&amp;MIN(D66:D85)&amp;" до "&amp;MAX(D66:D85)</f>
        <v>от 1548 до 30960</v>
      </c>
      <c r="E65" s="399"/>
      <c r="F65" s="399"/>
      <c r="G65" s="399"/>
      <c r="H65" s="400"/>
    </row>
    <row r="66" spans="1:8" ht="37.5" customHeight="1" x14ac:dyDescent="0.2">
      <c r="A66" s="408" t="s">
        <v>39</v>
      </c>
      <c r="B66" s="577"/>
      <c r="C66" s="43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580">
        <v>1548</v>
      </c>
      <c r="E66" s="412"/>
      <c r="F66" s="412"/>
      <c r="G66" s="412"/>
      <c r="H66" s="413"/>
    </row>
    <row r="67" spans="1:8" ht="37.5" customHeight="1" x14ac:dyDescent="0.2">
      <c r="A67" s="396" t="s">
        <v>40</v>
      </c>
      <c r="B67" s="565"/>
      <c r="C67" s="578"/>
      <c r="D67" s="340">
        <v>3096</v>
      </c>
      <c r="E67" s="338"/>
      <c r="F67" s="338"/>
      <c r="G67" s="338"/>
      <c r="H67" s="339"/>
    </row>
    <row r="68" spans="1:8" ht="37.5" customHeight="1" x14ac:dyDescent="0.2">
      <c r="A68" s="396" t="s">
        <v>41</v>
      </c>
      <c r="B68" s="565"/>
      <c r="C68" s="578"/>
      <c r="D68" s="340">
        <v>4644</v>
      </c>
      <c r="E68" s="338"/>
      <c r="F68" s="338"/>
      <c r="G68" s="338"/>
      <c r="H68" s="339"/>
    </row>
    <row r="69" spans="1:8" ht="37.5" customHeight="1" x14ac:dyDescent="0.2">
      <c r="A69" s="396" t="s">
        <v>42</v>
      </c>
      <c r="B69" s="565"/>
      <c r="C69" s="578"/>
      <c r="D69" s="340">
        <v>6192</v>
      </c>
      <c r="E69" s="338"/>
      <c r="F69" s="338"/>
      <c r="G69" s="338"/>
      <c r="H69" s="339"/>
    </row>
    <row r="70" spans="1:8" ht="37.5" customHeight="1" x14ac:dyDescent="0.2">
      <c r="A70" s="396" t="s">
        <v>43</v>
      </c>
      <c r="B70" s="565"/>
      <c r="C70" s="578"/>
      <c r="D70" s="340">
        <v>7740</v>
      </c>
      <c r="E70" s="338"/>
      <c r="F70" s="338"/>
      <c r="G70" s="338"/>
      <c r="H70" s="339"/>
    </row>
    <row r="71" spans="1:8" ht="37.5" customHeight="1" x14ac:dyDescent="0.2">
      <c r="A71" s="396" t="s">
        <v>44</v>
      </c>
      <c r="B71" s="565"/>
      <c r="C71" s="578"/>
      <c r="D71" s="340">
        <v>9288</v>
      </c>
      <c r="E71" s="338"/>
      <c r="F71" s="338"/>
      <c r="G71" s="338"/>
      <c r="H71" s="339"/>
    </row>
    <row r="72" spans="1:8" ht="37.5" customHeight="1" x14ac:dyDescent="0.2">
      <c r="A72" s="396" t="s">
        <v>45</v>
      </c>
      <c r="B72" s="565"/>
      <c r="C72" s="578"/>
      <c r="D72" s="340">
        <v>10836</v>
      </c>
      <c r="E72" s="338"/>
      <c r="F72" s="338"/>
      <c r="G72" s="338"/>
      <c r="H72" s="339"/>
    </row>
    <row r="73" spans="1:8" ht="37.5" customHeight="1" x14ac:dyDescent="0.2">
      <c r="A73" s="396" t="s">
        <v>46</v>
      </c>
      <c r="B73" s="565"/>
      <c r="C73" s="578"/>
      <c r="D73" s="340">
        <v>12384</v>
      </c>
      <c r="E73" s="338"/>
      <c r="F73" s="338"/>
      <c r="G73" s="338"/>
      <c r="H73" s="339"/>
    </row>
    <row r="74" spans="1:8" ht="37.5" customHeight="1" x14ac:dyDescent="0.2">
      <c r="A74" s="396" t="s">
        <v>47</v>
      </c>
      <c r="B74" s="565"/>
      <c r="C74" s="578"/>
      <c r="D74" s="340">
        <v>13932</v>
      </c>
      <c r="E74" s="338"/>
      <c r="F74" s="338"/>
      <c r="G74" s="338"/>
      <c r="H74" s="339"/>
    </row>
    <row r="75" spans="1:8" ht="37.5" customHeight="1" x14ac:dyDescent="0.2">
      <c r="A75" s="396" t="s">
        <v>48</v>
      </c>
      <c r="B75" s="565"/>
      <c r="C75" s="578"/>
      <c r="D75" s="340">
        <v>15480</v>
      </c>
      <c r="E75" s="338"/>
      <c r="F75" s="338"/>
      <c r="G75" s="338"/>
      <c r="H75" s="339"/>
    </row>
    <row r="76" spans="1:8" ht="37.5" customHeight="1" x14ac:dyDescent="0.2">
      <c r="A76" s="396" t="s">
        <v>49</v>
      </c>
      <c r="B76" s="565"/>
      <c r="C76" s="578"/>
      <c r="D76" s="340">
        <v>17028</v>
      </c>
      <c r="E76" s="338"/>
      <c r="F76" s="338"/>
      <c r="G76" s="338"/>
      <c r="H76" s="339"/>
    </row>
    <row r="77" spans="1:8" ht="37.5" customHeight="1" x14ac:dyDescent="0.2">
      <c r="A77" s="396" t="s">
        <v>50</v>
      </c>
      <c r="B77" s="565"/>
      <c r="C77" s="578"/>
      <c r="D77" s="340">
        <v>18576</v>
      </c>
      <c r="E77" s="338"/>
      <c r="F77" s="338"/>
      <c r="G77" s="338"/>
      <c r="H77" s="339"/>
    </row>
    <row r="78" spans="1:8" ht="37.5" customHeight="1" x14ac:dyDescent="0.2">
      <c r="A78" s="396" t="s">
        <v>51</v>
      </c>
      <c r="B78" s="565"/>
      <c r="C78" s="578"/>
      <c r="D78" s="340">
        <v>20124</v>
      </c>
      <c r="E78" s="338"/>
      <c r="F78" s="338"/>
      <c r="G78" s="338"/>
      <c r="H78" s="339"/>
    </row>
    <row r="79" spans="1:8" ht="37.5" customHeight="1" x14ac:dyDescent="0.2">
      <c r="A79" s="396" t="s">
        <v>52</v>
      </c>
      <c r="B79" s="565"/>
      <c r="C79" s="578"/>
      <c r="D79" s="340">
        <v>21672</v>
      </c>
      <c r="E79" s="338"/>
      <c r="F79" s="338"/>
      <c r="G79" s="338"/>
      <c r="H79" s="339"/>
    </row>
    <row r="80" spans="1:8" ht="37.5" customHeight="1" x14ac:dyDescent="0.2">
      <c r="A80" s="396" t="s">
        <v>53</v>
      </c>
      <c r="B80" s="565"/>
      <c r="C80" s="578"/>
      <c r="D80" s="340">
        <v>23220</v>
      </c>
      <c r="E80" s="338"/>
      <c r="F80" s="338"/>
      <c r="G80" s="338"/>
      <c r="H80" s="339"/>
    </row>
    <row r="81" spans="1:8" ht="37.5" customHeight="1" x14ac:dyDescent="0.2">
      <c r="A81" s="396" t="s">
        <v>54</v>
      </c>
      <c r="B81" s="565"/>
      <c r="C81" s="578"/>
      <c r="D81" s="340">
        <v>24768</v>
      </c>
      <c r="E81" s="338"/>
      <c r="F81" s="338"/>
      <c r="G81" s="338"/>
      <c r="H81" s="339"/>
    </row>
    <row r="82" spans="1:8" ht="37.5" customHeight="1" x14ac:dyDescent="0.2">
      <c r="A82" s="396" t="s">
        <v>55</v>
      </c>
      <c r="B82" s="565"/>
      <c r="C82" s="578"/>
      <c r="D82" s="340">
        <v>26316</v>
      </c>
      <c r="E82" s="338"/>
      <c r="F82" s="338"/>
      <c r="G82" s="338"/>
      <c r="H82" s="339"/>
    </row>
    <row r="83" spans="1:8" ht="37.5" customHeight="1" x14ac:dyDescent="0.2">
      <c r="A83" s="396" t="s">
        <v>56</v>
      </c>
      <c r="B83" s="565"/>
      <c r="C83" s="578"/>
      <c r="D83" s="340">
        <v>27864</v>
      </c>
      <c r="E83" s="338"/>
      <c r="F83" s="338"/>
      <c r="G83" s="338"/>
      <c r="H83" s="339"/>
    </row>
    <row r="84" spans="1:8" ht="37.5" customHeight="1" x14ac:dyDescent="0.2">
      <c r="A84" s="396" t="s">
        <v>57</v>
      </c>
      <c r="B84" s="565"/>
      <c r="C84" s="578"/>
      <c r="D84" s="340">
        <v>29412</v>
      </c>
      <c r="E84" s="338"/>
      <c r="F84" s="338"/>
      <c r="G84" s="338"/>
      <c r="H84" s="339"/>
    </row>
    <row r="85" spans="1:8" ht="37.5" customHeight="1" x14ac:dyDescent="0.2">
      <c r="A85" s="396" t="s">
        <v>58</v>
      </c>
      <c r="B85" s="565"/>
      <c r="C85" s="578"/>
      <c r="D85" s="340">
        <v>30960</v>
      </c>
      <c r="E85" s="338"/>
      <c r="F85" s="338"/>
      <c r="G85" s="338"/>
      <c r="H85" s="339"/>
    </row>
    <row r="86" spans="1:8" ht="37.5" customHeight="1" x14ac:dyDescent="0.2">
      <c r="A86" s="396" t="s">
        <v>178</v>
      </c>
      <c r="B86" s="565"/>
      <c r="C86" s="578"/>
      <c r="D86" s="340">
        <v>32508</v>
      </c>
      <c r="E86" s="338"/>
      <c r="F86" s="338"/>
      <c r="G86" s="338"/>
      <c r="H86" s="339"/>
    </row>
    <row r="87" spans="1:8" ht="37.5" customHeight="1" x14ac:dyDescent="0.2">
      <c r="A87" s="396" t="s">
        <v>179</v>
      </c>
      <c r="B87" s="565"/>
      <c r="C87" s="578"/>
      <c r="D87" s="340">
        <v>34056</v>
      </c>
      <c r="E87" s="338"/>
      <c r="F87" s="338"/>
      <c r="G87" s="338"/>
      <c r="H87" s="339"/>
    </row>
    <row r="88" spans="1:8" ht="37.5" customHeight="1" x14ac:dyDescent="0.2">
      <c r="A88" s="396" t="s">
        <v>180</v>
      </c>
      <c r="B88" s="565"/>
      <c r="C88" s="578"/>
      <c r="D88" s="340">
        <v>35604</v>
      </c>
      <c r="E88" s="338"/>
      <c r="F88" s="338"/>
      <c r="G88" s="338"/>
      <c r="H88" s="339"/>
    </row>
    <row r="89" spans="1:8" ht="37.5" customHeight="1" x14ac:dyDescent="0.2">
      <c r="A89" s="396" t="s">
        <v>181</v>
      </c>
      <c r="B89" s="565"/>
      <c r="C89" s="578"/>
      <c r="D89" s="340">
        <v>37152</v>
      </c>
      <c r="E89" s="338"/>
      <c r="F89" s="338"/>
      <c r="G89" s="338"/>
      <c r="H89" s="339"/>
    </row>
    <row r="90" spans="1:8" ht="37.5" customHeight="1" x14ac:dyDescent="0.2">
      <c r="A90" s="396" t="s">
        <v>182</v>
      </c>
      <c r="B90" s="565"/>
      <c r="C90" s="578"/>
      <c r="D90" s="340">
        <v>38700</v>
      </c>
      <c r="E90" s="338"/>
      <c r="F90" s="338"/>
      <c r="G90" s="338"/>
      <c r="H90" s="339"/>
    </row>
    <row r="91" spans="1:8" ht="37.5" customHeight="1" x14ac:dyDescent="0.2">
      <c r="A91" s="396" t="s">
        <v>183</v>
      </c>
      <c r="B91" s="565"/>
      <c r="C91" s="578"/>
      <c r="D91" s="340">
        <v>40248</v>
      </c>
      <c r="E91" s="338"/>
      <c r="F91" s="338"/>
      <c r="G91" s="338"/>
      <c r="H91" s="339"/>
    </row>
    <row r="92" spans="1:8" ht="37.5" customHeight="1" x14ac:dyDescent="0.2">
      <c r="A92" s="396" t="s">
        <v>184</v>
      </c>
      <c r="B92" s="565"/>
      <c r="C92" s="578"/>
      <c r="D92" s="340">
        <v>41796</v>
      </c>
      <c r="E92" s="338"/>
      <c r="F92" s="338"/>
      <c r="G92" s="338"/>
      <c r="H92" s="339"/>
    </row>
    <row r="93" spans="1:8" ht="37.5" customHeight="1" x14ac:dyDescent="0.2">
      <c r="A93" s="396" t="s">
        <v>185</v>
      </c>
      <c r="B93" s="565"/>
      <c r="C93" s="578"/>
      <c r="D93" s="340">
        <v>43344</v>
      </c>
      <c r="E93" s="338"/>
      <c r="F93" s="338"/>
      <c r="G93" s="338"/>
      <c r="H93" s="339"/>
    </row>
    <row r="94" spans="1:8" ht="37.5" customHeight="1" x14ac:dyDescent="0.2">
      <c r="A94" s="396" t="s">
        <v>186</v>
      </c>
      <c r="B94" s="565"/>
      <c r="C94" s="578"/>
      <c r="D94" s="340">
        <v>44892</v>
      </c>
      <c r="E94" s="338"/>
      <c r="F94" s="338"/>
      <c r="G94" s="338"/>
      <c r="H94" s="339"/>
    </row>
    <row r="95" spans="1:8" ht="37.5" customHeight="1" x14ac:dyDescent="0.2">
      <c r="A95" s="396" t="s">
        <v>187</v>
      </c>
      <c r="B95" s="565"/>
      <c r="C95" s="578"/>
      <c r="D95" s="340">
        <v>46440</v>
      </c>
      <c r="E95" s="338"/>
      <c r="F95" s="338"/>
      <c r="G95" s="338"/>
      <c r="H95" s="339"/>
    </row>
    <row r="96" spans="1:8" ht="37.5" customHeight="1" x14ac:dyDescent="0.2">
      <c r="A96" s="396" t="s">
        <v>188</v>
      </c>
      <c r="B96" s="397"/>
      <c r="C96" s="578"/>
      <c r="D96" s="340">
        <v>47988</v>
      </c>
      <c r="E96" s="338"/>
      <c r="F96" s="338"/>
      <c r="G96" s="338"/>
      <c r="H96" s="339"/>
    </row>
    <row r="97" spans="1:8" ht="37.5" customHeight="1" x14ac:dyDescent="0.2">
      <c r="A97" s="396" t="s">
        <v>189</v>
      </c>
      <c r="B97" s="397"/>
      <c r="C97" s="578"/>
      <c r="D97" s="340">
        <v>49536</v>
      </c>
      <c r="E97" s="338"/>
      <c r="F97" s="338"/>
      <c r="G97" s="338"/>
      <c r="H97" s="339"/>
    </row>
    <row r="98" spans="1:8" ht="37.5" customHeight="1" x14ac:dyDescent="0.2">
      <c r="A98" s="396" t="s">
        <v>190</v>
      </c>
      <c r="B98" s="397"/>
      <c r="C98" s="578"/>
      <c r="D98" s="340">
        <v>51084</v>
      </c>
      <c r="E98" s="338"/>
      <c r="F98" s="338"/>
      <c r="G98" s="338"/>
      <c r="H98" s="339"/>
    </row>
    <row r="99" spans="1:8" ht="37.5" customHeight="1" x14ac:dyDescent="0.2">
      <c r="A99" s="396" t="s">
        <v>191</v>
      </c>
      <c r="B99" s="397"/>
      <c r="C99" s="578"/>
      <c r="D99" s="340">
        <v>52632</v>
      </c>
      <c r="E99" s="338"/>
      <c r="F99" s="338"/>
      <c r="G99" s="338"/>
      <c r="H99" s="339"/>
    </row>
    <row r="100" spans="1:8" ht="37.5" customHeight="1" x14ac:dyDescent="0.2">
      <c r="A100" s="396" t="s">
        <v>192</v>
      </c>
      <c r="B100" s="397"/>
      <c r="C100" s="578"/>
      <c r="D100" s="340">
        <v>54180</v>
      </c>
      <c r="E100" s="338"/>
      <c r="F100" s="338"/>
      <c r="G100" s="338"/>
      <c r="H100" s="339"/>
    </row>
    <row r="101" spans="1:8" ht="37.5" customHeight="1" x14ac:dyDescent="0.2">
      <c r="A101" s="396" t="s">
        <v>229</v>
      </c>
      <c r="B101" s="397"/>
      <c r="C101" s="578"/>
      <c r="D101" s="340">
        <v>55728</v>
      </c>
      <c r="E101" s="338"/>
      <c r="F101" s="338"/>
      <c r="G101" s="338"/>
      <c r="H101" s="339"/>
    </row>
    <row r="102" spans="1:8" ht="37.5" customHeight="1" x14ac:dyDescent="0.2">
      <c r="A102" s="396" t="s">
        <v>230</v>
      </c>
      <c r="B102" s="397"/>
      <c r="C102" s="578"/>
      <c r="D102" s="340">
        <v>57276</v>
      </c>
      <c r="E102" s="338"/>
      <c r="F102" s="338"/>
      <c r="G102" s="338"/>
      <c r="H102" s="339"/>
    </row>
    <row r="103" spans="1:8" ht="37.5" customHeight="1" x14ac:dyDescent="0.2">
      <c r="A103" s="396" t="s">
        <v>231</v>
      </c>
      <c r="B103" s="397"/>
      <c r="C103" s="578"/>
      <c r="D103" s="340">
        <v>58824</v>
      </c>
      <c r="E103" s="338"/>
      <c r="F103" s="338"/>
      <c r="G103" s="338"/>
      <c r="H103" s="339"/>
    </row>
    <row r="104" spans="1:8" ht="37.5" customHeight="1" x14ac:dyDescent="0.2">
      <c r="A104" s="396" t="s">
        <v>232</v>
      </c>
      <c r="B104" s="397"/>
      <c r="C104" s="578"/>
      <c r="D104" s="340">
        <v>60372</v>
      </c>
      <c r="E104" s="338"/>
      <c r="F104" s="338"/>
      <c r="G104" s="338"/>
      <c r="H104" s="339"/>
    </row>
    <row r="105" spans="1:8" ht="37.5" customHeight="1" x14ac:dyDescent="0.2">
      <c r="A105" s="396" t="s">
        <v>233</v>
      </c>
      <c r="B105" s="397"/>
      <c r="C105" s="578"/>
      <c r="D105" s="340">
        <v>61920</v>
      </c>
      <c r="E105" s="338"/>
      <c r="F105" s="338"/>
      <c r="G105" s="338"/>
      <c r="H105" s="339"/>
    </row>
    <row r="106" spans="1:8" ht="37.5" customHeight="1" x14ac:dyDescent="0.2">
      <c r="A106" s="396" t="s">
        <v>355</v>
      </c>
      <c r="B106" s="397"/>
      <c r="C106" s="578"/>
      <c r="D106" s="340">
        <v>63468</v>
      </c>
      <c r="E106" s="338"/>
      <c r="F106" s="338"/>
      <c r="G106" s="338"/>
      <c r="H106" s="339"/>
    </row>
    <row r="107" spans="1:8" ht="37.5" customHeight="1" x14ac:dyDescent="0.2">
      <c r="A107" s="396" t="s">
        <v>356</v>
      </c>
      <c r="B107" s="397"/>
      <c r="C107" s="578"/>
      <c r="D107" s="340">
        <v>65016</v>
      </c>
      <c r="E107" s="338"/>
      <c r="F107" s="338"/>
      <c r="G107" s="338"/>
      <c r="H107" s="339"/>
    </row>
    <row r="108" spans="1:8" ht="37.5" customHeight="1" x14ac:dyDescent="0.2">
      <c r="A108" s="396" t="s">
        <v>357</v>
      </c>
      <c r="B108" s="397"/>
      <c r="C108" s="578"/>
      <c r="D108" s="340">
        <v>66564</v>
      </c>
      <c r="E108" s="338"/>
      <c r="F108" s="338"/>
      <c r="G108" s="338"/>
      <c r="H108" s="339"/>
    </row>
    <row r="109" spans="1:8" ht="37.5" customHeight="1" x14ac:dyDescent="0.2">
      <c r="A109" s="396" t="s">
        <v>358</v>
      </c>
      <c r="B109" s="397"/>
      <c r="C109" s="578"/>
      <c r="D109" s="340">
        <v>68112</v>
      </c>
      <c r="E109" s="338"/>
      <c r="F109" s="338"/>
      <c r="G109" s="338"/>
      <c r="H109" s="339"/>
    </row>
    <row r="110" spans="1:8" ht="37.5" customHeight="1" x14ac:dyDescent="0.2">
      <c r="A110" s="396" t="s">
        <v>359</v>
      </c>
      <c r="B110" s="397"/>
      <c r="C110" s="578"/>
      <c r="D110" s="340">
        <v>69660</v>
      </c>
      <c r="E110" s="338"/>
      <c r="F110" s="338"/>
      <c r="G110" s="338"/>
      <c r="H110" s="339"/>
    </row>
    <row r="111" spans="1:8" ht="37.5" customHeight="1" x14ac:dyDescent="0.2">
      <c r="A111" s="396" t="s">
        <v>360</v>
      </c>
      <c r="B111" s="397"/>
      <c r="C111" s="578"/>
      <c r="D111" s="340">
        <v>71208</v>
      </c>
      <c r="E111" s="338"/>
      <c r="F111" s="338"/>
      <c r="G111" s="338"/>
      <c r="H111" s="339"/>
    </row>
    <row r="112" spans="1:8" ht="37.5" customHeight="1" x14ac:dyDescent="0.2">
      <c r="A112" s="396" t="s">
        <v>361</v>
      </c>
      <c r="B112" s="397"/>
      <c r="C112" s="578"/>
      <c r="D112" s="340">
        <v>72756</v>
      </c>
      <c r="E112" s="338"/>
      <c r="F112" s="338"/>
      <c r="G112" s="338"/>
      <c r="H112" s="339"/>
    </row>
    <row r="113" spans="1:8" ht="37.5" customHeight="1" x14ac:dyDescent="0.2">
      <c r="A113" s="396" t="s">
        <v>362</v>
      </c>
      <c r="B113" s="397"/>
      <c r="C113" s="578"/>
      <c r="D113" s="340">
        <v>74304</v>
      </c>
      <c r="E113" s="338"/>
      <c r="F113" s="338"/>
      <c r="G113" s="338"/>
      <c r="H113" s="339"/>
    </row>
    <row r="114" spans="1:8" ht="37.5" customHeight="1" x14ac:dyDescent="0.2">
      <c r="A114" s="396" t="s">
        <v>363</v>
      </c>
      <c r="B114" s="397"/>
      <c r="C114" s="578"/>
      <c r="D114" s="340">
        <v>75852</v>
      </c>
      <c r="E114" s="338"/>
      <c r="F114" s="338"/>
      <c r="G114" s="338"/>
      <c r="H114" s="339"/>
    </row>
    <row r="115" spans="1:8" ht="37.5" customHeight="1" x14ac:dyDescent="0.2">
      <c r="A115" s="396" t="s">
        <v>364</v>
      </c>
      <c r="B115" s="397"/>
      <c r="C115" s="578"/>
      <c r="D115" s="340">
        <v>77400</v>
      </c>
      <c r="E115" s="338"/>
      <c r="F115" s="338"/>
      <c r="G115" s="338"/>
      <c r="H115" s="339"/>
    </row>
    <row r="116" spans="1:8" ht="37.5" customHeight="1" x14ac:dyDescent="0.2">
      <c r="A116" s="396" t="s">
        <v>365</v>
      </c>
      <c r="B116" s="397"/>
      <c r="C116" s="578"/>
      <c r="D116" s="340">
        <v>78948</v>
      </c>
      <c r="E116" s="338"/>
      <c r="F116" s="338"/>
      <c r="G116" s="338"/>
      <c r="H116" s="339"/>
    </row>
    <row r="117" spans="1:8" ht="37.5" customHeight="1" x14ac:dyDescent="0.2">
      <c r="A117" s="396" t="s">
        <v>366</v>
      </c>
      <c r="B117" s="397"/>
      <c r="C117" s="578"/>
      <c r="D117" s="340">
        <v>80496</v>
      </c>
      <c r="E117" s="338"/>
      <c r="F117" s="338"/>
      <c r="G117" s="338"/>
      <c r="H117" s="339"/>
    </row>
    <row r="118" spans="1:8" ht="37.5" customHeight="1" x14ac:dyDescent="0.2">
      <c r="A118" s="396" t="s">
        <v>367</v>
      </c>
      <c r="B118" s="397"/>
      <c r="C118" s="578"/>
      <c r="D118" s="340">
        <v>82044</v>
      </c>
      <c r="E118" s="338"/>
      <c r="F118" s="338"/>
      <c r="G118" s="338"/>
      <c r="H118" s="339"/>
    </row>
    <row r="119" spans="1:8" ht="37.5" customHeight="1" x14ac:dyDescent="0.2">
      <c r="A119" s="396" t="s">
        <v>368</v>
      </c>
      <c r="B119" s="397"/>
      <c r="C119" s="578"/>
      <c r="D119" s="340">
        <v>83592</v>
      </c>
      <c r="E119" s="338"/>
      <c r="F119" s="338"/>
      <c r="G119" s="338"/>
      <c r="H119" s="339"/>
    </row>
    <row r="120" spans="1:8" ht="37.5" customHeight="1" x14ac:dyDescent="0.2">
      <c r="A120" s="396" t="s">
        <v>369</v>
      </c>
      <c r="B120" s="397"/>
      <c r="C120" s="578"/>
      <c r="D120" s="340">
        <v>85140</v>
      </c>
      <c r="E120" s="338"/>
      <c r="F120" s="338"/>
      <c r="G120" s="338"/>
      <c r="H120" s="339"/>
    </row>
    <row r="121" spans="1:8" ht="37.5" customHeight="1" x14ac:dyDescent="0.2">
      <c r="A121" s="396" t="s">
        <v>370</v>
      </c>
      <c r="B121" s="397"/>
      <c r="C121" s="578"/>
      <c r="D121" s="340">
        <v>86688</v>
      </c>
      <c r="E121" s="338"/>
      <c r="F121" s="338"/>
      <c r="G121" s="338"/>
      <c r="H121" s="339"/>
    </row>
    <row r="122" spans="1:8" ht="37.5" customHeight="1" x14ac:dyDescent="0.2">
      <c r="A122" s="396" t="s">
        <v>371</v>
      </c>
      <c r="B122" s="397"/>
      <c r="C122" s="578"/>
      <c r="D122" s="340">
        <v>88236</v>
      </c>
      <c r="E122" s="338"/>
      <c r="F122" s="338"/>
      <c r="G122" s="338"/>
      <c r="H122" s="339"/>
    </row>
    <row r="123" spans="1:8" ht="37.5" customHeight="1" x14ac:dyDescent="0.2">
      <c r="A123" s="396" t="s">
        <v>372</v>
      </c>
      <c r="B123" s="397"/>
      <c r="C123" s="578"/>
      <c r="D123" s="340">
        <v>89784</v>
      </c>
      <c r="E123" s="338"/>
      <c r="F123" s="338"/>
      <c r="G123" s="338"/>
      <c r="H123" s="339"/>
    </row>
    <row r="124" spans="1:8" ht="37.5" customHeight="1" x14ac:dyDescent="0.2">
      <c r="A124" s="396" t="s">
        <v>373</v>
      </c>
      <c r="B124" s="397"/>
      <c r="C124" s="578"/>
      <c r="D124" s="340">
        <v>91332</v>
      </c>
      <c r="E124" s="338"/>
      <c r="F124" s="338"/>
      <c r="G124" s="338"/>
      <c r="H124" s="339"/>
    </row>
    <row r="125" spans="1:8" ht="37.5" customHeight="1" thickBot="1" x14ac:dyDescent="0.25">
      <c r="A125" s="396" t="s">
        <v>374</v>
      </c>
      <c r="B125" s="397"/>
      <c r="C125" s="579"/>
      <c r="D125" s="340">
        <v>92880</v>
      </c>
      <c r="E125" s="338"/>
      <c r="F125" s="338"/>
      <c r="G125" s="338"/>
      <c r="H125" s="339"/>
    </row>
    <row r="126" spans="1:8" ht="50.1" customHeight="1" thickBot="1" x14ac:dyDescent="0.25">
      <c r="A126" s="386" t="s">
        <v>59</v>
      </c>
      <c r="B126" s="387"/>
      <c r="C126" s="387"/>
      <c r="D126" s="398" t="str">
        <f>"от "&amp;MIN(D127:D136)&amp;" до "&amp;MAX(D127:D136)</f>
        <v>от 414 до 7140</v>
      </c>
      <c r="E126" s="399"/>
      <c r="F126" s="399"/>
      <c r="G126" s="399"/>
      <c r="H126" s="400"/>
    </row>
    <row r="127" spans="1:8" ht="151.5" x14ac:dyDescent="0.2">
      <c r="A127" s="62" t="s">
        <v>60</v>
      </c>
      <c r="B127" s="63" t="s">
        <v>13</v>
      </c>
      <c r="C127" s="64"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401">
        <v>1182</v>
      </c>
      <c r="E127" s="401"/>
      <c r="F127" s="401"/>
      <c r="G127" s="401"/>
      <c r="H127" s="402"/>
    </row>
    <row r="128" spans="1:8" ht="37.5" customHeight="1" x14ac:dyDescent="0.2">
      <c r="A128" s="356" t="s">
        <v>61</v>
      </c>
      <c r="B128" s="395"/>
      <c r="C128" s="40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368">
        <v>414</v>
      </c>
      <c r="E128" s="368"/>
      <c r="F128" s="368"/>
      <c r="G128" s="368"/>
      <c r="H128" s="369"/>
    </row>
    <row r="129" spans="1:8" ht="37.5" customHeight="1" x14ac:dyDescent="0.2">
      <c r="A129" s="356" t="s">
        <v>62</v>
      </c>
      <c r="B129" s="395"/>
      <c r="C129" s="404"/>
      <c r="D129" s="368">
        <v>2364</v>
      </c>
      <c r="E129" s="368"/>
      <c r="F129" s="368"/>
      <c r="G129" s="368"/>
      <c r="H129" s="369"/>
    </row>
    <row r="130" spans="1:8" ht="37.5" customHeight="1" x14ac:dyDescent="0.2">
      <c r="A130" s="356" t="s">
        <v>63</v>
      </c>
      <c r="B130" s="395"/>
      <c r="C130" s="404"/>
      <c r="D130" s="368">
        <v>2010</v>
      </c>
      <c r="E130" s="368"/>
      <c r="F130" s="368"/>
      <c r="G130" s="368"/>
      <c r="H130" s="369"/>
    </row>
    <row r="131" spans="1:8" ht="37.5" customHeight="1" x14ac:dyDescent="0.2">
      <c r="A131" s="335" t="s">
        <v>64</v>
      </c>
      <c r="B131" s="336"/>
      <c r="C131" s="404"/>
      <c r="D131" s="368">
        <v>4722</v>
      </c>
      <c r="E131" s="368"/>
      <c r="F131" s="368"/>
      <c r="G131" s="368"/>
      <c r="H131" s="369"/>
    </row>
    <row r="132" spans="1:8" ht="37.5" customHeight="1" x14ac:dyDescent="0.2">
      <c r="A132" s="356" t="s">
        <v>65</v>
      </c>
      <c r="B132" s="395"/>
      <c r="C132" s="404"/>
      <c r="D132" s="368">
        <v>414</v>
      </c>
      <c r="E132" s="368"/>
      <c r="F132" s="368"/>
      <c r="G132" s="368"/>
      <c r="H132" s="369"/>
    </row>
    <row r="133" spans="1:8" ht="37.5" customHeight="1" x14ac:dyDescent="0.2">
      <c r="A133" s="356" t="s">
        <v>66</v>
      </c>
      <c r="B133" s="395"/>
      <c r="C133" s="404"/>
      <c r="D133" s="368">
        <v>414</v>
      </c>
      <c r="E133" s="368"/>
      <c r="F133" s="368"/>
      <c r="G133" s="368"/>
      <c r="H133" s="369"/>
    </row>
    <row r="134" spans="1:8" ht="37.5" customHeight="1" x14ac:dyDescent="0.2">
      <c r="A134" s="356" t="s">
        <v>67</v>
      </c>
      <c r="B134" s="395"/>
      <c r="C134" s="404"/>
      <c r="D134" s="368">
        <v>828</v>
      </c>
      <c r="E134" s="368"/>
      <c r="F134" s="368"/>
      <c r="G134" s="368"/>
      <c r="H134" s="369"/>
    </row>
    <row r="135" spans="1:8" ht="37.5" customHeight="1" x14ac:dyDescent="0.2">
      <c r="A135" s="356" t="s">
        <v>68</v>
      </c>
      <c r="B135" s="395"/>
      <c r="C135" s="404"/>
      <c r="D135" s="368">
        <v>1242</v>
      </c>
      <c r="E135" s="368"/>
      <c r="F135" s="368"/>
      <c r="G135" s="368"/>
      <c r="H135" s="369"/>
    </row>
    <row r="136" spans="1:8" ht="37.5" customHeight="1" thickBot="1" x14ac:dyDescent="0.25">
      <c r="A136" s="406" t="s">
        <v>69</v>
      </c>
      <c r="B136" s="407"/>
      <c r="C136" s="405"/>
      <c r="D136" s="393">
        <v>7140</v>
      </c>
      <c r="E136" s="393"/>
      <c r="F136" s="393"/>
      <c r="G136" s="393"/>
      <c r="H136" s="394"/>
    </row>
    <row r="137" spans="1:8" s="16" customFormat="1" ht="117.75" customHeight="1" thickBot="1" x14ac:dyDescent="0.25">
      <c r="A137" s="501" t="s">
        <v>71</v>
      </c>
      <c r="B137" s="502"/>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354">
        <v>30</v>
      </c>
      <c r="E137" s="354"/>
      <c r="F137" s="354"/>
      <c r="G137" s="354"/>
      <c r="H137" s="355"/>
    </row>
    <row r="138" spans="1:8" ht="50.1" customHeight="1" thickBot="1" x14ac:dyDescent="0.25">
      <c r="A138" s="341" t="s">
        <v>72</v>
      </c>
      <c r="B138" s="342"/>
      <c r="C138" s="21"/>
      <c r="D138" s="343" t="e">
        <f>"от "&amp;MIN(D140,D160:H161,#REF!,D162:H176)&amp;" до "&amp;MAX(D140,D160:H161,#REF!,D162:H176)</f>
        <v>#REF!</v>
      </c>
      <c r="E138" s="343"/>
      <c r="F138" s="343"/>
      <c r="G138" s="343"/>
      <c r="H138" s="344"/>
    </row>
    <row r="139" spans="1:8" ht="21.75" thickBot="1" x14ac:dyDescent="0.25">
      <c r="A139" s="497"/>
      <c r="B139" s="498"/>
      <c r="C139" s="60"/>
      <c r="D139" s="499"/>
      <c r="E139" s="499"/>
      <c r="F139" s="499"/>
      <c r="G139" s="499"/>
      <c r="H139" s="500"/>
    </row>
    <row r="140" spans="1:8" ht="78" customHeight="1" thickBot="1" x14ac:dyDescent="0.25">
      <c r="A140" s="374" t="s">
        <v>73</v>
      </c>
      <c r="B140" s="375"/>
      <c r="C140"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379">
        <v>5340</v>
      </c>
      <c r="E140" s="379"/>
      <c r="F140" s="379"/>
      <c r="G140" s="379"/>
      <c r="H140" s="380"/>
    </row>
    <row r="141" spans="1:8" ht="78" customHeight="1" thickBot="1" x14ac:dyDescent="0.25">
      <c r="A141" s="381" t="s">
        <v>74</v>
      </c>
      <c r="B141" s="382"/>
      <c r="C141" s="377"/>
      <c r="D141" s="383" t="s">
        <v>75</v>
      </c>
      <c r="E141" s="384"/>
      <c r="F141" s="384"/>
      <c r="G141" s="384"/>
      <c r="H141" s="385"/>
    </row>
    <row r="142" spans="1:8" ht="78" customHeight="1" x14ac:dyDescent="0.2">
      <c r="A142" s="363" t="s">
        <v>76</v>
      </c>
      <c r="B142" s="364"/>
      <c r="C142" s="377"/>
      <c r="D142" s="368">
        <f>D140/4</f>
        <v>1335</v>
      </c>
      <c r="E142" s="368"/>
      <c r="F142" s="368"/>
      <c r="G142" s="368"/>
      <c r="H142" s="369"/>
    </row>
    <row r="143" spans="1:8" ht="78" customHeight="1" x14ac:dyDescent="0.2">
      <c r="A143" s="363" t="s">
        <v>77</v>
      </c>
      <c r="B143" s="364"/>
      <c r="C143" s="377"/>
      <c r="D143" s="368">
        <f>D140/5</f>
        <v>1068</v>
      </c>
      <c r="E143" s="368"/>
      <c r="F143" s="368"/>
      <c r="G143" s="368"/>
      <c r="H143" s="369"/>
    </row>
    <row r="144" spans="1:8" ht="78" customHeight="1" x14ac:dyDescent="0.2">
      <c r="A144" s="363" t="s">
        <v>78</v>
      </c>
      <c r="B144" s="364"/>
      <c r="C144" s="377"/>
      <c r="D144" s="368">
        <f>D140/6</f>
        <v>890</v>
      </c>
      <c r="E144" s="368"/>
      <c r="F144" s="368"/>
      <c r="G144" s="368"/>
      <c r="H144" s="369"/>
    </row>
    <row r="145" spans="1:8" ht="78" customHeight="1" x14ac:dyDescent="0.2">
      <c r="A145" s="363" t="s">
        <v>79</v>
      </c>
      <c r="B145" s="364"/>
      <c r="C145" s="377"/>
      <c r="D145" s="368">
        <f>D140/7</f>
        <v>762.85714285714289</v>
      </c>
      <c r="E145" s="368"/>
      <c r="F145" s="368"/>
      <c r="G145" s="368"/>
      <c r="H145" s="369"/>
    </row>
    <row r="146" spans="1:8" ht="78" customHeight="1" x14ac:dyDescent="0.2">
      <c r="A146" s="363" t="s">
        <v>80</v>
      </c>
      <c r="B146" s="364"/>
      <c r="C146" s="377"/>
      <c r="D146" s="368">
        <f>D140/8</f>
        <v>667.5</v>
      </c>
      <c r="E146" s="368"/>
      <c r="F146" s="368"/>
      <c r="G146" s="368"/>
      <c r="H146" s="369"/>
    </row>
    <row r="147" spans="1:8" ht="78" customHeight="1" x14ac:dyDescent="0.2">
      <c r="A147" s="363" t="s">
        <v>81</v>
      </c>
      <c r="B147" s="364"/>
      <c r="C147" s="377"/>
      <c r="D147" s="368">
        <f>D140/9</f>
        <v>593.33333333333337</v>
      </c>
      <c r="E147" s="368"/>
      <c r="F147" s="368"/>
      <c r="G147" s="368"/>
      <c r="H147" s="369"/>
    </row>
    <row r="148" spans="1:8" ht="78" customHeight="1" x14ac:dyDescent="0.2">
      <c r="A148" s="363" t="s">
        <v>82</v>
      </c>
      <c r="B148" s="364"/>
      <c r="C148" s="377"/>
      <c r="D148" s="368">
        <f>D140/10</f>
        <v>534</v>
      </c>
      <c r="E148" s="368"/>
      <c r="F148" s="368"/>
      <c r="G148" s="368"/>
      <c r="H148" s="369"/>
    </row>
    <row r="149" spans="1:8" ht="78" customHeight="1" thickBot="1" x14ac:dyDescent="0.25">
      <c r="A149" s="374" t="s">
        <v>83</v>
      </c>
      <c r="B149" s="375"/>
      <c r="C149" s="377"/>
      <c r="D149" s="379">
        <v>8016</v>
      </c>
      <c r="E149" s="379"/>
      <c r="F149" s="379"/>
      <c r="G149" s="379"/>
      <c r="H149" s="380"/>
    </row>
    <row r="150" spans="1:8" ht="78" customHeight="1" thickBot="1" x14ac:dyDescent="0.25">
      <c r="A150" s="381" t="s">
        <v>74</v>
      </c>
      <c r="B150" s="382"/>
      <c r="C150" s="377"/>
      <c r="D150" s="383" t="s">
        <v>75</v>
      </c>
      <c r="E150" s="384"/>
      <c r="F150" s="384"/>
      <c r="G150" s="384"/>
      <c r="H150" s="385"/>
    </row>
    <row r="151" spans="1:8" ht="78" customHeight="1" x14ac:dyDescent="0.2">
      <c r="A151" s="363" t="s">
        <v>76</v>
      </c>
      <c r="B151" s="364"/>
      <c r="C151" s="377"/>
      <c r="D151" s="368">
        <v>2004</v>
      </c>
      <c r="E151" s="368"/>
      <c r="F151" s="368"/>
      <c r="G151" s="368"/>
      <c r="H151" s="369"/>
    </row>
    <row r="152" spans="1:8" ht="78" customHeight="1" x14ac:dyDescent="0.2">
      <c r="A152" s="363" t="s">
        <v>77</v>
      </c>
      <c r="B152" s="364"/>
      <c r="C152" s="377"/>
      <c r="D152" s="368">
        <v>1603.2</v>
      </c>
      <c r="E152" s="368"/>
      <c r="F152" s="368"/>
      <c r="G152" s="368"/>
      <c r="H152" s="369"/>
    </row>
    <row r="153" spans="1:8" ht="78" customHeight="1" x14ac:dyDescent="0.2">
      <c r="A153" s="363" t="s">
        <v>78</v>
      </c>
      <c r="B153" s="364"/>
      <c r="C153" s="377"/>
      <c r="D153" s="368">
        <v>1335.9999999999998</v>
      </c>
      <c r="E153" s="368"/>
      <c r="F153" s="368"/>
      <c r="G153" s="368"/>
      <c r="H153" s="369"/>
    </row>
    <row r="154" spans="1:8" ht="78" customHeight="1" x14ac:dyDescent="0.2">
      <c r="A154" s="363" t="s">
        <v>79</v>
      </c>
      <c r="B154" s="364"/>
      <c r="C154" s="377"/>
      <c r="D154" s="368">
        <v>1145.1428571428571</v>
      </c>
      <c r="E154" s="368"/>
      <c r="F154" s="368"/>
      <c r="G154" s="368"/>
      <c r="H154" s="369"/>
    </row>
    <row r="155" spans="1:8" ht="78" customHeight="1" x14ac:dyDescent="0.2">
      <c r="A155" s="363" t="s">
        <v>80</v>
      </c>
      <c r="B155" s="364"/>
      <c r="C155" s="377"/>
      <c r="D155" s="368">
        <v>1002</v>
      </c>
      <c r="E155" s="368"/>
      <c r="F155" s="368"/>
      <c r="G155" s="368"/>
      <c r="H155" s="369"/>
    </row>
    <row r="156" spans="1:8" ht="78" customHeight="1" x14ac:dyDescent="0.2">
      <c r="A156" s="363" t="s">
        <v>81</v>
      </c>
      <c r="B156" s="364"/>
      <c r="C156" s="377"/>
      <c r="D156" s="368">
        <v>890.66666666666663</v>
      </c>
      <c r="E156" s="368"/>
      <c r="F156" s="368"/>
      <c r="G156" s="368"/>
      <c r="H156" s="369"/>
    </row>
    <row r="157" spans="1:8" ht="78" customHeight="1" thickBot="1" x14ac:dyDescent="0.25">
      <c r="A157" s="363" t="s">
        <v>82</v>
      </c>
      <c r="B157" s="364"/>
      <c r="C157" s="378"/>
      <c r="D157" s="368">
        <v>801.6</v>
      </c>
      <c r="E157" s="368"/>
      <c r="F157" s="368"/>
      <c r="G157" s="368"/>
      <c r="H157" s="369"/>
    </row>
    <row r="158" spans="1:8" s="16" customFormat="1" ht="62.45" customHeight="1" thickBot="1" x14ac:dyDescent="0.25">
      <c r="A158" s="358" t="s">
        <v>84</v>
      </c>
      <c r="B158" s="359"/>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353">
        <v>10008</v>
      </c>
      <c r="E158" s="354"/>
      <c r="F158" s="354"/>
      <c r="G158" s="354"/>
      <c r="H158" s="355"/>
    </row>
    <row r="159" spans="1:8" ht="21.75" thickBot="1" x14ac:dyDescent="0.25">
      <c r="A159" s="497"/>
      <c r="B159" s="498"/>
      <c r="C159" s="56"/>
      <c r="D159" s="499"/>
      <c r="E159" s="499"/>
      <c r="F159" s="499"/>
      <c r="G159" s="499"/>
      <c r="H159" s="500"/>
    </row>
    <row r="160" spans="1:8" ht="50.1" customHeight="1" x14ac:dyDescent="0.2">
      <c r="A160" s="335" t="s">
        <v>85</v>
      </c>
      <c r="B160" s="336"/>
      <c r="C160" s="66" t="str">
        <f>"Интернет-площадка 2gis.ru на основе Cправочника организаций "&amp;$C$2&amp;""</f>
        <v>Интернет-площадка 2gis.ru на основе Cправочника организаций "2ГИС.НАБЕРЕЖНЫЕ ЧЕЛНЫ"</v>
      </c>
      <c r="D160" s="360">
        <v>8562</v>
      </c>
      <c r="E160" s="361"/>
      <c r="F160" s="361"/>
      <c r="G160" s="361"/>
      <c r="H160" s="362"/>
    </row>
    <row r="161" spans="1:8" ht="50.1" customHeight="1" x14ac:dyDescent="0.2">
      <c r="A161" s="335" t="s">
        <v>86</v>
      </c>
      <c r="B161" s="336"/>
      <c r="C16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367">
        <v>2010</v>
      </c>
      <c r="E161" s="351"/>
      <c r="F161" s="351"/>
      <c r="G161" s="351"/>
      <c r="H161" s="352"/>
    </row>
    <row r="162" spans="1:8" ht="50.1" customHeight="1" x14ac:dyDescent="0.2">
      <c r="A162" s="335" t="s">
        <v>87</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37">
        <v>6000</v>
      </c>
      <c r="E162" s="338"/>
      <c r="F162" s="338"/>
      <c r="G162" s="338"/>
      <c r="H162" s="339"/>
    </row>
    <row r="163" spans="1:8" ht="50.1" customHeight="1" x14ac:dyDescent="0.2">
      <c r="A163" s="335" t="s">
        <v>88</v>
      </c>
      <c r="B163" s="336"/>
      <c r="C163" s="67" t="str">
        <f>"Интернет-площадка 2gis.ru на основе Cправочника организаций "&amp;$C$2&amp;""</f>
        <v>Интернет-площадка 2gis.ru на основе Cправочника организаций "2ГИС.НАБЕРЕЖНЫЕ ЧЕЛНЫ"</v>
      </c>
      <c r="D163" s="337">
        <v>11808</v>
      </c>
      <c r="E163" s="338"/>
      <c r="F163" s="338"/>
      <c r="G163" s="338"/>
      <c r="H163" s="339"/>
    </row>
    <row r="164" spans="1:8" ht="50.1" customHeight="1" x14ac:dyDescent="0.2">
      <c r="A164" s="335" t="s">
        <v>89</v>
      </c>
      <c r="B164" s="336"/>
      <c r="C164" s="67" t="str">
        <f>"Интернет-площадка 2gis.ru на основе Cправочника организаций "&amp;$C$2&amp;""</f>
        <v>Интернет-площадка 2gis.ru на основе Cправочника организаций "2ГИС.НАБЕРЕЖНЫЕ ЧЕЛНЫ"</v>
      </c>
      <c r="D164" s="337">
        <v>14169.6</v>
      </c>
      <c r="E164" s="338"/>
      <c r="F164" s="338"/>
      <c r="G164" s="338"/>
      <c r="H164" s="339"/>
    </row>
    <row r="165" spans="1:8" ht="50.1" customHeight="1" x14ac:dyDescent="0.2">
      <c r="A165" s="335" t="s">
        <v>90</v>
      </c>
      <c r="B165" s="336"/>
      <c r="C165"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37">
        <v>2010</v>
      </c>
      <c r="E165" s="338"/>
      <c r="F165" s="338"/>
      <c r="G165" s="338"/>
      <c r="H165" s="339"/>
    </row>
    <row r="166" spans="1:8" ht="50.1" customHeight="1" x14ac:dyDescent="0.2">
      <c r="A166" s="335" t="s">
        <v>91</v>
      </c>
      <c r="B166" s="336"/>
      <c r="C166"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37">
        <v>2010</v>
      </c>
      <c r="E166" s="338"/>
      <c r="F166" s="338"/>
      <c r="G166" s="338"/>
      <c r="H166" s="339"/>
    </row>
    <row r="167" spans="1:8" ht="50.1" customHeight="1" x14ac:dyDescent="0.2">
      <c r="A167" s="335" t="s">
        <v>92</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37">
        <v>3000</v>
      </c>
      <c r="E167" s="338"/>
      <c r="F167" s="338"/>
      <c r="G167" s="338"/>
      <c r="H167" s="339"/>
    </row>
    <row r="168" spans="1:8" ht="50.1" customHeight="1" x14ac:dyDescent="0.2">
      <c r="A168" s="335" t="s">
        <v>93</v>
      </c>
      <c r="B168" s="336"/>
      <c r="C168" s="68" t="str">
        <f>C161</f>
        <v>Электронный справочник на основе Справочника организаций "2ГИС.НАБЕРЕЖНЫЕ ЧЕЛНЫ" (версия для ПК)</v>
      </c>
      <c r="D168" s="337">
        <v>15000</v>
      </c>
      <c r="E168" s="338"/>
      <c r="F168" s="338"/>
      <c r="G168" s="338"/>
      <c r="H168" s="339"/>
    </row>
    <row r="169" spans="1:8" ht="50.1" customHeight="1" x14ac:dyDescent="0.2">
      <c r="A169" s="335" t="s">
        <v>94</v>
      </c>
      <c r="B169" s="336"/>
      <c r="C169" s="67" t="s">
        <v>95</v>
      </c>
      <c r="D169" s="337">
        <v>534</v>
      </c>
      <c r="E169" s="338"/>
      <c r="F169" s="338"/>
      <c r="G169" s="338"/>
      <c r="H169" s="339"/>
    </row>
    <row r="170" spans="1:8" ht="66.75" customHeight="1" x14ac:dyDescent="0.2">
      <c r="A170" s="335" t="s">
        <v>96</v>
      </c>
      <c r="B170" s="336"/>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37">
        <v>3894</v>
      </c>
      <c r="E170" s="338"/>
      <c r="F170" s="338"/>
      <c r="G170" s="338"/>
      <c r="H170" s="339"/>
    </row>
    <row r="171" spans="1:8" ht="66.75" customHeight="1" x14ac:dyDescent="0.2">
      <c r="A171" s="335" t="s">
        <v>97</v>
      </c>
      <c r="B171" s="336"/>
      <c r="C171" s="67"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37">
        <v>3114</v>
      </c>
      <c r="E171" s="338"/>
      <c r="F171" s="338"/>
      <c r="G171" s="338"/>
      <c r="H171" s="339"/>
    </row>
    <row r="172" spans="1:8" ht="66.75" customHeight="1" x14ac:dyDescent="0.2">
      <c r="A172" s="335" t="s">
        <v>98</v>
      </c>
      <c r="B172" s="336"/>
      <c r="C172"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37">
        <v>3246</v>
      </c>
      <c r="E172" s="338"/>
      <c r="F172" s="338"/>
      <c r="G172" s="338"/>
      <c r="H172" s="339"/>
    </row>
    <row r="173" spans="1:8" ht="66.75" customHeight="1" x14ac:dyDescent="0.2">
      <c r="A173" s="335" t="s">
        <v>99</v>
      </c>
      <c r="B173" s="336"/>
      <c r="C173"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37">
        <v>1560</v>
      </c>
      <c r="E173" s="338"/>
      <c r="F173" s="338"/>
      <c r="G173" s="338"/>
      <c r="H173" s="339"/>
    </row>
    <row r="174" spans="1:8" ht="66.75" customHeight="1" x14ac:dyDescent="0.2">
      <c r="A174" s="335" t="s">
        <v>100</v>
      </c>
      <c r="B174" s="336" t="s">
        <v>100</v>
      </c>
      <c r="C17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4" s="337">
        <v>15384</v>
      </c>
      <c r="E174" s="338"/>
      <c r="F174" s="338"/>
      <c r="G174" s="338"/>
      <c r="H174" s="339"/>
    </row>
    <row r="175" spans="1:8" ht="66.75" customHeight="1" x14ac:dyDescent="0.2">
      <c r="A175" s="335" t="s">
        <v>101</v>
      </c>
      <c r="B175" s="336" t="s">
        <v>101</v>
      </c>
      <c r="C17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5" s="337">
        <v>10008</v>
      </c>
      <c r="E175" s="338"/>
      <c r="F175" s="338"/>
      <c r="G175" s="338"/>
      <c r="H175" s="339"/>
    </row>
    <row r="176" spans="1:8" ht="50.1" customHeight="1" thickBot="1" x14ac:dyDescent="0.25">
      <c r="A176" s="335" t="s">
        <v>102</v>
      </c>
      <c r="B176" s="336"/>
      <c r="C176"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76" s="337">
        <v>13332</v>
      </c>
      <c r="E176" s="338"/>
      <c r="F176" s="338"/>
      <c r="G176" s="338"/>
      <c r="H176" s="339"/>
    </row>
    <row r="177" spans="1:8" s="16" customFormat="1" ht="102" customHeight="1" thickBot="1" x14ac:dyDescent="0.25">
      <c r="A177" s="335" t="s">
        <v>16</v>
      </c>
      <c r="B177" s="336"/>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37">
        <v>1182</v>
      </c>
      <c r="E177" s="338"/>
      <c r="F177" s="338"/>
      <c r="G177" s="338"/>
      <c r="H177" s="339"/>
    </row>
    <row r="178" spans="1:8" s="16" customFormat="1" ht="102" customHeight="1" thickBot="1" x14ac:dyDescent="0.25">
      <c r="A178" s="335" t="s">
        <v>103</v>
      </c>
      <c r="B178" s="336"/>
      <c r="C17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8" s="337">
        <v>100002</v>
      </c>
      <c r="E178" s="338"/>
      <c r="F178" s="338"/>
      <c r="G178" s="338"/>
      <c r="H178" s="339"/>
    </row>
    <row r="179" spans="1:8" s="16" customFormat="1" ht="126" customHeight="1" x14ac:dyDescent="0.2">
      <c r="A179" s="335" t="s">
        <v>104</v>
      </c>
      <c r="B179" s="336"/>
      <c r="C179"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79" s="337">
        <v>12015</v>
      </c>
      <c r="E179" s="338"/>
      <c r="F179" s="338"/>
      <c r="G179" s="338"/>
      <c r="H179" s="339"/>
    </row>
    <row r="180" spans="1:8" s="16" customFormat="1" ht="96" customHeight="1" x14ac:dyDescent="0.2">
      <c r="A180" s="356" t="s">
        <v>105</v>
      </c>
      <c r="B180" s="357"/>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37">
        <v>9000</v>
      </c>
      <c r="E180" s="338"/>
      <c r="F180" s="338"/>
      <c r="G180" s="338"/>
      <c r="H180" s="339"/>
    </row>
    <row r="181" spans="1:8" s="16" customFormat="1" ht="96" customHeight="1" x14ac:dyDescent="0.2">
      <c r="A181" s="356" t="s">
        <v>106</v>
      </c>
      <c r="B181" s="357"/>
      <c r="C181"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81" s="337">
        <v>13002</v>
      </c>
      <c r="E181" s="338"/>
      <c r="F181" s="338"/>
      <c r="G181" s="338"/>
      <c r="H181" s="339"/>
    </row>
    <row r="182" spans="1:8" ht="50.1" customHeight="1" x14ac:dyDescent="0.2">
      <c r="A182" s="335" t="s">
        <v>107</v>
      </c>
      <c r="B182" s="336"/>
      <c r="C182" s="67" t="str">
        <f>"Интернет-площадка 2gis.ru на основе Cправочника организаций "&amp;$C$2&amp;""</f>
        <v>Интернет-площадка 2gis.ru на основе Cправочника организаций "2ГИС.НАБЕРЕЖНЫЕ ЧЕЛНЫ"</v>
      </c>
      <c r="D182" s="337">
        <v>13800</v>
      </c>
      <c r="E182" s="338"/>
      <c r="F182" s="338"/>
      <c r="G182" s="338"/>
      <c r="H182" s="339"/>
    </row>
    <row r="183" spans="1:8" ht="50.1" customHeight="1" x14ac:dyDescent="0.2">
      <c r="A183" s="335" t="s">
        <v>108</v>
      </c>
      <c r="B183" s="336"/>
      <c r="C183" s="67"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37">
        <v>3240</v>
      </c>
      <c r="E183" s="338"/>
      <c r="F183" s="338"/>
      <c r="G183" s="338"/>
      <c r="H183" s="339"/>
    </row>
    <row r="184" spans="1:8" ht="50.1" customHeight="1" x14ac:dyDescent="0.2">
      <c r="A184" s="335" t="s">
        <v>109</v>
      </c>
      <c r="B184" s="336"/>
      <c r="C184" s="67" t="str">
        <f t="shared" si="2"/>
        <v>Электронный справочник на основе Справочника организаций "2ГИС.НАБЕРЕЖНЫЕ ЧЕЛНЫ" (версия для ПК)</v>
      </c>
      <c r="D184" s="337">
        <v>9600</v>
      </c>
      <c r="E184" s="338"/>
      <c r="F184" s="338"/>
      <c r="G184" s="338"/>
      <c r="H184" s="339"/>
    </row>
    <row r="185" spans="1:8" ht="50.1" customHeight="1" x14ac:dyDescent="0.2">
      <c r="A185" s="335" t="s">
        <v>110</v>
      </c>
      <c r="B185" s="336"/>
      <c r="C185" s="67" t="str">
        <f>"Интернет-площадка 2gis.ru на основе Cправочника организаций "&amp;$C$2&amp;""</f>
        <v>Интернет-площадка 2gis.ru на основе Cправочника организаций "2ГИС.НАБЕРЕЖНЫЕ ЧЕЛНЫ"</v>
      </c>
      <c r="D185" s="337">
        <v>18960</v>
      </c>
      <c r="E185" s="338"/>
      <c r="F185" s="338"/>
      <c r="G185" s="338"/>
      <c r="H185" s="339"/>
    </row>
    <row r="186" spans="1:8" ht="50.1" customHeight="1" x14ac:dyDescent="0.2">
      <c r="A186" s="335" t="s">
        <v>111</v>
      </c>
      <c r="B186" s="336"/>
      <c r="C186" s="67" t="str">
        <f>"Интернет-площадка 2gis.ru на основе Cправочника организаций "&amp;$C$2&amp;""</f>
        <v>Интернет-площадка 2gis.ru на основе Cправочника организаций "2ГИС.НАБЕРЕЖНЫЕ ЧЕЛНЫ"</v>
      </c>
      <c r="D186" s="337">
        <v>22752</v>
      </c>
      <c r="E186" s="338"/>
      <c r="F186" s="338"/>
      <c r="G186" s="338"/>
      <c r="H186" s="339"/>
    </row>
    <row r="187" spans="1:8" ht="50.1" customHeight="1" x14ac:dyDescent="0.2">
      <c r="A187" s="335" t="s">
        <v>112</v>
      </c>
      <c r="B187" s="336"/>
      <c r="C187" s="67" t="str">
        <f t="shared" si="2"/>
        <v>Электронный справочник на основе Справочника организаций "2ГИС.НАБЕРЕЖНЫЕ ЧЕЛНЫ" (версия для ПК)</v>
      </c>
      <c r="D187" s="337">
        <v>3240</v>
      </c>
      <c r="E187" s="338"/>
      <c r="F187" s="338"/>
      <c r="G187" s="338"/>
      <c r="H187" s="339"/>
    </row>
    <row r="188" spans="1:8" ht="50.1" customHeight="1" x14ac:dyDescent="0.2">
      <c r="A188" s="335" t="s">
        <v>113</v>
      </c>
      <c r="B188" s="336"/>
      <c r="C188" s="67" t="str">
        <f t="shared" si="2"/>
        <v>Электронный справочник на основе Справочника организаций "2ГИС.НАБЕРЕЖНЫЕ ЧЕЛНЫ" (версия для ПК)</v>
      </c>
      <c r="D188" s="337">
        <v>3240</v>
      </c>
      <c r="E188" s="338"/>
      <c r="F188" s="338"/>
      <c r="G188" s="338"/>
      <c r="H188" s="339"/>
    </row>
    <row r="189" spans="1:8" ht="50.1" customHeight="1" x14ac:dyDescent="0.2">
      <c r="A189" s="335" t="s">
        <v>114</v>
      </c>
      <c r="B189" s="336"/>
      <c r="C189" s="67" t="str">
        <f t="shared" si="2"/>
        <v>Электронный справочник на основе Справочника организаций "2ГИС.НАБЕРЕЖНЫЕ ЧЕЛНЫ" (версия для ПК)</v>
      </c>
      <c r="D189" s="337">
        <v>4800</v>
      </c>
      <c r="E189" s="338"/>
      <c r="F189" s="338"/>
      <c r="G189" s="338"/>
      <c r="H189" s="339"/>
    </row>
    <row r="190" spans="1:8" ht="50.1" customHeight="1" x14ac:dyDescent="0.2">
      <c r="A190" s="335" t="s">
        <v>115</v>
      </c>
      <c r="B190" s="336"/>
      <c r="C190" s="67" t="s">
        <v>95</v>
      </c>
      <c r="D190" s="337">
        <v>960</v>
      </c>
      <c r="E190" s="338"/>
      <c r="F190" s="338"/>
      <c r="G190" s="338"/>
      <c r="H190" s="339"/>
    </row>
    <row r="191" spans="1:8" ht="70.5" customHeight="1" x14ac:dyDescent="0.2">
      <c r="A191" s="335" t="s">
        <v>116</v>
      </c>
      <c r="B191" s="336"/>
      <c r="C19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37">
        <v>24720</v>
      </c>
      <c r="E191" s="338"/>
      <c r="F191" s="338"/>
      <c r="G191" s="338"/>
      <c r="H191" s="339"/>
    </row>
    <row r="192" spans="1:8" ht="50.1" customHeight="1" thickBot="1" x14ac:dyDescent="0.25">
      <c r="A192" s="335" t="s">
        <v>117</v>
      </c>
      <c r="B192" s="336"/>
      <c r="C192" s="67" t="str">
        <f t="shared" si="2"/>
        <v>Электронный справочник на основе Справочника организаций "2ГИС.НАБЕРЕЖНЫЕ ЧЕЛНЫ" (версия для ПК)</v>
      </c>
      <c r="D192" s="353">
        <v>21360</v>
      </c>
      <c r="E192" s="354"/>
      <c r="F192" s="354"/>
      <c r="G192" s="354"/>
      <c r="H192" s="355"/>
    </row>
    <row r="193" spans="1:8" s="23" customFormat="1" ht="50.1" customHeight="1" thickBot="1" x14ac:dyDescent="0.25">
      <c r="A193" s="341" t="s">
        <v>118</v>
      </c>
      <c r="B193" s="342"/>
      <c r="C193" s="21"/>
      <c r="D193" s="343"/>
      <c r="E193" s="343"/>
      <c r="F193" s="343"/>
      <c r="G193" s="343"/>
      <c r="H193" s="344"/>
    </row>
    <row r="194" spans="1:8" s="16" customFormat="1" ht="50.1" customHeight="1" x14ac:dyDescent="0.2">
      <c r="A194" s="335" t="s">
        <v>119</v>
      </c>
      <c r="B194" s="336"/>
      <c r="C194"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37">
        <v>9000</v>
      </c>
      <c r="E194" s="338"/>
      <c r="F194" s="338"/>
      <c r="G194" s="338"/>
      <c r="H194" s="339"/>
    </row>
    <row r="195" spans="1:8" s="16" customFormat="1" ht="50.1" customHeight="1" x14ac:dyDescent="0.2">
      <c r="A195" s="335" t="s">
        <v>120</v>
      </c>
      <c r="B195" s="336"/>
      <c r="C195" s="346"/>
      <c r="D195" s="337">
        <v>8808</v>
      </c>
      <c r="E195" s="338"/>
      <c r="F195" s="338"/>
      <c r="G195" s="338"/>
      <c r="H195" s="339"/>
    </row>
    <row r="196" spans="1:8" s="16" customFormat="1" ht="50.1" customHeight="1" x14ac:dyDescent="0.2">
      <c r="A196" s="348" t="s">
        <v>121</v>
      </c>
      <c r="B196" s="349"/>
      <c r="C196" s="346"/>
      <c r="D196" s="496">
        <v>3000</v>
      </c>
      <c r="E196" s="368"/>
      <c r="F196" s="368"/>
      <c r="G196" s="368"/>
      <c r="H196" s="368"/>
    </row>
    <row r="197" spans="1:8" s="16" customFormat="1" ht="50.1" customHeight="1" x14ac:dyDescent="0.2">
      <c r="A197" s="348" t="s">
        <v>122</v>
      </c>
      <c r="B197" s="349"/>
      <c r="C197" s="346"/>
      <c r="D197" s="496">
        <v>300</v>
      </c>
      <c r="E197" s="368"/>
      <c r="F197" s="368"/>
      <c r="G197" s="368"/>
      <c r="H197" s="368"/>
    </row>
    <row r="198" spans="1:8" s="16" customFormat="1" ht="50.1" customHeight="1" thickBot="1" x14ac:dyDescent="0.25">
      <c r="A198" s="348" t="s">
        <v>123</v>
      </c>
      <c r="B198" s="349"/>
      <c r="C198" s="347"/>
      <c r="D198" s="450">
        <v>1050</v>
      </c>
      <c r="E198" s="451"/>
      <c r="F198" s="451"/>
      <c r="G198" s="451"/>
      <c r="H198" s="451"/>
    </row>
    <row r="199" spans="1:8" s="16" customFormat="1" ht="50.1" customHeight="1" thickBot="1" x14ac:dyDescent="0.25">
      <c r="A199" s="341" t="s">
        <v>124</v>
      </c>
      <c r="B199" s="342"/>
      <c r="C199" s="21"/>
      <c r="D199" s="343"/>
      <c r="E199" s="343"/>
      <c r="F199" s="343"/>
      <c r="G199" s="343"/>
      <c r="H199" s="344"/>
    </row>
    <row r="200" spans="1:8" ht="50.1" customHeight="1" x14ac:dyDescent="0.2">
      <c r="A200" s="335" t="s">
        <v>125</v>
      </c>
      <c r="B200" s="336"/>
      <c r="C200" s="67" t="str">
        <f>"Интернет-площадка 2gis.ru на основе Cправочника организаций "&amp;$C$2&amp;""</f>
        <v>Интернет-площадка 2gis.ru на основе Cправочника организаций "2ГИС.НАБЕРЕЖНЫЕ ЧЕЛНЫ"</v>
      </c>
      <c r="D200" s="337">
        <v>6264</v>
      </c>
      <c r="E200" s="338"/>
      <c r="F200" s="338"/>
      <c r="G200" s="338"/>
      <c r="H200" s="339"/>
    </row>
    <row r="201" spans="1:8" ht="50.1" customHeight="1" x14ac:dyDescent="0.2">
      <c r="A201" s="335" t="s">
        <v>126</v>
      </c>
      <c r="B201" s="336"/>
      <c r="C20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1" s="337">
        <v>13836</v>
      </c>
      <c r="E201" s="338"/>
      <c r="F201" s="338"/>
      <c r="G201" s="338"/>
      <c r="H201" s="339"/>
    </row>
    <row r="202" spans="1:8" ht="50.1" customHeight="1" x14ac:dyDescent="0.2">
      <c r="A202" s="335" t="s">
        <v>195</v>
      </c>
      <c r="B202" s="336"/>
      <c r="C202" s="67" t="str">
        <f>"Интернет-площадка 2gis.ru на основе Cправочника организаций "&amp;$C$2&amp;""</f>
        <v>Интернет-площадка 2gis.ru на основе Cправочника организаций "2ГИС.НАБЕРЕЖНЫЕ ЧЕЛНЫ"</v>
      </c>
      <c r="D202" s="337">
        <v>10080</v>
      </c>
      <c r="E202" s="338"/>
      <c r="F202" s="338"/>
      <c r="G202" s="338"/>
      <c r="H202" s="339"/>
    </row>
    <row r="203" spans="1:8" ht="50.1" customHeight="1" x14ac:dyDescent="0.2">
      <c r="A203" s="335" t="s">
        <v>128</v>
      </c>
      <c r="B203" s="336"/>
      <c r="C203"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3" s="337">
        <v>22200</v>
      </c>
      <c r="E203" s="338"/>
      <c r="F203" s="338"/>
      <c r="G203" s="338"/>
      <c r="H203" s="339"/>
    </row>
    <row r="204" spans="1:8" s="16" customFormat="1" ht="126" customHeight="1" thickBot="1" x14ac:dyDescent="0.25">
      <c r="A204" s="335" t="s">
        <v>129</v>
      </c>
      <c r="B204" s="336"/>
      <c r="C20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4" s="337">
        <v>6300</v>
      </c>
      <c r="E204" s="338"/>
      <c r="F204" s="338"/>
      <c r="G204" s="338"/>
      <c r="H204" s="339"/>
    </row>
    <row r="205" spans="1:8" ht="50.1" customHeight="1" thickBot="1" x14ac:dyDescent="0.25">
      <c r="A205" s="341" t="s">
        <v>196</v>
      </c>
      <c r="B205" s="342"/>
      <c r="C205" s="21"/>
      <c r="D205" s="343"/>
      <c r="E205" s="343"/>
      <c r="F205" s="343"/>
      <c r="G205" s="343"/>
      <c r="H205" s="344"/>
    </row>
    <row r="206" spans="1:8" s="20" customFormat="1" ht="30" customHeight="1" thickBot="1" x14ac:dyDescent="0.25">
      <c r="A206" s="486"/>
      <c r="B206" s="486"/>
      <c r="C206" s="602"/>
      <c r="D206" s="486"/>
      <c r="E206" s="486"/>
      <c r="F206" s="486"/>
      <c r="G206" s="486"/>
      <c r="H206" s="487"/>
    </row>
    <row r="207" spans="1:8" s="16" customFormat="1" ht="83.25" customHeight="1" x14ac:dyDescent="0.2">
      <c r="A207" s="335" t="s">
        <v>197</v>
      </c>
      <c r="B207" s="336"/>
      <c r="C207"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7" s="490">
        <v>11340</v>
      </c>
      <c r="E207" s="491"/>
      <c r="F207" s="491"/>
      <c r="G207" s="491"/>
      <c r="H207" s="492"/>
    </row>
    <row r="208" spans="1:8" s="16" customFormat="1" ht="83.25" customHeight="1" thickBot="1" x14ac:dyDescent="0.25">
      <c r="A208" s="335" t="s">
        <v>198</v>
      </c>
      <c r="B208" s="336"/>
      <c r="C208" s="346"/>
      <c r="D208" s="495">
        <v>11340</v>
      </c>
      <c r="E208" s="393"/>
      <c r="F208" s="393"/>
      <c r="G208" s="393"/>
      <c r="H208" s="394"/>
    </row>
    <row r="209" spans="1:8" ht="50.1" customHeight="1" thickBot="1" x14ac:dyDescent="0.25">
      <c r="A209" s="497"/>
      <c r="B209" s="498"/>
      <c r="C209" s="56"/>
      <c r="D209" s="499"/>
      <c r="E209" s="499"/>
      <c r="F209" s="499"/>
      <c r="G209" s="499"/>
      <c r="H209" s="500"/>
    </row>
    <row r="210" spans="1:8" s="20" customFormat="1" ht="26.25" x14ac:dyDescent="0.2">
      <c r="A210" s="71"/>
      <c r="B210" s="72"/>
      <c r="C210" s="73"/>
      <c r="D210" s="72"/>
      <c r="E210" s="72"/>
      <c r="F210" s="72"/>
      <c r="G210" s="72"/>
      <c r="H210" s="74"/>
    </row>
    <row r="211" spans="1:8" s="16" customFormat="1" ht="21" x14ac:dyDescent="0.2">
      <c r="A211" s="75"/>
      <c r="B211" s="76" t="s">
        <v>130</v>
      </c>
      <c r="C211" s="333" t="s">
        <v>210</v>
      </c>
      <c r="D211" s="333"/>
      <c r="E211" s="77"/>
      <c r="F211" s="77"/>
      <c r="G211" s="77"/>
      <c r="H211" s="77"/>
    </row>
    <row r="212" spans="1:8" s="16" customFormat="1" ht="21" x14ac:dyDescent="0.2">
      <c r="A212" s="75"/>
      <c r="B212" s="77"/>
      <c r="C212" s="520" t="s">
        <v>211</v>
      </c>
      <c r="D212" s="327"/>
      <c r="E212" s="77"/>
      <c r="F212" s="77"/>
      <c r="G212" s="77"/>
      <c r="H212" s="77"/>
    </row>
    <row r="213" spans="1:8" s="16" customFormat="1" ht="21" x14ac:dyDescent="0.2">
      <c r="A213" s="75"/>
      <c r="B213" s="77"/>
      <c r="C213" s="520" t="s">
        <v>212</v>
      </c>
      <c r="D213" s="327"/>
      <c r="E213" s="77"/>
      <c r="F213" s="77"/>
      <c r="G213" s="77"/>
      <c r="H213" s="77"/>
    </row>
    <row r="214" spans="1:8" s="16" customFormat="1" ht="21" x14ac:dyDescent="0.2">
      <c r="A214" s="75"/>
      <c r="B214" s="77"/>
      <c r="C214" s="247"/>
      <c r="D214" s="108"/>
      <c r="E214" s="77"/>
      <c r="F214" s="77"/>
      <c r="G214" s="77"/>
      <c r="H214" s="77"/>
    </row>
    <row r="215" spans="1:8" s="16" customFormat="1" ht="98.25" customHeight="1" x14ac:dyDescent="0.2">
      <c r="A215" s="334" t="s">
        <v>566</v>
      </c>
      <c r="B215" s="334"/>
      <c r="C215" s="334"/>
      <c r="D215" s="334"/>
      <c r="E215" s="334"/>
      <c r="F215" s="334"/>
      <c r="G215" s="334"/>
      <c r="H215" s="334"/>
    </row>
    <row r="216" spans="1:8" ht="26.25" x14ac:dyDescent="0.2">
      <c r="A216" s="324" t="str">
        <f>Абакан_юр!A171</f>
        <v>По соглашению сторон в качестве валюты платежа могут выступать украинские гривны, в этом случае курс следующий: 1 руб. = 0,5104 гривен</v>
      </c>
      <c r="B216" s="324"/>
      <c r="C216" s="324"/>
      <c r="D216" s="79"/>
      <c r="E216" s="79"/>
      <c r="F216" s="80"/>
      <c r="G216" s="328"/>
      <c r="H216" s="328"/>
    </row>
    <row r="217" spans="1:8" ht="26.25" x14ac:dyDescent="0.2">
      <c r="A217" s="324" t="str">
        <f>Абакан_юр!A172</f>
        <v>По соглашению сторон в качестве валюты платежа могут выступать дирхамы ОАЭ, в этом случае курс следующий: 1 руб. = 0,0434 дирхам</v>
      </c>
      <c r="B217" s="324"/>
      <c r="C217" s="324"/>
      <c r="D217" s="79"/>
      <c r="E217" s="79"/>
      <c r="F217" s="80"/>
      <c r="G217" s="82"/>
      <c r="H217" s="82"/>
    </row>
    <row r="218" spans="1:8" ht="26.25" x14ac:dyDescent="0.2">
      <c r="A218" s="324" t="str">
        <f>Абакан_юр!A173</f>
        <v>По соглашению сторон в качестве валюты платежа могут выступать доллары США, в этом случае курс следующий: 1 руб. = 0,0126 доллара</v>
      </c>
      <c r="B218" s="324"/>
      <c r="C218" s="324"/>
      <c r="D218" s="79"/>
      <c r="E218" s="79"/>
      <c r="F218" s="80"/>
      <c r="G218" s="82"/>
      <c r="H218" s="82"/>
    </row>
    <row r="219" spans="1:8" ht="26.25" x14ac:dyDescent="0.2">
      <c r="A219" s="324" t="str">
        <f>Абакан_юр!A174</f>
        <v>По соглашению сторон в качестве валюты платежа могут выступать евро, в этом случае курс следующий: 1 руб. = 0,0117 евро</v>
      </c>
      <c r="B219" s="324"/>
      <c r="C219" s="324"/>
      <c r="D219" s="79"/>
      <c r="E219" s="80"/>
      <c r="F219" s="80"/>
      <c r="G219" s="82"/>
      <c r="H219" s="82"/>
    </row>
    <row r="220" spans="1:8" ht="26.25" x14ac:dyDescent="0.2">
      <c r="A220" s="324" t="str">
        <f>Абакан_юр!A175</f>
        <v>По соглашению сторон в качестве валюты платежа могут выступать чешские кроны, в этом случае курс следующий: 1 руб. = 0,2914 крона</v>
      </c>
      <c r="B220" s="324"/>
      <c r="C220" s="324"/>
      <c r="D220" s="79"/>
      <c r="E220" s="80"/>
      <c r="F220" s="80"/>
      <c r="G220" s="82"/>
      <c r="H220" s="82"/>
    </row>
    <row r="221" spans="1:8" ht="26.25" x14ac:dyDescent="0.2">
      <c r="A221" s="324" t="str">
        <f>Абакан_юр!A176</f>
        <v>По соглашению сторон в качестве валюты платежа могут выступать киргизские сомы, в этом случае курс следующий: 1 руб. = 1,0988 сом</v>
      </c>
      <c r="B221" s="324"/>
      <c r="C221" s="324"/>
      <c r="D221" s="79"/>
      <c r="E221" s="79"/>
      <c r="F221" s="80"/>
      <c r="G221" s="82"/>
      <c r="H221" s="82"/>
    </row>
    <row r="222" spans="1:8" s="78" customFormat="1" ht="115.5" customHeight="1" x14ac:dyDescent="0.2">
      <c r="A222" s="324" t="str">
        <f>Абакан_юр!A177</f>
        <v>По соглашению сторон в качестве валюты платежа могут выступать казахстанские тенге, в этом случае курс следующий: 1 руб. = 5,7644 тенге</v>
      </c>
      <c r="B222" s="324"/>
      <c r="C222" s="324"/>
      <c r="D222" s="79"/>
      <c r="E222" s="79"/>
      <c r="F222" s="80"/>
      <c r="G222" s="82"/>
      <c r="H222" s="82"/>
    </row>
    <row r="223" spans="1:8" ht="26.25" customHeight="1" x14ac:dyDescent="0.2">
      <c r="A223" s="83"/>
      <c r="B223" s="83"/>
      <c r="C223" s="84"/>
      <c r="D223" s="85"/>
      <c r="E223" s="85"/>
      <c r="F223" s="86"/>
      <c r="G223" s="87"/>
      <c r="H223" s="87"/>
    </row>
    <row r="224" spans="1:8" ht="26.25" customHeight="1" x14ac:dyDescent="0.2">
      <c r="A224" s="325" t="s">
        <v>141</v>
      </c>
      <c r="B224" s="325"/>
      <c r="C224" s="325"/>
      <c r="D224" s="325"/>
      <c r="E224" s="325"/>
      <c r="F224" s="325"/>
      <c r="G224" s="325"/>
      <c r="H224" s="325"/>
    </row>
    <row r="225" spans="1:8" ht="26.25" customHeight="1" x14ac:dyDescent="0.2">
      <c r="A225" s="325" t="s">
        <v>142</v>
      </c>
      <c r="B225" s="325"/>
      <c r="C225" s="325"/>
      <c r="D225" s="325"/>
      <c r="E225" s="325"/>
      <c r="F225" s="325"/>
      <c r="G225" s="325"/>
      <c r="H225" s="325"/>
    </row>
    <row r="226" spans="1:8" ht="26.25" customHeight="1" x14ac:dyDescent="0.2">
      <c r="A226" s="83"/>
      <c r="B226" s="83"/>
      <c r="C226" s="84"/>
      <c r="D226" s="85"/>
      <c r="E226" s="85"/>
      <c r="F226" s="86"/>
      <c r="G226" s="87"/>
      <c r="H226" s="87"/>
    </row>
    <row r="227" spans="1:8" ht="26.25" customHeight="1" thickBot="1" x14ac:dyDescent="0.25">
      <c r="A227" s="326" t="s">
        <v>143</v>
      </c>
      <c r="B227" s="326"/>
      <c r="C227" s="326"/>
      <c r="D227" s="326"/>
      <c r="E227" s="326"/>
      <c r="F227" s="89"/>
      <c r="G227" s="81"/>
      <c r="H227" s="90"/>
    </row>
    <row r="228" spans="1:8" ht="26.25" customHeight="1" thickBot="1" x14ac:dyDescent="0.25">
      <c r="A228" s="312" t="s">
        <v>144</v>
      </c>
      <c r="B228" s="313"/>
      <c r="C228" s="313"/>
      <c r="D228" s="313"/>
      <c r="E228" s="314"/>
      <c r="F228" s="91"/>
      <c r="H228" s="92"/>
    </row>
    <row r="229" spans="1:8" ht="26.25" customHeight="1" thickBot="1" x14ac:dyDescent="0.25">
      <c r="A229" s="517" t="s">
        <v>145</v>
      </c>
      <c r="B229" s="518"/>
      <c r="C229" s="93" t="s">
        <v>146</v>
      </c>
      <c r="D229" s="600" t="s">
        <v>147</v>
      </c>
      <c r="E229" s="601"/>
      <c r="F229" s="94"/>
      <c r="G229" s="94"/>
      <c r="H229" s="94"/>
    </row>
    <row r="230" spans="1:8" ht="21" x14ac:dyDescent="0.2">
      <c r="A230" s="322" t="s">
        <v>203</v>
      </c>
      <c r="B230" s="323"/>
      <c r="C230" s="310" t="s">
        <v>204</v>
      </c>
      <c r="D230" s="620">
        <v>2190</v>
      </c>
      <c r="E230" s="311"/>
      <c r="F230" s="94"/>
      <c r="G230" s="94"/>
      <c r="H230" s="94"/>
    </row>
    <row r="231" spans="1:8" ht="21" x14ac:dyDescent="0.2">
      <c r="A231" s="322" t="s">
        <v>205</v>
      </c>
      <c r="B231" s="323"/>
      <c r="C231" s="310"/>
      <c r="D231" s="620">
        <v>1590</v>
      </c>
      <c r="E231" s="311"/>
      <c r="F231" s="94"/>
      <c r="G231" s="94"/>
      <c r="H231" s="94"/>
    </row>
    <row r="232" spans="1:8" ht="21" x14ac:dyDescent="0.2">
      <c r="A232" s="322" t="s">
        <v>206</v>
      </c>
      <c r="B232" s="323"/>
      <c r="C232" s="310"/>
      <c r="D232" s="620">
        <v>1440</v>
      </c>
      <c r="E232" s="311"/>
      <c r="F232" s="94"/>
      <c r="G232" s="94"/>
      <c r="H232" s="94"/>
    </row>
    <row r="233" spans="1:8" ht="46.5" customHeight="1" thickBot="1" x14ac:dyDescent="0.25">
      <c r="A233" s="322" t="s">
        <v>207</v>
      </c>
      <c r="B233" s="323"/>
      <c r="C233" s="310"/>
      <c r="D233" s="620">
        <v>1290</v>
      </c>
      <c r="E233" s="311"/>
      <c r="F233" s="94"/>
      <c r="G233" s="94"/>
      <c r="H233" s="94"/>
    </row>
    <row r="234" spans="1:8" ht="98.25" customHeight="1" x14ac:dyDescent="0.2">
      <c r="A234" s="318" t="s">
        <v>148</v>
      </c>
      <c r="B234" s="319"/>
      <c r="C234" s="95" t="s">
        <v>149</v>
      </c>
      <c r="D234" s="320" t="s">
        <v>150</v>
      </c>
      <c r="E234" s="321"/>
      <c r="F234" s="94"/>
      <c r="G234" s="94"/>
      <c r="H234" s="94"/>
    </row>
    <row r="235" spans="1:8" ht="93" customHeight="1" x14ac:dyDescent="0.2">
      <c r="A235" s="322" t="s">
        <v>151</v>
      </c>
      <c r="B235" s="323"/>
      <c r="C235" s="96" t="s">
        <v>152</v>
      </c>
      <c r="D235" s="310" t="s">
        <v>153</v>
      </c>
      <c r="E235" s="311"/>
      <c r="F235" s="94"/>
      <c r="G235" s="94"/>
      <c r="H235" s="94"/>
    </row>
    <row r="236" spans="1:8" ht="96" customHeight="1" thickBot="1" x14ac:dyDescent="0.25">
      <c r="A236" s="474" t="s">
        <v>154</v>
      </c>
      <c r="B236" s="475"/>
      <c r="C236" s="111" t="s">
        <v>155</v>
      </c>
      <c r="D236" s="476" t="s">
        <v>153</v>
      </c>
      <c r="E236" s="477"/>
      <c r="F236" s="94"/>
      <c r="G236" s="94"/>
      <c r="H236" s="94"/>
    </row>
    <row r="237" spans="1:8" ht="85.5" customHeight="1" x14ac:dyDescent="0.2">
      <c r="A237" s="322" t="s">
        <v>157</v>
      </c>
      <c r="B237" s="323"/>
      <c r="C237" s="110" t="s">
        <v>158</v>
      </c>
      <c r="D237" s="323" t="s">
        <v>153</v>
      </c>
      <c r="E237" s="473"/>
      <c r="F237" s="91"/>
      <c r="G237" s="91"/>
      <c r="H237" s="91"/>
    </row>
    <row r="238" spans="1:8" ht="78" customHeight="1" thickBot="1" x14ac:dyDescent="0.25">
      <c r="A238" s="596" t="s">
        <v>159</v>
      </c>
      <c r="B238" s="597"/>
      <c r="C238" s="111" t="s">
        <v>160</v>
      </c>
      <c r="D238" s="598" t="s">
        <v>153</v>
      </c>
      <c r="E238" s="599"/>
      <c r="F238" s="86"/>
      <c r="G238" s="87"/>
      <c r="H238" s="87"/>
    </row>
    <row r="239" spans="1:8" ht="50.1" customHeight="1" x14ac:dyDescent="0.2">
      <c r="A239" s="307" t="s">
        <v>161</v>
      </c>
      <c r="B239" s="307"/>
      <c r="C239" s="307"/>
      <c r="D239" s="307"/>
      <c r="E239" s="307"/>
      <c r="F239" s="307"/>
      <c r="G239" s="307"/>
      <c r="H239" s="307"/>
    </row>
    <row r="240" spans="1:8" ht="50.1" customHeight="1" x14ac:dyDescent="0.2">
      <c r="A240" s="307" t="s">
        <v>162</v>
      </c>
      <c r="B240" s="307"/>
      <c r="C240" s="307"/>
      <c r="D240" s="307"/>
      <c r="E240" s="307"/>
      <c r="F240" s="307"/>
      <c r="G240" s="307"/>
      <c r="H240" s="307"/>
    </row>
    <row r="241" spans="1:8" ht="206.25" customHeight="1" x14ac:dyDescent="0.2">
      <c r="A241"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1" s="325"/>
      <c r="C241" s="325"/>
      <c r="D241" s="325"/>
      <c r="E241" s="325"/>
      <c r="F241" s="325"/>
      <c r="G241" s="325"/>
      <c r="H241" s="325"/>
    </row>
    <row r="242" spans="1:8" ht="107.25" customHeight="1" x14ac:dyDescent="0.2">
      <c r="A242" s="325" t="s">
        <v>164</v>
      </c>
      <c r="B242" s="325"/>
      <c r="C242" s="325"/>
      <c r="D242" s="325"/>
      <c r="E242" s="325"/>
      <c r="F242" s="325"/>
      <c r="G242" s="325"/>
      <c r="H242" s="325"/>
    </row>
    <row r="243" spans="1:8" ht="132" customHeight="1" x14ac:dyDescent="0.2">
      <c r="A243" s="307" t="s">
        <v>165</v>
      </c>
      <c r="B243" s="307"/>
      <c r="C243" s="307"/>
      <c r="D243" s="307"/>
      <c r="E243" s="307"/>
      <c r="F243" s="307"/>
      <c r="G243" s="307"/>
      <c r="H243" s="307"/>
    </row>
    <row r="244" spans="1:8" s="72" customFormat="1" ht="125.25" customHeight="1" x14ac:dyDescent="0.2">
      <c r="A244" s="325" t="s">
        <v>166</v>
      </c>
      <c r="B244" s="325"/>
      <c r="C244" s="325"/>
      <c r="D244" s="325"/>
      <c r="E244" s="325"/>
      <c r="F244" s="325"/>
      <c r="G244" s="325"/>
      <c r="H244" s="325"/>
    </row>
    <row r="245" spans="1:8" s="72" customFormat="1" ht="125.25" customHeight="1" x14ac:dyDescent="0.2">
      <c r="A245" s="618" t="s">
        <v>281</v>
      </c>
      <c r="B245" s="618"/>
      <c r="C245" s="618"/>
      <c r="D245" s="618"/>
      <c r="E245" s="618"/>
      <c r="F245" s="618"/>
      <c r="G245" s="618"/>
      <c r="H245" s="618"/>
    </row>
    <row r="246" spans="1:8" ht="25.5" x14ac:dyDescent="0.35">
      <c r="A246" s="616" t="s">
        <v>282</v>
      </c>
      <c r="B246" s="617"/>
      <c r="C246" s="158" t="s">
        <v>283</v>
      </c>
    </row>
    <row r="247" spans="1:8" ht="25.5" x14ac:dyDescent="0.35">
      <c r="A247" s="614" t="s">
        <v>284</v>
      </c>
      <c r="B247" s="615"/>
      <c r="C247" s="159">
        <v>1</v>
      </c>
    </row>
    <row r="248" spans="1:8" ht="25.5" x14ac:dyDescent="0.35">
      <c r="A248" s="614">
        <v>2</v>
      </c>
      <c r="B248" s="615"/>
      <c r="C248" s="159">
        <v>1.1000000000000001</v>
      </c>
    </row>
    <row r="249" spans="1:8" ht="25.5" x14ac:dyDescent="0.35">
      <c r="A249" s="614">
        <v>3</v>
      </c>
      <c r="B249" s="615"/>
      <c r="C249" s="159">
        <v>1.2</v>
      </c>
    </row>
    <row r="250" spans="1:8" ht="25.5" x14ac:dyDescent="0.35">
      <c r="A250" s="614" t="s">
        <v>285</v>
      </c>
      <c r="B250" s="615"/>
      <c r="C250" s="159">
        <v>1.25</v>
      </c>
    </row>
    <row r="251" spans="1:8" ht="25.5" x14ac:dyDescent="0.35">
      <c r="A251" s="614" t="s">
        <v>286</v>
      </c>
      <c r="B251" s="615"/>
      <c r="C251" s="159">
        <v>1.3</v>
      </c>
    </row>
    <row r="252" spans="1:8" ht="25.5" x14ac:dyDescent="0.35">
      <c r="A252" s="614" t="s">
        <v>287</v>
      </c>
      <c r="B252" s="615"/>
      <c r="C252" s="159">
        <v>1.35</v>
      </c>
    </row>
    <row r="253" spans="1:8" ht="25.5" x14ac:dyDescent="0.35">
      <c r="A253" s="614" t="s">
        <v>288</v>
      </c>
      <c r="B253" s="615"/>
      <c r="C253" s="159">
        <v>1.4</v>
      </c>
    </row>
    <row r="254" spans="1:8" ht="25.5" x14ac:dyDescent="0.35">
      <c r="A254" s="614" t="s">
        <v>289</v>
      </c>
      <c r="B254" s="615"/>
      <c r="C254" s="159">
        <v>1.45</v>
      </c>
    </row>
    <row r="255" spans="1:8" ht="25.5" x14ac:dyDescent="0.35">
      <c r="A255" s="614" t="s">
        <v>290</v>
      </c>
      <c r="B255" s="615"/>
      <c r="C255" s="159">
        <v>1.5</v>
      </c>
    </row>
    <row r="256" spans="1:8" ht="25.5" x14ac:dyDescent="0.35">
      <c r="A256" s="614" t="s">
        <v>291</v>
      </c>
      <c r="B256" s="615"/>
      <c r="C256" s="159">
        <v>2</v>
      </c>
    </row>
    <row r="257" spans="1:8" ht="23.25" x14ac:dyDescent="0.2">
      <c r="A257" s="307" t="s">
        <v>292</v>
      </c>
      <c r="B257" s="307"/>
      <c r="C257" s="307"/>
      <c r="D257" s="307"/>
      <c r="E257" s="307"/>
      <c r="F257" s="307"/>
      <c r="G257" s="307"/>
      <c r="H257" s="307"/>
    </row>
  </sheetData>
  <sheetProtection selectLockedCells="1" selectUnlockedCells="1"/>
  <mergeCells count="429">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94:B194"/>
    <mergeCell ref="C194:C198"/>
    <mergeCell ref="D194:H194"/>
    <mergeCell ref="A195:B195"/>
    <mergeCell ref="D195:H195"/>
    <mergeCell ref="A196:B196"/>
    <mergeCell ref="D196:H196"/>
    <mergeCell ref="A197:B197"/>
    <mergeCell ref="D197:H197"/>
    <mergeCell ref="A198:B198"/>
    <mergeCell ref="A202:B202"/>
    <mergeCell ref="D202:H202"/>
    <mergeCell ref="A203:B203"/>
    <mergeCell ref="D203:H203"/>
    <mergeCell ref="A204:B204"/>
    <mergeCell ref="D204:H204"/>
    <mergeCell ref="D198:H198"/>
    <mergeCell ref="A199:B199"/>
    <mergeCell ref="D199:H199"/>
    <mergeCell ref="A200:B200"/>
    <mergeCell ref="D200:H200"/>
    <mergeCell ref="A201:B201"/>
    <mergeCell ref="D201:H201"/>
    <mergeCell ref="A209:B209"/>
    <mergeCell ref="D209:H209"/>
    <mergeCell ref="C211:D211"/>
    <mergeCell ref="C212:D212"/>
    <mergeCell ref="C213:D213"/>
    <mergeCell ref="A215:H215"/>
    <mergeCell ref="A205:B205"/>
    <mergeCell ref="D205:H205"/>
    <mergeCell ref="A206:C206"/>
    <mergeCell ref="D206:H206"/>
    <mergeCell ref="A207:B207"/>
    <mergeCell ref="C207:C208"/>
    <mergeCell ref="D207:H207"/>
    <mergeCell ref="A208:B208"/>
    <mergeCell ref="D208:H208"/>
    <mergeCell ref="A221:C221"/>
    <mergeCell ref="A222:C222"/>
    <mergeCell ref="A224:H224"/>
    <mergeCell ref="A225:H225"/>
    <mergeCell ref="A227:E227"/>
    <mergeCell ref="A228:E228"/>
    <mergeCell ref="A216:C216"/>
    <mergeCell ref="G216:H216"/>
    <mergeCell ref="A217:C217"/>
    <mergeCell ref="A218:C218"/>
    <mergeCell ref="A219:C219"/>
    <mergeCell ref="A220:C220"/>
    <mergeCell ref="D233:E233"/>
    <mergeCell ref="A234:B234"/>
    <mergeCell ref="D234:E234"/>
    <mergeCell ref="A235:B235"/>
    <mergeCell ref="D235:E235"/>
    <mergeCell ref="A236:B236"/>
    <mergeCell ref="D236:E236"/>
    <mergeCell ref="A229:B229"/>
    <mergeCell ref="D229:E229"/>
    <mergeCell ref="A230:B230"/>
    <mergeCell ref="C230:C233"/>
    <mergeCell ref="D230:E230"/>
    <mergeCell ref="A231:B231"/>
    <mergeCell ref="D231:E231"/>
    <mergeCell ref="A232:B232"/>
    <mergeCell ref="D232:E232"/>
    <mergeCell ref="A233:B233"/>
    <mergeCell ref="A241:H241"/>
    <mergeCell ref="A242:H242"/>
    <mergeCell ref="A243:H243"/>
    <mergeCell ref="A244:E244"/>
    <mergeCell ref="F244:H244"/>
    <mergeCell ref="A245:H245"/>
    <mergeCell ref="A237:B237"/>
    <mergeCell ref="D237:E237"/>
    <mergeCell ref="A238:B238"/>
    <mergeCell ref="D238:E238"/>
    <mergeCell ref="A239:H239"/>
    <mergeCell ref="A240:H240"/>
    <mergeCell ref="A252:B252"/>
    <mergeCell ref="A253:B253"/>
    <mergeCell ref="A254:B254"/>
    <mergeCell ref="A255:B255"/>
    <mergeCell ref="A256:B256"/>
    <mergeCell ref="A257:H257"/>
    <mergeCell ref="A246:B246"/>
    <mergeCell ref="A247:B247"/>
    <mergeCell ref="A248:B248"/>
    <mergeCell ref="A249:B249"/>
    <mergeCell ref="A250:B250"/>
    <mergeCell ref="A251:B25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4"/>
  <sheetViews>
    <sheetView view="pageBreakPreview" zoomScale="40" zoomScaleNormal="60" zoomScaleSheetLayoutView="40" workbookViewId="0">
      <pane ySplit="4" topLeftCell="A163"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60">
        <f>F7*1.2</f>
        <v>4464</v>
      </c>
      <c r="E7" s="361">
        <f>F7*1.1</f>
        <v>4092.0000000000005</v>
      </c>
      <c r="F7" s="361">
        <v>3720</v>
      </c>
      <c r="G7" s="361">
        <f>F7*0.75</f>
        <v>2790</v>
      </c>
      <c r="H7" s="362">
        <f>F7*0.5</f>
        <v>1860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436">
        <f>F12*1.2</f>
        <v>5544</v>
      </c>
      <c r="E12" s="361">
        <f>F12*1.1</f>
        <v>5082</v>
      </c>
      <c r="F12" s="361">
        <v>4620</v>
      </c>
      <c r="G12" s="361">
        <f>F12*0.75</f>
        <v>3465</v>
      </c>
      <c r="H12" s="362">
        <f>F12*0.5</f>
        <v>2310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960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"2ГИС.НАХОДКА"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506">
        <v>120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60">
        <f>F27*1.2</f>
        <v>6249.5999999999995</v>
      </c>
      <c r="E27" s="361">
        <f>F27*1.1</f>
        <v>5728.8</v>
      </c>
      <c r="F27" s="361">
        <v>5208</v>
      </c>
      <c r="G27" s="361">
        <f>F27*0.75</f>
        <v>3906</v>
      </c>
      <c r="H27" s="362">
        <f>F27*0.5</f>
        <v>2604</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436">
        <f>F32*1.2</f>
        <v>7761.5999999999995</v>
      </c>
      <c r="E32" s="361">
        <f>F32*1.1</f>
        <v>7114.8</v>
      </c>
      <c r="F32" s="361">
        <v>6468</v>
      </c>
      <c r="G32" s="361">
        <f>F32*0.75</f>
        <v>4851</v>
      </c>
      <c r="H32" s="362">
        <f>F32*0.5</f>
        <v>3234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1440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"2ГИС.НАХОДКА"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424">
        <v>168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515">
        <f>F48*1.2</f>
        <v>2736</v>
      </c>
      <c r="E48" s="515">
        <f>F48*1.1</f>
        <v>2508</v>
      </c>
      <c r="F48" s="515">
        <v>2280</v>
      </c>
      <c r="G48" s="515">
        <f>F48*0.75</f>
        <v>1710</v>
      </c>
      <c r="H48" s="515">
        <f>F48*0.5</f>
        <v>1140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458">
        <v>120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60">
        <f>F55*1.2</f>
        <v>5356.8</v>
      </c>
      <c r="E55" s="361">
        <f>F55*1.1</f>
        <v>4910.4000000000005</v>
      </c>
      <c r="F55" s="361">
        <v>4464</v>
      </c>
      <c r="G55" s="361">
        <f>F55*0.75</f>
        <v>3348</v>
      </c>
      <c r="H55" s="362">
        <f>F55*0.5</f>
        <v>2232</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436">
        <f>F61*1.2</f>
        <v>6652.8</v>
      </c>
      <c r="E61" s="361">
        <f>F61*1.1</f>
        <v>6098.4000000000005</v>
      </c>
      <c r="F61" s="361">
        <v>5544</v>
      </c>
      <c r="G61" s="361">
        <f>F61*0.75</f>
        <v>4158</v>
      </c>
      <c r="H61" s="362">
        <f>F61*0.5</f>
        <v>2772</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506">
        <v>120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780 до 15600</v>
      </c>
      <c r="E71" s="399"/>
      <c r="F71" s="399"/>
      <c r="G71" s="399"/>
      <c r="H71" s="400"/>
    </row>
    <row r="72" spans="1:8" ht="37.5" customHeight="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411">
        <v>780</v>
      </c>
      <c r="E72" s="412"/>
      <c r="F72" s="412"/>
      <c r="G72" s="412"/>
      <c r="H72" s="413"/>
    </row>
    <row r="73" spans="1:8" ht="37.5" customHeight="1" x14ac:dyDescent="0.2">
      <c r="A73" s="396" t="s">
        <v>40</v>
      </c>
      <c r="B73" s="397"/>
      <c r="C73" s="410"/>
      <c r="D73" s="337">
        <v>1560</v>
      </c>
      <c r="E73" s="338"/>
      <c r="F73" s="338"/>
      <c r="G73" s="338"/>
      <c r="H73" s="339"/>
    </row>
    <row r="74" spans="1:8" ht="37.5" customHeight="1" x14ac:dyDescent="0.2">
      <c r="A74" s="396" t="s">
        <v>41</v>
      </c>
      <c r="B74" s="397"/>
      <c r="C74" s="410"/>
      <c r="D74" s="337">
        <v>2340</v>
      </c>
      <c r="E74" s="338"/>
      <c r="F74" s="338"/>
      <c r="G74" s="338"/>
      <c r="H74" s="339"/>
    </row>
    <row r="75" spans="1:8" ht="37.5" customHeight="1" x14ac:dyDescent="0.2">
      <c r="A75" s="396" t="s">
        <v>42</v>
      </c>
      <c r="B75" s="397"/>
      <c r="C75" s="410"/>
      <c r="D75" s="337">
        <v>3120</v>
      </c>
      <c r="E75" s="338"/>
      <c r="F75" s="338"/>
      <c r="G75" s="338"/>
      <c r="H75" s="339"/>
    </row>
    <row r="76" spans="1:8" ht="37.5" customHeight="1" x14ac:dyDescent="0.2">
      <c r="A76" s="396" t="s">
        <v>43</v>
      </c>
      <c r="B76" s="397"/>
      <c r="C76" s="410"/>
      <c r="D76" s="337">
        <v>3900</v>
      </c>
      <c r="E76" s="338"/>
      <c r="F76" s="338"/>
      <c r="G76" s="338"/>
      <c r="H76" s="339"/>
    </row>
    <row r="77" spans="1:8" ht="37.5" customHeight="1" x14ac:dyDescent="0.2">
      <c r="A77" s="396" t="s">
        <v>44</v>
      </c>
      <c r="B77" s="397"/>
      <c r="C77" s="410"/>
      <c r="D77" s="337">
        <v>4680</v>
      </c>
      <c r="E77" s="338"/>
      <c r="F77" s="338"/>
      <c r="G77" s="338"/>
      <c r="H77" s="339"/>
    </row>
    <row r="78" spans="1:8" ht="37.5" customHeight="1" x14ac:dyDescent="0.2">
      <c r="A78" s="396" t="s">
        <v>45</v>
      </c>
      <c r="B78" s="397"/>
      <c r="C78" s="410"/>
      <c r="D78" s="337">
        <v>5460</v>
      </c>
      <c r="E78" s="338"/>
      <c r="F78" s="338"/>
      <c r="G78" s="338"/>
      <c r="H78" s="339"/>
    </row>
    <row r="79" spans="1:8" ht="37.5" customHeight="1" x14ac:dyDescent="0.2">
      <c r="A79" s="396" t="s">
        <v>46</v>
      </c>
      <c r="B79" s="397"/>
      <c r="C79" s="410"/>
      <c r="D79" s="337">
        <v>6240</v>
      </c>
      <c r="E79" s="338"/>
      <c r="F79" s="338"/>
      <c r="G79" s="338"/>
      <c r="H79" s="339"/>
    </row>
    <row r="80" spans="1:8" ht="37.5" customHeight="1" x14ac:dyDescent="0.2">
      <c r="A80" s="396" t="s">
        <v>47</v>
      </c>
      <c r="B80" s="397"/>
      <c r="C80" s="410"/>
      <c r="D80" s="337">
        <v>7020</v>
      </c>
      <c r="E80" s="338"/>
      <c r="F80" s="338"/>
      <c r="G80" s="338"/>
      <c r="H80" s="339"/>
    </row>
    <row r="81" spans="1:8" ht="37.5" customHeight="1" x14ac:dyDescent="0.2">
      <c r="A81" s="396" t="s">
        <v>48</v>
      </c>
      <c r="B81" s="397"/>
      <c r="C81" s="410"/>
      <c r="D81" s="337">
        <v>7800</v>
      </c>
      <c r="E81" s="338"/>
      <c r="F81" s="338"/>
      <c r="G81" s="338"/>
      <c r="H81" s="339"/>
    </row>
    <row r="82" spans="1:8" ht="37.5" customHeight="1" x14ac:dyDescent="0.2">
      <c r="A82" s="396" t="s">
        <v>49</v>
      </c>
      <c r="B82" s="397"/>
      <c r="C82" s="410"/>
      <c r="D82" s="337">
        <v>8580</v>
      </c>
      <c r="E82" s="338"/>
      <c r="F82" s="338"/>
      <c r="G82" s="338"/>
      <c r="H82" s="339"/>
    </row>
    <row r="83" spans="1:8" ht="37.5" customHeight="1" x14ac:dyDescent="0.2">
      <c r="A83" s="396" t="s">
        <v>50</v>
      </c>
      <c r="B83" s="397"/>
      <c r="C83" s="410"/>
      <c r="D83" s="337">
        <v>9360</v>
      </c>
      <c r="E83" s="338"/>
      <c r="F83" s="338"/>
      <c r="G83" s="338"/>
      <c r="H83" s="339"/>
    </row>
    <row r="84" spans="1:8" ht="37.5" customHeight="1" x14ac:dyDescent="0.2">
      <c r="A84" s="396" t="s">
        <v>51</v>
      </c>
      <c r="B84" s="397"/>
      <c r="C84" s="410"/>
      <c r="D84" s="337">
        <v>10140</v>
      </c>
      <c r="E84" s="338"/>
      <c r="F84" s="338"/>
      <c r="G84" s="338"/>
      <c r="H84" s="339"/>
    </row>
    <row r="85" spans="1:8" ht="37.5" customHeight="1" x14ac:dyDescent="0.2">
      <c r="A85" s="396" t="s">
        <v>52</v>
      </c>
      <c r="B85" s="397"/>
      <c r="C85" s="410"/>
      <c r="D85" s="337">
        <v>10920</v>
      </c>
      <c r="E85" s="338"/>
      <c r="F85" s="338"/>
      <c r="G85" s="338"/>
      <c r="H85" s="339"/>
    </row>
    <row r="86" spans="1:8" ht="37.5" customHeight="1" x14ac:dyDescent="0.2">
      <c r="A86" s="396" t="s">
        <v>53</v>
      </c>
      <c r="B86" s="397"/>
      <c r="C86" s="410"/>
      <c r="D86" s="337">
        <v>11700</v>
      </c>
      <c r="E86" s="338"/>
      <c r="F86" s="338"/>
      <c r="G86" s="338"/>
      <c r="H86" s="339"/>
    </row>
    <row r="87" spans="1:8" ht="37.5" customHeight="1" x14ac:dyDescent="0.2">
      <c r="A87" s="396" t="s">
        <v>54</v>
      </c>
      <c r="B87" s="397"/>
      <c r="C87" s="410"/>
      <c r="D87" s="337">
        <v>12480</v>
      </c>
      <c r="E87" s="338"/>
      <c r="F87" s="338"/>
      <c r="G87" s="338"/>
      <c r="H87" s="339"/>
    </row>
    <row r="88" spans="1:8" ht="37.5" customHeight="1" x14ac:dyDescent="0.2">
      <c r="A88" s="396" t="s">
        <v>55</v>
      </c>
      <c r="B88" s="397"/>
      <c r="C88" s="410"/>
      <c r="D88" s="337">
        <v>13260</v>
      </c>
      <c r="E88" s="338"/>
      <c r="F88" s="338"/>
      <c r="G88" s="338"/>
      <c r="H88" s="339"/>
    </row>
    <row r="89" spans="1:8" ht="37.5" customHeight="1" x14ac:dyDescent="0.2">
      <c r="A89" s="396" t="s">
        <v>56</v>
      </c>
      <c r="B89" s="397"/>
      <c r="C89" s="410"/>
      <c r="D89" s="337">
        <v>14040</v>
      </c>
      <c r="E89" s="338"/>
      <c r="F89" s="338"/>
      <c r="G89" s="338"/>
      <c r="H89" s="339"/>
    </row>
    <row r="90" spans="1:8" ht="37.5" customHeight="1" x14ac:dyDescent="0.2">
      <c r="A90" s="396" t="s">
        <v>57</v>
      </c>
      <c r="B90" s="397"/>
      <c r="C90" s="410"/>
      <c r="D90" s="337">
        <v>14820</v>
      </c>
      <c r="E90" s="338"/>
      <c r="F90" s="338"/>
      <c r="G90" s="338"/>
      <c r="H90" s="339"/>
    </row>
    <row r="91" spans="1:8" ht="37.5" customHeight="1" thickBot="1" x14ac:dyDescent="0.25">
      <c r="A91" s="396" t="s">
        <v>58</v>
      </c>
      <c r="B91" s="397"/>
      <c r="C91" s="410"/>
      <c r="D91" s="337">
        <v>15600</v>
      </c>
      <c r="E91" s="338"/>
      <c r="F91" s="338"/>
      <c r="G91" s="338"/>
      <c r="H91" s="339"/>
    </row>
    <row r="92" spans="1:8" ht="50.1" customHeight="1" thickBot="1" x14ac:dyDescent="0.25">
      <c r="A92" s="386" t="s">
        <v>59</v>
      </c>
      <c r="B92" s="387"/>
      <c r="C92" s="387"/>
      <c r="D92" s="398" t="str">
        <f>"от "&amp;MIN(D93:D102)&amp;" до "&amp;MAX(D93:D102)</f>
        <v>от 240 до 4080</v>
      </c>
      <c r="E92" s="399"/>
      <c r="F92" s="399"/>
      <c r="G92" s="399"/>
      <c r="H92" s="400"/>
    </row>
    <row r="93" spans="1:8" ht="151.5" x14ac:dyDescent="0.2">
      <c r="A93" s="62" t="s">
        <v>60</v>
      </c>
      <c r="B93" s="63" t="s">
        <v>13</v>
      </c>
      <c r="C93" s="107"/>
      <c r="D93" s="401">
        <v>540</v>
      </c>
      <c r="E93" s="401"/>
      <c r="F93" s="401"/>
      <c r="G93" s="401"/>
      <c r="H93" s="402"/>
    </row>
    <row r="94" spans="1:8" ht="37.5" customHeight="1" x14ac:dyDescent="0.2">
      <c r="A94" s="356"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368">
        <v>360</v>
      </c>
      <c r="E94" s="368"/>
      <c r="F94" s="368"/>
      <c r="G94" s="368"/>
      <c r="H94" s="369"/>
    </row>
    <row r="95" spans="1:8" ht="37.5" customHeight="1" x14ac:dyDescent="0.2">
      <c r="A95" s="356" t="s">
        <v>62</v>
      </c>
      <c r="B95" s="395"/>
      <c r="C95" s="404"/>
      <c r="D95" s="368">
        <v>3000</v>
      </c>
      <c r="E95" s="368"/>
      <c r="F95" s="368"/>
      <c r="G95" s="368"/>
      <c r="H95" s="369"/>
    </row>
    <row r="96" spans="1:8" ht="37.5" customHeight="1" x14ac:dyDescent="0.2">
      <c r="A96" s="356" t="s">
        <v>63</v>
      </c>
      <c r="B96" s="395"/>
      <c r="C96" s="404"/>
      <c r="D96" s="368">
        <v>1200</v>
      </c>
      <c r="E96" s="368"/>
      <c r="F96" s="368"/>
      <c r="G96" s="368"/>
      <c r="H96" s="369"/>
    </row>
    <row r="97" spans="1:8" ht="37.5" customHeight="1" x14ac:dyDescent="0.2">
      <c r="A97" s="335" t="s">
        <v>64</v>
      </c>
      <c r="B97" s="336"/>
      <c r="C97" s="404"/>
      <c r="D97" s="368">
        <v>3300</v>
      </c>
      <c r="E97" s="368"/>
      <c r="F97" s="368"/>
      <c r="G97" s="368"/>
      <c r="H97" s="369"/>
    </row>
    <row r="98" spans="1:8" ht="37.5" customHeight="1" x14ac:dyDescent="0.2">
      <c r="A98" s="356" t="s">
        <v>65</v>
      </c>
      <c r="B98" s="395"/>
      <c r="C98" s="404"/>
      <c r="D98" s="368">
        <v>240</v>
      </c>
      <c r="E98" s="368"/>
      <c r="F98" s="368"/>
      <c r="G98" s="368"/>
      <c r="H98" s="369"/>
    </row>
    <row r="99" spans="1:8" ht="37.5" customHeight="1" x14ac:dyDescent="0.2">
      <c r="A99" s="356" t="s">
        <v>66</v>
      </c>
      <c r="B99" s="395"/>
      <c r="C99" s="404"/>
      <c r="D99" s="368">
        <v>240</v>
      </c>
      <c r="E99" s="368"/>
      <c r="F99" s="368"/>
      <c r="G99" s="368"/>
      <c r="H99" s="369"/>
    </row>
    <row r="100" spans="1:8" ht="37.5" customHeight="1" x14ac:dyDescent="0.2">
      <c r="A100" s="356" t="s">
        <v>67</v>
      </c>
      <c r="B100" s="395"/>
      <c r="C100" s="404"/>
      <c r="D100" s="368">
        <v>480</v>
      </c>
      <c r="E100" s="368"/>
      <c r="F100" s="368"/>
      <c r="G100" s="368"/>
      <c r="H100" s="369"/>
    </row>
    <row r="101" spans="1:8" ht="37.5" customHeight="1" x14ac:dyDescent="0.2">
      <c r="A101" s="356" t="s">
        <v>68</v>
      </c>
      <c r="B101" s="395"/>
      <c r="C101" s="404"/>
      <c r="D101" s="368">
        <v>720</v>
      </c>
      <c r="E101" s="368"/>
      <c r="F101" s="368"/>
      <c r="G101" s="368"/>
      <c r="H101" s="369"/>
    </row>
    <row r="102" spans="1:8" ht="37.5" customHeight="1" thickBot="1" x14ac:dyDescent="0.25">
      <c r="A102" s="406" t="s">
        <v>69</v>
      </c>
      <c r="B102" s="407"/>
      <c r="C102" s="405"/>
      <c r="D102" s="393">
        <v>4080</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55.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379">
        <v>1440</v>
      </c>
      <c r="E106" s="379"/>
      <c r="F106" s="379"/>
      <c r="G106" s="379"/>
      <c r="H106" s="380"/>
    </row>
    <row r="107" spans="1:8" ht="55.5" customHeight="1" thickBot="1" x14ac:dyDescent="0.25">
      <c r="A107" s="381" t="s">
        <v>74</v>
      </c>
      <c r="B107" s="382"/>
      <c r="C107" s="377"/>
      <c r="D107" s="383" t="s">
        <v>75</v>
      </c>
      <c r="E107" s="384"/>
      <c r="F107" s="384"/>
      <c r="G107" s="384"/>
      <c r="H107" s="385"/>
    </row>
    <row r="108" spans="1:8" ht="55.5" customHeight="1" x14ac:dyDescent="0.2">
      <c r="A108" s="363" t="s">
        <v>76</v>
      </c>
      <c r="B108" s="364"/>
      <c r="C108" s="377"/>
      <c r="D108" s="368">
        <f>D106/4</f>
        <v>360</v>
      </c>
      <c r="E108" s="368"/>
      <c r="F108" s="368"/>
      <c r="G108" s="368"/>
      <c r="H108" s="369"/>
    </row>
    <row r="109" spans="1:8" ht="55.5" customHeight="1" x14ac:dyDescent="0.2">
      <c r="A109" s="363" t="s">
        <v>77</v>
      </c>
      <c r="B109" s="364"/>
      <c r="C109" s="377"/>
      <c r="D109" s="368">
        <f>D106/5</f>
        <v>288</v>
      </c>
      <c r="E109" s="368"/>
      <c r="F109" s="368"/>
      <c r="G109" s="368"/>
      <c r="H109" s="369"/>
    </row>
    <row r="110" spans="1:8" ht="55.5" customHeight="1" x14ac:dyDescent="0.2">
      <c r="A110" s="363" t="s">
        <v>78</v>
      </c>
      <c r="B110" s="364"/>
      <c r="C110" s="377"/>
      <c r="D110" s="368">
        <f>D106/6</f>
        <v>240</v>
      </c>
      <c r="E110" s="368"/>
      <c r="F110" s="368"/>
      <c r="G110" s="368"/>
      <c r="H110" s="369"/>
    </row>
    <row r="111" spans="1:8" ht="55.5" customHeight="1" x14ac:dyDescent="0.2">
      <c r="A111" s="363" t="s">
        <v>79</v>
      </c>
      <c r="B111" s="364"/>
      <c r="C111" s="377"/>
      <c r="D111" s="368">
        <f>D106/7</f>
        <v>205.71428571428572</v>
      </c>
      <c r="E111" s="368"/>
      <c r="F111" s="368"/>
      <c r="G111" s="368"/>
      <c r="H111" s="369"/>
    </row>
    <row r="112" spans="1:8" ht="55.5" customHeight="1" x14ac:dyDescent="0.2">
      <c r="A112" s="363" t="s">
        <v>80</v>
      </c>
      <c r="B112" s="364"/>
      <c r="C112" s="377"/>
      <c r="D112" s="368">
        <f>D106/8</f>
        <v>180</v>
      </c>
      <c r="E112" s="368"/>
      <c r="F112" s="368"/>
      <c r="G112" s="368"/>
      <c r="H112" s="369"/>
    </row>
    <row r="113" spans="1:8" ht="55.5" customHeight="1" x14ac:dyDescent="0.2">
      <c r="A113" s="363" t="s">
        <v>81</v>
      </c>
      <c r="B113" s="364"/>
      <c r="C113" s="377"/>
      <c r="D113" s="368">
        <f>D106/9</f>
        <v>160</v>
      </c>
      <c r="E113" s="368"/>
      <c r="F113" s="368"/>
      <c r="G113" s="368"/>
      <c r="H113" s="369"/>
    </row>
    <row r="114" spans="1:8" ht="55.5" customHeight="1" x14ac:dyDescent="0.2">
      <c r="A114" s="363" t="s">
        <v>82</v>
      </c>
      <c r="B114" s="364"/>
      <c r="C114" s="377"/>
      <c r="D114" s="368">
        <f>D106/10</f>
        <v>144</v>
      </c>
      <c r="E114" s="368"/>
      <c r="F114" s="368"/>
      <c r="G114" s="368"/>
      <c r="H114" s="369"/>
    </row>
    <row r="115" spans="1:8" ht="55.5" customHeight="1" thickBot="1" x14ac:dyDescent="0.25">
      <c r="A115" s="374" t="s">
        <v>83</v>
      </c>
      <c r="B115" s="375"/>
      <c r="C115" s="377"/>
      <c r="D115" s="379">
        <v>2448</v>
      </c>
      <c r="E115" s="379"/>
      <c r="F115" s="379"/>
      <c r="G115" s="379"/>
      <c r="H115" s="380"/>
    </row>
    <row r="116" spans="1:8" ht="55.5" customHeight="1" thickBot="1" x14ac:dyDescent="0.25">
      <c r="A116" s="381" t="s">
        <v>74</v>
      </c>
      <c r="B116" s="382"/>
      <c r="C116" s="377"/>
      <c r="D116" s="383" t="s">
        <v>75</v>
      </c>
      <c r="E116" s="384"/>
      <c r="F116" s="384"/>
      <c r="G116" s="384"/>
      <c r="H116" s="385"/>
    </row>
    <row r="117" spans="1:8" ht="55.5" customHeight="1" x14ac:dyDescent="0.2">
      <c r="A117" s="363" t="s">
        <v>76</v>
      </c>
      <c r="B117" s="364"/>
      <c r="C117" s="377"/>
      <c r="D117" s="368">
        <v>612</v>
      </c>
      <c r="E117" s="368"/>
      <c r="F117" s="368"/>
      <c r="G117" s="368"/>
      <c r="H117" s="369"/>
    </row>
    <row r="118" spans="1:8" ht="55.5" customHeight="1" x14ac:dyDescent="0.2">
      <c r="A118" s="363" t="s">
        <v>77</v>
      </c>
      <c r="B118" s="364"/>
      <c r="C118" s="377"/>
      <c r="D118" s="368">
        <v>489.59999999999997</v>
      </c>
      <c r="E118" s="368"/>
      <c r="F118" s="368"/>
      <c r="G118" s="368"/>
      <c r="H118" s="369"/>
    </row>
    <row r="119" spans="1:8" ht="55.5" customHeight="1" x14ac:dyDescent="0.2">
      <c r="A119" s="363" t="s">
        <v>78</v>
      </c>
      <c r="B119" s="364"/>
      <c r="C119" s="377"/>
      <c r="D119" s="368">
        <v>408</v>
      </c>
      <c r="E119" s="368"/>
      <c r="F119" s="368"/>
      <c r="G119" s="368"/>
      <c r="H119" s="369"/>
    </row>
    <row r="120" spans="1:8" ht="55.5" customHeight="1" x14ac:dyDescent="0.2">
      <c r="A120" s="363" t="s">
        <v>79</v>
      </c>
      <c r="B120" s="364"/>
      <c r="C120" s="377"/>
      <c r="D120" s="368">
        <v>349.71428571428572</v>
      </c>
      <c r="E120" s="368"/>
      <c r="F120" s="368"/>
      <c r="G120" s="368"/>
      <c r="H120" s="369"/>
    </row>
    <row r="121" spans="1:8" ht="55.5" customHeight="1" x14ac:dyDescent="0.2">
      <c r="A121" s="363" t="s">
        <v>80</v>
      </c>
      <c r="B121" s="364"/>
      <c r="C121" s="377"/>
      <c r="D121" s="368">
        <v>306</v>
      </c>
      <c r="E121" s="368"/>
      <c r="F121" s="368"/>
      <c r="G121" s="368"/>
      <c r="H121" s="369"/>
    </row>
    <row r="122" spans="1:8" ht="55.5" customHeight="1" x14ac:dyDescent="0.2">
      <c r="A122" s="363" t="s">
        <v>81</v>
      </c>
      <c r="B122" s="364"/>
      <c r="C122" s="377"/>
      <c r="D122" s="368">
        <v>272</v>
      </c>
      <c r="E122" s="368"/>
      <c r="F122" s="368"/>
      <c r="G122" s="368"/>
      <c r="H122" s="369"/>
    </row>
    <row r="123" spans="1:8" ht="55.5" customHeight="1" thickBot="1" x14ac:dyDescent="0.25">
      <c r="A123" s="363" t="s">
        <v>82</v>
      </c>
      <c r="B123" s="364"/>
      <c r="C123" s="378"/>
      <c r="D123" s="368">
        <v>244.79999999999998</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353">
        <v>7050</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66" t="str">
        <f>"Интернет-площадка 2gis.ru на основе Cправочника организаций "&amp;$C$2&amp;""</f>
        <v>Интернет-площадка 2gis.ru на основе Cправочника организаций "2ГИС.НАХОДКА"</v>
      </c>
      <c r="D126" s="360">
        <v>2100</v>
      </c>
      <c r="E126" s="361"/>
      <c r="F126" s="361"/>
      <c r="G126" s="361"/>
      <c r="H126" s="362"/>
    </row>
    <row r="127" spans="1:8" ht="50.1" customHeight="1" x14ac:dyDescent="0.2">
      <c r="A127" s="335" t="s">
        <v>86</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367">
        <v>960</v>
      </c>
      <c r="E127" s="351"/>
      <c r="F127" s="351"/>
      <c r="G127" s="351"/>
      <c r="H127" s="352"/>
    </row>
    <row r="128" spans="1:8" ht="50.1" customHeight="1" x14ac:dyDescent="0.2">
      <c r="A128" s="335" t="s">
        <v>87</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37">
        <v>2040</v>
      </c>
      <c r="E128" s="338"/>
      <c r="F128" s="338"/>
      <c r="G128" s="338"/>
      <c r="H128" s="339"/>
    </row>
    <row r="129" spans="1:8" ht="50.1" customHeight="1" x14ac:dyDescent="0.2">
      <c r="A129" s="335" t="s">
        <v>88</v>
      </c>
      <c r="B129" s="336"/>
      <c r="C129" s="67" t="str">
        <f>"Интернет-площадка 2gis.ru на основе Cправочника организаций "&amp;$C$2&amp;""</f>
        <v>Интернет-площадка 2gis.ru на основе Cправочника организаций "2ГИС.НАХОДКА"</v>
      </c>
      <c r="D129" s="337">
        <v>3300</v>
      </c>
      <c r="E129" s="338"/>
      <c r="F129" s="338"/>
      <c r="G129" s="338"/>
      <c r="H129" s="339"/>
    </row>
    <row r="130" spans="1:8" ht="50.1" customHeight="1" x14ac:dyDescent="0.2">
      <c r="A130" s="335" t="s">
        <v>89</v>
      </c>
      <c r="B130" s="336"/>
      <c r="C130" s="67" t="str">
        <f>"Интернет-площадка 2gis.ru на основе Cправочника организаций "&amp;$C$2&amp;""</f>
        <v>Интернет-площадка 2gis.ru на основе Cправочника организаций "2ГИС.НАХОДКА"</v>
      </c>
      <c r="D130" s="337">
        <v>3960</v>
      </c>
      <c r="E130" s="338"/>
      <c r="F130" s="338"/>
      <c r="G130" s="338"/>
      <c r="H130" s="339"/>
    </row>
    <row r="131" spans="1:8" ht="50.1" customHeight="1" x14ac:dyDescent="0.2">
      <c r="A131" s="335" t="s">
        <v>90</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37">
        <v>2520</v>
      </c>
      <c r="E131" s="338"/>
      <c r="F131" s="338"/>
      <c r="G131" s="338"/>
      <c r="H131" s="339"/>
    </row>
    <row r="132" spans="1:8" ht="50.1" customHeight="1" x14ac:dyDescent="0.2">
      <c r="A132" s="335" t="s">
        <v>91</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37">
        <v>1500</v>
      </c>
      <c r="E132" s="338"/>
      <c r="F132" s="338"/>
      <c r="G132" s="338"/>
      <c r="H132" s="339"/>
    </row>
    <row r="133" spans="1:8" ht="50.1" customHeight="1" x14ac:dyDescent="0.2">
      <c r="A133" s="335" t="s">
        <v>92</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37">
        <v>2520</v>
      </c>
      <c r="E133" s="338"/>
      <c r="F133" s="338"/>
      <c r="G133" s="338"/>
      <c r="H133" s="339"/>
    </row>
    <row r="134" spans="1:8" ht="50.1" customHeight="1" x14ac:dyDescent="0.2">
      <c r="A134" s="335" t="s">
        <v>93</v>
      </c>
      <c r="B134" s="336"/>
      <c r="C134" s="68" t="str">
        <f>C127</f>
        <v>Электронный справочник на основе Справочника организаций "2ГИС.НАХОДКА" (версия для ПК)</v>
      </c>
      <c r="D134" s="337">
        <v>4002</v>
      </c>
      <c r="E134" s="338"/>
      <c r="F134" s="338"/>
      <c r="G134" s="338"/>
      <c r="H134" s="339"/>
    </row>
    <row r="135" spans="1:8" ht="50.1" customHeight="1" x14ac:dyDescent="0.2">
      <c r="A135" s="335" t="s">
        <v>94</v>
      </c>
      <c r="B135" s="336"/>
      <c r="C135" s="67" t="s">
        <v>95</v>
      </c>
      <c r="D135" s="337">
        <v>510</v>
      </c>
      <c r="E135" s="338"/>
      <c r="F135" s="338"/>
      <c r="G135" s="338"/>
      <c r="H135" s="339"/>
    </row>
    <row r="136" spans="1:8" ht="65.25" customHeight="1" x14ac:dyDescent="0.2">
      <c r="A136" s="335" t="s">
        <v>96</v>
      </c>
      <c r="B136" s="336"/>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37">
        <v>1800</v>
      </c>
      <c r="E136" s="338"/>
      <c r="F136" s="338"/>
      <c r="G136" s="338"/>
      <c r="H136" s="339"/>
    </row>
    <row r="137" spans="1:8" ht="65.25" customHeight="1" x14ac:dyDescent="0.2">
      <c r="A137" s="335" t="s">
        <v>97</v>
      </c>
      <c r="B137" s="336"/>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37">
        <v>1440</v>
      </c>
      <c r="E137" s="338"/>
      <c r="F137" s="338"/>
      <c r="G137" s="338"/>
      <c r="H137" s="339"/>
    </row>
    <row r="138" spans="1:8" ht="65.25" customHeight="1" x14ac:dyDescent="0.2">
      <c r="A138" s="335" t="s">
        <v>98</v>
      </c>
      <c r="B138" s="336"/>
      <c r="C138"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37">
        <v>1200</v>
      </c>
      <c r="E138" s="338"/>
      <c r="F138" s="338"/>
      <c r="G138" s="338"/>
      <c r="H138" s="339"/>
    </row>
    <row r="139" spans="1:8" ht="65.25" customHeight="1" x14ac:dyDescent="0.2">
      <c r="A139" s="335" t="s">
        <v>99</v>
      </c>
      <c r="B139" s="336"/>
      <c r="C139"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37">
        <v>720</v>
      </c>
      <c r="E139" s="338"/>
      <c r="F139" s="338"/>
      <c r="G139" s="338"/>
      <c r="H139" s="339"/>
    </row>
    <row r="140" spans="1:8" ht="65.25" customHeight="1" x14ac:dyDescent="0.2">
      <c r="A140" s="335" t="s">
        <v>100</v>
      </c>
      <c r="B140" s="336"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37">
        <v>3300</v>
      </c>
      <c r="E140" s="338"/>
      <c r="F140" s="338"/>
      <c r="G140" s="338"/>
      <c r="H140" s="339"/>
    </row>
    <row r="141" spans="1:8" ht="65.25" customHeight="1" x14ac:dyDescent="0.2">
      <c r="A141" s="335" t="s">
        <v>101</v>
      </c>
      <c r="B141" s="336"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37">
        <v>2004</v>
      </c>
      <c r="E141" s="338"/>
      <c r="F141" s="338"/>
      <c r="G141" s="338"/>
      <c r="H141" s="339"/>
    </row>
    <row r="142" spans="1:8" ht="50.1" customHeight="1" thickBot="1" x14ac:dyDescent="0.25">
      <c r="A142" s="335" t="s">
        <v>102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37">
        <v>6000</v>
      </c>
      <c r="E142" s="338"/>
      <c r="F142" s="338"/>
      <c r="G142" s="338"/>
      <c r="H142" s="33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37">
        <v>900</v>
      </c>
      <c r="E143" s="338"/>
      <c r="F143" s="338"/>
      <c r="G143" s="338"/>
      <c r="H143" s="33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4" s="337">
        <v>50010</v>
      </c>
      <c r="E144" s="338"/>
      <c r="F144" s="338"/>
      <c r="G144" s="338"/>
      <c r="H144" s="33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5" s="337">
        <v>1500</v>
      </c>
      <c r="E145" s="338"/>
      <c r="F145" s="338"/>
      <c r="G145" s="338"/>
      <c r="H145" s="33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37">
        <v>3000</v>
      </c>
      <c r="E146" s="338"/>
      <c r="F146" s="338"/>
      <c r="G146" s="338"/>
      <c r="H146" s="339"/>
    </row>
    <row r="147" spans="1:8" s="16" customFormat="1" ht="96" customHeight="1" x14ac:dyDescent="0.2">
      <c r="A147" s="356" t="s">
        <v>106</v>
      </c>
      <c r="B147" s="357"/>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7" s="337">
        <v>2502</v>
      </c>
      <c r="E147" s="338"/>
      <c r="F147" s="338"/>
      <c r="G147" s="338"/>
      <c r="H147" s="339"/>
    </row>
    <row r="148" spans="1:8" ht="50.1" customHeight="1" x14ac:dyDescent="0.2">
      <c r="A148" s="335" t="s">
        <v>107</v>
      </c>
      <c r="B148" s="336"/>
      <c r="C148" s="67" t="str">
        <f>"Интернет-площадка 2gis.ru на основе Cправочника организаций "&amp;$C$2&amp;""</f>
        <v>Интернет-площадка 2gis.ru на основе Cправочника организаций "2ГИС.НАХОДКА"</v>
      </c>
      <c r="D148" s="337">
        <v>3000</v>
      </c>
      <c r="E148" s="338"/>
      <c r="F148" s="338"/>
      <c r="G148" s="338"/>
      <c r="H148" s="339"/>
    </row>
    <row r="149" spans="1:8" ht="50.1" customHeight="1" x14ac:dyDescent="0.2">
      <c r="A149" s="335" t="s">
        <v>108</v>
      </c>
      <c r="B149" s="336"/>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37">
        <v>1440</v>
      </c>
      <c r="E149" s="338"/>
      <c r="F149" s="338"/>
      <c r="G149" s="338"/>
      <c r="H149" s="339"/>
    </row>
    <row r="150" spans="1:8" ht="50.1" customHeight="1" x14ac:dyDescent="0.2">
      <c r="A150" s="335" t="s">
        <v>109</v>
      </c>
      <c r="B150" s="336"/>
      <c r="C150" s="67" t="str">
        <f t="shared" si="1"/>
        <v>Электронный справочник на основе Справочника организаций "2ГИС.НАХОДКА" (версия для ПК)</v>
      </c>
      <c r="D150" s="337">
        <v>2880</v>
      </c>
      <c r="E150" s="338"/>
      <c r="F150" s="338"/>
      <c r="G150" s="338"/>
      <c r="H150" s="339"/>
    </row>
    <row r="151" spans="1:8" ht="50.1" customHeight="1" x14ac:dyDescent="0.2">
      <c r="A151" s="335" t="s">
        <v>110</v>
      </c>
      <c r="B151" s="336"/>
      <c r="C151" s="67" t="str">
        <f>"Интернет-площадка 2gis.ru на основе Cправочника организаций "&amp;$C$2&amp;""</f>
        <v>Интернет-площадка 2gis.ru на основе Cправочника организаций "2ГИС.НАХОДКА"</v>
      </c>
      <c r="D151" s="337">
        <v>4680</v>
      </c>
      <c r="E151" s="338"/>
      <c r="F151" s="338"/>
      <c r="G151" s="338"/>
      <c r="H151" s="339"/>
    </row>
    <row r="152" spans="1:8" ht="50.1" customHeight="1" x14ac:dyDescent="0.2">
      <c r="A152" s="335" t="s">
        <v>111</v>
      </c>
      <c r="B152" s="336"/>
      <c r="C152" s="67" t="str">
        <f>"Интернет-площадка 2gis.ru на основе Cправочника организаций "&amp;$C$2&amp;""</f>
        <v>Интернет-площадка 2gis.ru на основе Cправочника организаций "2ГИС.НАХОДКА"</v>
      </c>
      <c r="D152" s="337">
        <v>5616</v>
      </c>
      <c r="E152" s="338"/>
      <c r="F152" s="338"/>
      <c r="G152" s="338"/>
      <c r="H152" s="339"/>
    </row>
    <row r="153" spans="1:8" ht="50.1" customHeight="1" x14ac:dyDescent="0.2">
      <c r="A153" s="335" t="s">
        <v>112</v>
      </c>
      <c r="B153" s="336"/>
      <c r="C153" s="67" t="str">
        <f t="shared" si="1"/>
        <v>Электронный справочник на основе Справочника организаций "2ГИС.НАХОДКА" (версия для ПК)</v>
      </c>
      <c r="D153" s="337">
        <v>3600</v>
      </c>
      <c r="E153" s="338"/>
      <c r="F153" s="338"/>
      <c r="G153" s="338"/>
      <c r="H153" s="339"/>
    </row>
    <row r="154" spans="1:8" ht="50.1" customHeight="1" x14ac:dyDescent="0.2">
      <c r="A154" s="335" t="s">
        <v>113</v>
      </c>
      <c r="B154" s="336"/>
      <c r="C154" s="67" t="str">
        <f t="shared" si="1"/>
        <v>Электронный справочник на основе Справочника организаций "2ГИС.НАХОДКА" (версия для ПК)</v>
      </c>
      <c r="D154" s="337">
        <v>2160</v>
      </c>
      <c r="E154" s="338"/>
      <c r="F154" s="338"/>
      <c r="G154" s="338"/>
      <c r="H154" s="339"/>
    </row>
    <row r="155" spans="1:8" ht="50.1" customHeight="1" x14ac:dyDescent="0.2">
      <c r="A155" s="335" t="s">
        <v>114</v>
      </c>
      <c r="B155" s="336"/>
      <c r="C155" s="67" t="str">
        <f t="shared" si="1"/>
        <v>Электронный справочник на основе Справочника организаций "2ГИС.НАХОДКА" (версия для ПК)</v>
      </c>
      <c r="D155" s="337">
        <v>3600</v>
      </c>
      <c r="E155" s="338"/>
      <c r="F155" s="338"/>
      <c r="G155" s="338"/>
      <c r="H155" s="339"/>
    </row>
    <row r="156" spans="1:8" ht="50.1" customHeight="1" x14ac:dyDescent="0.2">
      <c r="A156" s="335" t="s">
        <v>115</v>
      </c>
      <c r="B156" s="336"/>
      <c r="C156" s="67" t="s">
        <v>95</v>
      </c>
      <c r="D156" s="337">
        <v>720</v>
      </c>
      <c r="E156" s="338"/>
      <c r="F156" s="338"/>
      <c r="G156" s="338"/>
      <c r="H156" s="339"/>
    </row>
    <row r="157" spans="1:8" ht="67.5" customHeight="1" x14ac:dyDescent="0.2">
      <c r="A157" s="335" t="s">
        <v>116</v>
      </c>
      <c r="B157" s="336"/>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37">
        <v>4680</v>
      </c>
      <c r="E157" s="338"/>
      <c r="F157" s="338"/>
      <c r="G157" s="338"/>
      <c r="H157" s="339"/>
    </row>
    <row r="158" spans="1:8" ht="50.1" customHeight="1" thickBot="1" x14ac:dyDescent="0.25">
      <c r="A158" s="335" t="s">
        <v>117</v>
      </c>
      <c r="B158" s="336"/>
      <c r="C158" s="67" t="str">
        <f t="shared" si="1"/>
        <v>Электронный справочник на основе Справочника организаций "2ГИС.НАХОДКА" (версия для ПК)</v>
      </c>
      <c r="D158" s="353">
        <v>8400</v>
      </c>
      <c r="E158" s="354"/>
      <c r="F158" s="354"/>
      <c r="G158" s="354"/>
      <c r="H158" s="355"/>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37">
        <v>2004</v>
      </c>
      <c r="E160" s="338"/>
      <c r="F160" s="338"/>
      <c r="G160" s="338"/>
      <c r="H160" s="339"/>
    </row>
    <row r="161" spans="1:8" s="16" customFormat="1" ht="50.1" customHeight="1" x14ac:dyDescent="0.2">
      <c r="A161" s="335" t="s">
        <v>120</v>
      </c>
      <c r="B161" s="336"/>
      <c r="C161" s="346"/>
      <c r="D161" s="337">
        <v>2004</v>
      </c>
      <c r="E161" s="338"/>
      <c r="F161" s="338"/>
      <c r="G161" s="338"/>
      <c r="H161" s="339"/>
    </row>
    <row r="162" spans="1:8" s="16" customFormat="1" ht="50.1" customHeight="1" x14ac:dyDescent="0.2">
      <c r="A162" s="348" t="s">
        <v>121</v>
      </c>
      <c r="B162" s="349"/>
      <c r="C162" s="346"/>
      <c r="D162" s="496">
        <v>1500</v>
      </c>
      <c r="E162" s="368"/>
      <c r="F162" s="368"/>
      <c r="G162" s="368"/>
      <c r="H162" s="368"/>
    </row>
    <row r="163" spans="1:8" s="16" customFormat="1" ht="50.1" customHeight="1" x14ac:dyDescent="0.2">
      <c r="A163" s="348" t="s">
        <v>122</v>
      </c>
      <c r="B163" s="349"/>
      <c r="C163" s="346"/>
      <c r="D163" s="496">
        <v>150</v>
      </c>
      <c r="E163" s="368"/>
      <c r="F163" s="368"/>
      <c r="G163" s="368"/>
      <c r="H163" s="368"/>
    </row>
    <row r="164" spans="1:8" s="16" customFormat="1" ht="50.1" customHeight="1" thickBot="1" x14ac:dyDescent="0.25">
      <c r="A164" s="348" t="s">
        <v>123</v>
      </c>
      <c r="B164" s="349"/>
      <c r="C164" s="347"/>
      <c r="D164" s="450">
        <v>510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7" t="str">
        <f>"Интернет-площадка 2gis.ru на основе Cправочника организаций "&amp;$C$2&amp;""</f>
        <v>Интернет-площадка 2gis.ru на основе Cправочника организаций "2ГИС.НАХОДКА"</v>
      </c>
      <c r="D166" s="337">
        <v>3000</v>
      </c>
      <c r="E166" s="338"/>
      <c r="F166" s="338"/>
      <c r="G166" s="338"/>
      <c r="H166" s="339"/>
    </row>
    <row r="167" spans="1:8" ht="50.1" customHeight="1" x14ac:dyDescent="0.2">
      <c r="A167" s="335" t="s">
        <v>126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7" s="337">
        <v>1320</v>
      </c>
      <c r="E167" s="338"/>
      <c r="F167" s="338"/>
      <c r="G167" s="338"/>
      <c r="H167" s="339"/>
    </row>
    <row r="168" spans="1:8" ht="50.1" customHeight="1" x14ac:dyDescent="0.2">
      <c r="A168" s="335" t="s">
        <v>195</v>
      </c>
      <c r="B168" s="336"/>
      <c r="C168" s="67" t="str">
        <f>"Интернет-площадка 2gis.ru на основе Cправочника организаций "&amp;$C$2&amp;""</f>
        <v>Интернет-площадка 2gis.ru на основе Cправочника организаций "2ГИС.НАХОДКА"</v>
      </c>
      <c r="D168" s="337">
        <v>4200</v>
      </c>
      <c r="E168" s="338"/>
      <c r="F168" s="338"/>
      <c r="G168" s="338"/>
      <c r="H168" s="339"/>
    </row>
    <row r="169" spans="1:8" ht="50.1" customHeight="1" x14ac:dyDescent="0.2">
      <c r="A169" s="335" t="s">
        <v>128</v>
      </c>
      <c r="B169" s="336"/>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9" s="337">
        <v>1920</v>
      </c>
      <c r="E169" s="338"/>
      <c r="F169" s="338"/>
      <c r="G169" s="338"/>
      <c r="H169" s="339"/>
    </row>
    <row r="170" spans="1:8" s="16" customFormat="1" ht="126" customHeight="1" thickBot="1" x14ac:dyDescent="0.25">
      <c r="A170" s="335" t="s">
        <v>129</v>
      </c>
      <c r="B170" s="336"/>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0" s="337">
        <v>3474</v>
      </c>
      <c r="E170" s="338"/>
      <c r="F170" s="338"/>
      <c r="G170" s="338"/>
      <c r="H170" s="339"/>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6"/>
      <c r="B172" s="486"/>
      <c r="C172" s="486"/>
      <c r="D172" s="486"/>
      <c r="E172" s="486"/>
      <c r="F172" s="486"/>
      <c r="G172" s="486"/>
      <c r="H172" s="487"/>
    </row>
    <row r="173" spans="1:8" s="16" customFormat="1" ht="83.25" customHeight="1" x14ac:dyDescent="0.2">
      <c r="A173" s="488" t="s">
        <v>197</v>
      </c>
      <c r="B173" s="489"/>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490">
        <v>6240</v>
      </c>
      <c r="E173" s="491"/>
      <c r="F173" s="491"/>
      <c r="G173" s="491"/>
      <c r="H173" s="492"/>
    </row>
    <row r="174" spans="1:8" s="16" customFormat="1" ht="83.25" customHeight="1" thickBot="1" x14ac:dyDescent="0.25">
      <c r="A174" s="493" t="s">
        <v>198</v>
      </c>
      <c r="B174" s="494"/>
      <c r="C174" s="347"/>
      <c r="D174" s="495">
        <v>6240</v>
      </c>
      <c r="E174" s="393"/>
      <c r="F174" s="393"/>
      <c r="G174" s="393"/>
      <c r="H174" s="394"/>
    </row>
    <row r="175" spans="1:8" ht="50.1" customHeight="1" thickBot="1" x14ac:dyDescent="0.25">
      <c r="A175" s="329"/>
      <c r="B175" s="330"/>
      <c r="C175" s="56"/>
      <c r="D175" s="331"/>
      <c r="E175" s="331"/>
      <c r="F175" s="331"/>
      <c r="G175" s="331"/>
      <c r="H175" s="332"/>
    </row>
    <row r="176" spans="1:8" s="20" customFormat="1" ht="26.25" x14ac:dyDescent="0.2">
      <c r="A176" s="71"/>
      <c r="B176" s="72"/>
      <c r="C176" s="73"/>
      <c r="D176" s="72"/>
      <c r="E176" s="72"/>
      <c r="F176" s="72"/>
      <c r="G176" s="72"/>
      <c r="H176" s="74"/>
    </row>
    <row r="177" spans="1:8" s="16" customFormat="1" ht="21" x14ac:dyDescent="0.2">
      <c r="A177" s="71"/>
      <c r="B177" s="72"/>
      <c r="C177" s="73"/>
      <c r="D177" s="72"/>
      <c r="E177" s="72"/>
      <c r="F177" s="72"/>
      <c r="G177" s="72"/>
      <c r="H177" s="74"/>
    </row>
    <row r="178" spans="1:8" s="16" customFormat="1" ht="21" x14ac:dyDescent="0.2">
      <c r="A178" s="71"/>
      <c r="B178" s="72"/>
      <c r="C178" s="73"/>
      <c r="D178" s="72"/>
      <c r="E178" s="72"/>
      <c r="F178" s="72"/>
      <c r="G178" s="72"/>
      <c r="H178" s="74"/>
    </row>
    <row r="179" spans="1:8" s="16" customFormat="1" ht="21" x14ac:dyDescent="0.2">
      <c r="A179" s="75"/>
      <c r="B179" s="76" t="s">
        <v>130</v>
      </c>
      <c r="C179" s="333" t="s">
        <v>568</v>
      </c>
      <c r="D179" s="333"/>
      <c r="E179" s="77"/>
      <c r="F179" s="77"/>
      <c r="G179" s="77"/>
      <c r="H179" s="77"/>
    </row>
    <row r="180" spans="1:8" s="16" customFormat="1" ht="21" x14ac:dyDescent="0.2">
      <c r="A180" s="75"/>
      <c r="B180" s="77"/>
      <c r="C180" s="327" t="s">
        <v>326</v>
      </c>
      <c r="D180" s="327"/>
      <c r="E180" s="77"/>
      <c r="F180" s="77"/>
      <c r="G180" s="77"/>
      <c r="H180" s="77"/>
    </row>
    <row r="181" spans="1:8" s="16" customFormat="1" ht="21" x14ac:dyDescent="0.2">
      <c r="A181" s="75"/>
      <c r="B181" s="77"/>
      <c r="C181" s="327" t="s">
        <v>327</v>
      </c>
      <c r="D181" s="327"/>
      <c r="E181" s="77"/>
      <c r="F181" s="77"/>
      <c r="G181" s="77"/>
      <c r="H181" s="77"/>
    </row>
    <row r="182" spans="1:8" ht="21" x14ac:dyDescent="0.2">
      <c r="C182" s="327"/>
      <c r="D182" s="327"/>
      <c r="E182" s="77"/>
      <c r="F182" s="77"/>
      <c r="G182" s="77"/>
      <c r="H182" s="72"/>
    </row>
    <row r="183" spans="1:8" ht="26.25" x14ac:dyDescent="0.2">
      <c r="A183" s="324" t="str">
        <f>Абакан_юр!A171</f>
        <v>По соглашению сторон в качестве валюты платежа могут выступать украинские гривны, в этом случае курс следующий: 1 руб. = 0,5104 гривен</v>
      </c>
      <c r="B183" s="324"/>
      <c r="C183" s="324"/>
      <c r="D183" s="79"/>
      <c r="E183" s="79"/>
      <c r="F183" s="80"/>
      <c r="G183" s="328"/>
      <c r="H183" s="328"/>
    </row>
    <row r="184" spans="1:8" ht="26.25" x14ac:dyDescent="0.2">
      <c r="A184" s="324" t="str">
        <f>Абакан_юр!A172</f>
        <v>По соглашению сторон в качестве валюты платежа могут выступать дирхамы ОАЭ, в этом случае курс следующий: 1 руб. = 0,0434 дирхам</v>
      </c>
      <c r="B184" s="324"/>
      <c r="C184" s="324"/>
      <c r="D184" s="79"/>
      <c r="E184" s="79"/>
      <c r="F184" s="80"/>
      <c r="G184" s="82"/>
      <c r="H184" s="82"/>
    </row>
    <row r="185" spans="1:8" ht="26.25" x14ac:dyDescent="0.2">
      <c r="A185" s="324" t="str">
        <f>Абакан_юр!A173</f>
        <v>По соглашению сторон в качестве валюты платежа могут выступать доллары США, в этом случае курс следующий: 1 руб. = 0,0126 доллара</v>
      </c>
      <c r="B185" s="324"/>
      <c r="C185" s="324"/>
      <c r="D185" s="79"/>
      <c r="E185" s="79"/>
      <c r="F185" s="80"/>
      <c r="G185" s="82"/>
      <c r="H185" s="82"/>
    </row>
    <row r="186" spans="1:8" ht="26.25" x14ac:dyDescent="0.2">
      <c r="A186" s="324" t="str">
        <f>Абакан_юр!A174</f>
        <v>По соглашению сторон в качестве валюты платежа могут выступать евро, в этом случае курс следующий: 1 руб. = 0,0117 евро</v>
      </c>
      <c r="B186" s="324"/>
      <c r="C186" s="324"/>
      <c r="D186" s="79"/>
      <c r="E186" s="80"/>
      <c r="F186" s="80"/>
      <c r="G186" s="82"/>
      <c r="H186" s="82"/>
    </row>
    <row r="187" spans="1:8" ht="26.25" x14ac:dyDescent="0.2">
      <c r="A187" s="324" t="str">
        <f>Абакан_юр!A175</f>
        <v>По соглашению сторон в качестве валюты платежа могут выступать чешские кроны, в этом случае курс следующий: 1 руб. = 0,2914 крона</v>
      </c>
      <c r="B187" s="324"/>
      <c r="C187" s="324"/>
      <c r="D187" s="79"/>
      <c r="E187" s="80"/>
      <c r="F187" s="80"/>
      <c r="G187" s="82"/>
      <c r="H187" s="82"/>
    </row>
    <row r="188" spans="1:8" ht="26.25" x14ac:dyDescent="0.2">
      <c r="A188" s="324" t="str">
        <f>Абакан_юр!A176</f>
        <v>По соглашению сторон в качестве валюты платежа могут выступать киргизские сомы, в этом случае курс следующий: 1 руб. = 1,0988 сом</v>
      </c>
      <c r="B188" s="324"/>
      <c r="C188" s="324"/>
      <c r="D188" s="79"/>
      <c r="E188" s="79"/>
      <c r="F188" s="80"/>
      <c r="G188" s="82"/>
      <c r="H188" s="82"/>
    </row>
    <row r="189" spans="1:8" ht="26.25" x14ac:dyDescent="0.2">
      <c r="A189"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9" s="324"/>
      <c r="C189" s="324"/>
      <c r="D189" s="79"/>
      <c r="E189" s="79"/>
      <c r="F189" s="80"/>
      <c r="G189" s="82"/>
      <c r="H189" s="82"/>
    </row>
    <row r="190" spans="1:8" ht="26.25" customHeight="1" x14ac:dyDescent="0.2">
      <c r="A190" s="83"/>
      <c r="B190" s="83"/>
      <c r="C190" s="84"/>
      <c r="D190" s="85"/>
      <c r="E190" s="85"/>
      <c r="F190" s="86"/>
      <c r="G190" s="87"/>
      <c r="H190" s="87"/>
    </row>
    <row r="191" spans="1:8" ht="26.25" customHeight="1" x14ac:dyDescent="0.2">
      <c r="A191" s="325" t="s">
        <v>141</v>
      </c>
      <c r="B191" s="325"/>
      <c r="C191" s="325"/>
      <c r="D191" s="325"/>
      <c r="E191" s="325"/>
      <c r="F191" s="325"/>
      <c r="G191" s="325"/>
      <c r="H191" s="325"/>
    </row>
    <row r="192" spans="1:8" ht="26.25" customHeight="1" x14ac:dyDescent="0.2">
      <c r="A192" s="325" t="s">
        <v>142</v>
      </c>
      <c r="B192" s="325"/>
      <c r="C192" s="325"/>
      <c r="D192" s="325"/>
      <c r="E192" s="325"/>
      <c r="F192" s="325"/>
      <c r="G192" s="325"/>
      <c r="H192" s="325"/>
    </row>
    <row r="193" spans="1:8" ht="26.25" customHeight="1" x14ac:dyDescent="0.2">
      <c r="A193" s="83"/>
      <c r="B193" s="83"/>
      <c r="C193" s="84"/>
      <c r="D193" s="85"/>
      <c r="E193" s="85"/>
      <c r="F193" s="86"/>
      <c r="G193" s="87"/>
      <c r="H193" s="87"/>
    </row>
    <row r="194" spans="1:8" ht="26.25" customHeight="1" thickBot="1" x14ac:dyDescent="0.25">
      <c r="A194" s="326" t="s">
        <v>143</v>
      </c>
      <c r="B194" s="326"/>
      <c r="C194" s="326"/>
      <c r="D194" s="326"/>
      <c r="E194" s="326"/>
      <c r="F194" s="89"/>
      <c r="G194" s="81"/>
      <c r="H194" s="90"/>
    </row>
    <row r="195" spans="1:8" ht="26.25" customHeight="1" thickBot="1" x14ac:dyDescent="0.25">
      <c r="A195" s="312" t="s">
        <v>144</v>
      </c>
      <c r="B195" s="313"/>
      <c r="C195" s="313"/>
      <c r="D195" s="313"/>
      <c r="E195" s="314"/>
      <c r="F195" s="91"/>
      <c r="H195" s="92"/>
    </row>
    <row r="196" spans="1:8" ht="26.25" customHeight="1" thickBot="1" x14ac:dyDescent="0.25">
      <c r="A196" s="517" t="s">
        <v>145</v>
      </c>
      <c r="B196" s="518"/>
      <c r="C196" s="93" t="s">
        <v>146</v>
      </c>
      <c r="D196" s="600" t="s">
        <v>147</v>
      </c>
      <c r="E196" s="601"/>
      <c r="F196" s="94"/>
      <c r="G196" s="94"/>
      <c r="H196" s="94"/>
    </row>
    <row r="197" spans="1:8" ht="84" x14ac:dyDescent="0.2">
      <c r="A197" s="318" t="s">
        <v>148</v>
      </c>
      <c r="B197" s="319"/>
      <c r="C197" s="95" t="s">
        <v>149</v>
      </c>
      <c r="D197" s="320" t="s">
        <v>150</v>
      </c>
      <c r="E197" s="321"/>
      <c r="F197" s="94"/>
      <c r="G197" s="94"/>
      <c r="H197" s="94"/>
    </row>
    <row r="198" spans="1:8" ht="21" x14ac:dyDescent="0.2">
      <c r="A198" s="322" t="s">
        <v>151</v>
      </c>
      <c r="B198" s="323"/>
      <c r="C198" s="96" t="s">
        <v>152</v>
      </c>
      <c r="D198" s="310" t="s">
        <v>153</v>
      </c>
      <c r="E198" s="311"/>
      <c r="F198" s="94"/>
      <c r="G198" s="94"/>
      <c r="H198" s="94"/>
    </row>
    <row r="199" spans="1:8" ht="63.75" thickBot="1" x14ac:dyDescent="0.25">
      <c r="A199" s="474" t="s">
        <v>154</v>
      </c>
      <c r="B199" s="475"/>
      <c r="C199" s="111" t="s">
        <v>155</v>
      </c>
      <c r="D199" s="476" t="s">
        <v>153</v>
      </c>
      <c r="E199" s="477"/>
      <c r="F199" s="94"/>
      <c r="G199" s="94"/>
      <c r="H199" s="94"/>
    </row>
    <row r="200" spans="1:8" ht="42" x14ac:dyDescent="0.2">
      <c r="A200" s="322" t="s">
        <v>157</v>
      </c>
      <c r="B200" s="323"/>
      <c r="C200" s="110" t="s">
        <v>158</v>
      </c>
      <c r="D200" s="323" t="s">
        <v>153</v>
      </c>
      <c r="E200" s="473"/>
      <c r="F200" s="91"/>
      <c r="G200" s="91"/>
      <c r="H200" s="91"/>
    </row>
    <row r="201" spans="1:8" ht="50.1" customHeight="1" thickBot="1" x14ac:dyDescent="0.25">
      <c r="A201" s="596" t="s">
        <v>159</v>
      </c>
      <c r="B201" s="597"/>
      <c r="C201" s="111" t="s">
        <v>160</v>
      </c>
      <c r="D201" s="598" t="s">
        <v>153</v>
      </c>
      <c r="E201" s="599"/>
      <c r="F201" s="86"/>
      <c r="G201" s="87"/>
      <c r="H201" s="87"/>
    </row>
    <row r="202" spans="1:8" ht="50.1" customHeight="1" x14ac:dyDescent="0.2">
      <c r="A202" s="307" t="s">
        <v>161</v>
      </c>
      <c r="B202" s="307"/>
      <c r="C202" s="307"/>
      <c r="D202" s="307"/>
      <c r="E202" s="307"/>
      <c r="F202" s="307"/>
      <c r="G202" s="307"/>
      <c r="H202" s="307"/>
    </row>
    <row r="203" spans="1:8" ht="96" customHeight="1" x14ac:dyDescent="0.2">
      <c r="A203" s="307" t="s">
        <v>162</v>
      </c>
      <c r="B203" s="307"/>
      <c r="C203" s="307"/>
      <c r="D203" s="307"/>
      <c r="E203" s="307"/>
      <c r="F203" s="307"/>
      <c r="G203" s="307"/>
      <c r="H203" s="307"/>
    </row>
    <row r="204" spans="1:8" ht="183.75" customHeight="1" x14ac:dyDescent="0.2">
      <c r="A204"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5"/>
      <c r="C204" s="325"/>
      <c r="D204" s="325"/>
      <c r="E204" s="325"/>
      <c r="F204" s="325"/>
      <c r="G204" s="325"/>
      <c r="H204" s="325"/>
    </row>
    <row r="205" spans="1:8" ht="93.75" customHeight="1" x14ac:dyDescent="0.2">
      <c r="A205" s="325" t="s">
        <v>164</v>
      </c>
      <c r="B205" s="325"/>
      <c r="C205" s="325"/>
      <c r="D205" s="325"/>
      <c r="E205" s="325"/>
      <c r="F205" s="325"/>
      <c r="G205" s="325"/>
      <c r="H205" s="325"/>
    </row>
    <row r="206" spans="1:8" ht="139.5" customHeight="1" x14ac:dyDescent="0.2">
      <c r="A206" s="307" t="s">
        <v>165</v>
      </c>
      <c r="B206" s="307"/>
      <c r="C206" s="307"/>
      <c r="D206" s="307"/>
      <c r="E206" s="307"/>
      <c r="F206" s="307"/>
      <c r="G206" s="307"/>
      <c r="H206" s="307"/>
    </row>
    <row r="207" spans="1:8" s="72" customFormat="1" ht="125.25" customHeight="1" x14ac:dyDescent="0.2">
      <c r="A207" s="325" t="s">
        <v>166</v>
      </c>
      <c r="B207" s="325"/>
      <c r="C207" s="325"/>
      <c r="D207" s="325"/>
      <c r="E207" s="325"/>
      <c r="F207" s="325"/>
      <c r="G207" s="325"/>
      <c r="H207" s="325"/>
    </row>
    <row r="208" spans="1:8" s="88" customFormat="1" ht="222.75" customHeight="1" x14ac:dyDescent="0.2">
      <c r="A208" s="71"/>
      <c r="B208" s="72"/>
      <c r="C208" s="73"/>
      <c r="D208" s="72"/>
      <c r="E208" s="72"/>
      <c r="F208" s="72"/>
      <c r="G208" s="72"/>
      <c r="H208" s="74"/>
    </row>
    <row r="209" spans="1:8" ht="37.5" customHeight="1" x14ac:dyDescent="0.2"/>
    <row r="210" spans="1:8" ht="27" customHeight="1" x14ac:dyDescent="0.2"/>
    <row r="211" spans="1:8" ht="195.75" customHeight="1" x14ac:dyDescent="0.2"/>
    <row r="212" spans="1:8" ht="70.5" customHeight="1" x14ac:dyDescent="0.2"/>
    <row r="214" spans="1:8" s="97" customFormat="1" ht="114.75" customHeight="1" x14ac:dyDescent="0.2">
      <c r="A214" s="71"/>
      <c r="B214" s="72"/>
      <c r="C214" s="73"/>
      <c r="D214" s="72"/>
      <c r="E214" s="72"/>
      <c r="F214" s="72"/>
      <c r="G214" s="72"/>
      <c r="H214"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3:C183"/>
    <mergeCell ref="G183:H183"/>
    <mergeCell ref="A184:C184"/>
    <mergeCell ref="A185:C185"/>
    <mergeCell ref="A186:C186"/>
    <mergeCell ref="A187:C187"/>
    <mergeCell ref="A175:B175"/>
    <mergeCell ref="D175:H175"/>
    <mergeCell ref="C179:D179"/>
    <mergeCell ref="C180:D180"/>
    <mergeCell ref="C181:D181"/>
    <mergeCell ref="C182:D182"/>
    <mergeCell ref="A196:B196"/>
    <mergeCell ref="D196:E196"/>
    <mergeCell ref="A197:B197"/>
    <mergeCell ref="D197:E197"/>
    <mergeCell ref="A198:B198"/>
    <mergeCell ref="D198:E198"/>
    <mergeCell ref="A188:C188"/>
    <mergeCell ref="A189:C189"/>
    <mergeCell ref="A191:H191"/>
    <mergeCell ref="A192:H192"/>
    <mergeCell ref="A194:E194"/>
    <mergeCell ref="A195:E195"/>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164"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60">
        <f>F8*1.2</f>
        <v>11901.6</v>
      </c>
      <c r="E8" s="361">
        <f>F8*1.1</f>
        <v>10909.800000000001</v>
      </c>
      <c r="F8" s="361">
        <v>9918</v>
      </c>
      <c r="G8" s="361">
        <f>F8*0.75</f>
        <v>7438.5</v>
      </c>
      <c r="H8" s="362">
        <f>F8*0.5</f>
        <v>4959</v>
      </c>
    </row>
    <row r="9" spans="1:8" s="16" customFormat="1" ht="132" customHeight="1" x14ac:dyDescent="0.2">
      <c r="A9" s="441"/>
      <c r="B9" s="435"/>
      <c r="C9" s="435"/>
      <c r="D9" s="337"/>
      <c r="E9" s="338"/>
      <c r="F9" s="338"/>
      <c r="G9" s="338"/>
      <c r="H9" s="339"/>
    </row>
    <row r="10" spans="1:8" s="16" customFormat="1" ht="143.2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436">
        <f>F13*1.2</f>
        <v>13442.4</v>
      </c>
      <c r="E13" s="361">
        <f>F13*1.1</f>
        <v>12322.2</v>
      </c>
      <c r="F13" s="361">
        <v>11202</v>
      </c>
      <c r="G13" s="361">
        <f>F13*0.75</f>
        <v>8401.5</v>
      </c>
      <c r="H13" s="362">
        <f>F13*0.5</f>
        <v>5601</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2040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"2ГИС.НИЖНЕВАРТОВСК"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506">
        <v>450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60">
        <f>F28*1.2</f>
        <v>16675.2</v>
      </c>
      <c r="E28" s="361">
        <f>F28*1.1</f>
        <v>15285.6</v>
      </c>
      <c r="F28" s="361">
        <v>13896</v>
      </c>
      <c r="G28" s="361">
        <f>F28*0.75</f>
        <v>10422</v>
      </c>
      <c r="H28" s="362">
        <f>F28*0.5</f>
        <v>6948</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436">
        <f>F33*1.2</f>
        <v>18820.8</v>
      </c>
      <c r="E33" s="361">
        <f>F33*1.1</f>
        <v>17252.400000000001</v>
      </c>
      <c r="F33" s="361">
        <v>15684</v>
      </c>
      <c r="G33" s="361">
        <f>F33*0.75</f>
        <v>11763</v>
      </c>
      <c r="H33" s="362">
        <f>F33*0.5</f>
        <v>7842</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2880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"2ГИС.НИЖНЕВАРТОВСК"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450"/>
      <c r="E42" s="451"/>
      <c r="F42" s="451"/>
      <c r="G42" s="451"/>
      <c r="H42" s="452"/>
    </row>
    <row r="43" spans="1:8" s="16" customFormat="1" ht="24.95" customHeight="1" thickBot="1" x14ac:dyDescent="0.25">
      <c r="A43" s="40"/>
      <c r="B43" s="29"/>
      <c r="C43" s="30"/>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424">
        <v>636</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428"/>
      <c r="E47" s="428"/>
      <c r="F47" s="428"/>
      <c r="G47" s="428"/>
      <c r="H47" s="429"/>
    </row>
    <row r="48" spans="1:8" s="16" customFormat="1" ht="24.95" customHeight="1" thickBot="1" x14ac:dyDescent="0.25">
      <c r="A48" s="40"/>
      <c r="B48" s="59"/>
      <c r="C48" s="60"/>
      <c r="D48" s="414"/>
      <c r="E48" s="415"/>
      <c r="F48" s="415"/>
      <c r="G48" s="415"/>
      <c r="H48" s="416"/>
    </row>
    <row r="49" spans="1:8" s="16" customFormat="1" ht="50.1" customHeight="1" thickBot="1" x14ac:dyDescent="0.25">
      <c r="A49" s="514"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515">
        <f>F49*1.2</f>
        <v>6624</v>
      </c>
      <c r="E49" s="515">
        <f>F49*1.1</f>
        <v>6072.0000000000009</v>
      </c>
      <c r="F49" s="515">
        <v>5520</v>
      </c>
      <c r="G49" s="515">
        <f>F49*0.75</f>
        <v>4140</v>
      </c>
      <c r="H49" s="515">
        <f>F49*0.5</f>
        <v>2760</v>
      </c>
    </row>
    <row r="50" spans="1:8" s="16" customFormat="1" ht="99.95" customHeight="1" thickBot="1" x14ac:dyDescent="0.25">
      <c r="A50" s="514"/>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516"/>
      <c r="E50" s="516"/>
      <c r="F50" s="516"/>
      <c r="G50" s="516"/>
      <c r="H50" s="516"/>
    </row>
    <row r="51" spans="1:8" s="16" customFormat="1" ht="99.95" customHeight="1" thickBot="1" x14ac:dyDescent="0.25">
      <c r="A51" s="514"/>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516"/>
      <c r="E51" s="516"/>
      <c r="F51" s="516"/>
      <c r="G51" s="516"/>
      <c r="H51" s="516"/>
    </row>
    <row r="52" spans="1:8" s="16" customFormat="1" ht="24.95" customHeight="1" thickBot="1" x14ac:dyDescent="0.25">
      <c r="A52" s="40"/>
      <c r="B52" s="59"/>
      <c r="C52" s="60"/>
      <c r="D52" s="414"/>
      <c r="E52" s="415"/>
      <c r="F52" s="415"/>
      <c r="G52" s="415"/>
      <c r="H52" s="416"/>
    </row>
    <row r="53" spans="1:8" s="16" customFormat="1" ht="50.1" customHeight="1" x14ac:dyDescent="0.2">
      <c r="A53" s="513"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458">
        <v>300</v>
      </c>
      <c r="E53" s="424"/>
      <c r="F53" s="424"/>
      <c r="G53" s="424"/>
      <c r="H53" s="425"/>
    </row>
    <row r="54" spans="1:8" s="16" customFormat="1" ht="99.95" customHeight="1" thickBot="1" x14ac:dyDescent="0.25">
      <c r="A54" s="418"/>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460"/>
      <c r="E54" s="428"/>
      <c r="F54" s="428"/>
      <c r="G54" s="428"/>
      <c r="H54" s="429"/>
    </row>
    <row r="55" spans="1:8" s="16" customFormat="1" ht="24.95" customHeight="1" thickBot="1" x14ac:dyDescent="0.25">
      <c r="A55" s="40"/>
      <c r="B55" s="41"/>
      <c r="C55" s="42"/>
      <c r="D55" s="414"/>
      <c r="E55" s="415"/>
      <c r="F55" s="415"/>
      <c r="G55" s="415"/>
      <c r="H55" s="416"/>
    </row>
    <row r="56" spans="1:8" s="16" customFormat="1" ht="48" customHeight="1" x14ac:dyDescent="0.2">
      <c r="A56" s="440" t="s">
        <v>31</v>
      </c>
      <c r="B56" s="434" t="s">
        <v>27</v>
      </c>
      <c r="C5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60">
        <f>F56*1.2</f>
        <v>14284.8</v>
      </c>
      <c r="E56" s="361">
        <f>F56*1.1</f>
        <v>13094.400000000001</v>
      </c>
      <c r="F56" s="361">
        <v>11904</v>
      </c>
      <c r="G56" s="361">
        <f>F56*0.75</f>
        <v>8928</v>
      </c>
      <c r="H56" s="362">
        <f>F56*0.5</f>
        <v>5952</v>
      </c>
    </row>
    <row r="57" spans="1:8" s="16" customFormat="1" ht="132" customHeight="1" x14ac:dyDescent="0.2">
      <c r="A57" s="441"/>
      <c r="B57" s="435"/>
      <c r="C57" s="435"/>
      <c r="D57" s="337"/>
      <c r="E57" s="338"/>
      <c r="F57" s="338"/>
      <c r="G57" s="338"/>
      <c r="H57" s="339"/>
    </row>
    <row r="58" spans="1:8" s="16" customFormat="1" ht="127.5" customHeight="1" x14ac:dyDescent="0.2">
      <c r="A58" s="441"/>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37"/>
      <c r="E58" s="338"/>
      <c r="F58" s="338"/>
      <c r="G58" s="338"/>
      <c r="H58" s="339"/>
    </row>
    <row r="59" spans="1:8" s="16" customFormat="1" ht="127.5" customHeight="1" thickBot="1" x14ac:dyDescent="0.25">
      <c r="A59" s="442"/>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367"/>
      <c r="E59" s="351"/>
      <c r="F59" s="351"/>
      <c r="G59" s="351"/>
      <c r="H59" s="352"/>
    </row>
    <row r="60" spans="1:8" s="16" customFormat="1" ht="166.5" customHeight="1" thickBot="1" x14ac:dyDescent="0.25">
      <c r="A60" s="443"/>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353"/>
      <c r="E60" s="354"/>
      <c r="F60" s="354"/>
      <c r="G60" s="354"/>
      <c r="H60" s="355"/>
    </row>
    <row r="61" spans="1:8" s="16" customFormat="1" ht="24.95" customHeight="1" thickBot="1" x14ac:dyDescent="0.25">
      <c r="A61" s="28"/>
      <c r="B61" s="29"/>
      <c r="C61" s="30"/>
      <c r="D61" s="437"/>
      <c r="E61" s="438"/>
      <c r="F61" s="438"/>
      <c r="G61" s="438"/>
      <c r="H61" s="439"/>
    </row>
    <row r="62" spans="1:8" s="16" customFormat="1" ht="48" customHeight="1" x14ac:dyDescent="0.2">
      <c r="A62" s="430" t="s">
        <v>35</v>
      </c>
      <c r="B62" s="434" t="s">
        <v>27</v>
      </c>
      <c r="C6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436">
        <f>F62*1.2</f>
        <v>16135.199999999999</v>
      </c>
      <c r="E62" s="361">
        <f>F62*1.1</f>
        <v>14790.6</v>
      </c>
      <c r="F62" s="361">
        <v>13446</v>
      </c>
      <c r="G62" s="361">
        <f>F62*0.75</f>
        <v>10084.5</v>
      </c>
      <c r="H62" s="362">
        <f>F62*0.5</f>
        <v>6723</v>
      </c>
    </row>
    <row r="63" spans="1:8" s="16" customFormat="1" ht="132" customHeight="1" x14ac:dyDescent="0.2">
      <c r="A63" s="431"/>
      <c r="B63" s="435"/>
      <c r="C63" s="435"/>
      <c r="D63" s="340"/>
      <c r="E63" s="338"/>
      <c r="F63" s="338"/>
      <c r="G63" s="338"/>
      <c r="H63" s="339"/>
    </row>
    <row r="64" spans="1:8" s="16" customFormat="1" ht="138.94999999999999" customHeight="1" x14ac:dyDescent="0.2">
      <c r="A64" s="431"/>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340"/>
      <c r="E64" s="338"/>
      <c r="F64" s="338"/>
      <c r="G64" s="338"/>
      <c r="H64" s="339"/>
    </row>
    <row r="65" spans="1:8" s="16" customFormat="1" ht="166.5" customHeight="1" x14ac:dyDescent="0.2">
      <c r="A65" s="431"/>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340"/>
      <c r="E65" s="338"/>
      <c r="F65" s="338"/>
      <c r="G65" s="338"/>
      <c r="H65" s="339"/>
    </row>
    <row r="66" spans="1:8" s="16" customFormat="1" ht="92.25" customHeight="1" thickBot="1" x14ac:dyDescent="0.25">
      <c r="A66" s="468"/>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461"/>
      <c r="E66" s="354"/>
      <c r="F66" s="354"/>
      <c r="G66" s="354"/>
      <c r="H66" s="355"/>
    </row>
    <row r="67" spans="1:8" s="16" customFormat="1" ht="24.95" customHeight="1" thickBot="1" x14ac:dyDescent="0.25">
      <c r="A67" s="40"/>
      <c r="B67" s="41"/>
      <c r="C67" s="42"/>
      <c r="D67" s="465"/>
      <c r="E67" s="466"/>
      <c r="F67" s="466"/>
      <c r="G67" s="466"/>
      <c r="H67" s="467"/>
    </row>
    <row r="68" spans="1:8" s="16" customFormat="1" ht="50.1" customHeight="1" x14ac:dyDescent="0.2">
      <c r="A68" s="417" t="s">
        <v>37</v>
      </c>
      <c r="B68" s="454" t="s">
        <v>23</v>
      </c>
      <c r="C68"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506">
        <v>300</v>
      </c>
      <c r="E68" s="507"/>
      <c r="F68" s="507"/>
      <c r="G68" s="507"/>
      <c r="H68" s="508"/>
    </row>
    <row r="69" spans="1:8" s="16" customFormat="1" ht="94.5" customHeight="1" x14ac:dyDescent="0.2">
      <c r="A69" s="418"/>
      <c r="B69" s="455"/>
      <c r="C69" s="457"/>
      <c r="D69" s="459"/>
      <c r="E69" s="426"/>
      <c r="F69" s="426"/>
      <c r="G69" s="426"/>
      <c r="H69" s="509"/>
    </row>
    <row r="70" spans="1:8" s="16" customFormat="1" ht="163.5" customHeight="1" thickBot="1" x14ac:dyDescent="0.25">
      <c r="A70" s="419"/>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510"/>
      <c r="E70" s="511"/>
      <c r="F70" s="511"/>
      <c r="G70" s="511"/>
      <c r="H70" s="512"/>
    </row>
    <row r="71" spans="1:8" s="16" customFormat="1" ht="24.95" customHeight="1" thickBot="1" x14ac:dyDescent="0.25">
      <c r="A71" s="40"/>
      <c r="B71" s="59"/>
      <c r="C71" s="60"/>
      <c r="D71" s="498" t="s">
        <v>228</v>
      </c>
      <c r="E71" s="498"/>
      <c r="F71" s="498"/>
      <c r="G71" s="498"/>
      <c r="H71" s="624"/>
    </row>
    <row r="72" spans="1:8" s="16" customFormat="1" ht="50.1" customHeight="1" thickBot="1" x14ac:dyDescent="0.25">
      <c r="A72" s="386" t="s">
        <v>38</v>
      </c>
      <c r="B72" s="387"/>
      <c r="C72" s="387"/>
      <c r="D72" s="398" t="str">
        <f>"от "&amp;MIN(D73:D92)&amp;" до "&amp;MAX(D73:D92)</f>
        <v>от 2145 до 81510</v>
      </c>
      <c r="E72" s="399"/>
      <c r="F72" s="399"/>
      <c r="G72" s="399"/>
      <c r="H72" s="400"/>
    </row>
    <row r="73" spans="1:8" s="16" customFormat="1" ht="37.5" customHeight="1" outlineLevel="1" x14ac:dyDescent="0.2">
      <c r="A73" s="408" t="s">
        <v>39</v>
      </c>
      <c r="B73" s="409"/>
      <c r="C73" s="410"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411">
        <v>2145</v>
      </c>
      <c r="E73" s="412"/>
      <c r="F73" s="412"/>
      <c r="G73" s="412"/>
      <c r="H73" s="413"/>
    </row>
    <row r="74" spans="1:8" s="16" customFormat="1" ht="37.5" customHeight="1" outlineLevel="1" x14ac:dyDescent="0.2">
      <c r="A74" s="396" t="s">
        <v>40</v>
      </c>
      <c r="B74" s="397"/>
      <c r="C74" s="410"/>
      <c r="D74" s="337">
        <v>4080</v>
      </c>
      <c r="E74" s="338"/>
      <c r="F74" s="338"/>
      <c r="G74" s="338"/>
      <c r="H74" s="339"/>
    </row>
    <row r="75" spans="1:8" s="16" customFormat="1" ht="37.5" customHeight="1" outlineLevel="1" x14ac:dyDescent="0.2">
      <c r="A75" s="396" t="s">
        <v>41</v>
      </c>
      <c r="B75" s="397"/>
      <c r="C75" s="410"/>
      <c r="D75" s="337">
        <v>8580</v>
      </c>
      <c r="E75" s="338"/>
      <c r="F75" s="338"/>
      <c r="G75" s="338"/>
      <c r="H75" s="339"/>
    </row>
    <row r="76" spans="1:8" s="16" customFormat="1" ht="37.5" customHeight="1" outlineLevel="1" x14ac:dyDescent="0.2">
      <c r="A76" s="396" t="s">
        <v>42</v>
      </c>
      <c r="B76" s="397"/>
      <c r="C76" s="410"/>
      <c r="D76" s="337">
        <v>12870</v>
      </c>
      <c r="E76" s="338"/>
      <c r="F76" s="338"/>
      <c r="G76" s="338"/>
      <c r="H76" s="339"/>
    </row>
    <row r="77" spans="1:8" s="16" customFormat="1" ht="37.5" customHeight="1" outlineLevel="1" x14ac:dyDescent="0.2">
      <c r="A77" s="396" t="s">
        <v>43</v>
      </c>
      <c r="B77" s="397"/>
      <c r="C77" s="410"/>
      <c r="D77" s="337">
        <v>17160</v>
      </c>
      <c r="E77" s="338"/>
      <c r="F77" s="338"/>
      <c r="G77" s="338"/>
      <c r="H77" s="339"/>
    </row>
    <row r="78" spans="1:8" s="16" customFormat="1" ht="37.5" customHeight="1" outlineLevel="1" x14ac:dyDescent="0.2">
      <c r="A78" s="396" t="s">
        <v>44</v>
      </c>
      <c r="B78" s="397"/>
      <c r="C78" s="410"/>
      <c r="D78" s="337">
        <v>21450</v>
      </c>
      <c r="E78" s="338"/>
      <c r="F78" s="338"/>
      <c r="G78" s="338"/>
      <c r="H78" s="339"/>
    </row>
    <row r="79" spans="1:8" s="16" customFormat="1" ht="37.5" customHeight="1" outlineLevel="1" x14ac:dyDescent="0.2">
      <c r="A79" s="396" t="s">
        <v>45</v>
      </c>
      <c r="B79" s="397"/>
      <c r="C79" s="410"/>
      <c r="D79" s="337">
        <v>25740</v>
      </c>
      <c r="E79" s="338"/>
      <c r="F79" s="338"/>
      <c r="G79" s="338"/>
      <c r="H79" s="339"/>
    </row>
    <row r="80" spans="1:8" s="16" customFormat="1" ht="37.5" customHeight="1" outlineLevel="1" x14ac:dyDescent="0.2">
      <c r="A80" s="396" t="s">
        <v>46</v>
      </c>
      <c r="B80" s="397"/>
      <c r="C80" s="410"/>
      <c r="D80" s="337">
        <v>30030</v>
      </c>
      <c r="E80" s="338"/>
      <c r="F80" s="338"/>
      <c r="G80" s="338"/>
      <c r="H80" s="339"/>
    </row>
    <row r="81" spans="1:8" s="16" customFormat="1" ht="37.5" customHeight="1" outlineLevel="1" x14ac:dyDescent="0.2">
      <c r="A81" s="396" t="s">
        <v>47</v>
      </c>
      <c r="B81" s="397"/>
      <c r="C81" s="410"/>
      <c r="D81" s="337">
        <v>34320</v>
      </c>
      <c r="E81" s="338"/>
      <c r="F81" s="338"/>
      <c r="G81" s="338"/>
      <c r="H81" s="339"/>
    </row>
    <row r="82" spans="1:8" s="16" customFormat="1" ht="37.5" customHeight="1" outlineLevel="1" x14ac:dyDescent="0.2">
      <c r="A82" s="396" t="s">
        <v>48</v>
      </c>
      <c r="B82" s="397"/>
      <c r="C82" s="410"/>
      <c r="D82" s="337">
        <v>38610</v>
      </c>
      <c r="E82" s="338"/>
      <c r="F82" s="338"/>
      <c r="G82" s="338"/>
      <c r="H82" s="339"/>
    </row>
    <row r="83" spans="1:8" s="16" customFormat="1" ht="37.5" customHeight="1" outlineLevel="1" x14ac:dyDescent="0.2">
      <c r="A83" s="396" t="s">
        <v>49</v>
      </c>
      <c r="B83" s="397"/>
      <c r="C83" s="410"/>
      <c r="D83" s="337">
        <v>42900</v>
      </c>
      <c r="E83" s="338"/>
      <c r="F83" s="338"/>
      <c r="G83" s="338"/>
      <c r="H83" s="339"/>
    </row>
    <row r="84" spans="1:8" s="16" customFormat="1" ht="37.5" customHeight="1" outlineLevel="1" x14ac:dyDescent="0.2">
      <c r="A84" s="396" t="s">
        <v>50</v>
      </c>
      <c r="B84" s="397"/>
      <c r="C84" s="410"/>
      <c r="D84" s="337">
        <v>47190</v>
      </c>
      <c r="E84" s="338"/>
      <c r="F84" s="338"/>
      <c r="G84" s="338"/>
      <c r="H84" s="339"/>
    </row>
    <row r="85" spans="1:8" s="16" customFormat="1" ht="37.5" customHeight="1" outlineLevel="1" x14ac:dyDescent="0.2">
      <c r="A85" s="396" t="s">
        <v>51</v>
      </c>
      <c r="B85" s="397"/>
      <c r="C85" s="410"/>
      <c r="D85" s="337">
        <v>51480</v>
      </c>
      <c r="E85" s="338"/>
      <c r="F85" s="338"/>
      <c r="G85" s="338"/>
      <c r="H85" s="339"/>
    </row>
    <row r="86" spans="1:8" s="16" customFormat="1" ht="37.5" customHeight="1" outlineLevel="1" x14ac:dyDescent="0.2">
      <c r="A86" s="396" t="s">
        <v>52</v>
      </c>
      <c r="B86" s="397"/>
      <c r="C86" s="410"/>
      <c r="D86" s="337">
        <v>55770</v>
      </c>
      <c r="E86" s="338"/>
      <c r="F86" s="338"/>
      <c r="G86" s="338"/>
      <c r="H86" s="339"/>
    </row>
    <row r="87" spans="1:8" s="16" customFormat="1" ht="37.5" customHeight="1" outlineLevel="1" x14ac:dyDescent="0.2">
      <c r="A87" s="396" t="s">
        <v>53</v>
      </c>
      <c r="B87" s="397"/>
      <c r="C87" s="410"/>
      <c r="D87" s="337">
        <v>60060</v>
      </c>
      <c r="E87" s="338"/>
      <c r="F87" s="338"/>
      <c r="G87" s="338"/>
      <c r="H87" s="339"/>
    </row>
    <row r="88" spans="1:8" s="16" customFormat="1" ht="37.5" customHeight="1" outlineLevel="1" x14ac:dyDescent="0.2">
      <c r="A88" s="396" t="s">
        <v>54</v>
      </c>
      <c r="B88" s="397"/>
      <c r="C88" s="410"/>
      <c r="D88" s="337">
        <v>64350</v>
      </c>
      <c r="E88" s="338"/>
      <c r="F88" s="338"/>
      <c r="G88" s="338"/>
      <c r="H88" s="339"/>
    </row>
    <row r="89" spans="1:8" s="16" customFormat="1" ht="37.5" customHeight="1" outlineLevel="1" x14ac:dyDescent="0.2">
      <c r="A89" s="396" t="s">
        <v>55</v>
      </c>
      <c r="B89" s="397"/>
      <c r="C89" s="410"/>
      <c r="D89" s="337">
        <v>68640</v>
      </c>
      <c r="E89" s="338"/>
      <c r="F89" s="338"/>
      <c r="G89" s="338"/>
      <c r="H89" s="339"/>
    </row>
    <row r="90" spans="1:8" s="16" customFormat="1" ht="37.5" customHeight="1" outlineLevel="1" x14ac:dyDescent="0.2">
      <c r="A90" s="396" t="s">
        <v>56</v>
      </c>
      <c r="B90" s="397"/>
      <c r="C90" s="410"/>
      <c r="D90" s="337">
        <v>72930</v>
      </c>
      <c r="E90" s="338"/>
      <c r="F90" s="338"/>
      <c r="G90" s="338"/>
      <c r="H90" s="339"/>
    </row>
    <row r="91" spans="1:8" s="16" customFormat="1" ht="37.5" customHeight="1" outlineLevel="1" x14ac:dyDescent="0.2">
      <c r="A91" s="396" t="s">
        <v>57</v>
      </c>
      <c r="B91" s="397"/>
      <c r="C91" s="410"/>
      <c r="D91" s="337">
        <v>77220</v>
      </c>
      <c r="E91" s="338"/>
      <c r="F91" s="338"/>
      <c r="G91" s="338"/>
      <c r="H91" s="339"/>
    </row>
    <row r="92" spans="1:8" s="16" customFormat="1" ht="37.5" customHeight="1" outlineLevel="1" thickBot="1" x14ac:dyDescent="0.25">
      <c r="A92" s="396" t="s">
        <v>58</v>
      </c>
      <c r="B92" s="397"/>
      <c r="C92" s="410"/>
      <c r="D92" s="337">
        <v>81510</v>
      </c>
      <c r="E92" s="338"/>
      <c r="F92" s="338"/>
      <c r="G92" s="338"/>
      <c r="H92" s="339"/>
    </row>
    <row r="93" spans="1:8" s="16" customFormat="1" ht="50.1" customHeight="1" thickBot="1" x14ac:dyDescent="0.25">
      <c r="A93" s="386" t="s">
        <v>59</v>
      </c>
      <c r="B93" s="387"/>
      <c r="C93" s="387"/>
      <c r="D93" s="398" t="str">
        <f>"от "&amp;MIN(D94:D103)&amp;" до "&amp;MAX(D94:D103)</f>
        <v>от 105 до 15360</v>
      </c>
      <c r="E93" s="399"/>
      <c r="F93" s="399"/>
      <c r="G93" s="399"/>
      <c r="H93" s="400"/>
    </row>
    <row r="94" spans="1:8" s="16" customFormat="1" ht="153" customHeight="1" x14ac:dyDescent="0.2">
      <c r="A94" s="62" t="s">
        <v>60</v>
      </c>
      <c r="B94" s="63" t="s">
        <v>13</v>
      </c>
      <c r="C94" s="107"/>
      <c r="D94" s="411">
        <v>1440</v>
      </c>
      <c r="E94" s="412"/>
      <c r="F94" s="412"/>
      <c r="G94" s="412"/>
      <c r="H94" s="413"/>
    </row>
    <row r="95" spans="1:8" s="16" customFormat="1" ht="37.5" customHeight="1" x14ac:dyDescent="0.2">
      <c r="A95" s="335" t="s">
        <v>61</v>
      </c>
      <c r="B95" s="503"/>
      <c r="C95" s="4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37">
        <v>105</v>
      </c>
      <c r="E95" s="338"/>
      <c r="F95" s="338"/>
      <c r="G95" s="338"/>
      <c r="H95" s="339"/>
    </row>
    <row r="96" spans="1:8" s="16" customFormat="1" ht="37.5" customHeight="1" x14ac:dyDescent="0.2">
      <c r="A96" s="335" t="s">
        <v>62</v>
      </c>
      <c r="B96" s="503"/>
      <c r="C96" s="404"/>
      <c r="D96" s="337">
        <v>15360</v>
      </c>
      <c r="E96" s="338"/>
      <c r="F96" s="338"/>
      <c r="G96" s="338"/>
      <c r="H96" s="339"/>
    </row>
    <row r="97" spans="1:8" s="16" customFormat="1" ht="37.5" customHeight="1" x14ac:dyDescent="0.2">
      <c r="A97" s="335" t="s">
        <v>63</v>
      </c>
      <c r="B97" s="503"/>
      <c r="C97" s="404"/>
      <c r="D97" s="337">
        <v>3000</v>
      </c>
      <c r="E97" s="338"/>
      <c r="F97" s="338"/>
      <c r="G97" s="338"/>
      <c r="H97" s="339"/>
    </row>
    <row r="98" spans="1:8" s="16" customFormat="1" ht="37.5" customHeight="1" x14ac:dyDescent="0.2">
      <c r="A98" s="335" t="s">
        <v>64</v>
      </c>
      <c r="B98" s="336"/>
      <c r="C98" s="404"/>
      <c r="D98" s="337">
        <v>9120</v>
      </c>
      <c r="E98" s="338"/>
      <c r="F98" s="338"/>
      <c r="G98" s="338"/>
      <c r="H98" s="339"/>
    </row>
    <row r="99" spans="1:8" s="16" customFormat="1" ht="37.5" customHeight="1" x14ac:dyDescent="0.2">
      <c r="A99" s="335" t="s">
        <v>65</v>
      </c>
      <c r="B99" s="503"/>
      <c r="C99" s="404"/>
      <c r="D99" s="337">
        <v>240</v>
      </c>
      <c r="E99" s="338"/>
      <c r="F99" s="338"/>
      <c r="G99" s="338"/>
      <c r="H99" s="339"/>
    </row>
    <row r="100" spans="1:8" s="16" customFormat="1" ht="37.5" customHeight="1" x14ac:dyDescent="0.2">
      <c r="A100" s="335" t="s">
        <v>66</v>
      </c>
      <c r="B100" s="503"/>
      <c r="C100" s="404"/>
      <c r="D100" s="337">
        <v>240</v>
      </c>
      <c r="E100" s="338"/>
      <c r="F100" s="338"/>
      <c r="G100" s="338"/>
      <c r="H100" s="339"/>
    </row>
    <row r="101" spans="1:8" s="16" customFormat="1" ht="37.5" customHeight="1" x14ac:dyDescent="0.2">
      <c r="A101" s="335" t="s">
        <v>67</v>
      </c>
      <c r="B101" s="503"/>
      <c r="C101" s="404"/>
      <c r="D101" s="337">
        <v>480</v>
      </c>
      <c r="E101" s="338"/>
      <c r="F101" s="338"/>
      <c r="G101" s="338"/>
      <c r="H101" s="339"/>
    </row>
    <row r="102" spans="1:8" s="16" customFormat="1" ht="37.5" customHeight="1" x14ac:dyDescent="0.2">
      <c r="A102" s="335" t="s">
        <v>68</v>
      </c>
      <c r="B102" s="503"/>
      <c r="C102" s="404"/>
      <c r="D102" s="337">
        <v>720</v>
      </c>
      <c r="E102" s="338"/>
      <c r="F102" s="338"/>
      <c r="G102" s="338"/>
      <c r="H102" s="339"/>
    </row>
    <row r="103" spans="1:8" s="16" customFormat="1" ht="37.5" customHeight="1" thickBot="1" x14ac:dyDescent="0.25">
      <c r="A103" s="348" t="s">
        <v>69</v>
      </c>
      <c r="B103" s="504"/>
      <c r="C103" s="405"/>
      <c r="D103" s="367">
        <v>6600</v>
      </c>
      <c r="E103" s="351"/>
      <c r="F103" s="351"/>
      <c r="G103" s="351"/>
      <c r="H103" s="352"/>
    </row>
    <row r="104" spans="1:8" s="16" customFormat="1" ht="117.75" customHeight="1" thickBot="1" x14ac:dyDescent="0.25">
      <c r="A104" s="501" t="s">
        <v>71</v>
      </c>
      <c r="B104" s="502"/>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354">
        <v>30</v>
      </c>
      <c r="E104" s="354"/>
      <c r="F104" s="354"/>
      <c r="G104" s="354"/>
      <c r="H104" s="355"/>
    </row>
    <row r="105" spans="1:8" s="23" customFormat="1" ht="49.5" customHeight="1" thickBot="1" x14ac:dyDescent="0.25">
      <c r="A105" s="341" t="s">
        <v>72</v>
      </c>
      <c r="B105" s="342"/>
      <c r="C105" s="21"/>
      <c r="D105" s="343" t="e">
        <f>"от "&amp;MIN(D107,D127:H128,#REF!,D129:H143)&amp;" до "&amp;MAX(D107,D127:H128,#REF!,D129:H143)</f>
        <v>#REF!</v>
      </c>
      <c r="E105" s="343"/>
      <c r="F105" s="343"/>
      <c r="G105" s="343"/>
      <c r="H105" s="344"/>
    </row>
    <row r="106" spans="1:8" s="16" customFormat="1" ht="24.95" customHeight="1" thickBot="1" x14ac:dyDescent="0.25">
      <c r="A106" s="497"/>
      <c r="B106" s="498"/>
      <c r="C106" s="60"/>
      <c r="D106" s="499"/>
      <c r="E106" s="499"/>
      <c r="F106" s="499"/>
      <c r="G106" s="499"/>
      <c r="H106" s="500"/>
    </row>
    <row r="107" spans="1:8" s="16" customFormat="1" ht="67.5" customHeight="1" thickBot="1" x14ac:dyDescent="0.25">
      <c r="A107" s="374" t="s">
        <v>73</v>
      </c>
      <c r="B107" s="375"/>
      <c r="C10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379">
        <v>7200</v>
      </c>
      <c r="E107" s="379"/>
      <c r="F107" s="379"/>
      <c r="G107" s="379"/>
      <c r="H107" s="380"/>
    </row>
    <row r="108" spans="1:8" s="16" customFormat="1" ht="67.5" customHeight="1" thickBot="1" x14ac:dyDescent="0.25">
      <c r="A108" s="381" t="s">
        <v>74</v>
      </c>
      <c r="B108" s="382"/>
      <c r="C108" s="377"/>
      <c r="D108" s="383" t="s">
        <v>75</v>
      </c>
      <c r="E108" s="384"/>
      <c r="F108" s="384"/>
      <c r="G108" s="384"/>
      <c r="H108" s="385"/>
    </row>
    <row r="109" spans="1:8" s="16" customFormat="1" ht="67.5" customHeight="1" x14ac:dyDescent="0.2">
      <c r="A109" s="363" t="s">
        <v>76</v>
      </c>
      <c r="B109" s="364"/>
      <c r="C109" s="377"/>
      <c r="D109" s="368">
        <f>D107/4</f>
        <v>1800</v>
      </c>
      <c r="E109" s="368"/>
      <c r="F109" s="368"/>
      <c r="G109" s="368"/>
      <c r="H109" s="369"/>
    </row>
    <row r="110" spans="1:8" s="16" customFormat="1" ht="67.5" customHeight="1" x14ac:dyDescent="0.2">
      <c r="A110" s="363" t="s">
        <v>77</v>
      </c>
      <c r="B110" s="364"/>
      <c r="C110" s="377"/>
      <c r="D110" s="368">
        <f>D107/5</f>
        <v>1440</v>
      </c>
      <c r="E110" s="368"/>
      <c r="F110" s="368"/>
      <c r="G110" s="368"/>
      <c r="H110" s="369"/>
    </row>
    <row r="111" spans="1:8" s="16" customFormat="1" ht="67.5" customHeight="1" x14ac:dyDescent="0.2">
      <c r="A111" s="363" t="s">
        <v>78</v>
      </c>
      <c r="B111" s="364"/>
      <c r="C111" s="377"/>
      <c r="D111" s="368">
        <f>D107/6</f>
        <v>1200</v>
      </c>
      <c r="E111" s="368"/>
      <c r="F111" s="368"/>
      <c r="G111" s="368"/>
      <c r="H111" s="369"/>
    </row>
    <row r="112" spans="1:8" s="16" customFormat="1" ht="67.5" customHeight="1" x14ac:dyDescent="0.2">
      <c r="A112" s="363" t="s">
        <v>79</v>
      </c>
      <c r="B112" s="364"/>
      <c r="C112" s="377"/>
      <c r="D112" s="368">
        <f>D107/7</f>
        <v>1028.5714285714287</v>
      </c>
      <c r="E112" s="368"/>
      <c r="F112" s="368"/>
      <c r="G112" s="368"/>
      <c r="H112" s="369"/>
    </row>
    <row r="113" spans="1:8" s="16" customFormat="1" ht="67.5" customHeight="1" x14ac:dyDescent="0.2">
      <c r="A113" s="363" t="s">
        <v>80</v>
      </c>
      <c r="B113" s="364"/>
      <c r="C113" s="377"/>
      <c r="D113" s="368">
        <f>D107/8</f>
        <v>900</v>
      </c>
      <c r="E113" s="368"/>
      <c r="F113" s="368"/>
      <c r="G113" s="368"/>
      <c r="H113" s="369"/>
    </row>
    <row r="114" spans="1:8" s="16" customFormat="1" ht="67.5" customHeight="1" x14ac:dyDescent="0.2">
      <c r="A114" s="363" t="s">
        <v>81</v>
      </c>
      <c r="B114" s="364"/>
      <c r="C114" s="377"/>
      <c r="D114" s="368">
        <f>D107/9</f>
        <v>800</v>
      </c>
      <c r="E114" s="368"/>
      <c r="F114" s="368"/>
      <c r="G114" s="368"/>
      <c r="H114" s="369"/>
    </row>
    <row r="115" spans="1:8" s="16" customFormat="1" ht="67.5" customHeight="1" x14ac:dyDescent="0.2">
      <c r="A115" s="363" t="s">
        <v>82</v>
      </c>
      <c r="B115" s="364"/>
      <c r="C115" s="377"/>
      <c r="D115" s="368">
        <f>D107/10</f>
        <v>720</v>
      </c>
      <c r="E115" s="368"/>
      <c r="F115" s="368"/>
      <c r="G115" s="368"/>
      <c r="H115" s="369"/>
    </row>
    <row r="116" spans="1:8" s="16" customFormat="1" ht="67.5" customHeight="1" thickBot="1" x14ac:dyDescent="0.25">
      <c r="A116" s="374" t="s">
        <v>83</v>
      </c>
      <c r="B116" s="375"/>
      <c r="C116" s="377"/>
      <c r="D116" s="379">
        <v>10800</v>
      </c>
      <c r="E116" s="379"/>
      <c r="F116" s="379"/>
      <c r="G116" s="379"/>
      <c r="H116" s="380"/>
    </row>
    <row r="117" spans="1:8" s="16" customFormat="1" ht="67.5" customHeight="1" thickBot="1" x14ac:dyDescent="0.25">
      <c r="A117" s="381" t="s">
        <v>74</v>
      </c>
      <c r="B117" s="382"/>
      <c r="C117" s="377"/>
      <c r="D117" s="383" t="s">
        <v>75</v>
      </c>
      <c r="E117" s="384"/>
      <c r="F117" s="384"/>
      <c r="G117" s="384"/>
      <c r="H117" s="385"/>
    </row>
    <row r="118" spans="1:8" s="16" customFormat="1" ht="67.5" customHeight="1" x14ac:dyDescent="0.2">
      <c r="A118" s="363" t="s">
        <v>76</v>
      </c>
      <c r="B118" s="364"/>
      <c r="C118" s="377"/>
      <c r="D118" s="368">
        <v>2700</v>
      </c>
      <c r="E118" s="368"/>
      <c r="F118" s="368"/>
      <c r="G118" s="368"/>
      <c r="H118" s="369"/>
    </row>
    <row r="119" spans="1:8" s="16" customFormat="1" ht="67.5" customHeight="1" x14ac:dyDescent="0.2">
      <c r="A119" s="363" t="s">
        <v>77</v>
      </c>
      <c r="B119" s="364"/>
      <c r="C119" s="377"/>
      <c r="D119" s="368">
        <v>2160</v>
      </c>
      <c r="E119" s="368"/>
      <c r="F119" s="368"/>
      <c r="G119" s="368"/>
      <c r="H119" s="369"/>
    </row>
    <row r="120" spans="1:8" s="16" customFormat="1" ht="67.5" customHeight="1" x14ac:dyDescent="0.2">
      <c r="A120" s="363" t="s">
        <v>78</v>
      </c>
      <c r="B120" s="364"/>
      <c r="C120" s="377"/>
      <c r="D120" s="368">
        <v>1800</v>
      </c>
      <c r="E120" s="368"/>
      <c r="F120" s="368"/>
      <c r="G120" s="368"/>
      <c r="H120" s="369"/>
    </row>
    <row r="121" spans="1:8" s="16" customFormat="1" ht="67.5" customHeight="1" x14ac:dyDescent="0.2">
      <c r="A121" s="363" t="s">
        <v>79</v>
      </c>
      <c r="B121" s="364"/>
      <c r="C121" s="377"/>
      <c r="D121" s="368">
        <v>1542.8571428571429</v>
      </c>
      <c r="E121" s="368"/>
      <c r="F121" s="368"/>
      <c r="G121" s="368"/>
      <c r="H121" s="369"/>
    </row>
    <row r="122" spans="1:8" s="16" customFormat="1" ht="67.5" customHeight="1" x14ac:dyDescent="0.2">
      <c r="A122" s="363" t="s">
        <v>80</v>
      </c>
      <c r="B122" s="364"/>
      <c r="C122" s="377"/>
      <c r="D122" s="368">
        <v>1350</v>
      </c>
      <c r="E122" s="368"/>
      <c r="F122" s="368"/>
      <c r="G122" s="368"/>
      <c r="H122" s="369"/>
    </row>
    <row r="123" spans="1:8" s="16" customFormat="1" ht="67.5" customHeight="1" x14ac:dyDescent="0.2">
      <c r="A123" s="363" t="s">
        <v>81</v>
      </c>
      <c r="B123" s="364"/>
      <c r="C123" s="377"/>
      <c r="D123" s="368">
        <v>1200</v>
      </c>
      <c r="E123" s="368"/>
      <c r="F123" s="368"/>
      <c r="G123" s="368"/>
      <c r="H123" s="369"/>
    </row>
    <row r="124" spans="1:8" s="16" customFormat="1" ht="67.5" customHeight="1" thickBot="1" x14ac:dyDescent="0.25">
      <c r="A124" s="363" t="s">
        <v>82</v>
      </c>
      <c r="B124" s="364"/>
      <c r="C124" s="378"/>
      <c r="D124" s="368">
        <v>1080</v>
      </c>
      <c r="E124" s="368"/>
      <c r="F124" s="368"/>
      <c r="G124" s="368"/>
      <c r="H124" s="369"/>
    </row>
    <row r="125" spans="1:8" s="16" customFormat="1" ht="62.45" customHeight="1" thickBot="1" x14ac:dyDescent="0.25">
      <c r="A125" s="358" t="s">
        <v>84</v>
      </c>
      <c r="B125" s="359"/>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353">
        <v>10008</v>
      </c>
      <c r="E125" s="354"/>
      <c r="F125" s="354"/>
      <c r="G125" s="354"/>
      <c r="H125" s="355"/>
    </row>
    <row r="126" spans="1:8" s="16" customFormat="1" ht="24.95" customHeight="1" thickBot="1" x14ac:dyDescent="0.25">
      <c r="A126" s="497"/>
      <c r="B126" s="498"/>
      <c r="C126" s="56"/>
      <c r="D126" s="499"/>
      <c r="E126" s="499"/>
      <c r="F126" s="499"/>
      <c r="G126" s="499"/>
      <c r="H126" s="500"/>
    </row>
    <row r="127" spans="1:8" s="16" customFormat="1" ht="50.1" customHeight="1" x14ac:dyDescent="0.2">
      <c r="A127" s="335" t="s">
        <v>85</v>
      </c>
      <c r="B127" s="336"/>
      <c r="C127" s="105" t="str">
        <f>"Интернет-площадка 2gis.ru на основе Cправочника организаций "&amp;$C$2&amp;""</f>
        <v>Интернет-площадка 2gis.ru на основе Cправочника организаций "2ГИС.НИЖНЕВАРТОВСК"</v>
      </c>
      <c r="D127" s="340">
        <v>3600</v>
      </c>
      <c r="E127" s="338"/>
      <c r="F127" s="338"/>
      <c r="G127" s="338"/>
      <c r="H127" s="339"/>
    </row>
    <row r="128" spans="1:8" s="16" customFormat="1" ht="50.1" customHeight="1" x14ac:dyDescent="0.2">
      <c r="A128" s="335" t="s">
        <v>86</v>
      </c>
      <c r="B128" s="336"/>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340">
        <v>8100</v>
      </c>
      <c r="E128" s="338"/>
      <c r="F128" s="338"/>
      <c r="G128" s="338"/>
      <c r="H128" s="339"/>
    </row>
    <row r="129" spans="1:8" s="16" customFormat="1" ht="50.1" customHeight="1" x14ac:dyDescent="0.2">
      <c r="A129" s="335" t="s">
        <v>87</v>
      </c>
      <c r="B129" s="336"/>
      <c r="C12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340">
        <v>12720</v>
      </c>
      <c r="E129" s="338"/>
      <c r="F129" s="338"/>
      <c r="G129" s="338"/>
      <c r="H129" s="339"/>
    </row>
    <row r="130" spans="1:8" s="16" customFormat="1" ht="50.1" customHeight="1" x14ac:dyDescent="0.2">
      <c r="A130" s="335" t="s">
        <v>88</v>
      </c>
      <c r="B130" s="336"/>
      <c r="C130" s="68" t="str">
        <f>"Интернет-площадка 2gis.ru на основе Cправочника организаций "&amp;$C$2&amp;""</f>
        <v>Интернет-площадка 2gis.ru на основе Cправочника организаций "2ГИС.НИЖНЕВАРТОВСК"</v>
      </c>
      <c r="D130" s="340">
        <v>10200</v>
      </c>
      <c r="E130" s="338"/>
      <c r="F130" s="338"/>
      <c r="G130" s="338"/>
      <c r="H130" s="339"/>
    </row>
    <row r="131" spans="1:8" s="16" customFormat="1" ht="50.1" customHeight="1" x14ac:dyDescent="0.2">
      <c r="A131" s="335" t="s">
        <v>89</v>
      </c>
      <c r="B131" s="336"/>
      <c r="C131" s="68" t="str">
        <f>"Интернет-площадка 2gis.ru на основе Cправочника организаций "&amp;$C$2&amp;""</f>
        <v>Интернет-площадка 2gis.ru на основе Cправочника организаций "2ГИС.НИЖНЕВАРТОВСК"</v>
      </c>
      <c r="D131" s="340">
        <v>12240</v>
      </c>
      <c r="E131" s="338"/>
      <c r="F131" s="338"/>
      <c r="G131" s="338"/>
      <c r="H131" s="339"/>
    </row>
    <row r="132" spans="1:8" s="16" customFormat="1" ht="50.1" customHeight="1" x14ac:dyDescent="0.2">
      <c r="A132" s="335" t="s">
        <v>90</v>
      </c>
      <c r="B132" s="336"/>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340">
        <v>8100</v>
      </c>
      <c r="E132" s="338"/>
      <c r="F132" s="338"/>
      <c r="G132" s="338"/>
      <c r="H132" s="339"/>
    </row>
    <row r="133" spans="1:8" s="16" customFormat="1" ht="50.1" customHeight="1" x14ac:dyDescent="0.2">
      <c r="A133" s="335" t="s">
        <v>91</v>
      </c>
      <c r="B133" s="336"/>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340">
        <v>15300</v>
      </c>
      <c r="E133" s="338"/>
      <c r="F133" s="338"/>
      <c r="G133" s="338"/>
      <c r="H133" s="339"/>
    </row>
    <row r="134" spans="1:8" s="16" customFormat="1" ht="50.1" customHeight="1" x14ac:dyDescent="0.2">
      <c r="A134" s="335" t="s">
        <v>92</v>
      </c>
      <c r="B134" s="336"/>
      <c r="C13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340">
        <v>16560</v>
      </c>
      <c r="E134" s="338"/>
      <c r="F134" s="338"/>
      <c r="G134" s="338"/>
      <c r="H134" s="339"/>
    </row>
    <row r="135" spans="1:8" s="16" customFormat="1" ht="50.1" customHeight="1" x14ac:dyDescent="0.2">
      <c r="A135" s="335" t="s">
        <v>93</v>
      </c>
      <c r="B135" s="336"/>
      <c r="C135" s="68" t="e">
        <f>#REF!</f>
        <v>#REF!</v>
      </c>
      <c r="D135" s="340">
        <v>15000</v>
      </c>
      <c r="E135" s="338"/>
      <c r="F135" s="338"/>
      <c r="G135" s="338"/>
      <c r="H135" s="339"/>
    </row>
    <row r="136" spans="1:8" s="16" customFormat="1" ht="50.1" customHeight="1" x14ac:dyDescent="0.2">
      <c r="A136" s="335" t="s">
        <v>94</v>
      </c>
      <c r="B136" s="336"/>
      <c r="C136" s="68" t="s">
        <v>95</v>
      </c>
      <c r="D136" s="340">
        <v>3000</v>
      </c>
      <c r="E136" s="338"/>
      <c r="F136" s="338"/>
      <c r="G136" s="338"/>
      <c r="H136" s="339"/>
    </row>
    <row r="137" spans="1:8" s="16" customFormat="1" ht="81" customHeight="1" x14ac:dyDescent="0.2">
      <c r="A137" s="335" t="s">
        <v>96</v>
      </c>
      <c r="B137" s="336"/>
      <c r="C1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340">
        <v>3360</v>
      </c>
      <c r="E137" s="338"/>
      <c r="F137" s="338"/>
      <c r="G137" s="338"/>
      <c r="H137" s="339"/>
    </row>
    <row r="138" spans="1:8" s="16" customFormat="1" ht="81" customHeight="1" x14ac:dyDescent="0.2">
      <c r="A138" s="335" t="s">
        <v>97</v>
      </c>
      <c r="B138" s="336"/>
      <c r="C138" s="68"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340">
        <v>2688</v>
      </c>
      <c r="E138" s="338"/>
      <c r="F138" s="338"/>
      <c r="G138" s="338"/>
      <c r="H138" s="339"/>
    </row>
    <row r="139" spans="1:8" s="16" customFormat="1" ht="81" customHeight="1" x14ac:dyDescent="0.2">
      <c r="A139" s="335" t="s">
        <v>98</v>
      </c>
      <c r="B139" s="336"/>
      <c r="C139"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340">
        <v>2760</v>
      </c>
      <c r="E139" s="338"/>
      <c r="F139" s="338"/>
      <c r="G139" s="338"/>
      <c r="H139" s="339"/>
    </row>
    <row r="140" spans="1:8" s="16" customFormat="1" ht="81" customHeight="1" x14ac:dyDescent="0.2">
      <c r="A140" s="335" t="s">
        <v>99</v>
      </c>
      <c r="B140" s="336"/>
      <c r="C140"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340">
        <v>1344</v>
      </c>
      <c r="E140" s="338"/>
      <c r="F140" s="338"/>
      <c r="G140" s="338"/>
      <c r="H140" s="339"/>
    </row>
    <row r="141" spans="1:8" s="16" customFormat="1" ht="81" customHeight="1" x14ac:dyDescent="0.2">
      <c r="A141" s="335" t="s">
        <v>100</v>
      </c>
      <c r="B141" s="336" t="s">
        <v>100</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340">
        <v>13200</v>
      </c>
      <c r="E141" s="338"/>
      <c r="F141" s="338"/>
      <c r="G141" s="338"/>
      <c r="H141" s="339"/>
    </row>
    <row r="142" spans="1:8" s="16" customFormat="1" ht="81" customHeight="1" x14ac:dyDescent="0.2">
      <c r="A142" s="335" t="s">
        <v>101</v>
      </c>
      <c r="B142" s="336" t="s">
        <v>101</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340">
        <v>10008</v>
      </c>
      <c r="E142" s="338"/>
      <c r="F142" s="338"/>
      <c r="G142" s="338"/>
      <c r="H142" s="339"/>
    </row>
    <row r="143" spans="1:8" s="16" customFormat="1" ht="50.1" customHeight="1" thickBot="1" x14ac:dyDescent="0.25">
      <c r="A143" s="335" t="s">
        <v>102</v>
      </c>
      <c r="B143" s="336"/>
      <c r="C14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340">
        <v>4560</v>
      </c>
      <c r="E143" s="338"/>
      <c r="F143" s="338"/>
      <c r="G143" s="338"/>
      <c r="H143" s="339"/>
    </row>
    <row r="144" spans="1:8" s="16" customFormat="1" ht="102" customHeight="1" thickBot="1" x14ac:dyDescent="0.25">
      <c r="A144" s="335" t="s">
        <v>16</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340">
        <v>1200</v>
      </c>
      <c r="E144" s="338"/>
      <c r="F144" s="338"/>
      <c r="G144" s="338"/>
      <c r="H144" s="339"/>
    </row>
    <row r="145" spans="1:8" s="16" customFormat="1" ht="102" customHeight="1" thickBot="1" x14ac:dyDescent="0.25">
      <c r="A145" s="335" t="s">
        <v>103</v>
      </c>
      <c r="B145" s="336"/>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5" s="340">
        <v>50010</v>
      </c>
      <c r="E145" s="338"/>
      <c r="F145" s="338"/>
      <c r="G145" s="338"/>
      <c r="H145" s="339"/>
    </row>
    <row r="146" spans="1:8" s="16" customFormat="1" ht="126" customHeight="1" x14ac:dyDescent="0.2">
      <c r="A146" s="335" t="s">
        <v>104</v>
      </c>
      <c r="B146" s="336"/>
      <c r="C14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6" s="340">
        <v>5100</v>
      </c>
      <c r="E146" s="338"/>
      <c r="F146" s="338"/>
      <c r="G146" s="338"/>
      <c r="H146" s="339"/>
    </row>
    <row r="147" spans="1:8" s="16" customFormat="1" ht="96" customHeight="1" x14ac:dyDescent="0.2">
      <c r="A147" s="356" t="s">
        <v>105</v>
      </c>
      <c r="B147" s="357"/>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340">
        <v>4500</v>
      </c>
      <c r="E147" s="338"/>
      <c r="F147" s="338"/>
      <c r="G147" s="338"/>
      <c r="H147" s="339"/>
    </row>
    <row r="148" spans="1:8" s="16" customFormat="1" ht="96" customHeight="1" x14ac:dyDescent="0.2">
      <c r="A148" s="356" t="s">
        <v>106</v>
      </c>
      <c r="B148" s="357"/>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8" s="340">
        <v>5010</v>
      </c>
      <c r="E148" s="338"/>
      <c r="F148" s="338"/>
      <c r="G148" s="338"/>
      <c r="H148" s="339"/>
    </row>
    <row r="149" spans="1:8" s="16" customFormat="1" ht="50.1" customHeight="1" x14ac:dyDescent="0.2">
      <c r="A149" s="335" t="s">
        <v>107</v>
      </c>
      <c r="B149" s="336"/>
      <c r="C149" s="68" t="str">
        <f>"Интернет-площадка 2gis.ru на основе Cправочника организаций "&amp;$C$2&amp;""</f>
        <v>Интернет-площадка 2gis.ru на основе Cправочника организаций "2ГИС.НИЖНЕВАРТОВСК"</v>
      </c>
      <c r="D149" s="340">
        <v>5040</v>
      </c>
      <c r="E149" s="338"/>
      <c r="F149" s="338"/>
      <c r="G149" s="338"/>
      <c r="H149" s="339"/>
    </row>
    <row r="150" spans="1:8" s="16" customFormat="1" ht="50.1" customHeight="1" x14ac:dyDescent="0.2">
      <c r="A150" s="335" t="s">
        <v>108</v>
      </c>
      <c r="B150" s="336"/>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340">
        <v>11400</v>
      </c>
      <c r="E150" s="338"/>
      <c r="F150" s="338"/>
      <c r="G150" s="338"/>
      <c r="H150" s="339"/>
    </row>
    <row r="151" spans="1:8" s="16" customFormat="1" ht="50.1" customHeight="1" x14ac:dyDescent="0.2">
      <c r="A151" s="335" t="s">
        <v>109</v>
      </c>
      <c r="B151" s="336"/>
      <c r="C151"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340">
        <v>17880</v>
      </c>
      <c r="E151" s="338"/>
      <c r="F151" s="338"/>
      <c r="G151" s="338"/>
      <c r="H151" s="339"/>
    </row>
    <row r="152" spans="1:8" s="16" customFormat="1" ht="50.1" customHeight="1" x14ac:dyDescent="0.2">
      <c r="A152" s="335" t="s">
        <v>110</v>
      </c>
      <c r="B152" s="336"/>
      <c r="C152" s="68" t="str">
        <f>"Интернет-площадка 2gis.ru на основе Cправочника организаций "&amp;$C$2&amp;""</f>
        <v>Интернет-площадка 2gis.ru на основе Cправочника организаций "2ГИС.НИЖНЕВАРТОВСК"</v>
      </c>
      <c r="D152" s="340">
        <v>14280</v>
      </c>
      <c r="E152" s="338"/>
      <c r="F152" s="338"/>
      <c r="G152" s="338"/>
      <c r="H152" s="339"/>
    </row>
    <row r="153" spans="1:8" s="16" customFormat="1" ht="50.1" customHeight="1" x14ac:dyDescent="0.2">
      <c r="A153" s="335" t="s">
        <v>111</v>
      </c>
      <c r="B153" s="336"/>
      <c r="C153" s="68" t="str">
        <f>"Интернет-площадка 2gis.ru на основе Cправочника организаций "&amp;$C$2&amp;""</f>
        <v>Интернет-площадка 2gis.ru на основе Cправочника организаций "2ГИС.НИЖНЕВАРТОВСК"</v>
      </c>
      <c r="D153" s="340">
        <v>17136</v>
      </c>
      <c r="E153" s="338"/>
      <c r="F153" s="338"/>
      <c r="G153" s="338"/>
      <c r="H153" s="339"/>
    </row>
    <row r="154" spans="1:8" s="16" customFormat="1" ht="50.1" customHeight="1" x14ac:dyDescent="0.2">
      <c r="A154" s="335" t="s">
        <v>112</v>
      </c>
      <c r="B154" s="336"/>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340">
        <v>11400</v>
      </c>
      <c r="E154" s="338"/>
      <c r="F154" s="338"/>
      <c r="G154" s="338"/>
      <c r="H154" s="339"/>
    </row>
    <row r="155" spans="1:8" s="16" customFormat="1" ht="50.1" customHeight="1" x14ac:dyDescent="0.2">
      <c r="A155" s="335" t="s">
        <v>113</v>
      </c>
      <c r="B155" s="336"/>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340">
        <v>21480</v>
      </c>
      <c r="E155" s="338"/>
      <c r="F155" s="338"/>
      <c r="G155" s="338"/>
      <c r="H155" s="339"/>
    </row>
    <row r="156" spans="1:8" s="16" customFormat="1" ht="50.1" customHeight="1" x14ac:dyDescent="0.2">
      <c r="A156" s="335" t="s">
        <v>114</v>
      </c>
      <c r="B156" s="336"/>
      <c r="C156"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340">
        <v>23280</v>
      </c>
      <c r="E156" s="338"/>
      <c r="F156" s="338"/>
      <c r="G156" s="338"/>
      <c r="H156" s="339"/>
    </row>
    <row r="157" spans="1:8" s="16" customFormat="1" ht="50.1" customHeight="1" x14ac:dyDescent="0.2">
      <c r="A157" s="335" t="s">
        <v>115</v>
      </c>
      <c r="B157" s="336"/>
      <c r="C157" s="68" t="s">
        <v>95</v>
      </c>
      <c r="D157" s="340">
        <v>4200</v>
      </c>
      <c r="E157" s="338"/>
      <c r="F157" s="338"/>
      <c r="G157" s="338"/>
      <c r="H157" s="339"/>
    </row>
    <row r="158" spans="1:8" s="16" customFormat="1" ht="75" customHeight="1" x14ac:dyDescent="0.2">
      <c r="A158" s="335" t="s">
        <v>116</v>
      </c>
      <c r="B158" s="336"/>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340">
        <v>18480</v>
      </c>
      <c r="E158" s="338"/>
      <c r="F158" s="338"/>
      <c r="G158" s="338"/>
      <c r="H158" s="339"/>
    </row>
    <row r="159" spans="1:8" s="16" customFormat="1" ht="50.1" customHeight="1" thickBot="1" x14ac:dyDescent="0.25">
      <c r="A159" s="335" t="s">
        <v>117</v>
      </c>
      <c r="B159" s="336"/>
      <c r="C15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340">
        <v>6480</v>
      </c>
      <c r="E159" s="338"/>
      <c r="F159" s="338"/>
      <c r="G159" s="338"/>
      <c r="H159" s="339"/>
    </row>
    <row r="160" spans="1:8" s="23" customFormat="1" ht="50.1" customHeight="1" thickBot="1" x14ac:dyDescent="0.25">
      <c r="A160" s="341" t="s">
        <v>118</v>
      </c>
      <c r="B160" s="342"/>
      <c r="C160" s="21"/>
      <c r="D160" s="343"/>
      <c r="E160" s="343"/>
      <c r="F160" s="343"/>
      <c r="G160" s="343"/>
      <c r="H160" s="344"/>
    </row>
    <row r="161" spans="1:8" s="16" customFormat="1" ht="50.1" customHeight="1" x14ac:dyDescent="0.2">
      <c r="A161" s="335" t="s">
        <v>119</v>
      </c>
      <c r="B161" s="336"/>
      <c r="C16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37">
        <v>3000</v>
      </c>
      <c r="E161" s="338"/>
      <c r="F161" s="338"/>
      <c r="G161" s="338"/>
      <c r="H161" s="339"/>
    </row>
    <row r="162" spans="1:8" s="16" customFormat="1" ht="50.1" customHeight="1" x14ac:dyDescent="0.2">
      <c r="A162" s="335" t="s">
        <v>120</v>
      </c>
      <c r="B162" s="336"/>
      <c r="C162" s="346"/>
      <c r="D162" s="337">
        <v>3000</v>
      </c>
      <c r="E162" s="338"/>
      <c r="F162" s="338"/>
      <c r="G162" s="338"/>
      <c r="H162" s="339"/>
    </row>
    <row r="163" spans="1:8" s="16" customFormat="1" ht="50.1" customHeight="1" x14ac:dyDescent="0.2">
      <c r="A163" s="348" t="s">
        <v>121</v>
      </c>
      <c r="B163" s="349"/>
      <c r="C163" s="346"/>
      <c r="D163" s="496">
        <v>3000</v>
      </c>
      <c r="E163" s="368"/>
      <c r="F163" s="368"/>
      <c r="G163" s="368"/>
      <c r="H163" s="368"/>
    </row>
    <row r="164" spans="1:8" s="16" customFormat="1" ht="50.1" customHeight="1" x14ac:dyDescent="0.2">
      <c r="A164" s="348" t="s">
        <v>122</v>
      </c>
      <c r="B164" s="349"/>
      <c r="C164" s="346"/>
      <c r="D164" s="496">
        <v>300</v>
      </c>
      <c r="E164" s="368"/>
      <c r="F164" s="368"/>
      <c r="G164" s="368"/>
      <c r="H164" s="368"/>
    </row>
    <row r="165" spans="1:8" s="16" customFormat="1" ht="50.1" customHeight="1" thickBot="1" x14ac:dyDescent="0.25">
      <c r="A165" s="348" t="s">
        <v>123</v>
      </c>
      <c r="B165" s="349"/>
      <c r="C165" s="347"/>
      <c r="D165" s="450">
        <v>1050</v>
      </c>
      <c r="E165" s="451"/>
      <c r="F165" s="451"/>
      <c r="G165" s="451"/>
      <c r="H165" s="451"/>
    </row>
    <row r="166" spans="1:8" s="16" customFormat="1" ht="50.1" customHeight="1" thickBot="1" x14ac:dyDescent="0.25">
      <c r="A166" s="341" t="s">
        <v>124</v>
      </c>
      <c r="B166" s="342"/>
      <c r="C166" s="21"/>
      <c r="D166" s="343"/>
      <c r="E166" s="343"/>
      <c r="F166" s="343"/>
      <c r="G166" s="343"/>
      <c r="H166" s="344"/>
    </row>
    <row r="167" spans="1:8" s="16" customFormat="1" ht="50.1" customHeight="1" x14ac:dyDescent="0.2">
      <c r="A167" s="335" t="s">
        <v>125</v>
      </c>
      <c r="B167" s="336"/>
      <c r="C167" s="68" t="str">
        <f>"Интернет-площадка 2gis.ru на основе Cправочника организаций "&amp;$C$2&amp;""</f>
        <v>Интернет-площадка 2gis.ru на основе Cправочника организаций "2ГИС.НИЖНЕВАРТОВСК"</v>
      </c>
      <c r="D167" s="337">
        <v>3120</v>
      </c>
      <c r="E167" s="338"/>
      <c r="F167" s="338"/>
      <c r="G167" s="338"/>
      <c r="H167" s="339"/>
    </row>
    <row r="168" spans="1:8" s="16" customFormat="1" ht="50.1" customHeight="1" x14ac:dyDescent="0.2">
      <c r="A168" s="335" t="s">
        <v>126</v>
      </c>
      <c r="B168" s="336"/>
      <c r="C16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8" s="340">
        <v>3120</v>
      </c>
      <c r="E168" s="338"/>
      <c r="F168" s="338"/>
      <c r="G168" s="338"/>
      <c r="H168" s="339"/>
    </row>
    <row r="169" spans="1:8" s="16" customFormat="1" ht="49.5" customHeight="1" x14ac:dyDescent="0.2">
      <c r="A169" s="335" t="s">
        <v>195</v>
      </c>
      <c r="B169" s="336"/>
      <c r="C169" s="68" t="str">
        <f>"Интернет-площадка 2gis.ru на основе Cправочника организаций "&amp;$C$2&amp;""</f>
        <v>Интернет-площадка 2gis.ru на основе Cправочника организаций "2ГИС.НИЖНЕВАРТОВСК"</v>
      </c>
      <c r="D169" s="337">
        <v>4440</v>
      </c>
      <c r="E169" s="338"/>
      <c r="F169" s="338"/>
      <c r="G169" s="338"/>
      <c r="H169" s="339"/>
    </row>
    <row r="170" spans="1:8" s="16" customFormat="1" ht="50.1" customHeight="1" x14ac:dyDescent="0.2">
      <c r="A170" s="335" t="s">
        <v>128</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0" s="337">
        <v>4440</v>
      </c>
      <c r="E170" s="338"/>
      <c r="F170" s="338"/>
      <c r="G170" s="338"/>
      <c r="H170" s="339"/>
    </row>
    <row r="171" spans="1:8" s="16" customFormat="1" ht="126" customHeight="1" thickBot="1" x14ac:dyDescent="0.25">
      <c r="A171" s="335" t="s">
        <v>129</v>
      </c>
      <c r="B171" s="336"/>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1" s="340">
        <v>8532</v>
      </c>
      <c r="E171" s="338"/>
      <c r="F171" s="338"/>
      <c r="G171" s="338"/>
      <c r="H171" s="339"/>
    </row>
    <row r="172" spans="1:8" ht="50.1" customHeight="1" thickBot="1" x14ac:dyDescent="0.25">
      <c r="A172" s="341" t="s">
        <v>196</v>
      </c>
      <c r="B172" s="342"/>
      <c r="C172" s="21"/>
      <c r="D172" s="343"/>
      <c r="E172" s="343"/>
      <c r="F172" s="343"/>
      <c r="G172" s="343"/>
      <c r="H172" s="344"/>
    </row>
    <row r="173" spans="1:8" s="20" customFormat="1" ht="30" customHeight="1" thickBot="1" x14ac:dyDescent="0.25">
      <c r="A173" s="486"/>
      <c r="B173" s="486"/>
      <c r="C173" s="602"/>
      <c r="D173" s="486"/>
      <c r="E173" s="486"/>
      <c r="F173" s="486"/>
      <c r="G173" s="486"/>
      <c r="H173" s="487"/>
    </row>
    <row r="174" spans="1:8" s="16" customFormat="1" ht="83.25" customHeight="1" x14ac:dyDescent="0.2">
      <c r="A174" s="335" t="s">
        <v>197</v>
      </c>
      <c r="B174" s="336"/>
      <c r="C17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337">
        <v>15330</v>
      </c>
      <c r="E174" s="338"/>
      <c r="F174" s="338"/>
      <c r="G174" s="338"/>
      <c r="H174" s="339"/>
    </row>
    <row r="175" spans="1:8" s="16" customFormat="1" ht="83.25" customHeight="1" thickBot="1" x14ac:dyDescent="0.25">
      <c r="A175" s="335" t="s">
        <v>198</v>
      </c>
      <c r="B175" s="336"/>
      <c r="C175" s="346"/>
      <c r="D175" s="337">
        <v>15330</v>
      </c>
      <c r="E175" s="338"/>
      <c r="F175" s="338"/>
      <c r="G175" s="338"/>
      <c r="H175" s="339"/>
    </row>
    <row r="176" spans="1:8" s="23" customFormat="1" ht="49.5" customHeight="1" thickBot="1" x14ac:dyDescent="0.25">
      <c r="A176" s="497"/>
      <c r="B176" s="498"/>
      <c r="C176" s="56"/>
      <c r="D176" s="499"/>
      <c r="E176" s="499"/>
      <c r="F176" s="499"/>
      <c r="G176" s="499"/>
      <c r="H176" s="500"/>
    </row>
    <row r="177" spans="1:8" s="20" customFormat="1" ht="26.25" x14ac:dyDescent="0.2">
      <c r="A177" s="71"/>
      <c r="B177" s="72"/>
      <c r="C177" s="73"/>
      <c r="D177" s="72"/>
      <c r="E177" s="72"/>
      <c r="F177" s="72"/>
      <c r="G177" s="72"/>
      <c r="H177" s="74"/>
    </row>
    <row r="178" spans="1:8" s="16" customFormat="1" ht="21" x14ac:dyDescent="0.2">
      <c r="A178" s="75"/>
      <c r="B178" s="76" t="s">
        <v>130</v>
      </c>
      <c r="C178" s="333" t="s">
        <v>570</v>
      </c>
      <c r="D178" s="333"/>
      <c r="E178" s="77"/>
      <c r="F178" s="77"/>
      <c r="G178" s="77"/>
      <c r="H178" s="77"/>
    </row>
    <row r="179" spans="1:8" s="16" customFormat="1" ht="21" x14ac:dyDescent="0.2">
      <c r="A179" s="75"/>
      <c r="B179" s="77"/>
      <c r="C179" s="327" t="s">
        <v>571</v>
      </c>
      <c r="D179" s="327"/>
      <c r="E179" s="77"/>
      <c r="F179" s="77"/>
      <c r="G179" s="77"/>
      <c r="H179" s="77"/>
    </row>
    <row r="180" spans="1:8" s="16" customFormat="1" ht="21" x14ac:dyDescent="0.2">
      <c r="A180" s="75"/>
      <c r="B180" s="77"/>
      <c r="C180" s="333" t="s">
        <v>572</v>
      </c>
      <c r="D180" s="327"/>
      <c r="E180" s="77"/>
      <c r="F180" s="77"/>
      <c r="G180" s="77"/>
      <c r="H180" s="77"/>
    </row>
    <row r="181" spans="1:8" s="16" customFormat="1" ht="21" x14ac:dyDescent="0.2">
      <c r="A181" s="71"/>
      <c r="B181" s="72"/>
      <c r="C181" s="327"/>
      <c r="D181" s="327"/>
      <c r="E181" s="77"/>
      <c r="F181" s="77"/>
      <c r="G181" s="77"/>
      <c r="H181" s="72"/>
    </row>
    <row r="182" spans="1:8" s="16" customFormat="1" ht="26.25" x14ac:dyDescent="0.2">
      <c r="A182" s="324" t="str">
        <f>Абакан_юр!A171</f>
        <v>По соглашению сторон в качестве валюты платежа могут выступать украинские гривны, в этом случае курс следующий: 1 руб. = 0,5104 гривен</v>
      </c>
      <c r="B182" s="324"/>
      <c r="C182" s="324"/>
      <c r="D182" s="79"/>
      <c r="E182" s="79"/>
      <c r="F182" s="80"/>
      <c r="G182" s="328"/>
      <c r="H182" s="328"/>
    </row>
    <row r="183" spans="1:8" s="16" customFormat="1" ht="26.25" x14ac:dyDescent="0.2">
      <c r="A183" s="324" t="str">
        <f>Абакан_юр!A172</f>
        <v>По соглашению сторон в качестве валюты платежа могут выступать дирхамы ОАЭ, в этом случае курс следующий: 1 руб. = 0,0434 дирхам</v>
      </c>
      <c r="B183" s="324"/>
      <c r="C183" s="324"/>
      <c r="D183" s="79"/>
      <c r="E183" s="79"/>
      <c r="F183" s="80"/>
      <c r="G183" s="82"/>
      <c r="H183" s="82"/>
    </row>
    <row r="184" spans="1:8" ht="12" customHeight="1" x14ac:dyDescent="0.2">
      <c r="A184" s="324" t="str">
        <f>Абакан_юр!A173</f>
        <v>По соглашению сторон в качестве валюты платежа могут выступать доллары США, в этом случае курс следующий: 1 руб. = 0,0126 доллара</v>
      </c>
      <c r="B184" s="324"/>
      <c r="C184" s="324"/>
      <c r="D184" s="79"/>
      <c r="E184" s="79"/>
      <c r="F184" s="80"/>
      <c r="G184" s="82"/>
      <c r="H184" s="82"/>
    </row>
    <row r="185" spans="1:8" s="77" customFormat="1" ht="24.95" customHeight="1" x14ac:dyDescent="0.2">
      <c r="A185" s="324" t="str">
        <f>Абакан_юр!A174</f>
        <v>По соглашению сторон в качестве валюты платежа могут выступать евро, в этом случае курс следующий: 1 руб. = 0,0117 евро</v>
      </c>
      <c r="B185" s="324"/>
      <c r="C185" s="324"/>
      <c r="D185" s="79"/>
      <c r="E185" s="80"/>
      <c r="F185" s="80"/>
      <c r="G185" s="82"/>
      <c r="H185" s="82"/>
    </row>
    <row r="186" spans="1:8" s="77" customFormat="1" ht="24.95" customHeight="1" x14ac:dyDescent="0.2">
      <c r="A186" s="324" t="str">
        <f>Абакан_юр!A175</f>
        <v>По соглашению сторон в качестве валюты платежа могут выступать чешские кроны, в этом случае курс следующий: 1 руб. = 0,2914 крона</v>
      </c>
      <c r="B186" s="324"/>
      <c r="C186" s="324"/>
      <c r="D186" s="79"/>
      <c r="E186" s="80"/>
      <c r="F186" s="80"/>
      <c r="G186" s="82"/>
      <c r="H186" s="82"/>
    </row>
    <row r="187" spans="1:8" s="77" customFormat="1" ht="24.95" customHeight="1" x14ac:dyDescent="0.2">
      <c r="A187" s="324" t="str">
        <f>Абакан_юр!A176</f>
        <v>По соглашению сторон в качестве валюты платежа могут выступать киргизские сомы, в этом случае курс следующий: 1 руб. = 1,0988 сом</v>
      </c>
      <c r="B187" s="324"/>
      <c r="C187" s="324"/>
      <c r="D187" s="79"/>
      <c r="E187" s="79"/>
      <c r="F187" s="80"/>
      <c r="G187" s="82"/>
      <c r="H187" s="82"/>
    </row>
    <row r="188" spans="1:8" s="72" customFormat="1" ht="22.5" customHeight="1" x14ac:dyDescent="0.2">
      <c r="A1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8" s="324"/>
      <c r="C188" s="324"/>
      <c r="D188" s="79"/>
      <c r="E188" s="79"/>
      <c r="F188" s="80"/>
      <c r="G188" s="82"/>
      <c r="H188" s="82"/>
    </row>
    <row r="189" spans="1:8" s="81" customFormat="1" ht="24.95" customHeight="1" x14ac:dyDescent="0.2">
      <c r="A189" s="83"/>
      <c r="B189" s="83"/>
      <c r="C189" s="84"/>
      <c r="D189" s="85"/>
      <c r="E189" s="85"/>
      <c r="F189" s="86"/>
      <c r="G189" s="87"/>
      <c r="H189" s="87"/>
    </row>
    <row r="190" spans="1:8" s="81" customFormat="1" ht="24.95" customHeight="1" x14ac:dyDescent="0.2">
      <c r="A190" s="325" t="s">
        <v>141</v>
      </c>
      <c r="B190" s="325"/>
      <c r="C190" s="325"/>
      <c r="D190" s="325"/>
      <c r="E190" s="325"/>
      <c r="F190" s="325"/>
      <c r="G190" s="325"/>
      <c r="H190" s="325"/>
    </row>
    <row r="191" spans="1:8" s="81" customFormat="1" ht="24.95" customHeight="1" x14ac:dyDescent="0.2">
      <c r="A191" s="325" t="s">
        <v>142</v>
      </c>
      <c r="B191" s="325"/>
      <c r="C191" s="325"/>
      <c r="D191" s="325"/>
      <c r="E191" s="325"/>
      <c r="F191" s="325"/>
      <c r="G191" s="325"/>
      <c r="H191" s="325"/>
    </row>
    <row r="192" spans="1:8" s="81" customFormat="1" ht="24.95" customHeight="1" x14ac:dyDescent="0.2">
      <c r="A192" s="83"/>
      <c r="B192" s="83"/>
      <c r="C192" s="84"/>
      <c r="D192" s="85"/>
      <c r="E192" s="85"/>
      <c r="F192" s="86"/>
      <c r="G192" s="87"/>
      <c r="H192" s="87"/>
    </row>
    <row r="193" spans="1:8" s="81" customFormat="1" ht="24.95" customHeight="1" thickBot="1" x14ac:dyDescent="0.25">
      <c r="A193" s="326" t="s">
        <v>143</v>
      </c>
      <c r="B193" s="326"/>
      <c r="C193" s="326"/>
      <c r="D193" s="326"/>
      <c r="E193" s="326"/>
      <c r="F193" s="89"/>
      <c r="H193" s="90"/>
    </row>
    <row r="194" spans="1:8" s="81" customFormat="1" ht="24.95" customHeight="1" thickBot="1" x14ac:dyDescent="0.25">
      <c r="A194" s="312" t="s">
        <v>144</v>
      </c>
      <c r="B194" s="313"/>
      <c r="C194" s="313"/>
      <c r="D194" s="313"/>
      <c r="E194" s="314"/>
      <c r="F194" s="91"/>
      <c r="G194" s="72"/>
      <c r="H194" s="92"/>
    </row>
    <row r="195" spans="1:8" s="81" customFormat="1" ht="24.95" customHeight="1" thickBot="1" x14ac:dyDescent="0.25">
      <c r="A195" s="517" t="s">
        <v>145</v>
      </c>
      <c r="B195" s="518"/>
      <c r="C195" s="93" t="s">
        <v>146</v>
      </c>
      <c r="D195" s="600" t="s">
        <v>147</v>
      </c>
      <c r="E195" s="601"/>
      <c r="F195" s="94"/>
      <c r="G195" s="94"/>
      <c r="H195" s="94"/>
    </row>
    <row r="196" spans="1:8" s="88" customFormat="1" ht="12" customHeight="1" x14ac:dyDescent="0.2">
      <c r="A196" s="318" t="s">
        <v>148</v>
      </c>
      <c r="B196" s="319"/>
      <c r="C196" s="95" t="s">
        <v>149</v>
      </c>
      <c r="D196" s="320" t="s">
        <v>150</v>
      </c>
      <c r="E196" s="321"/>
      <c r="F196" s="94"/>
      <c r="G196" s="94"/>
      <c r="H196" s="94"/>
    </row>
    <row r="197" spans="1:8" ht="24.95" customHeight="1" x14ac:dyDescent="0.2">
      <c r="A197" s="322" t="s">
        <v>151</v>
      </c>
      <c r="B197" s="323"/>
      <c r="C197" s="96" t="s">
        <v>152</v>
      </c>
      <c r="D197" s="310" t="s">
        <v>153</v>
      </c>
      <c r="E197" s="311"/>
      <c r="F197" s="94"/>
      <c r="G197" s="94"/>
      <c r="H197" s="94"/>
    </row>
    <row r="198" spans="1:8" ht="24.95" customHeight="1" thickBot="1" x14ac:dyDescent="0.25">
      <c r="A198" s="474" t="s">
        <v>154</v>
      </c>
      <c r="B198" s="475"/>
      <c r="C198" s="111" t="s">
        <v>155</v>
      </c>
      <c r="D198" s="476" t="s">
        <v>153</v>
      </c>
      <c r="E198" s="477"/>
      <c r="F198" s="94"/>
      <c r="G198" s="94"/>
      <c r="H198" s="94"/>
    </row>
    <row r="199" spans="1:8" s="88" customFormat="1" ht="12" customHeight="1" x14ac:dyDescent="0.2">
      <c r="A199" s="322" t="s">
        <v>157</v>
      </c>
      <c r="B199" s="323"/>
      <c r="C199" s="110" t="s">
        <v>158</v>
      </c>
      <c r="D199" s="323" t="s">
        <v>153</v>
      </c>
      <c r="E199" s="473"/>
      <c r="F199" s="91"/>
      <c r="G199" s="91"/>
      <c r="H199" s="91"/>
    </row>
    <row r="200" spans="1:8" s="90" customFormat="1" ht="50.1" customHeight="1" thickBot="1" x14ac:dyDescent="0.25">
      <c r="A200" s="596" t="s">
        <v>159</v>
      </c>
      <c r="B200" s="597"/>
      <c r="C200" s="111" t="s">
        <v>160</v>
      </c>
      <c r="D200" s="598" t="s">
        <v>153</v>
      </c>
      <c r="E200" s="599"/>
      <c r="F200" s="86"/>
      <c r="G200" s="87"/>
      <c r="H200" s="87"/>
    </row>
    <row r="201" spans="1:8" s="92" customFormat="1" ht="50.1" customHeight="1" x14ac:dyDescent="0.2">
      <c r="A201" s="242"/>
      <c r="B201" s="242"/>
      <c r="C201" s="242"/>
      <c r="D201" s="242"/>
      <c r="E201" s="242"/>
      <c r="F201" s="86"/>
      <c r="G201" s="87"/>
      <c r="H201" s="87"/>
    </row>
    <row r="202" spans="1:8" ht="94.5" customHeight="1" x14ac:dyDescent="0.2">
      <c r="A202" s="307" t="s">
        <v>161</v>
      </c>
      <c r="B202" s="307"/>
      <c r="C202" s="307"/>
      <c r="D202" s="307"/>
      <c r="E202" s="307"/>
      <c r="F202" s="307"/>
      <c r="G202" s="307"/>
      <c r="H202" s="307"/>
    </row>
    <row r="203" spans="1:8" ht="99.95" customHeight="1" x14ac:dyDescent="0.2">
      <c r="A203" s="307" t="s">
        <v>162</v>
      </c>
      <c r="B203" s="307"/>
      <c r="C203" s="307"/>
      <c r="D203" s="307"/>
      <c r="E203" s="307"/>
      <c r="F203" s="307"/>
      <c r="G203" s="307"/>
      <c r="H203" s="307"/>
    </row>
    <row r="204" spans="1:8" ht="192" customHeight="1" x14ac:dyDescent="0.2">
      <c r="A20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72"/>
      <c r="C204" s="472"/>
      <c r="D204" s="472"/>
      <c r="E204" s="472"/>
      <c r="F204" s="472"/>
      <c r="G204" s="472"/>
      <c r="H204" s="472"/>
    </row>
    <row r="205" spans="1:8" ht="174.95" customHeight="1" x14ac:dyDescent="0.2">
      <c r="A205" s="325" t="s">
        <v>164</v>
      </c>
      <c r="B205" s="325"/>
      <c r="C205" s="325"/>
      <c r="D205" s="325"/>
      <c r="E205" s="325"/>
      <c r="F205" s="325"/>
      <c r="G205" s="325"/>
      <c r="H205" s="325"/>
    </row>
    <row r="206" spans="1:8" s="72" customFormat="1" ht="100.5" customHeight="1" x14ac:dyDescent="0.2">
      <c r="A206" s="307" t="s">
        <v>165</v>
      </c>
      <c r="B206" s="307"/>
      <c r="C206" s="307"/>
      <c r="D206" s="307"/>
      <c r="E206" s="307"/>
      <c r="F206" s="307"/>
      <c r="G206" s="307"/>
      <c r="H206" s="307"/>
    </row>
    <row r="207" spans="1:8" s="88" customFormat="1" ht="222.75" customHeight="1" x14ac:dyDescent="0.2">
      <c r="A207" s="325" t="s">
        <v>166</v>
      </c>
      <c r="B207" s="325"/>
      <c r="C207" s="325"/>
      <c r="D207" s="325"/>
      <c r="E207" s="325"/>
      <c r="F207" s="325"/>
      <c r="G207" s="325"/>
      <c r="H207" s="325"/>
    </row>
    <row r="208" spans="1:8" ht="23.25" x14ac:dyDescent="0.2">
      <c r="A208" s="618" t="s">
        <v>281</v>
      </c>
      <c r="B208" s="618"/>
      <c r="C208" s="618"/>
      <c r="D208" s="618"/>
      <c r="E208" s="618"/>
      <c r="F208" s="618"/>
      <c r="G208" s="618"/>
      <c r="H208" s="618"/>
    </row>
    <row r="209" spans="1:8" ht="25.5" x14ac:dyDescent="0.35">
      <c r="A209" s="616" t="s">
        <v>282</v>
      </c>
      <c r="B209" s="617"/>
      <c r="C209" s="158" t="s">
        <v>283</v>
      </c>
    </row>
    <row r="210" spans="1:8" ht="25.5" x14ac:dyDescent="0.35">
      <c r="A210" s="614" t="s">
        <v>284</v>
      </c>
      <c r="B210" s="615"/>
      <c r="C210" s="159">
        <v>1</v>
      </c>
    </row>
    <row r="211" spans="1:8" ht="25.5" x14ac:dyDescent="0.35">
      <c r="A211" s="614">
        <v>2</v>
      </c>
      <c r="B211" s="615"/>
      <c r="C211" s="159">
        <v>1.1000000000000001</v>
      </c>
    </row>
    <row r="212" spans="1:8" ht="25.5" x14ac:dyDescent="0.35">
      <c r="A212" s="614">
        <v>3</v>
      </c>
      <c r="B212" s="615"/>
      <c r="C212" s="159">
        <v>1.2</v>
      </c>
    </row>
    <row r="213" spans="1:8" ht="25.5" x14ac:dyDescent="0.35">
      <c r="A213" s="614" t="s">
        <v>285</v>
      </c>
      <c r="B213" s="615"/>
      <c r="C213" s="159">
        <v>1.25</v>
      </c>
    </row>
    <row r="214" spans="1:8" ht="25.5" x14ac:dyDescent="0.35">
      <c r="A214" s="614" t="s">
        <v>286</v>
      </c>
      <c r="B214" s="615"/>
      <c r="C214" s="159">
        <v>1.3</v>
      </c>
    </row>
    <row r="215" spans="1:8" ht="25.5" x14ac:dyDescent="0.35">
      <c r="A215" s="614" t="s">
        <v>287</v>
      </c>
      <c r="B215" s="615"/>
      <c r="C215" s="159">
        <v>1.35</v>
      </c>
    </row>
    <row r="216" spans="1:8" ht="25.5" x14ac:dyDescent="0.35">
      <c r="A216" s="614" t="s">
        <v>288</v>
      </c>
      <c r="B216" s="615"/>
      <c r="C216" s="159">
        <v>1.4</v>
      </c>
    </row>
    <row r="217" spans="1:8" ht="25.5" x14ac:dyDescent="0.35">
      <c r="A217" s="614" t="s">
        <v>289</v>
      </c>
      <c r="B217" s="615"/>
      <c r="C217" s="159">
        <v>1.45</v>
      </c>
    </row>
    <row r="218" spans="1:8" ht="25.5" x14ac:dyDescent="0.35">
      <c r="A218" s="614" t="s">
        <v>290</v>
      </c>
      <c r="B218" s="615"/>
      <c r="C218" s="159">
        <v>1.5</v>
      </c>
    </row>
    <row r="219" spans="1:8" ht="25.5" x14ac:dyDescent="0.35">
      <c r="A219" s="614" t="s">
        <v>291</v>
      </c>
      <c r="B219" s="615"/>
      <c r="C219" s="159">
        <v>2</v>
      </c>
    </row>
    <row r="220" spans="1:8" ht="23.25" x14ac:dyDescent="0.2">
      <c r="A220" s="307" t="s">
        <v>292</v>
      </c>
      <c r="B220" s="307"/>
      <c r="C220" s="307"/>
      <c r="D220" s="307"/>
      <c r="E220" s="307"/>
      <c r="F220" s="307"/>
      <c r="G220" s="307"/>
      <c r="H220" s="307"/>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2:H202"/>
    <mergeCell ref="A203:H203"/>
    <mergeCell ref="A204:H204"/>
    <mergeCell ref="A205:H205"/>
    <mergeCell ref="A206:H206"/>
    <mergeCell ref="A207:E207"/>
    <mergeCell ref="F207:H207"/>
    <mergeCell ref="A198:B198"/>
    <mergeCell ref="D198:E198"/>
    <mergeCell ref="A199:B199"/>
    <mergeCell ref="D199:E199"/>
    <mergeCell ref="A200:B200"/>
    <mergeCell ref="D200:E200"/>
    <mergeCell ref="A220:H220"/>
    <mergeCell ref="A214:B214"/>
    <mergeCell ref="A215:B215"/>
    <mergeCell ref="A216:B216"/>
    <mergeCell ref="A217:B217"/>
    <mergeCell ref="A218:B218"/>
    <mergeCell ref="A219:B219"/>
    <mergeCell ref="A208:H208"/>
    <mergeCell ref="A209:B209"/>
    <mergeCell ref="A210:B210"/>
    <mergeCell ref="A211:B211"/>
    <mergeCell ref="A212:B212"/>
    <mergeCell ref="A213:B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7"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217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s="122" customFormat="1" ht="24.9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60">
        <f>F7*1.2</f>
        <v>9936</v>
      </c>
      <c r="E7" s="361">
        <f>F7*1.1</f>
        <v>9108</v>
      </c>
      <c r="F7" s="361">
        <v>8280</v>
      </c>
      <c r="G7" s="361">
        <f>F7*0.75</f>
        <v>6210</v>
      </c>
      <c r="H7" s="362">
        <f>F7*0.5</f>
        <v>4140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436">
        <f>F12*1.2</f>
        <v>10951.199999999999</v>
      </c>
      <c r="E12" s="361">
        <f>F12*1.1</f>
        <v>10038.6</v>
      </c>
      <c r="F12" s="361">
        <v>9126</v>
      </c>
      <c r="G12" s="361">
        <f>F12*0.75</f>
        <v>6844.5</v>
      </c>
      <c r="H12" s="362">
        <f>F12*0.5</f>
        <v>4563</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2340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"2ГИС.АРХАНГЕЛЬСК"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506">
        <v>768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60">
        <f>F27*1.2</f>
        <v>13910.4</v>
      </c>
      <c r="E27" s="361">
        <f>F27*1.1</f>
        <v>12751.2</v>
      </c>
      <c r="F27" s="361">
        <v>11592</v>
      </c>
      <c r="G27" s="361">
        <f>F27*0.75</f>
        <v>8694</v>
      </c>
      <c r="H27" s="362">
        <f>F27*0.5</f>
        <v>5796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436">
        <f>F32*1.2</f>
        <v>15336</v>
      </c>
      <c r="E32" s="361">
        <f>F32*1.1</f>
        <v>14058.000000000002</v>
      </c>
      <c r="F32" s="361">
        <v>12780</v>
      </c>
      <c r="G32" s="361">
        <f>F32*0.75</f>
        <v>9585</v>
      </c>
      <c r="H32" s="362">
        <f>F32*0.5</f>
        <v>6390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3360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"2ГИС.АРХАНГЕЛЬСК"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458">
        <v>768</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460"/>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60">
        <f>F48*1.2</f>
        <v>11923.199999999999</v>
      </c>
      <c r="E48" s="361">
        <f>F48*1.1</f>
        <v>10929.6</v>
      </c>
      <c r="F48" s="361">
        <v>9936</v>
      </c>
      <c r="G48" s="361">
        <f>F48*0.75</f>
        <v>7452</v>
      </c>
      <c r="H48" s="362">
        <f>F48*0.5</f>
        <v>4968</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436">
        <f>F54*1.2</f>
        <v>13147.199999999999</v>
      </c>
      <c r="E54" s="361">
        <f>F54*1.1</f>
        <v>12051.6</v>
      </c>
      <c r="F54" s="361">
        <v>10956</v>
      </c>
      <c r="G54" s="361">
        <f>F54*0.75</f>
        <v>8217</v>
      </c>
      <c r="H54" s="362">
        <f>F54*0.5</f>
        <v>5478</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506">
        <v>768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1254 до 25080</v>
      </c>
      <c r="E64" s="399"/>
      <c r="F64" s="399"/>
      <c r="G64" s="399"/>
      <c r="H64" s="400"/>
    </row>
    <row r="65" spans="1:8" ht="37.5" customHeight="1" outlineLevel="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411">
        <v>1254</v>
      </c>
      <c r="E65" s="412"/>
      <c r="F65" s="412"/>
      <c r="G65" s="412"/>
      <c r="H65" s="413"/>
    </row>
    <row r="66" spans="1:8" ht="37.5" customHeight="1" outlineLevel="1" x14ac:dyDescent="0.2">
      <c r="A66" s="396" t="s">
        <v>40</v>
      </c>
      <c r="B66" s="397"/>
      <c r="C66" s="410"/>
      <c r="D66" s="337">
        <v>2508</v>
      </c>
      <c r="E66" s="338"/>
      <c r="F66" s="338"/>
      <c r="G66" s="338"/>
      <c r="H66" s="339"/>
    </row>
    <row r="67" spans="1:8" ht="37.5" customHeight="1" outlineLevel="1" x14ac:dyDescent="0.2">
      <c r="A67" s="396" t="s">
        <v>41</v>
      </c>
      <c r="B67" s="397"/>
      <c r="C67" s="410"/>
      <c r="D67" s="337">
        <v>3762</v>
      </c>
      <c r="E67" s="338"/>
      <c r="F67" s="338"/>
      <c r="G67" s="338"/>
      <c r="H67" s="339"/>
    </row>
    <row r="68" spans="1:8" ht="37.5" customHeight="1" outlineLevel="1" x14ac:dyDescent="0.2">
      <c r="A68" s="396" t="s">
        <v>42</v>
      </c>
      <c r="B68" s="397"/>
      <c r="C68" s="410"/>
      <c r="D68" s="337">
        <v>5016</v>
      </c>
      <c r="E68" s="338"/>
      <c r="F68" s="338"/>
      <c r="G68" s="338"/>
      <c r="H68" s="339"/>
    </row>
    <row r="69" spans="1:8" ht="37.5" customHeight="1" outlineLevel="1" x14ac:dyDescent="0.2">
      <c r="A69" s="396" t="s">
        <v>43</v>
      </c>
      <c r="B69" s="397"/>
      <c r="C69" s="410"/>
      <c r="D69" s="337">
        <v>6270</v>
      </c>
      <c r="E69" s="338"/>
      <c r="F69" s="338"/>
      <c r="G69" s="338"/>
      <c r="H69" s="339"/>
    </row>
    <row r="70" spans="1:8" ht="37.5" customHeight="1" outlineLevel="1" x14ac:dyDescent="0.2">
      <c r="A70" s="396" t="s">
        <v>44</v>
      </c>
      <c r="B70" s="397"/>
      <c r="C70" s="410"/>
      <c r="D70" s="337">
        <v>7524</v>
      </c>
      <c r="E70" s="338"/>
      <c r="F70" s="338"/>
      <c r="G70" s="338"/>
      <c r="H70" s="339"/>
    </row>
    <row r="71" spans="1:8" ht="37.5" customHeight="1" outlineLevel="1" x14ac:dyDescent="0.2">
      <c r="A71" s="396" t="s">
        <v>45</v>
      </c>
      <c r="B71" s="397"/>
      <c r="C71" s="410"/>
      <c r="D71" s="337">
        <v>8778</v>
      </c>
      <c r="E71" s="338"/>
      <c r="F71" s="338"/>
      <c r="G71" s="338"/>
      <c r="H71" s="339"/>
    </row>
    <row r="72" spans="1:8" ht="37.5" customHeight="1" outlineLevel="1" x14ac:dyDescent="0.2">
      <c r="A72" s="396" t="s">
        <v>46</v>
      </c>
      <c r="B72" s="397"/>
      <c r="C72" s="410"/>
      <c r="D72" s="337">
        <v>10032</v>
      </c>
      <c r="E72" s="338"/>
      <c r="F72" s="338"/>
      <c r="G72" s="338"/>
      <c r="H72" s="339"/>
    </row>
    <row r="73" spans="1:8" ht="37.5" customHeight="1" outlineLevel="1" x14ac:dyDescent="0.2">
      <c r="A73" s="396" t="s">
        <v>47</v>
      </c>
      <c r="B73" s="397"/>
      <c r="C73" s="410"/>
      <c r="D73" s="337">
        <v>11286</v>
      </c>
      <c r="E73" s="338"/>
      <c r="F73" s="338"/>
      <c r="G73" s="338"/>
      <c r="H73" s="339"/>
    </row>
    <row r="74" spans="1:8" ht="37.5" customHeight="1" outlineLevel="1" x14ac:dyDescent="0.2">
      <c r="A74" s="396" t="s">
        <v>48</v>
      </c>
      <c r="B74" s="397"/>
      <c r="C74" s="410"/>
      <c r="D74" s="337">
        <v>12540</v>
      </c>
      <c r="E74" s="338"/>
      <c r="F74" s="338"/>
      <c r="G74" s="338"/>
      <c r="H74" s="339"/>
    </row>
    <row r="75" spans="1:8" ht="37.5" customHeight="1" outlineLevel="1" x14ac:dyDescent="0.2">
      <c r="A75" s="396" t="s">
        <v>49</v>
      </c>
      <c r="B75" s="397"/>
      <c r="C75" s="410"/>
      <c r="D75" s="337">
        <v>13794</v>
      </c>
      <c r="E75" s="338"/>
      <c r="F75" s="338"/>
      <c r="G75" s="338"/>
      <c r="H75" s="339"/>
    </row>
    <row r="76" spans="1:8" ht="37.5" customHeight="1" outlineLevel="1" x14ac:dyDescent="0.2">
      <c r="A76" s="396" t="s">
        <v>50</v>
      </c>
      <c r="B76" s="397"/>
      <c r="C76" s="410"/>
      <c r="D76" s="337">
        <v>15048</v>
      </c>
      <c r="E76" s="338"/>
      <c r="F76" s="338"/>
      <c r="G76" s="338"/>
      <c r="H76" s="339"/>
    </row>
    <row r="77" spans="1:8" ht="37.5" customHeight="1" outlineLevel="1" x14ac:dyDescent="0.2">
      <c r="A77" s="396" t="s">
        <v>51</v>
      </c>
      <c r="B77" s="397"/>
      <c r="C77" s="410"/>
      <c r="D77" s="337">
        <v>16302</v>
      </c>
      <c r="E77" s="338"/>
      <c r="F77" s="338"/>
      <c r="G77" s="338"/>
      <c r="H77" s="339"/>
    </row>
    <row r="78" spans="1:8" ht="37.5" customHeight="1" outlineLevel="1" x14ac:dyDescent="0.2">
      <c r="A78" s="396" t="s">
        <v>52</v>
      </c>
      <c r="B78" s="397"/>
      <c r="C78" s="410"/>
      <c r="D78" s="337">
        <v>17556</v>
      </c>
      <c r="E78" s="338"/>
      <c r="F78" s="338"/>
      <c r="G78" s="338"/>
      <c r="H78" s="339"/>
    </row>
    <row r="79" spans="1:8" ht="37.5" customHeight="1" outlineLevel="1" x14ac:dyDescent="0.2">
      <c r="A79" s="396" t="s">
        <v>53</v>
      </c>
      <c r="B79" s="397"/>
      <c r="C79" s="410"/>
      <c r="D79" s="337">
        <v>18810</v>
      </c>
      <c r="E79" s="338"/>
      <c r="F79" s="338"/>
      <c r="G79" s="338"/>
      <c r="H79" s="339"/>
    </row>
    <row r="80" spans="1:8" ht="37.5" customHeight="1" outlineLevel="1" x14ac:dyDescent="0.2">
      <c r="A80" s="396" t="s">
        <v>54</v>
      </c>
      <c r="B80" s="397"/>
      <c r="C80" s="410"/>
      <c r="D80" s="337">
        <v>20064</v>
      </c>
      <c r="E80" s="338"/>
      <c r="F80" s="338"/>
      <c r="G80" s="338"/>
      <c r="H80" s="339"/>
    </row>
    <row r="81" spans="1:8" ht="37.5" customHeight="1" outlineLevel="1" x14ac:dyDescent="0.2">
      <c r="A81" s="396" t="s">
        <v>55</v>
      </c>
      <c r="B81" s="397"/>
      <c r="C81" s="410"/>
      <c r="D81" s="337">
        <v>21318</v>
      </c>
      <c r="E81" s="338"/>
      <c r="F81" s="338"/>
      <c r="G81" s="338"/>
      <c r="H81" s="339"/>
    </row>
    <row r="82" spans="1:8" ht="37.5" customHeight="1" outlineLevel="1" x14ac:dyDescent="0.2">
      <c r="A82" s="396" t="s">
        <v>56</v>
      </c>
      <c r="B82" s="397"/>
      <c r="C82" s="410"/>
      <c r="D82" s="337">
        <v>22572</v>
      </c>
      <c r="E82" s="338"/>
      <c r="F82" s="338"/>
      <c r="G82" s="338"/>
      <c r="H82" s="339"/>
    </row>
    <row r="83" spans="1:8" ht="37.5" customHeight="1" outlineLevel="1" x14ac:dyDescent="0.2">
      <c r="A83" s="396" t="s">
        <v>57</v>
      </c>
      <c r="B83" s="397"/>
      <c r="C83" s="410"/>
      <c r="D83" s="337">
        <v>23826</v>
      </c>
      <c r="E83" s="338"/>
      <c r="F83" s="338"/>
      <c r="G83" s="338"/>
      <c r="H83" s="339"/>
    </row>
    <row r="84" spans="1:8" ht="37.5" customHeight="1" outlineLevel="1" thickBot="1" x14ac:dyDescent="0.25">
      <c r="A84" s="396" t="s">
        <v>58</v>
      </c>
      <c r="B84" s="397"/>
      <c r="C84" s="410"/>
      <c r="D84" s="337">
        <v>25080</v>
      </c>
      <c r="E84" s="338"/>
      <c r="F84" s="338"/>
      <c r="G84" s="338"/>
      <c r="H84" s="339"/>
    </row>
    <row r="85" spans="1:8" ht="50.1" customHeight="1" thickBot="1" x14ac:dyDescent="0.25">
      <c r="A85" s="608" t="s">
        <v>59</v>
      </c>
      <c r="B85" s="609"/>
      <c r="C85" s="609"/>
      <c r="D85" s="610" t="str">
        <f>"от "&amp;MIN(D86:D95)&amp;" до "&amp;MAX(D86:D95)</f>
        <v>от 360 до 6300</v>
      </c>
      <c r="E85" s="611"/>
      <c r="F85" s="611"/>
      <c r="G85" s="611"/>
      <c r="H85" s="612"/>
    </row>
    <row r="86" spans="1:8" s="16" customFormat="1" ht="159" customHeight="1" x14ac:dyDescent="0.2">
      <c r="A86" s="146" t="s">
        <v>60</v>
      </c>
      <c r="B86" s="147" t="s">
        <v>13</v>
      </c>
      <c r="C86" s="1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61">
        <v>600</v>
      </c>
      <c r="E86" s="361"/>
      <c r="F86" s="361"/>
      <c r="G86" s="361"/>
      <c r="H86" s="362"/>
    </row>
    <row r="87" spans="1:8" ht="37.5" customHeight="1" x14ac:dyDescent="0.2">
      <c r="A87" s="607" t="s">
        <v>61</v>
      </c>
      <c r="B87" s="358"/>
      <c r="C87" s="61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38">
        <v>414</v>
      </c>
      <c r="E87" s="338"/>
      <c r="F87" s="338"/>
      <c r="G87" s="338"/>
      <c r="H87" s="339"/>
    </row>
    <row r="88" spans="1:8" ht="37.5" customHeight="1" x14ac:dyDescent="0.2">
      <c r="A88" s="607" t="s">
        <v>62</v>
      </c>
      <c r="B88" s="358"/>
      <c r="C88" s="613"/>
      <c r="D88" s="338">
        <v>6300</v>
      </c>
      <c r="E88" s="338"/>
      <c r="F88" s="338"/>
      <c r="G88" s="338"/>
      <c r="H88" s="339"/>
    </row>
    <row r="89" spans="1:8" ht="37.5" customHeight="1" x14ac:dyDescent="0.2">
      <c r="A89" s="607" t="s">
        <v>63</v>
      </c>
      <c r="B89" s="358"/>
      <c r="C89" s="613"/>
      <c r="D89" s="338">
        <v>1212</v>
      </c>
      <c r="E89" s="338"/>
      <c r="F89" s="338"/>
      <c r="G89" s="338"/>
      <c r="H89" s="339"/>
    </row>
    <row r="90" spans="1:8" ht="37.5" customHeight="1" x14ac:dyDescent="0.2">
      <c r="A90" s="607" t="s">
        <v>64</v>
      </c>
      <c r="B90" s="358"/>
      <c r="C90" s="613"/>
      <c r="D90" s="338">
        <v>5100</v>
      </c>
      <c r="E90" s="338"/>
      <c r="F90" s="338"/>
      <c r="G90" s="338"/>
      <c r="H90" s="339"/>
    </row>
    <row r="91" spans="1:8" ht="37.5" customHeight="1" x14ac:dyDescent="0.2">
      <c r="A91" s="607" t="s">
        <v>65</v>
      </c>
      <c r="B91" s="358"/>
      <c r="C91" s="613"/>
      <c r="D91" s="338">
        <v>360</v>
      </c>
      <c r="E91" s="338"/>
      <c r="F91" s="338"/>
      <c r="G91" s="338"/>
      <c r="H91" s="339"/>
    </row>
    <row r="92" spans="1:8" ht="37.5" customHeight="1" x14ac:dyDescent="0.2">
      <c r="A92" s="607" t="s">
        <v>66</v>
      </c>
      <c r="B92" s="358"/>
      <c r="C92" s="613"/>
      <c r="D92" s="338">
        <v>360</v>
      </c>
      <c r="E92" s="338"/>
      <c r="F92" s="338"/>
      <c r="G92" s="338"/>
      <c r="H92" s="339"/>
    </row>
    <row r="93" spans="1:8" ht="37.5" customHeight="1" x14ac:dyDescent="0.2">
      <c r="A93" s="607" t="s">
        <v>67</v>
      </c>
      <c r="B93" s="358"/>
      <c r="C93" s="613"/>
      <c r="D93" s="338">
        <v>720</v>
      </c>
      <c r="E93" s="338"/>
      <c r="F93" s="338"/>
      <c r="G93" s="338"/>
      <c r="H93" s="339"/>
    </row>
    <row r="94" spans="1:8" ht="37.5" customHeight="1" x14ac:dyDescent="0.2">
      <c r="A94" s="607" t="s">
        <v>68</v>
      </c>
      <c r="B94" s="358"/>
      <c r="C94" s="613"/>
      <c r="D94" s="338">
        <v>1080</v>
      </c>
      <c r="E94" s="338"/>
      <c r="F94" s="338"/>
      <c r="G94" s="338"/>
      <c r="H94" s="339"/>
    </row>
    <row r="95" spans="1:8" ht="37.5" customHeight="1" x14ac:dyDescent="0.2">
      <c r="A95" s="607" t="s">
        <v>69</v>
      </c>
      <c r="B95" s="358"/>
      <c r="C95" s="613"/>
      <c r="D95" s="338">
        <v>5100</v>
      </c>
      <c r="E95" s="338"/>
      <c r="F95" s="338"/>
      <c r="G95" s="338"/>
      <c r="H95" s="339"/>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354">
        <v>30</v>
      </c>
      <c r="E96" s="354"/>
      <c r="F96" s="354"/>
      <c r="G96" s="354"/>
      <c r="H96" s="355"/>
    </row>
    <row r="97" spans="1:8" ht="50.1" customHeight="1" thickBot="1" x14ac:dyDescent="0.25">
      <c r="A97" s="603" t="s">
        <v>72</v>
      </c>
      <c r="B97" s="604"/>
      <c r="C97" s="70"/>
      <c r="D97" s="605" t="e">
        <f>"от "&amp;MIN(D99,D119:H120,#REF!,D121:H135)&amp;" до "&amp;MAX(D99,D119:H120,#REF!,D121:H135)</f>
        <v>#REF!</v>
      </c>
      <c r="E97" s="605"/>
      <c r="F97" s="605"/>
      <c r="G97" s="605"/>
      <c r="H97" s="606"/>
    </row>
    <row r="98" spans="1:8" ht="21.75" thickBot="1" x14ac:dyDescent="0.25">
      <c r="A98" s="497"/>
      <c r="B98" s="498"/>
      <c r="C98" s="60"/>
      <c r="D98" s="499"/>
      <c r="E98" s="499"/>
      <c r="F98" s="499"/>
      <c r="G98" s="499"/>
      <c r="H98" s="500"/>
    </row>
    <row r="99" spans="1:8" ht="60"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379">
        <v>4320</v>
      </c>
      <c r="E99" s="379"/>
      <c r="F99" s="379"/>
      <c r="G99" s="379"/>
      <c r="H99" s="380"/>
    </row>
    <row r="100" spans="1:8" ht="60" customHeight="1" thickBot="1" x14ac:dyDescent="0.25">
      <c r="A100" s="381" t="s">
        <v>74</v>
      </c>
      <c r="B100" s="382"/>
      <c r="C100" s="377"/>
      <c r="D100" s="383" t="s">
        <v>75</v>
      </c>
      <c r="E100" s="384"/>
      <c r="F100" s="384"/>
      <c r="G100" s="384"/>
      <c r="H100" s="385"/>
    </row>
    <row r="101" spans="1:8" ht="60" customHeight="1" x14ac:dyDescent="0.2">
      <c r="A101" s="363" t="s">
        <v>76</v>
      </c>
      <c r="B101" s="364"/>
      <c r="C101" s="377"/>
      <c r="D101" s="368">
        <f>D99/4</f>
        <v>1080</v>
      </c>
      <c r="E101" s="368"/>
      <c r="F101" s="368"/>
      <c r="G101" s="368"/>
      <c r="H101" s="369"/>
    </row>
    <row r="102" spans="1:8" ht="60" customHeight="1" x14ac:dyDescent="0.2">
      <c r="A102" s="363" t="s">
        <v>77</v>
      </c>
      <c r="B102" s="364"/>
      <c r="C102" s="377"/>
      <c r="D102" s="368">
        <f>D99/5</f>
        <v>864</v>
      </c>
      <c r="E102" s="368"/>
      <c r="F102" s="368"/>
      <c r="G102" s="368"/>
      <c r="H102" s="369"/>
    </row>
    <row r="103" spans="1:8" ht="60" customHeight="1" x14ac:dyDescent="0.2">
      <c r="A103" s="363" t="s">
        <v>78</v>
      </c>
      <c r="B103" s="364"/>
      <c r="C103" s="377"/>
      <c r="D103" s="368">
        <f>D99/6</f>
        <v>720</v>
      </c>
      <c r="E103" s="368"/>
      <c r="F103" s="368"/>
      <c r="G103" s="368"/>
      <c r="H103" s="369"/>
    </row>
    <row r="104" spans="1:8" ht="60" customHeight="1" x14ac:dyDescent="0.2">
      <c r="A104" s="363" t="s">
        <v>79</v>
      </c>
      <c r="B104" s="364"/>
      <c r="C104" s="377"/>
      <c r="D104" s="368">
        <f>D99/7</f>
        <v>617.14285714285711</v>
      </c>
      <c r="E104" s="368"/>
      <c r="F104" s="368"/>
      <c r="G104" s="368"/>
      <c r="H104" s="369"/>
    </row>
    <row r="105" spans="1:8" ht="60" customHeight="1" x14ac:dyDescent="0.2">
      <c r="A105" s="363" t="s">
        <v>80</v>
      </c>
      <c r="B105" s="364"/>
      <c r="C105" s="377"/>
      <c r="D105" s="368">
        <f>D99/8</f>
        <v>540</v>
      </c>
      <c r="E105" s="368"/>
      <c r="F105" s="368"/>
      <c r="G105" s="368"/>
      <c r="H105" s="369"/>
    </row>
    <row r="106" spans="1:8" ht="60" customHeight="1" x14ac:dyDescent="0.2">
      <c r="A106" s="363" t="s">
        <v>81</v>
      </c>
      <c r="B106" s="364"/>
      <c r="C106" s="377"/>
      <c r="D106" s="368">
        <f>D99/9</f>
        <v>480</v>
      </c>
      <c r="E106" s="368"/>
      <c r="F106" s="368"/>
      <c r="G106" s="368"/>
      <c r="H106" s="369"/>
    </row>
    <row r="107" spans="1:8" ht="60" customHeight="1" x14ac:dyDescent="0.2">
      <c r="A107" s="363" t="s">
        <v>82</v>
      </c>
      <c r="B107" s="364"/>
      <c r="C107" s="377"/>
      <c r="D107" s="368">
        <f>D99/10</f>
        <v>432</v>
      </c>
      <c r="E107" s="368"/>
      <c r="F107" s="368"/>
      <c r="G107" s="368"/>
      <c r="H107" s="369"/>
    </row>
    <row r="108" spans="1:8" ht="60" customHeight="1" thickBot="1" x14ac:dyDescent="0.25">
      <c r="A108" s="374" t="s">
        <v>83</v>
      </c>
      <c r="B108" s="375"/>
      <c r="C108" s="377"/>
      <c r="D108" s="379">
        <v>6480</v>
      </c>
      <c r="E108" s="379"/>
      <c r="F108" s="379"/>
      <c r="G108" s="379"/>
      <c r="H108" s="380"/>
    </row>
    <row r="109" spans="1:8" ht="60" customHeight="1" thickBot="1" x14ac:dyDescent="0.25">
      <c r="A109" s="381" t="s">
        <v>74</v>
      </c>
      <c r="B109" s="382"/>
      <c r="C109" s="377"/>
      <c r="D109" s="383" t="s">
        <v>75</v>
      </c>
      <c r="E109" s="384"/>
      <c r="F109" s="384"/>
      <c r="G109" s="384"/>
      <c r="H109" s="385"/>
    </row>
    <row r="110" spans="1:8" ht="60" customHeight="1" x14ac:dyDescent="0.2">
      <c r="A110" s="363" t="s">
        <v>76</v>
      </c>
      <c r="B110" s="364"/>
      <c r="C110" s="377"/>
      <c r="D110" s="368">
        <v>1620</v>
      </c>
      <c r="E110" s="368"/>
      <c r="F110" s="368"/>
      <c r="G110" s="368"/>
      <c r="H110" s="369"/>
    </row>
    <row r="111" spans="1:8" ht="60" customHeight="1" x14ac:dyDescent="0.2">
      <c r="A111" s="363" t="s">
        <v>77</v>
      </c>
      <c r="B111" s="364"/>
      <c r="C111" s="377"/>
      <c r="D111" s="368">
        <v>1296</v>
      </c>
      <c r="E111" s="368"/>
      <c r="F111" s="368"/>
      <c r="G111" s="368"/>
      <c r="H111" s="369"/>
    </row>
    <row r="112" spans="1:8" ht="60" customHeight="1" x14ac:dyDescent="0.2">
      <c r="A112" s="363" t="s">
        <v>78</v>
      </c>
      <c r="B112" s="364"/>
      <c r="C112" s="377"/>
      <c r="D112" s="368">
        <v>1080</v>
      </c>
      <c r="E112" s="368"/>
      <c r="F112" s="368"/>
      <c r="G112" s="368"/>
      <c r="H112" s="369"/>
    </row>
    <row r="113" spans="1:8" ht="60" customHeight="1" x14ac:dyDescent="0.2">
      <c r="A113" s="363" t="s">
        <v>79</v>
      </c>
      <c r="B113" s="364"/>
      <c r="C113" s="377"/>
      <c r="D113" s="368">
        <v>925.71428571428567</v>
      </c>
      <c r="E113" s="368"/>
      <c r="F113" s="368"/>
      <c r="G113" s="368"/>
      <c r="H113" s="369"/>
    </row>
    <row r="114" spans="1:8" ht="60" customHeight="1" x14ac:dyDescent="0.2">
      <c r="A114" s="363" t="s">
        <v>80</v>
      </c>
      <c r="B114" s="364"/>
      <c r="C114" s="377"/>
      <c r="D114" s="368">
        <v>810</v>
      </c>
      <c r="E114" s="368"/>
      <c r="F114" s="368"/>
      <c r="G114" s="368"/>
      <c r="H114" s="369"/>
    </row>
    <row r="115" spans="1:8" ht="60" customHeight="1" x14ac:dyDescent="0.2">
      <c r="A115" s="363" t="s">
        <v>81</v>
      </c>
      <c r="B115" s="364"/>
      <c r="C115" s="377"/>
      <c r="D115" s="368">
        <v>720</v>
      </c>
      <c r="E115" s="368"/>
      <c r="F115" s="368"/>
      <c r="G115" s="368"/>
      <c r="H115" s="369"/>
    </row>
    <row r="116" spans="1:8" ht="60" customHeight="1" thickBot="1" x14ac:dyDescent="0.25">
      <c r="A116" s="363" t="s">
        <v>82</v>
      </c>
      <c r="B116" s="364"/>
      <c r="C116" s="378"/>
      <c r="D116" s="368">
        <v>648</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353">
        <v>12012</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"2ГИС.АРХАНГЕЛЬСК"</v>
      </c>
      <c r="D119" s="360">
        <v>2832</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367">
        <v>4824</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37">
        <v>4824</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"2ГИС.АРХАНГЕЛЬСК"</v>
      </c>
      <c r="D122" s="337">
        <v>8478</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"2ГИС.АРХАНГЕЛЬСК"</v>
      </c>
      <c r="D123" s="337">
        <v>8478</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37">
        <v>2976</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37">
        <v>3618</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37">
        <v>5388</v>
      </c>
      <c r="E126" s="338"/>
      <c r="F126" s="338"/>
      <c r="G126" s="338"/>
      <c r="H126" s="339"/>
    </row>
    <row r="127" spans="1:8" ht="50.1" customHeight="1" x14ac:dyDescent="0.2">
      <c r="A127" s="335" t="s">
        <v>93</v>
      </c>
      <c r="B127" s="336"/>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37">
        <v>7470</v>
      </c>
      <c r="E127" s="338"/>
      <c r="F127" s="338"/>
      <c r="G127" s="338"/>
      <c r="H127" s="339"/>
    </row>
    <row r="128" spans="1:8" ht="50.1" customHeight="1" x14ac:dyDescent="0.2">
      <c r="A128" s="335" t="s">
        <v>94</v>
      </c>
      <c r="B128" s="336"/>
      <c r="C128" s="67" t="s">
        <v>95</v>
      </c>
      <c r="D128" s="337">
        <v>606</v>
      </c>
      <c r="E128" s="338"/>
      <c r="F128" s="338"/>
      <c r="G128" s="338"/>
      <c r="H128" s="339"/>
    </row>
    <row r="129" spans="1:8" ht="69"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37">
        <v>2772</v>
      </c>
      <c r="E129" s="338"/>
      <c r="F129" s="338"/>
      <c r="G129" s="338"/>
      <c r="H129" s="339"/>
    </row>
    <row r="130" spans="1:8" ht="69"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37">
        <v>2220</v>
      </c>
      <c r="E130" s="338"/>
      <c r="F130" s="338"/>
      <c r="G130" s="338"/>
      <c r="H130" s="339"/>
    </row>
    <row r="131" spans="1:8" ht="69" customHeight="1" x14ac:dyDescent="0.2">
      <c r="A131" s="335" t="s">
        <v>98</v>
      </c>
      <c r="B131" s="336"/>
      <c r="C131"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37">
        <v>2184</v>
      </c>
      <c r="E131" s="338"/>
      <c r="F131" s="338"/>
      <c r="G131" s="338"/>
      <c r="H131" s="339"/>
    </row>
    <row r="132" spans="1:8" ht="69" customHeight="1" x14ac:dyDescent="0.2">
      <c r="A132" s="335" t="s">
        <v>99</v>
      </c>
      <c r="B132" s="336"/>
      <c r="C132"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37">
        <v>1110</v>
      </c>
      <c r="E132" s="338"/>
      <c r="F132" s="338"/>
      <c r="G132" s="338"/>
      <c r="H132" s="339"/>
    </row>
    <row r="133" spans="1:8" ht="69"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37">
        <v>11898</v>
      </c>
      <c r="E133" s="338"/>
      <c r="F133" s="338"/>
      <c r="G133" s="338"/>
      <c r="H133" s="339"/>
    </row>
    <row r="134" spans="1:8" ht="69"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37">
        <v>6006</v>
      </c>
      <c r="E134" s="338"/>
      <c r="F134" s="338"/>
      <c r="G134" s="338"/>
      <c r="H134" s="339"/>
    </row>
    <row r="135" spans="1:8" ht="50.1" customHeight="1" x14ac:dyDescent="0.2">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496">
        <v>1140</v>
      </c>
      <c r="E135" s="368"/>
      <c r="F135" s="368"/>
      <c r="G135" s="368"/>
      <c r="H135" s="369"/>
    </row>
    <row r="136" spans="1:8" s="16" customFormat="1" ht="102" customHeight="1" x14ac:dyDescent="0.2">
      <c r="A136" s="335" t="s">
        <v>16</v>
      </c>
      <c r="B136" s="336"/>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496">
        <v>756</v>
      </c>
      <c r="E136" s="368"/>
      <c r="F136" s="368"/>
      <c r="G136" s="368"/>
      <c r="H136" s="369"/>
    </row>
    <row r="137" spans="1:8" s="16" customFormat="1" ht="102" customHeight="1" x14ac:dyDescent="0.2">
      <c r="A137" s="335" t="s">
        <v>103</v>
      </c>
      <c r="B137" s="336"/>
      <c r="C13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7" s="496">
        <v>50010</v>
      </c>
      <c r="E137" s="368"/>
      <c r="F137" s="368"/>
      <c r="G137" s="368"/>
      <c r="H137" s="369"/>
    </row>
    <row r="138" spans="1:8" s="16" customFormat="1" ht="126" customHeight="1" x14ac:dyDescent="0.2">
      <c r="A138" s="335" t="s">
        <v>104</v>
      </c>
      <c r="B138" s="336"/>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8" s="337">
        <v>11412</v>
      </c>
      <c r="E138" s="338"/>
      <c r="F138" s="338"/>
      <c r="G138" s="338"/>
      <c r="H138" s="339"/>
    </row>
    <row r="139" spans="1:8" s="16" customFormat="1" ht="126" customHeight="1" x14ac:dyDescent="0.2">
      <c r="A139" s="335" t="s">
        <v>105</v>
      </c>
      <c r="B139" s="336"/>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37">
        <v>4212</v>
      </c>
      <c r="E139" s="338"/>
      <c r="F139" s="338"/>
      <c r="G139" s="338"/>
      <c r="H139" s="339"/>
    </row>
    <row r="140" spans="1:8" s="16" customFormat="1" ht="12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0" s="337">
        <v>6012</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"2ГИС.АРХАНГЕЛЬСК"</v>
      </c>
      <c r="D141" s="337">
        <v>4080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37">
        <v>6840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"2ГИС.АРХАНГЕЛЬСК" (версия для ПК)</v>
      </c>
      <c r="D143" s="337">
        <v>6840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"2ГИС.АРХАНГЕЛЬСК"</v>
      </c>
      <c r="D144" s="337">
        <v>11880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"2ГИС.АРХАНГЕЛЬСК"</v>
      </c>
      <c r="D145" s="337">
        <v>14256</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"2ГИС.АРХАНГЕЛЬСК" (версия для ПК)</v>
      </c>
      <c r="D146" s="337">
        <v>4200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"2ГИС.АРХАНГЕЛЬСК" (версия для ПК)</v>
      </c>
      <c r="D147" s="337">
        <v>5160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"2ГИС.АРХАНГЕЛЬСК" (версия для ПК)</v>
      </c>
      <c r="D148" s="337">
        <v>7560</v>
      </c>
      <c r="E148" s="338"/>
      <c r="F148" s="338"/>
      <c r="G148" s="338"/>
      <c r="H148" s="339"/>
    </row>
    <row r="149" spans="1:8" ht="50.1" customHeight="1" x14ac:dyDescent="0.2">
      <c r="A149" s="335" t="s">
        <v>115</v>
      </c>
      <c r="B149" s="336"/>
      <c r="C149" s="67" t="s">
        <v>95</v>
      </c>
      <c r="D149" s="337">
        <v>960</v>
      </c>
      <c r="E149" s="338"/>
      <c r="F149" s="338"/>
      <c r="G149" s="338"/>
      <c r="H149" s="339"/>
    </row>
    <row r="150" spans="1:8" ht="72"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37">
        <v>16680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"2ГИС.АРХАНГЕЛЬСК" (версия для ПК)</v>
      </c>
      <c r="D151" s="353">
        <v>1680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37">
        <v>6006</v>
      </c>
      <c r="E153" s="338"/>
      <c r="F153" s="338"/>
      <c r="G153" s="338"/>
      <c r="H153" s="339"/>
    </row>
    <row r="154" spans="1:8" s="16" customFormat="1" ht="50.1" customHeight="1" x14ac:dyDescent="0.2">
      <c r="A154" s="335" t="s">
        <v>120</v>
      </c>
      <c r="B154" s="336"/>
      <c r="C154" s="346"/>
      <c r="D154" s="337">
        <v>3600</v>
      </c>
      <c r="E154" s="338"/>
      <c r="F154" s="338"/>
      <c r="G154" s="338"/>
      <c r="H154" s="339"/>
    </row>
    <row r="155" spans="1:8" s="16" customFormat="1" ht="50.1" customHeight="1" x14ac:dyDescent="0.2">
      <c r="A155" s="348" t="s">
        <v>121</v>
      </c>
      <c r="B155" s="349"/>
      <c r="C155" s="346"/>
      <c r="D155" s="496">
        <v>1800</v>
      </c>
      <c r="E155" s="368"/>
      <c r="F155" s="368"/>
      <c r="G155" s="368"/>
      <c r="H155" s="368"/>
    </row>
    <row r="156" spans="1:8" s="16" customFormat="1" ht="50.1" customHeight="1" x14ac:dyDescent="0.2">
      <c r="A156" s="348" t="s">
        <v>122</v>
      </c>
      <c r="B156" s="349"/>
      <c r="C156" s="346"/>
      <c r="D156" s="496">
        <v>180</v>
      </c>
      <c r="E156" s="368"/>
      <c r="F156" s="368"/>
      <c r="G156" s="368"/>
      <c r="H156" s="368"/>
    </row>
    <row r="157" spans="1:8" s="16" customFormat="1" ht="50.1" customHeight="1" thickBot="1" x14ac:dyDescent="0.25">
      <c r="A157" s="348" t="s">
        <v>123</v>
      </c>
      <c r="B157" s="349"/>
      <c r="C157" s="347"/>
      <c r="D157" s="450">
        <v>612</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49.5"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"2ГИС.АРХАНГЕЛЬСК"</v>
      </c>
      <c r="D159" s="337">
        <v>2784</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0" s="337">
        <v>2496</v>
      </c>
      <c r="E160" s="338"/>
      <c r="F160" s="338"/>
      <c r="G160" s="338"/>
      <c r="H160" s="339"/>
    </row>
    <row r="161" spans="1:8" ht="49.5"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"2ГИС.АРХАНГЕЛЬСК"</v>
      </c>
      <c r="D161" s="337">
        <v>3960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2" s="337">
        <v>3600</v>
      </c>
      <c r="E162" s="338"/>
      <c r="F162" s="338"/>
      <c r="G162" s="338"/>
      <c r="H162" s="339"/>
    </row>
    <row r="163" spans="1:8" s="16" customFormat="1" ht="126" customHeight="1" thickBot="1" x14ac:dyDescent="0.25">
      <c r="A163" s="335" t="s">
        <v>129</v>
      </c>
      <c r="B163" s="336"/>
      <c r="C163" s="149" t="str">
        <f>C159</f>
        <v>Интернет-площадка 2gis.ru на основе Cправочника организаций "2ГИС.АРХАНГЕЛЬСК"</v>
      </c>
      <c r="D163" s="495">
        <v>4854</v>
      </c>
      <c r="E163" s="393"/>
      <c r="F163" s="393"/>
      <c r="G163" s="393"/>
      <c r="H163" s="394"/>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6"/>
      <c r="B165" s="486"/>
      <c r="C165" s="602"/>
      <c r="D165" s="486"/>
      <c r="E165" s="486"/>
      <c r="F165" s="486"/>
      <c r="G165" s="486"/>
      <c r="H165" s="487"/>
    </row>
    <row r="166" spans="1:8" s="16" customFormat="1" ht="83.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6" s="360">
        <v>9828</v>
      </c>
      <c r="E166" s="361"/>
      <c r="F166" s="361"/>
      <c r="G166" s="361"/>
      <c r="H166" s="362"/>
    </row>
    <row r="167" spans="1:8" s="16" customFormat="1" ht="83.25" customHeight="1" thickBot="1" x14ac:dyDescent="0.25">
      <c r="A167" s="335" t="s">
        <v>198</v>
      </c>
      <c r="B167" s="336"/>
      <c r="C167" s="347"/>
      <c r="D167" s="496">
        <v>9828</v>
      </c>
      <c r="E167" s="368"/>
      <c r="F167" s="368"/>
      <c r="G167" s="368"/>
      <c r="H167" s="369"/>
    </row>
    <row r="168" spans="1:8" ht="21.75" thickBot="1" x14ac:dyDescent="0.25">
      <c r="A168" s="497"/>
      <c r="B168" s="498"/>
      <c r="C168" s="56"/>
      <c r="D168" s="499"/>
      <c r="E168" s="499"/>
      <c r="F168" s="499"/>
      <c r="G168" s="499"/>
      <c r="H168" s="500"/>
    </row>
    <row r="170" spans="1:8" ht="21" x14ac:dyDescent="0.2">
      <c r="A170" s="75"/>
      <c r="B170" s="76" t="s">
        <v>130</v>
      </c>
      <c r="C170" s="333" t="s">
        <v>218</v>
      </c>
      <c r="D170" s="333"/>
      <c r="E170" s="77"/>
      <c r="F170" s="77"/>
      <c r="G170" s="77"/>
      <c r="H170" s="77"/>
    </row>
    <row r="171" spans="1:8" ht="21" x14ac:dyDescent="0.2">
      <c r="A171" s="75"/>
      <c r="B171" s="77"/>
      <c r="C171" s="333" t="s">
        <v>219</v>
      </c>
      <c r="D171" s="327"/>
      <c r="E171" s="77"/>
      <c r="F171" s="77"/>
      <c r="G171" s="77"/>
      <c r="H171" s="77"/>
    </row>
    <row r="172" spans="1:8" ht="21" x14ac:dyDescent="0.2">
      <c r="A172" s="75"/>
      <c r="B172" s="77"/>
      <c r="C172" s="327" t="s">
        <v>220</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24"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82.5" customHeight="1" thickBot="1" x14ac:dyDescent="0.25">
      <c r="A187" s="315" t="s">
        <v>145</v>
      </c>
      <c r="B187" s="316"/>
      <c r="C187" s="93" t="s">
        <v>146</v>
      </c>
      <c r="D187" s="316" t="s">
        <v>147</v>
      </c>
      <c r="E187" s="317"/>
      <c r="F187" s="94"/>
      <c r="G187" s="94"/>
      <c r="H187" s="94"/>
    </row>
    <row r="188" spans="1:8" ht="106.5" customHeight="1" x14ac:dyDescent="0.2">
      <c r="A188" s="318" t="s">
        <v>148</v>
      </c>
      <c r="B188" s="319"/>
      <c r="C188" s="95" t="s">
        <v>149</v>
      </c>
      <c r="D188" s="320" t="s">
        <v>150</v>
      </c>
      <c r="E188" s="321"/>
      <c r="F188" s="94"/>
      <c r="G188" s="94"/>
      <c r="H188" s="94"/>
    </row>
    <row r="189" spans="1:8" ht="76.5" customHeight="1" x14ac:dyDescent="0.2">
      <c r="A189" s="322" t="s">
        <v>151</v>
      </c>
      <c r="B189" s="323"/>
      <c r="C189" s="96" t="s">
        <v>152</v>
      </c>
      <c r="D189" s="310" t="s">
        <v>153</v>
      </c>
      <c r="E189" s="311"/>
      <c r="F189" s="94"/>
      <c r="G189" s="94"/>
      <c r="H189" s="94"/>
    </row>
    <row r="190" spans="1:8" ht="180.75" customHeight="1" x14ac:dyDescent="0.2">
      <c r="A190" s="322" t="s">
        <v>154</v>
      </c>
      <c r="B190" s="323"/>
      <c r="C190" s="96" t="s">
        <v>155</v>
      </c>
      <c r="D190" s="310" t="s">
        <v>153</v>
      </c>
      <c r="E190" s="311"/>
      <c r="F190" s="94"/>
      <c r="G190" s="94"/>
      <c r="H190" s="94"/>
    </row>
    <row r="191" spans="1:8" ht="125.25" customHeight="1" x14ac:dyDescent="0.2">
      <c r="A191" s="309" t="s">
        <v>157</v>
      </c>
      <c r="B191" s="310"/>
      <c r="C191" s="96" t="s">
        <v>158</v>
      </c>
      <c r="D191" s="310" t="s">
        <v>153</v>
      </c>
      <c r="E191" s="311"/>
      <c r="F191" s="94"/>
      <c r="G191" s="94"/>
      <c r="H191" s="94"/>
    </row>
    <row r="192" spans="1:8" s="88" customFormat="1" ht="222.75" customHeight="1" x14ac:dyDescent="0.2">
      <c r="A192" s="322" t="s">
        <v>159</v>
      </c>
      <c r="B192" s="323"/>
      <c r="C192" s="96" t="s">
        <v>160</v>
      </c>
      <c r="D192" s="310" t="s">
        <v>153</v>
      </c>
      <c r="E192" s="311"/>
      <c r="F192" s="86"/>
      <c r="G192" s="87"/>
      <c r="H192" s="87"/>
    </row>
    <row r="193" spans="1:8" ht="24.95" customHeight="1" x14ac:dyDescent="0.2">
      <c r="A193" s="307" t="s">
        <v>161</v>
      </c>
      <c r="B193" s="307"/>
      <c r="C193" s="307"/>
      <c r="D193" s="307"/>
      <c r="E193" s="307"/>
      <c r="F193" s="307"/>
      <c r="G193" s="307"/>
      <c r="H193" s="307"/>
    </row>
    <row r="194" spans="1:8" ht="24.95" customHeight="1" x14ac:dyDescent="0.2">
      <c r="A194" s="307" t="s">
        <v>162</v>
      </c>
      <c r="B194" s="307"/>
      <c r="C194" s="307"/>
      <c r="D194" s="307"/>
      <c r="E194" s="307"/>
      <c r="F194" s="307"/>
      <c r="G194" s="307"/>
      <c r="H194" s="307"/>
    </row>
    <row r="195" spans="1:8" ht="177.75" customHeight="1" x14ac:dyDescent="0.2">
      <c r="A19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5"/>
      <c r="C195" s="325"/>
      <c r="D195" s="325"/>
      <c r="E195" s="325"/>
      <c r="F195" s="325"/>
      <c r="G195" s="325"/>
      <c r="H195" s="325"/>
    </row>
    <row r="196" spans="1:8" ht="78" customHeight="1" x14ac:dyDescent="0.2">
      <c r="A196" s="325" t="s">
        <v>164</v>
      </c>
      <c r="B196" s="325"/>
      <c r="C196" s="325"/>
      <c r="D196" s="325"/>
      <c r="E196" s="325"/>
      <c r="F196" s="325"/>
      <c r="G196" s="325"/>
      <c r="H196" s="325"/>
    </row>
    <row r="197" spans="1:8" ht="23.25" x14ac:dyDescent="0.2">
      <c r="A197" s="307" t="s">
        <v>165</v>
      </c>
      <c r="B197" s="307"/>
      <c r="C197" s="307"/>
      <c r="D197" s="307"/>
      <c r="E197" s="307"/>
      <c r="F197" s="307"/>
      <c r="G197" s="307"/>
      <c r="H197" s="307"/>
    </row>
    <row r="199" spans="1:8" s="97" customFormat="1" ht="128.25" customHeight="1" x14ac:dyDescent="0.2">
      <c r="A199" s="325" t="s">
        <v>166</v>
      </c>
      <c r="B199" s="325"/>
      <c r="C199" s="325"/>
      <c r="D199" s="325"/>
      <c r="E199" s="325"/>
      <c r="F199" s="325"/>
      <c r="G199" s="325"/>
      <c r="H199" s="325"/>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5"/>
  <sheetViews>
    <sheetView view="pageBreakPreview" zoomScale="40" zoomScaleNormal="60" zoomScaleSheetLayoutView="40" workbookViewId="0">
      <pane ySplit="3" topLeftCell="A252"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573</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s="16" customFormat="1" ht="24.95" customHeight="1" thickBot="1" x14ac:dyDescent="0.25">
      <c r="A7" s="52"/>
      <c r="B7" s="41"/>
      <c r="C7" s="42"/>
      <c r="D7" s="248" t="s">
        <v>168</v>
      </c>
      <c r="E7" s="249" t="s">
        <v>169</v>
      </c>
      <c r="F7" s="250" t="s">
        <v>170</v>
      </c>
      <c r="G7" s="249" t="s">
        <v>171</v>
      </c>
      <c r="H7" s="25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60">
        <f>F8*1.2</f>
        <v>8301.6</v>
      </c>
      <c r="E8" s="361">
        <f>F8*1.1</f>
        <v>7609.8</v>
      </c>
      <c r="F8" s="361">
        <v>6918</v>
      </c>
      <c r="G8" s="361">
        <f>F8*0.75</f>
        <v>5188.5</v>
      </c>
      <c r="H8" s="362">
        <f>F8*0.5</f>
        <v>3459</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436">
        <f>F13*1.2</f>
        <v>9597.6</v>
      </c>
      <c r="E13" s="361">
        <f>F13*1.1</f>
        <v>8797.8000000000011</v>
      </c>
      <c r="F13" s="361">
        <v>7998</v>
      </c>
      <c r="G13" s="361">
        <f>F13*0.75</f>
        <v>5998.5</v>
      </c>
      <c r="H13" s="362">
        <f>F13*0.5</f>
        <v>3999</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2526</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"2ГИС.НИЖНИЙ НОВГОРОД"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506">
        <v>210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60">
        <f>F28*1.2</f>
        <v>13708.8</v>
      </c>
      <c r="E28" s="361">
        <f>F28*1.1</f>
        <v>12566.400000000001</v>
      </c>
      <c r="F28" s="361">
        <v>11424</v>
      </c>
      <c r="G28" s="361">
        <f>F28*0.75</f>
        <v>8568</v>
      </c>
      <c r="H28" s="362">
        <f>F28*0.5</f>
        <v>5712</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436">
        <f>F33*1.2</f>
        <v>15840</v>
      </c>
      <c r="E33" s="361">
        <f>F33*1.1</f>
        <v>14520.000000000002</v>
      </c>
      <c r="F33" s="361">
        <v>13200</v>
      </c>
      <c r="G33" s="361">
        <f>F33*0.75</f>
        <v>9900</v>
      </c>
      <c r="H33" s="362">
        <f>F33*0.5</f>
        <v>6600</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4200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"2ГИС.НИЖНИЙ НОВГОРОД"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424">
        <v>348</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60">
        <f>F49*1.2</f>
        <v>9964.7999999999993</v>
      </c>
      <c r="E49" s="361">
        <f>F49*1.1</f>
        <v>9134.4000000000015</v>
      </c>
      <c r="F49" s="361">
        <v>8304</v>
      </c>
      <c r="G49" s="361">
        <f>F49*0.75</f>
        <v>6228</v>
      </c>
      <c r="H49" s="362">
        <f>F49*0.5</f>
        <v>4152</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436">
        <f>F55*1.2</f>
        <v>11520</v>
      </c>
      <c r="E55" s="361">
        <f>F55*1.1</f>
        <v>10560</v>
      </c>
      <c r="F55" s="361">
        <v>9600</v>
      </c>
      <c r="G55" s="361">
        <f>F55*0.75</f>
        <v>7200</v>
      </c>
      <c r="H55" s="362">
        <f>F55*0.5</f>
        <v>4800</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506">
        <v>210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38</v>
      </c>
      <c r="B65" s="387"/>
      <c r="C65" s="387"/>
      <c r="D65" s="398" t="str">
        <f>"от "&amp;MIN(D66:D90)&amp;" до "&amp;MAX(D66:D90)</f>
        <v>от 2424 до 60600</v>
      </c>
      <c r="E65" s="399"/>
      <c r="F65" s="399"/>
      <c r="G65" s="399"/>
      <c r="H65" s="400"/>
    </row>
    <row r="66" spans="1:8" s="16" customFormat="1" ht="37.5" customHeight="1" outlineLevel="1" x14ac:dyDescent="0.2">
      <c r="A66" s="408" t="s">
        <v>39</v>
      </c>
      <c r="B66" s="577"/>
      <c r="C66" s="43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411">
        <v>2424</v>
      </c>
      <c r="E66" s="412"/>
      <c r="F66" s="412"/>
      <c r="G66" s="412"/>
      <c r="H66" s="413"/>
    </row>
    <row r="67" spans="1:8" s="16" customFormat="1" ht="37.5" customHeight="1" outlineLevel="1" x14ac:dyDescent="0.2">
      <c r="A67" s="396" t="s">
        <v>40</v>
      </c>
      <c r="B67" s="565"/>
      <c r="C67" s="578"/>
      <c r="D67" s="337">
        <v>4848</v>
      </c>
      <c r="E67" s="338"/>
      <c r="F67" s="338"/>
      <c r="G67" s="338"/>
      <c r="H67" s="339"/>
    </row>
    <row r="68" spans="1:8" s="16" customFormat="1" ht="37.5" customHeight="1" outlineLevel="1" x14ac:dyDescent="0.2">
      <c r="A68" s="396" t="s">
        <v>41</v>
      </c>
      <c r="B68" s="565"/>
      <c r="C68" s="578"/>
      <c r="D68" s="337">
        <v>7272</v>
      </c>
      <c r="E68" s="338"/>
      <c r="F68" s="338"/>
      <c r="G68" s="338"/>
      <c r="H68" s="339"/>
    </row>
    <row r="69" spans="1:8" s="16" customFormat="1" ht="37.5" customHeight="1" outlineLevel="1" x14ac:dyDescent="0.2">
      <c r="A69" s="396" t="s">
        <v>42</v>
      </c>
      <c r="B69" s="565"/>
      <c r="C69" s="578"/>
      <c r="D69" s="337">
        <v>9696</v>
      </c>
      <c r="E69" s="338"/>
      <c r="F69" s="338"/>
      <c r="G69" s="338"/>
      <c r="H69" s="339"/>
    </row>
    <row r="70" spans="1:8" s="16" customFormat="1" ht="37.5" customHeight="1" outlineLevel="1" x14ac:dyDescent="0.2">
      <c r="A70" s="396" t="s">
        <v>43</v>
      </c>
      <c r="B70" s="565"/>
      <c r="C70" s="578"/>
      <c r="D70" s="337">
        <v>12120</v>
      </c>
      <c r="E70" s="338"/>
      <c r="F70" s="338"/>
      <c r="G70" s="338"/>
      <c r="H70" s="339"/>
    </row>
    <row r="71" spans="1:8" s="16" customFormat="1" ht="37.5" customHeight="1" outlineLevel="1" x14ac:dyDescent="0.2">
      <c r="A71" s="396" t="s">
        <v>44</v>
      </c>
      <c r="B71" s="565"/>
      <c r="C71" s="578"/>
      <c r="D71" s="337">
        <v>14544</v>
      </c>
      <c r="E71" s="338"/>
      <c r="F71" s="338"/>
      <c r="G71" s="338"/>
      <c r="H71" s="339"/>
    </row>
    <row r="72" spans="1:8" s="16" customFormat="1" ht="37.5" customHeight="1" outlineLevel="1" x14ac:dyDescent="0.2">
      <c r="A72" s="396" t="s">
        <v>45</v>
      </c>
      <c r="B72" s="565"/>
      <c r="C72" s="578"/>
      <c r="D72" s="337">
        <v>16968</v>
      </c>
      <c r="E72" s="338"/>
      <c r="F72" s="338"/>
      <c r="G72" s="338"/>
      <c r="H72" s="339"/>
    </row>
    <row r="73" spans="1:8" s="16" customFormat="1" ht="37.5" customHeight="1" outlineLevel="1" x14ac:dyDescent="0.2">
      <c r="A73" s="396" t="s">
        <v>46</v>
      </c>
      <c r="B73" s="565"/>
      <c r="C73" s="578"/>
      <c r="D73" s="337">
        <v>19392</v>
      </c>
      <c r="E73" s="338"/>
      <c r="F73" s="338"/>
      <c r="G73" s="338"/>
      <c r="H73" s="339"/>
    </row>
    <row r="74" spans="1:8" s="16" customFormat="1" ht="37.5" customHeight="1" outlineLevel="1" x14ac:dyDescent="0.2">
      <c r="A74" s="396" t="s">
        <v>47</v>
      </c>
      <c r="B74" s="565"/>
      <c r="C74" s="578"/>
      <c r="D74" s="337">
        <v>21816</v>
      </c>
      <c r="E74" s="338"/>
      <c r="F74" s="338"/>
      <c r="G74" s="338"/>
      <c r="H74" s="339"/>
    </row>
    <row r="75" spans="1:8" s="16" customFormat="1" ht="37.5" customHeight="1" outlineLevel="1" x14ac:dyDescent="0.2">
      <c r="A75" s="396" t="s">
        <v>48</v>
      </c>
      <c r="B75" s="565"/>
      <c r="C75" s="578"/>
      <c r="D75" s="337">
        <v>24240</v>
      </c>
      <c r="E75" s="338"/>
      <c r="F75" s="338"/>
      <c r="G75" s="338"/>
      <c r="H75" s="339"/>
    </row>
    <row r="76" spans="1:8" s="16" customFormat="1" ht="37.5" customHeight="1" outlineLevel="1" x14ac:dyDescent="0.2">
      <c r="A76" s="396" t="s">
        <v>49</v>
      </c>
      <c r="B76" s="565"/>
      <c r="C76" s="578"/>
      <c r="D76" s="337">
        <v>26664</v>
      </c>
      <c r="E76" s="338"/>
      <c r="F76" s="338"/>
      <c r="G76" s="338"/>
      <c r="H76" s="339"/>
    </row>
    <row r="77" spans="1:8" s="16" customFormat="1" ht="37.5" customHeight="1" outlineLevel="1" x14ac:dyDescent="0.2">
      <c r="A77" s="396" t="s">
        <v>50</v>
      </c>
      <c r="B77" s="565"/>
      <c r="C77" s="578"/>
      <c r="D77" s="337">
        <v>29088</v>
      </c>
      <c r="E77" s="338"/>
      <c r="F77" s="338"/>
      <c r="G77" s="338"/>
      <c r="H77" s="339"/>
    </row>
    <row r="78" spans="1:8" s="16" customFormat="1" ht="37.5" customHeight="1" outlineLevel="1" x14ac:dyDescent="0.2">
      <c r="A78" s="396" t="s">
        <v>51</v>
      </c>
      <c r="B78" s="565"/>
      <c r="C78" s="578"/>
      <c r="D78" s="337">
        <v>31512</v>
      </c>
      <c r="E78" s="338"/>
      <c r="F78" s="338"/>
      <c r="G78" s="338"/>
      <c r="H78" s="339"/>
    </row>
    <row r="79" spans="1:8" s="16" customFormat="1" ht="37.5" customHeight="1" outlineLevel="1" x14ac:dyDescent="0.2">
      <c r="A79" s="396" t="s">
        <v>52</v>
      </c>
      <c r="B79" s="565"/>
      <c r="C79" s="578"/>
      <c r="D79" s="337">
        <v>33936</v>
      </c>
      <c r="E79" s="338"/>
      <c r="F79" s="338"/>
      <c r="G79" s="338"/>
      <c r="H79" s="339"/>
    </row>
    <row r="80" spans="1:8" s="16" customFormat="1" ht="37.5" customHeight="1" outlineLevel="1" x14ac:dyDescent="0.2">
      <c r="A80" s="396" t="s">
        <v>53</v>
      </c>
      <c r="B80" s="565"/>
      <c r="C80" s="578"/>
      <c r="D80" s="337">
        <v>36360</v>
      </c>
      <c r="E80" s="338"/>
      <c r="F80" s="338"/>
      <c r="G80" s="338"/>
      <c r="H80" s="339"/>
    </row>
    <row r="81" spans="1:8" s="16" customFormat="1" ht="37.5" customHeight="1" outlineLevel="1" x14ac:dyDescent="0.2">
      <c r="A81" s="396" t="s">
        <v>54</v>
      </c>
      <c r="B81" s="565"/>
      <c r="C81" s="578"/>
      <c r="D81" s="337">
        <v>38784</v>
      </c>
      <c r="E81" s="338"/>
      <c r="F81" s="338"/>
      <c r="G81" s="338"/>
      <c r="H81" s="339"/>
    </row>
    <row r="82" spans="1:8" s="16" customFormat="1" ht="37.5" customHeight="1" outlineLevel="1" x14ac:dyDescent="0.2">
      <c r="A82" s="396" t="s">
        <v>55</v>
      </c>
      <c r="B82" s="565"/>
      <c r="C82" s="578"/>
      <c r="D82" s="337">
        <v>41208</v>
      </c>
      <c r="E82" s="338"/>
      <c r="F82" s="338"/>
      <c r="G82" s="338"/>
      <c r="H82" s="339"/>
    </row>
    <row r="83" spans="1:8" s="16" customFormat="1" ht="37.5" customHeight="1" outlineLevel="1" x14ac:dyDescent="0.2">
      <c r="A83" s="396" t="s">
        <v>56</v>
      </c>
      <c r="B83" s="565"/>
      <c r="C83" s="578"/>
      <c r="D83" s="337">
        <v>43632</v>
      </c>
      <c r="E83" s="338"/>
      <c r="F83" s="338"/>
      <c r="G83" s="338"/>
      <c r="H83" s="339"/>
    </row>
    <row r="84" spans="1:8" s="16" customFormat="1" ht="37.5" customHeight="1" outlineLevel="1" x14ac:dyDescent="0.2">
      <c r="A84" s="396" t="s">
        <v>57</v>
      </c>
      <c r="B84" s="565"/>
      <c r="C84" s="578"/>
      <c r="D84" s="337">
        <v>46056</v>
      </c>
      <c r="E84" s="338"/>
      <c r="F84" s="338"/>
      <c r="G84" s="338"/>
      <c r="H84" s="339"/>
    </row>
    <row r="85" spans="1:8" s="16" customFormat="1" ht="37.5" customHeight="1" outlineLevel="1" x14ac:dyDescent="0.2">
      <c r="A85" s="396" t="s">
        <v>58</v>
      </c>
      <c r="B85" s="565"/>
      <c r="C85" s="578"/>
      <c r="D85" s="337">
        <v>48480</v>
      </c>
      <c r="E85" s="338"/>
      <c r="F85" s="338"/>
      <c r="G85" s="338"/>
      <c r="H85" s="339"/>
    </row>
    <row r="86" spans="1:8" s="16" customFormat="1" ht="37.5" customHeight="1" outlineLevel="1" x14ac:dyDescent="0.2">
      <c r="A86" s="396" t="s">
        <v>178</v>
      </c>
      <c r="B86" s="565"/>
      <c r="C86" s="578"/>
      <c r="D86" s="337">
        <v>50904</v>
      </c>
      <c r="E86" s="338"/>
      <c r="F86" s="338"/>
      <c r="G86" s="338"/>
      <c r="H86" s="339"/>
    </row>
    <row r="87" spans="1:8" s="16" customFormat="1" ht="37.5" customHeight="1" outlineLevel="1" x14ac:dyDescent="0.2">
      <c r="A87" s="396" t="s">
        <v>179</v>
      </c>
      <c r="B87" s="565"/>
      <c r="C87" s="578"/>
      <c r="D87" s="337">
        <v>53328</v>
      </c>
      <c r="E87" s="338"/>
      <c r="F87" s="338"/>
      <c r="G87" s="338"/>
      <c r="H87" s="339"/>
    </row>
    <row r="88" spans="1:8" s="16" customFormat="1" ht="37.5" customHeight="1" outlineLevel="1" x14ac:dyDescent="0.2">
      <c r="A88" s="396" t="s">
        <v>180</v>
      </c>
      <c r="B88" s="565"/>
      <c r="C88" s="578"/>
      <c r="D88" s="337">
        <v>55752</v>
      </c>
      <c r="E88" s="338"/>
      <c r="F88" s="338"/>
      <c r="G88" s="338"/>
      <c r="H88" s="339"/>
    </row>
    <row r="89" spans="1:8" s="16" customFormat="1" ht="37.5" customHeight="1" outlineLevel="1" x14ac:dyDescent="0.2">
      <c r="A89" s="396" t="s">
        <v>181</v>
      </c>
      <c r="B89" s="565"/>
      <c r="C89" s="578"/>
      <c r="D89" s="337">
        <v>58176</v>
      </c>
      <c r="E89" s="338"/>
      <c r="F89" s="338"/>
      <c r="G89" s="338"/>
      <c r="H89" s="339"/>
    </row>
    <row r="90" spans="1:8" s="16" customFormat="1" ht="37.5" customHeight="1" outlineLevel="1" x14ac:dyDescent="0.2">
      <c r="A90" s="396" t="s">
        <v>182</v>
      </c>
      <c r="B90" s="565"/>
      <c r="C90" s="578"/>
      <c r="D90" s="337">
        <v>60600</v>
      </c>
      <c r="E90" s="338"/>
      <c r="F90" s="338"/>
      <c r="G90" s="338"/>
      <c r="H90" s="339"/>
    </row>
    <row r="91" spans="1:8" s="16" customFormat="1" ht="37.5" customHeight="1" outlineLevel="1" x14ac:dyDescent="0.2">
      <c r="A91" s="396" t="s">
        <v>183</v>
      </c>
      <c r="B91" s="565"/>
      <c r="C91" s="578"/>
      <c r="D91" s="337">
        <v>63024</v>
      </c>
      <c r="E91" s="338"/>
      <c r="F91" s="338"/>
      <c r="G91" s="338"/>
      <c r="H91" s="339"/>
    </row>
    <row r="92" spans="1:8" s="16" customFormat="1" ht="37.5" customHeight="1" outlineLevel="1" x14ac:dyDescent="0.2">
      <c r="A92" s="396" t="s">
        <v>184</v>
      </c>
      <c r="B92" s="565"/>
      <c r="C92" s="578"/>
      <c r="D92" s="337">
        <v>65448</v>
      </c>
      <c r="E92" s="338"/>
      <c r="F92" s="338"/>
      <c r="G92" s="338"/>
      <c r="H92" s="339"/>
    </row>
    <row r="93" spans="1:8" s="16" customFormat="1" ht="37.5" customHeight="1" outlineLevel="1" x14ac:dyDescent="0.2">
      <c r="A93" s="396" t="s">
        <v>185</v>
      </c>
      <c r="B93" s="565"/>
      <c r="C93" s="578"/>
      <c r="D93" s="337">
        <v>67872</v>
      </c>
      <c r="E93" s="338"/>
      <c r="F93" s="338"/>
      <c r="G93" s="338"/>
      <c r="H93" s="339"/>
    </row>
    <row r="94" spans="1:8" s="16" customFormat="1" ht="37.5" customHeight="1" outlineLevel="1" thickBot="1" x14ac:dyDescent="0.25">
      <c r="A94" s="396" t="s">
        <v>186</v>
      </c>
      <c r="B94" s="565"/>
      <c r="C94" s="578"/>
      <c r="D94" s="367">
        <v>70296</v>
      </c>
      <c r="E94" s="351"/>
      <c r="F94" s="351"/>
      <c r="G94" s="351"/>
      <c r="H94" s="352"/>
    </row>
    <row r="95" spans="1:8" s="16" customFormat="1" ht="37.5" customHeight="1" outlineLevel="1" x14ac:dyDescent="0.2">
      <c r="A95" s="396" t="s">
        <v>187</v>
      </c>
      <c r="B95" s="397"/>
      <c r="C95" s="578"/>
      <c r="D95" s="360">
        <v>72720</v>
      </c>
      <c r="E95" s="361"/>
      <c r="F95" s="361"/>
      <c r="G95" s="361"/>
      <c r="H95" s="362"/>
    </row>
    <row r="96" spans="1:8" s="16" customFormat="1" ht="37.5" customHeight="1" outlineLevel="1" x14ac:dyDescent="0.2">
      <c r="A96" s="396" t="s">
        <v>188</v>
      </c>
      <c r="B96" s="397"/>
      <c r="C96" s="578"/>
      <c r="D96" s="337">
        <v>75144</v>
      </c>
      <c r="E96" s="338"/>
      <c r="F96" s="338"/>
      <c r="G96" s="338"/>
      <c r="H96" s="339"/>
    </row>
    <row r="97" spans="1:8" s="16" customFormat="1" ht="37.5" customHeight="1" outlineLevel="1" x14ac:dyDescent="0.2">
      <c r="A97" s="396" t="s">
        <v>189</v>
      </c>
      <c r="B97" s="397"/>
      <c r="C97" s="578"/>
      <c r="D97" s="337">
        <v>77568</v>
      </c>
      <c r="E97" s="338"/>
      <c r="F97" s="338"/>
      <c r="G97" s="338"/>
      <c r="H97" s="339"/>
    </row>
    <row r="98" spans="1:8" s="16" customFormat="1" ht="37.5" customHeight="1" outlineLevel="1" x14ac:dyDescent="0.2">
      <c r="A98" s="396" t="s">
        <v>190</v>
      </c>
      <c r="B98" s="397"/>
      <c r="C98" s="578"/>
      <c r="D98" s="337">
        <v>79992</v>
      </c>
      <c r="E98" s="338"/>
      <c r="F98" s="338"/>
      <c r="G98" s="338"/>
      <c r="H98" s="339"/>
    </row>
    <row r="99" spans="1:8" s="16" customFormat="1" ht="37.5" customHeight="1" outlineLevel="1" x14ac:dyDescent="0.2">
      <c r="A99" s="396" t="s">
        <v>191</v>
      </c>
      <c r="B99" s="397"/>
      <c r="C99" s="578"/>
      <c r="D99" s="337">
        <v>82416</v>
      </c>
      <c r="E99" s="338"/>
      <c r="F99" s="338"/>
      <c r="G99" s="338"/>
      <c r="H99" s="339"/>
    </row>
    <row r="100" spans="1:8" s="16" customFormat="1" ht="37.5" customHeight="1" outlineLevel="1" x14ac:dyDescent="0.2">
      <c r="A100" s="396" t="s">
        <v>192</v>
      </c>
      <c r="B100" s="397"/>
      <c r="C100" s="578"/>
      <c r="D100" s="337">
        <v>84840</v>
      </c>
      <c r="E100" s="338"/>
      <c r="F100" s="338"/>
      <c r="G100" s="338"/>
      <c r="H100" s="339"/>
    </row>
    <row r="101" spans="1:8" s="16" customFormat="1" ht="37.5" customHeight="1" outlineLevel="1" x14ac:dyDescent="0.2">
      <c r="A101" s="396" t="s">
        <v>229</v>
      </c>
      <c r="B101" s="397"/>
      <c r="C101" s="578"/>
      <c r="D101" s="337">
        <v>87264</v>
      </c>
      <c r="E101" s="338"/>
      <c r="F101" s="338"/>
      <c r="G101" s="338"/>
      <c r="H101" s="339"/>
    </row>
    <row r="102" spans="1:8" s="16" customFormat="1" ht="37.5" customHeight="1" outlineLevel="1" x14ac:dyDescent="0.2">
      <c r="A102" s="396" t="s">
        <v>230</v>
      </c>
      <c r="B102" s="397"/>
      <c r="C102" s="578"/>
      <c r="D102" s="337">
        <v>89688</v>
      </c>
      <c r="E102" s="338"/>
      <c r="F102" s="338"/>
      <c r="G102" s="338"/>
      <c r="H102" s="339"/>
    </row>
    <row r="103" spans="1:8" s="16" customFormat="1" ht="37.5" customHeight="1" outlineLevel="1" x14ac:dyDescent="0.2">
      <c r="A103" s="396" t="s">
        <v>231</v>
      </c>
      <c r="B103" s="397"/>
      <c r="C103" s="578"/>
      <c r="D103" s="337">
        <v>92112</v>
      </c>
      <c r="E103" s="338"/>
      <c r="F103" s="338"/>
      <c r="G103" s="338"/>
      <c r="H103" s="339"/>
    </row>
    <row r="104" spans="1:8" s="16" customFormat="1" ht="37.5" customHeight="1" outlineLevel="1" x14ac:dyDescent="0.2">
      <c r="A104" s="396" t="s">
        <v>232</v>
      </c>
      <c r="B104" s="397"/>
      <c r="C104" s="578"/>
      <c r="D104" s="337">
        <v>94536</v>
      </c>
      <c r="E104" s="338"/>
      <c r="F104" s="338"/>
      <c r="G104" s="338"/>
      <c r="H104" s="339"/>
    </row>
    <row r="105" spans="1:8" s="16" customFormat="1" ht="37.5" customHeight="1" outlineLevel="1" x14ac:dyDescent="0.2">
      <c r="A105" s="396" t="s">
        <v>233</v>
      </c>
      <c r="B105" s="397"/>
      <c r="C105" s="578"/>
      <c r="D105" s="337">
        <v>96960</v>
      </c>
      <c r="E105" s="338"/>
      <c r="F105" s="338"/>
      <c r="G105" s="338"/>
      <c r="H105" s="339"/>
    </row>
    <row r="106" spans="1:8" s="16" customFormat="1" ht="37.5" customHeight="1" outlineLevel="1" x14ac:dyDescent="0.2">
      <c r="A106" s="396" t="s">
        <v>355</v>
      </c>
      <c r="B106" s="397"/>
      <c r="C106" s="578"/>
      <c r="D106" s="337">
        <v>99384</v>
      </c>
      <c r="E106" s="338"/>
      <c r="F106" s="338"/>
      <c r="G106" s="338"/>
      <c r="H106" s="339"/>
    </row>
    <row r="107" spans="1:8" s="16" customFormat="1" ht="37.5" customHeight="1" outlineLevel="1" x14ac:dyDescent="0.2">
      <c r="A107" s="396" t="s">
        <v>356</v>
      </c>
      <c r="B107" s="397"/>
      <c r="C107" s="578"/>
      <c r="D107" s="337">
        <v>101808</v>
      </c>
      <c r="E107" s="338"/>
      <c r="F107" s="338"/>
      <c r="G107" s="338"/>
      <c r="H107" s="339"/>
    </row>
    <row r="108" spans="1:8" s="16" customFormat="1" ht="37.5" customHeight="1" outlineLevel="1" x14ac:dyDescent="0.2">
      <c r="A108" s="396" t="s">
        <v>357</v>
      </c>
      <c r="B108" s="397"/>
      <c r="C108" s="578"/>
      <c r="D108" s="337">
        <v>104232</v>
      </c>
      <c r="E108" s="338"/>
      <c r="F108" s="338"/>
      <c r="G108" s="338"/>
      <c r="H108" s="339"/>
    </row>
    <row r="109" spans="1:8" s="16" customFormat="1" ht="37.5" customHeight="1" outlineLevel="1" x14ac:dyDescent="0.2">
      <c r="A109" s="396" t="s">
        <v>358</v>
      </c>
      <c r="B109" s="397"/>
      <c r="C109" s="578"/>
      <c r="D109" s="337">
        <v>106656</v>
      </c>
      <c r="E109" s="338"/>
      <c r="F109" s="338"/>
      <c r="G109" s="338"/>
      <c r="H109" s="339"/>
    </row>
    <row r="110" spans="1:8" s="16" customFormat="1" ht="37.5" customHeight="1" outlineLevel="1" x14ac:dyDescent="0.2">
      <c r="A110" s="396" t="s">
        <v>359</v>
      </c>
      <c r="B110" s="397"/>
      <c r="C110" s="578"/>
      <c r="D110" s="337">
        <v>109080</v>
      </c>
      <c r="E110" s="338"/>
      <c r="F110" s="338"/>
      <c r="G110" s="338"/>
      <c r="H110" s="339"/>
    </row>
    <row r="111" spans="1:8" s="16" customFormat="1" ht="37.5" customHeight="1" outlineLevel="1" x14ac:dyDescent="0.2">
      <c r="A111" s="396" t="s">
        <v>360</v>
      </c>
      <c r="B111" s="397"/>
      <c r="C111" s="578"/>
      <c r="D111" s="337">
        <v>111504</v>
      </c>
      <c r="E111" s="338"/>
      <c r="F111" s="338"/>
      <c r="G111" s="338"/>
      <c r="H111" s="339"/>
    </row>
    <row r="112" spans="1:8" s="16" customFormat="1" ht="37.5" customHeight="1" outlineLevel="1" x14ac:dyDescent="0.2">
      <c r="A112" s="396" t="s">
        <v>361</v>
      </c>
      <c r="B112" s="397"/>
      <c r="C112" s="578"/>
      <c r="D112" s="337">
        <v>113928</v>
      </c>
      <c r="E112" s="338"/>
      <c r="F112" s="338"/>
      <c r="G112" s="338"/>
      <c r="H112" s="339"/>
    </row>
    <row r="113" spans="1:8" s="16" customFormat="1" ht="37.5" customHeight="1" outlineLevel="1" x14ac:dyDescent="0.2">
      <c r="A113" s="396" t="s">
        <v>362</v>
      </c>
      <c r="B113" s="397"/>
      <c r="C113" s="578"/>
      <c r="D113" s="337">
        <v>116352</v>
      </c>
      <c r="E113" s="338"/>
      <c r="F113" s="338"/>
      <c r="G113" s="338"/>
      <c r="H113" s="339"/>
    </row>
    <row r="114" spans="1:8" s="16" customFormat="1" ht="37.5" customHeight="1" outlineLevel="1" x14ac:dyDescent="0.2">
      <c r="A114" s="396" t="s">
        <v>363</v>
      </c>
      <c r="B114" s="397"/>
      <c r="C114" s="578"/>
      <c r="D114" s="337">
        <v>118776</v>
      </c>
      <c r="E114" s="338"/>
      <c r="F114" s="338"/>
      <c r="G114" s="338"/>
      <c r="H114" s="339"/>
    </row>
    <row r="115" spans="1:8" s="16" customFormat="1" ht="37.5" customHeight="1" outlineLevel="1" thickBot="1" x14ac:dyDescent="0.25">
      <c r="A115" s="396" t="s">
        <v>364</v>
      </c>
      <c r="B115" s="397"/>
      <c r="C115" s="579"/>
      <c r="D115" s="353">
        <v>121200</v>
      </c>
      <c r="E115" s="354"/>
      <c r="F115" s="354"/>
      <c r="G115" s="354"/>
      <c r="H115" s="355"/>
    </row>
    <row r="116" spans="1:8" s="16" customFormat="1" ht="24.95" customHeight="1" thickBot="1" x14ac:dyDescent="0.25">
      <c r="A116" s="40"/>
      <c r="B116" s="152"/>
      <c r="C116" s="60"/>
      <c r="D116" s="570" t="s">
        <v>234</v>
      </c>
      <c r="E116" s="570"/>
      <c r="F116" s="570"/>
      <c r="G116" s="570"/>
      <c r="H116" s="593"/>
    </row>
    <row r="117" spans="1:8" s="16" customFormat="1" ht="24.95" customHeight="1" thickBot="1" x14ac:dyDescent="0.25">
      <c r="A117" s="153"/>
      <c r="B117" s="55"/>
      <c r="C117" s="56"/>
      <c r="D117" s="154" t="s">
        <v>168</v>
      </c>
      <c r="E117" s="155" t="s">
        <v>169</v>
      </c>
      <c r="F117" s="156" t="s">
        <v>170</v>
      </c>
      <c r="G117" s="155" t="s">
        <v>171</v>
      </c>
      <c r="H117" s="157" t="s">
        <v>172</v>
      </c>
    </row>
    <row r="118" spans="1:8" s="16" customFormat="1" ht="48" customHeight="1" x14ac:dyDescent="0.2">
      <c r="A118" s="440" t="s">
        <v>235</v>
      </c>
      <c r="B118" s="434" t="s">
        <v>27</v>
      </c>
      <c r="C11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8" s="360">
        <f>F118*1.2</f>
        <v>8301.6</v>
      </c>
      <c r="E118" s="361">
        <f>F118*1.1</f>
        <v>7609.8</v>
      </c>
      <c r="F118" s="361">
        <v>6918</v>
      </c>
      <c r="G118" s="361">
        <f>F118*0.75</f>
        <v>5188.5</v>
      </c>
      <c r="H118" s="362">
        <f>F118*0.5</f>
        <v>3459</v>
      </c>
    </row>
    <row r="119" spans="1:8" s="16" customFormat="1" ht="132" customHeight="1" x14ac:dyDescent="0.2">
      <c r="A119" s="441"/>
      <c r="B119" s="435"/>
      <c r="C119" s="435"/>
      <c r="D119" s="337"/>
      <c r="E119" s="338"/>
      <c r="F119" s="338"/>
      <c r="G119" s="338"/>
      <c r="H119" s="339"/>
    </row>
    <row r="120" spans="1:8" s="16" customFormat="1" ht="97.5" customHeight="1" x14ac:dyDescent="0.2">
      <c r="A120" s="441"/>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0" s="337"/>
      <c r="E120" s="338"/>
      <c r="F120" s="338"/>
      <c r="G120" s="338"/>
      <c r="H120" s="339"/>
    </row>
    <row r="121" spans="1:8" s="16" customFormat="1" ht="166.5" customHeight="1" thickBot="1" x14ac:dyDescent="0.25">
      <c r="A121" s="443"/>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1" s="353"/>
      <c r="E121" s="354"/>
      <c r="F121" s="354"/>
      <c r="G121" s="354"/>
      <c r="H121" s="355"/>
    </row>
    <row r="122" spans="1:8" s="16" customFormat="1" ht="24.95" customHeight="1" thickBot="1" x14ac:dyDescent="0.25">
      <c r="A122" s="28"/>
      <c r="B122" s="29"/>
      <c r="C122" s="30"/>
      <c r="D122" s="498"/>
      <c r="E122" s="498"/>
      <c r="F122" s="498"/>
      <c r="G122" s="498"/>
      <c r="H122" s="624"/>
    </row>
    <row r="123" spans="1:8" s="16" customFormat="1" ht="48" customHeight="1" x14ac:dyDescent="0.2">
      <c r="A123" s="430" t="s">
        <v>236</v>
      </c>
      <c r="B123" s="434" t="s">
        <v>27</v>
      </c>
      <c r="C12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3" s="436">
        <f>F123*1.2</f>
        <v>9597.6</v>
      </c>
      <c r="E123" s="361">
        <f>F123*1.1</f>
        <v>8797.8000000000011</v>
      </c>
      <c r="F123" s="361">
        <v>7998</v>
      </c>
      <c r="G123" s="361">
        <f>F123*0.75</f>
        <v>5998.5</v>
      </c>
      <c r="H123" s="362">
        <f>F123*0.5</f>
        <v>3999</v>
      </c>
    </row>
    <row r="124" spans="1:8" s="16" customFormat="1" ht="132" customHeight="1" x14ac:dyDescent="0.2">
      <c r="A124" s="431"/>
      <c r="B124" s="435"/>
      <c r="C124" s="435"/>
      <c r="D124" s="340"/>
      <c r="E124" s="338"/>
      <c r="F124" s="338"/>
      <c r="G124" s="338"/>
      <c r="H124" s="339"/>
    </row>
    <row r="125" spans="1:8" s="16" customFormat="1" ht="97.5" customHeight="1" x14ac:dyDescent="0.2">
      <c r="A125" s="431"/>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5" s="340"/>
      <c r="E125" s="338"/>
      <c r="F125" s="338"/>
      <c r="G125" s="338"/>
      <c r="H125" s="339"/>
    </row>
    <row r="126" spans="1:8" s="16" customFormat="1" ht="166.5" customHeight="1" x14ac:dyDescent="0.2">
      <c r="A126" s="431"/>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6" s="340"/>
      <c r="E126" s="338"/>
      <c r="F126" s="338"/>
      <c r="G126" s="338"/>
      <c r="H126" s="339"/>
    </row>
    <row r="127" spans="1:8" s="16" customFormat="1" ht="92.25" customHeight="1" thickBot="1" x14ac:dyDescent="0.25">
      <c r="A127" s="468"/>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7" s="461"/>
      <c r="E127" s="354"/>
      <c r="F127" s="354"/>
      <c r="G127" s="354"/>
      <c r="H127" s="355"/>
    </row>
    <row r="128" spans="1:8" s="16" customFormat="1" ht="24.95" customHeight="1" thickBot="1" x14ac:dyDescent="0.25">
      <c r="A128" s="40"/>
      <c r="B128" s="41"/>
      <c r="C128" s="42"/>
      <c r="D128" s="498"/>
      <c r="E128" s="498"/>
      <c r="F128" s="498"/>
      <c r="G128" s="498"/>
      <c r="H128" s="624"/>
    </row>
    <row r="129" spans="1:8" s="16" customFormat="1" ht="50.1" customHeight="1" x14ac:dyDescent="0.2">
      <c r="A129" s="417" t="s">
        <v>237</v>
      </c>
      <c r="B129" s="454" t="s">
        <v>23</v>
      </c>
      <c r="C12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9" s="506">
        <v>210</v>
      </c>
      <c r="E129" s="507"/>
      <c r="F129" s="507"/>
      <c r="G129" s="507"/>
      <c r="H129" s="508"/>
    </row>
    <row r="130" spans="1:8" s="16" customFormat="1" ht="94.5" customHeight="1" x14ac:dyDescent="0.2">
      <c r="A130" s="418"/>
      <c r="B130" s="455"/>
      <c r="C130" s="457"/>
      <c r="D130" s="459"/>
      <c r="E130" s="426"/>
      <c r="F130" s="426"/>
      <c r="G130" s="426"/>
      <c r="H130" s="509"/>
    </row>
    <row r="131" spans="1:8" s="16" customFormat="1" ht="163.5" customHeight="1" thickBot="1" x14ac:dyDescent="0.25">
      <c r="A131" s="419"/>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31" s="510"/>
      <c r="E131" s="511"/>
      <c r="F131" s="511"/>
      <c r="G131" s="511"/>
      <c r="H131" s="512"/>
    </row>
    <row r="132" spans="1:8" s="16" customFormat="1" ht="24.95" customHeight="1" thickBot="1" x14ac:dyDescent="0.25">
      <c r="A132" s="40"/>
      <c r="B132" s="59"/>
      <c r="C132" s="60"/>
      <c r="D132" s="570" t="s">
        <v>234</v>
      </c>
      <c r="E132" s="570"/>
      <c r="F132" s="570"/>
      <c r="G132" s="570"/>
      <c r="H132" s="593"/>
    </row>
    <row r="133" spans="1:8" s="16" customFormat="1" ht="50.1" customHeight="1" thickBot="1" x14ac:dyDescent="0.25">
      <c r="A133" s="386" t="s">
        <v>38</v>
      </c>
      <c r="B133" s="387"/>
      <c r="C133" s="387"/>
      <c r="D133" s="621" t="str">
        <f>"от "&amp;MIN(D134:D152)&amp;" до "&amp;MAX(D134:D152)</f>
        <v>от 2424 до 46056</v>
      </c>
      <c r="E133" s="622"/>
      <c r="F133" s="622"/>
      <c r="G133" s="622"/>
      <c r="H133" s="623"/>
    </row>
    <row r="134" spans="1:8" s="16" customFormat="1" ht="37.5" customHeight="1" outlineLevel="1" x14ac:dyDescent="0.2">
      <c r="A134" s="408" t="s">
        <v>238</v>
      </c>
      <c r="B134" s="577"/>
      <c r="C134" s="43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34" s="580">
        <v>2424</v>
      </c>
      <c r="E134" s="412"/>
      <c r="F134" s="412"/>
      <c r="G134" s="412"/>
      <c r="H134" s="413"/>
    </row>
    <row r="135" spans="1:8" s="16" customFormat="1" ht="37.5" customHeight="1" outlineLevel="1" x14ac:dyDescent="0.2">
      <c r="A135" s="667" t="s">
        <v>239</v>
      </c>
      <c r="B135" s="672"/>
      <c r="C135" s="578"/>
      <c r="D135" s="580">
        <v>4848</v>
      </c>
      <c r="E135" s="412"/>
      <c r="F135" s="412"/>
      <c r="G135" s="412"/>
      <c r="H135" s="413"/>
    </row>
    <row r="136" spans="1:8" s="16" customFormat="1" ht="37.5" customHeight="1" outlineLevel="1" x14ac:dyDescent="0.2">
      <c r="A136" s="667" t="s">
        <v>240</v>
      </c>
      <c r="B136" s="672"/>
      <c r="C136" s="578"/>
      <c r="D136" s="580">
        <v>7272</v>
      </c>
      <c r="E136" s="412"/>
      <c r="F136" s="412"/>
      <c r="G136" s="412"/>
      <c r="H136" s="413"/>
    </row>
    <row r="137" spans="1:8" s="16" customFormat="1" ht="37.5" customHeight="1" outlineLevel="1" x14ac:dyDescent="0.2">
      <c r="A137" s="667" t="s">
        <v>241</v>
      </c>
      <c r="B137" s="672"/>
      <c r="C137" s="578"/>
      <c r="D137" s="580">
        <v>9696</v>
      </c>
      <c r="E137" s="412"/>
      <c r="F137" s="412"/>
      <c r="G137" s="412"/>
      <c r="H137" s="413"/>
    </row>
    <row r="138" spans="1:8" s="16" customFormat="1" ht="37.5" customHeight="1" outlineLevel="1" x14ac:dyDescent="0.2">
      <c r="A138" s="667" t="s">
        <v>242</v>
      </c>
      <c r="B138" s="672"/>
      <c r="C138" s="578"/>
      <c r="D138" s="580">
        <v>12120</v>
      </c>
      <c r="E138" s="412"/>
      <c r="F138" s="412"/>
      <c r="G138" s="412"/>
      <c r="H138" s="413"/>
    </row>
    <row r="139" spans="1:8" s="16" customFormat="1" ht="37.5" customHeight="1" outlineLevel="1" x14ac:dyDescent="0.2">
      <c r="A139" s="667" t="s">
        <v>243</v>
      </c>
      <c r="B139" s="672"/>
      <c r="C139" s="578"/>
      <c r="D139" s="580">
        <v>14544</v>
      </c>
      <c r="E139" s="412"/>
      <c r="F139" s="412"/>
      <c r="G139" s="412"/>
      <c r="H139" s="413"/>
    </row>
    <row r="140" spans="1:8" s="16" customFormat="1" ht="37.5" customHeight="1" outlineLevel="1" x14ac:dyDescent="0.2">
      <c r="A140" s="667" t="s">
        <v>244</v>
      </c>
      <c r="B140" s="672"/>
      <c r="C140" s="578"/>
      <c r="D140" s="580">
        <v>16968</v>
      </c>
      <c r="E140" s="412"/>
      <c r="F140" s="412"/>
      <c r="G140" s="412"/>
      <c r="H140" s="413"/>
    </row>
    <row r="141" spans="1:8" s="16" customFormat="1" ht="37.5" customHeight="1" outlineLevel="1" x14ac:dyDescent="0.2">
      <c r="A141" s="667" t="s">
        <v>245</v>
      </c>
      <c r="B141" s="672"/>
      <c r="C141" s="578"/>
      <c r="D141" s="580">
        <v>19392</v>
      </c>
      <c r="E141" s="412"/>
      <c r="F141" s="412"/>
      <c r="G141" s="412"/>
      <c r="H141" s="413"/>
    </row>
    <row r="142" spans="1:8" s="16" customFormat="1" ht="37.5" customHeight="1" outlineLevel="1" x14ac:dyDescent="0.2">
      <c r="A142" s="667" t="s">
        <v>246</v>
      </c>
      <c r="B142" s="672"/>
      <c r="C142" s="578"/>
      <c r="D142" s="580">
        <v>21816</v>
      </c>
      <c r="E142" s="412"/>
      <c r="F142" s="412"/>
      <c r="G142" s="412"/>
      <c r="H142" s="413"/>
    </row>
    <row r="143" spans="1:8" s="16" customFormat="1" ht="37.5" customHeight="1" outlineLevel="1" x14ac:dyDescent="0.2">
      <c r="A143" s="667" t="s">
        <v>247</v>
      </c>
      <c r="B143" s="672"/>
      <c r="C143" s="578"/>
      <c r="D143" s="580">
        <v>24240</v>
      </c>
      <c r="E143" s="412"/>
      <c r="F143" s="412"/>
      <c r="G143" s="412"/>
      <c r="H143" s="413"/>
    </row>
    <row r="144" spans="1:8" s="16" customFormat="1" ht="37.5" customHeight="1" outlineLevel="1" x14ac:dyDescent="0.2">
      <c r="A144" s="667" t="s">
        <v>248</v>
      </c>
      <c r="B144" s="672"/>
      <c r="C144" s="578"/>
      <c r="D144" s="580">
        <v>26664</v>
      </c>
      <c r="E144" s="412"/>
      <c r="F144" s="412"/>
      <c r="G144" s="412"/>
      <c r="H144" s="413"/>
    </row>
    <row r="145" spans="1:8" s="16" customFormat="1" ht="37.5" customHeight="1" outlineLevel="1" x14ac:dyDescent="0.2">
      <c r="A145" s="667" t="s">
        <v>249</v>
      </c>
      <c r="B145" s="672"/>
      <c r="C145" s="578"/>
      <c r="D145" s="580">
        <v>29088</v>
      </c>
      <c r="E145" s="412"/>
      <c r="F145" s="412"/>
      <c r="G145" s="412"/>
      <c r="H145" s="413"/>
    </row>
    <row r="146" spans="1:8" s="16" customFormat="1" ht="37.5" customHeight="1" outlineLevel="1" x14ac:dyDescent="0.2">
      <c r="A146" s="667" t="s">
        <v>250</v>
      </c>
      <c r="B146" s="672"/>
      <c r="C146" s="578"/>
      <c r="D146" s="580">
        <v>31512</v>
      </c>
      <c r="E146" s="412"/>
      <c r="F146" s="412"/>
      <c r="G146" s="412"/>
      <c r="H146" s="413"/>
    </row>
    <row r="147" spans="1:8" s="16" customFormat="1" ht="37.5" customHeight="1" outlineLevel="1" x14ac:dyDescent="0.2">
      <c r="A147" s="667" t="s">
        <v>251</v>
      </c>
      <c r="B147" s="672"/>
      <c r="C147" s="578"/>
      <c r="D147" s="580">
        <v>33936</v>
      </c>
      <c r="E147" s="412"/>
      <c r="F147" s="412"/>
      <c r="G147" s="412"/>
      <c r="H147" s="413"/>
    </row>
    <row r="148" spans="1:8" s="16" customFormat="1" ht="37.5" customHeight="1" outlineLevel="1" x14ac:dyDescent="0.2">
      <c r="A148" s="667" t="s">
        <v>252</v>
      </c>
      <c r="B148" s="672"/>
      <c r="C148" s="578"/>
      <c r="D148" s="580">
        <v>36360</v>
      </c>
      <c r="E148" s="412"/>
      <c r="F148" s="412"/>
      <c r="G148" s="412"/>
      <c r="H148" s="413"/>
    </row>
    <row r="149" spans="1:8" s="16" customFormat="1" ht="37.5" customHeight="1" outlineLevel="1" x14ac:dyDescent="0.2">
      <c r="A149" s="667" t="s">
        <v>253</v>
      </c>
      <c r="B149" s="672"/>
      <c r="C149" s="578"/>
      <c r="D149" s="580">
        <v>38784</v>
      </c>
      <c r="E149" s="412"/>
      <c r="F149" s="412"/>
      <c r="G149" s="412"/>
      <c r="H149" s="413"/>
    </row>
    <row r="150" spans="1:8" s="16" customFormat="1" ht="37.5" customHeight="1" outlineLevel="1" x14ac:dyDescent="0.2">
      <c r="A150" s="667" t="s">
        <v>254</v>
      </c>
      <c r="B150" s="672"/>
      <c r="C150" s="578"/>
      <c r="D150" s="580">
        <v>41208</v>
      </c>
      <c r="E150" s="412"/>
      <c r="F150" s="412"/>
      <c r="G150" s="412"/>
      <c r="H150" s="413"/>
    </row>
    <row r="151" spans="1:8" s="16" customFormat="1" ht="37.5" customHeight="1" outlineLevel="1" x14ac:dyDescent="0.2">
      <c r="A151" s="667" t="s">
        <v>255</v>
      </c>
      <c r="B151" s="672"/>
      <c r="C151" s="578"/>
      <c r="D151" s="580">
        <v>43632</v>
      </c>
      <c r="E151" s="412"/>
      <c r="F151" s="412"/>
      <c r="G151" s="412"/>
      <c r="H151" s="413"/>
    </row>
    <row r="152" spans="1:8" s="16" customFormat="1" ht="37.5" customHeight="1" outlineLevel="1" x14ac:dyDescent="0.2">
      <c r="A152" s="667" t="s">
        <v>256</v>
      </c>
      <c r="B152" s="672"/>
      <c r="C152" s="578"/>
      <c r="D152" s="580">
        <v>46056</v>
      </c>
      <c r="E152" s="412"/>
      <c r="F152" s="412"/>
      <c r="G152" s="412"/>
      <c r="H152" s="413"/>
    </row>
    <row r="153" spans="1:8" s="16" customFormat="1" ht="37.5" customHeight="1" outlineLevel="1" x14ac:dyDescent="0.2">
      <c r="A153" s="396" t="s">
        <v>257</v>
      </c>
      <c r="B153" s="565"/>
      <c r="C153" s="578"/>
      <c r="D153" s="580">
        <v>48480</v>
      </c>
      <c r="E153" s="412"/>
      <c r="F153" s="412"/>
      <c r="G153" s="412"/>
      <c r="H153" s="413"/>
    </row>
    <row r="154" spans="1:8" s="16" customFormat="1" ht="37.5" customHeight="1" outlineLevel="1" x14ac:dyDescent="0.2">
      <c r="A154" s="396" t="s">
        <v>258</v>
      </c>
      <c r="B154" s="565"/>
      <c r="C154" s="578"/>
      <c r="D154" s="580">
        <v>50904</v>
      </c>
      <c r="E154" s="412"/>
      <c r="F154" s="412"/>
      <c r="G154" s="412"/>
      <c r="H154" s="413"/>
    </row>
    <row r="155" spans="1:8" s="16" customFormat="1" ht="37.5" customHeight="1" outlineLevel="1" x14ac:dyDescent="0.2">
      <c r="A155" s="396" t="s">
        <v>259</v>
      </c>
      <c r="B155" s="565"/>
      <c r="C155" s="578"/>
      <c r="D155" s="580">
        <v>53328</v>
      </c>
      <c r="E155" s="412"/>
      <c r="F155" s="412"/>
      <c r="G155" s="412"/>
      <c r="H155" s="413"/>
    </row>
    <row r="156" spans="1:8" s="16" customFormat="1" ht="37.5" customHeight="1" outlineLevel="1" x14ac:dyDescent="0.2">
      <c r="A156" s="396" t="s">
        <v>260</v>
      </c>
      <c r="B156" s="565"/>
      <c r="C156" s="578"/>
      <c r="D156" s="368">
        <v>55752</v>
      </c>
      <c r="E156" s="368"/>
      <c r="F156" s="368"/>
      <c r="G156" s="368"/>
      <c r="H156" s="369"/>
    </row>
    <row r="157" spans="1:8" s="16" customFormat="1" ht="37.5" customHeight="1" outlineLevel="1" x14ac:dyDescent="0.2">
      <c r="A157" s="396" t="s">
        <v>261</v>
      </c>
      <c r="B157" s="565"/>
      <c r="C157" s="578"/>
      <c r="D157" s="368">
        <v>58176</v>
      </c>
      <c r="E157" s="368"/>
      <c r="F157" s="368"/>
      <c r="G157" s="368"/>
      <c r="H157" s="369"/>
    </row>
    <row r="158" spans="1:8" s="16" customFormat="1" ht="37.5" customHeight="1" outlineLevel="1" x14ac:dyDescent="0.2">
      <c r="A158" s="396" t="s">
        <v>262</v>
      </c>
      <c r="B158" s="565"/>
      <c r="C158" s="578"/>
      <c r="D158" s="368">
        <v>55125</v>
      </c>
      <c r="E158" s="368"/>
      <c r="F158" s="368"/>
      <c r="G158" s="368"/>
      <c r="H158" s="369"/>
    </row>
    <row r="159" spans="1:8" s="16" customFormat="1" ht="37.5" customHeight="1" outlineLevel="1" x14ac:dyDescent="0.2">
      <c r="A159" s="396" t="s">
        <v>263</v>
      </c>
      <c r="B159" s="565"/>
      <c r="C159" s="578"/>
      <c r="D159" s="368">
        <v>57330</v>
      </c>
      <c r="E159" s="368"/>
      <c r="F159" s="368"/>
      <c r="G159" s="368"/>
      <c r="H159" s="369"/>
    </row>
    <row r="160" spans="1:8" s="16" customFormat="1" ht="37.5" customHeight="1" outlineLevel="1" x14ac:dyDescent="0.2">
      <c r="A160" s="396" t="s">
        <v>264</v>
      </c>
      <c r="B160" s="565"/>
      <c r="C160" s="578"/>
      <c r="D160" s="368">
        <v>59535</v>
      </c>
      <c r="E160" s="368"/>
      <c r="F160" s="368"/>
      <c r="G160" s="368"/>
      <c r="H160" s="369"/>
    </row>
    <row r="161" spans="1:8" s="16" customFormat="1" ht="37.5" customHeight="1" outlineLevel="1" x14ac:dyDescent="0.2">
      <c r="A161" s="396" t="s">
        <v>265</v>
      </c>
      <c r="B161" s="565"/>
      <c r="C161" s="578"/>
      <c r="D161" s="580">
        <v>61740</v>
      </c>
      <c r="E161" s="412"/>
      <c r="F161" s="412"/>
      <c r="G161" s="412"/>
      <c r="H161" s="413"/>
    </row>
    <row r="162" spans="1:8" s="16" customFormat="1" ht="37.5" customHeight="1" outlineLevel="1" x14ac:dyDescent="0.2">
      <c r="A162" s="396" t="s">
        <v>266</v>
      </c>
      <c r="B162" s="565"/>
      <c r="C162" s="578"/>
      <c r="D162" s="580">
        <v>63945</v>
      </c>
      <c r="E162" s="412"/>
      <c r="F162" s="412"/>
      <c r="G162" s="412"/>
      <c r="H162" s="413"/>
    </row>
    <row r="163" spans="1:8" s="16" customFormat="1" ht="37.5" customHeight="1" outlineLevel="1" x14ac:dyDescent="0.2">
      <c r="A163" s="396" t="s">
        <v>267</v>
      </c>
      <c r="B163" s="565"/>
      <c r="C163" s="578"/>
      <c r="D163" s="580">
        <v>66150</v>
      </c>
      <c r="E163" s="412"/>
      <c r="F163" s="412"/>
      <c r="G163" s="412"/>
      <c r="H163" s="413"/>
    </row>
    <row r="164" spans="1:8" s="16" customFormat="1" ht="37.5" customHeight="1" outlineLevel="1" x14ac:dyDescent="0.2">
      <c r="A164" s="396" t="s">
        <v>268</v>
      </c>
      <c r="B164" s="565"/>
      <c r="C164" s="578"/>
      <c r="D164" s="580">
        <v>66151</v>
      </c>
      <c r="E164" s="412"/>
      <c r="F164" s="412"/>
      <c r="G164" s="412"/>
      <c r="H164" s="413"/>
    </row>
    <row r="165" spans="1:8" s="16" customFormat="1" ht="37.5" customHeight="1" outlineLevel="1" x14ac:dyDescent="0.2">
      <c r="A165" s="396" t="s">
        <v>269</v>
      </c>
      <c r="B165" s="565"/>
      <c r="C165" s="578"/>
      <c r="D165" s="580">
        <v>66152</v>
      </c>
      <c r="E165" s="412"/>
      <c r="F165" s="412"/>
      <c r="G165" s="412"/>
      <c r="H165" s="413"/>
    </row>
    <row r="166" spans="1:8" s="16" customFormat="1" ht="37.5" customHeight="1" outlineLevel="1" x14ac:dyDescent="0.2">
      <c r="A166" s="396" t="s">
        <v>270</v>
      </c>
      <c r="B166" s="565"/>
      <c r="C166" s="578"/>
      <c r="D166" s="580">
        <v>66153</v>
      </c>
      <c r="E166" s="412"/>
      <c r="F166" s="412"/>
      <c r="G166" s="412"/>
      <c r="H166" s="413"/>
    </row>
    <row r="167" spans="1:8" s="16" customFormat="1" ht="37.5" customHeight="1" outlineLevel="1" x14ac:dyDescent="0.2">
      <c r="A167" s="396" t="s">
        <v>271</v>
      </c>
      <c r="B167" s="565"/>
      <c r="C167" s="578"/>
      <c r="D167" s="580">
        <v>66154</v>
      </c>
      <c r="E167" s="412"/>
      <c r="F167" s="412"/>
      <c r="G167" s="412"/>
      <c r="H167" s="413"/>
    </row>
    <row r="168" spans="1:8" s="16" customFormat="1" ht="37.5" customHeight="1" outlineLevel="1" x14ac:dyDescent="0.2">
      <c r="A168" s="396" t="s">
        <v>272</v>
      </c>
      <c r="B168" s="565"/>
      <c r="C168" s="578"/>
      <c r="D168" s="580">
        <v>66155</v>
      </c>
      <c r="E168" s="412"/>
      <c r="F168" s="412"/>
      <c r="G168" s="412"/>
      <c r="H168" s="413"/>
    </row>
    <row r="169" spans="1:8" s="16" customFormat="1" ht="37.5" customHeight="1" outlineLevel="1" x14ac:dyDescent="0.2">
      <c r="A169" s="396" t="s">
        <v>273</v>
      </c>
      <c r="B169" s="565"/>
      <c r="C169" s="578"/>
      <c r="D169" s="580">
        <v>66156</v>
      </c>
      <c r="E169" s="412"/>
      <c r="F169" s="412"/>
      <c r="G169" s="412"/>
      <c r="H169" s="413"/>
    </row>
    <row r="170" spans="1:8" s="16" customFormat="1" ht="37.5" customHeight="1" outlineLevel="1" x14ac:dyDescent="0.2">
      <c r="A170" s="396" t="s">
        <v>274</v>
      </c>
      <c r="B170" s="565"/>
      <c r="C170" s="578"/>
      <c r="D170" s="580">
        <v>66157</v>
      </c>
      <c r="E170" s="412"/>
      <c r="F170" s="412"/>
      <c r="G170" s="412"/>
      <c r="H170" s="413"/>
    </row>
    <row r="171" spans="1:8" s="16" customFormat="1" ht="37.5" customHeight="1" outlineLevel="1" x14ac:dyDescent="0.2">
      <c r="A171" s="396" t="s">
        <v>275</v>
      </c>
      <c r="B171" s="565"/>
      <c r="C171" s="578"/>
      <c r="D171" s="580">
        <v>66158</v>
      </c>
      <c r="E171" s="412"/>
      <c r="F171" s="412"/>
      <c r="G171" s="412"/>
      <c r="H171" s="413"/>
    </row>
    <row r="172" spans="1:8" s="16" customFormat="1" ht="37.5" customHeight="1" outlineLevel="1" x14ac:dyDescent="0.2">
      <c r="A172" s="396" t="s">
        <v>276</v>
      </c>
      <c r="B172" s="565"/>
      <c r="C172" s="578"/>
      <c r="D172" s="580">
        <v>66159</v>
      </c>
      <c r="E172" s="412"/>
      <c r="F172" s="412"/>
      <c r="G172" s="412"/>
      <c r="H172" s="413"/>
    </row>
    <row r="173" spans="1:8" s="16" customFormat="1" ht="37.5" customHeight="1" outlineLevel="1" x14ac:dyDescent="0.2">
      <c r="A173" s="396" t="s">
        <v>277</v>
      </c>
      <c r="B173" s="565"/>
      <c r="C173" s="578"/>
      <c r="D173" s="580">
        <v>66160</v>
      </c>
      <c r="E173" s="412"/>
      <c r="F173" s="412"/>
      <c r="G173" s="412"/>
      <c r="H173" s="413"/>
    </row>
    <row r="174" spans="1:8" s="16" customFormat="1" ht="37.5" customHeight="1" outlineLevel="1" x14ac:dyDescent="0.2">
      <c r="A174" s="396" t="s">
        <v>415</v>
      </c>
      <c r="B174" s="565"/>
      <c r="C174" s="578"/>
      <c r="D174" s="580">
        <v>66161</v>
      </c>
      <c r="E174" s="412"/>
      <c r="F174" s="412"/>
      <c r="G174" s="412"/>
      <c r="H174" s="413"/>
    </row>
    <row r="175" spans="1:8" s="16" customFormat="1" ht="37.5" customHeight="1" outlineLevel="1" x14ac:dyDescent="0.2">
      <c r="A175" s="396" t="s">
        <v>416</v>
      </c>
      <c r="B175" s="565"/>
      <c r="C175" s="578"/>
      <c r="D175" s="580">
        <v>66162</v>
      </c>
      <c r="E175" s="412"/>
      <c r="F175" s="412"/>
      <c r="G175" s="412"/>
      <c r="H175" s="413"/>
    </row>
    <row r="176" spans="1:8" s="16" customFormat="1" ht="37.5" customHeight="1" outlineLevel="1" x14ac:dyDescent="0.2">
      <c r="A176" s="396" t="s">
        <v>417</v>
      </c>
      <c r="B176" s="565"/>
      <c r="C176" s="578"/>
      <c r="D176" s="580">
        <v>66163</v>
      </c>
      <c r="E176" s="412"/>
      <c r="F176" s="412"/>
      <c r="G176" s="412"/>
      <c r="H176" s="413"/>
    </row>
    <row r="177" spans="1:8" s="16" customFormat="1" ht="37.5" customHeight="1" outlineLevel="1" x14ac:dyDescent="0.2">
      <c r="A177" s="396" t="s">
        <v>418</v>
      </c>
      <c r="B177" s="565"/>
      <c r="C177" s="578"/>
      <c r="D177" s="580">
        <v>66164</v>
      </c>
      <c r="E177" s="412"/>
      <c r="F177" s="412"/>
      <c r="G177" s="412"/>
      <c r="H177" s="413"/>
    </row>
    <row r="178" spans="1:8" s="16" customFormat="1" ht="37.5" customHeight="1" outlineLevel="1" x14ac:dyDescent="0.2">
      <c r="A178" s="396" t="s">
        <v>419</v>
      </c>
      <c r="B178" s="565"/>
      <c r="C178" s="578"/>
      <c r="D178" s="580">
        <v>66165</v>
      </c>
      <c r="E178" s="412"/>
      <c r="F178" s="412"/>
      <c r="G178" s="412"/>
      <c r="H178" s="413"/>
    </row>
    <row r="179" spans="1:8" s="16" customFormat="1" ht="37.5" customHeight="1" outlineLevel="1" x14ac:dyDescent="0.2">
      <c r="A179" s="396" t="s">
        <v>420</v>
      </c>
      <c r="B179" s="565"/>
      <c r="C179" s="578"/>
      <c r="D179" s="580">
        <v>66166</v>
      </c>
      <c r="E179" s="412"/>
      <c r="F179" s="412"/>
      <c r="G179" s="412"/>
      <c r="H179" s="413"/>
    </row>
    <row r="180" spans="1:8" s="16" customFormat="1" ht="37.5" customHeight="1" outlineLevel="1" x14ac:dyDescent="0.2">
      <c r="A180" s="396" t="s">
        <v>421</v>
      </c>
      <c r="B180" s="565"/>
      <c r="C180" s="578"/>
      <c r="D180" s="580">
        <v>66167</v>
      </c>
      <c r="E180" s="412"/>
      <c r="F180" s="412"/>
      <c r="G180" s="412"/>
      <c r="H180" s="413"/>
    </row>
    <row r="181" spans="1:8" s="16" customFormat="1" ht="37.5" customHeight="1" outlineLevel="1" x14ac:dyDescent="0.2">
      <c r="A181" s="396" t="s">
        <v>422</v>
      </c>
      <c r="B181" s="565"/>
      <c r="C181" s="578"/>
      <c r="D181" s="580">
        <v>66168</v>
      </c>
      <c r="E181" s="412"/>
      <c r="F181" s="412"/>
      <c r="G181" s="412"/>
      <c r="H181" s="413"/>
    </row>
    <row r="182" spans="1:8" s="16" customFormat="1" ht="37.5" customHeight="1" outlineLevel="1" x14ac:dyDescent="0.2">
      <c r="A182" s="396" t="s">
        <v>423</v>
      </c>
      <c r="B182" s="565"/>
      <c r="C182" s="578"/>
      <c r="D182" s="580">
        <v>66169</v>
      </c>
      <c r="E182" s="412"/>
      <c r="F182" s="412"/>
      <c r="G182" s="412"/>
      <c r="H182" s="413"/>
    </row>
    <row r="183" spans="1:8" s="16" customFormat="1" ht="37.5" customHeight="1" outlineLevel="1" thickBot="1" x14ac:dyDescent="0.25">
      <c r="A183" s="396" t="s">
        <v>424</v>
      </c>
      <c r="B183" s="565"/>
      <c r="C183" s="579"/>
      <c r="D183" s="580">
        <v>66170</v>
      </c>
      <c r="E183" s="412"/>
      <c r="F183" s="412"/>
      <c r="G183" s="412"/>
      <c r="H183" s="413"/>
    </row>
    <row r="184" spans="1:8" s="16" customFormat="1" ht="50.1" customHeight="1" thickBot="1" x14ac:dyDescent="0.25">
      <c r="A184" s="386" t="s">
        <v>59</v>
      </c>
      <c r="B184" s="387"/>
      <c r="C184" s="609"/>
      <c r="D184" s="398" t="str">
        <f>"от "&amp;MIN(D185:D194)&amp;" до "&amp;MAX(D185:D194)</f>
        <v>от 924 до 16902</v>
      </c>
      <c r="E184" s="399"/>
      <c r="F184" s="399"/>
      <c r="G184" s="399"/>
      <c r="H184" s="400"/>
    </row>
    <row r="185" spans="1:8" s="16" customFormat="1" ht="151.5" customHeight="1" x14ac:dyDescent="0.2">
      <c r="A185" s="102" t="s">
        <v>338</v>
      </c>
      <c r="B185" s="63" t="s">
        <v>194</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85" s="491">
        <v>1590</v>
      </c>
      <c r="E185" s="491"/>
      <c r="F185" s="491"/>
      <c r="G185" s="491"/>
      <c r="H185" s="436"/>
    </row>
    <row r="186" spans="1:8" s="16" customFormat="1" ht="37.5" customHeight="1" x14ac:dyDescent="0.2">
      <c r="A186" s="335" t="s">
        <v>61</v>
      </c>
      <c r="B186" s="336"/>
      <c r="C186" s="4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86" s="340">
        <v>924.00000000000011</v>
      </c>
      <c r="E186" s="338"/>
      <c r="F186" s="338"/>
      <c r="G186" s="338"/>
      <c r="H186" s="339"/>
    </row>
    <row r="187" spans="1:8" s="16" customFormat="1" ht="37.5" customHeight="1" x14ac:dyDescent="0.2">
      <c r="A187" s="335" t="s">
        <v>62</v>
      </c>
      <c r="B187" s="336"/>
      <c r="C187" s="404"/>
      <c r="D187" s="340">
        <v>16902</v>
      </c>
      <c r="E187" s="338"/>
      <c r="F187" s="338"/>
      <c r="G187" s="338"/>
      <c r="H187" s="339"/>
    </row>
    <row r="188" spans="1:8" s="16" customFormat="1" ht="37.5" customHeight="1" x14ac:dyDescent="0.2">
      <c r="A188" s="335" t="s">
        <v>63</v>
      </c>
      <c r="B188" s="336"/>
      <c r="C188" s="404"/>
      <c r="D188" s="340">
        <v>3942</v>
      </c>
      <c r="E188" s="338"/>
      <c r="F188" s="338"/>
      <c r="G188" s="338"/>
      <c r="H188" s="339"/>
    </row>
    <row r="189" spans="1:8" s="16" customFormat="1" ht="37.5" customHeight="1" x14ac:dyDescent="0.2">
      <c r="A189" s="335" t="s">
        <v>64</v>
      </c>
      <c r="B189" s="336"/>
      <c r="C189" s="404"/>
      <c r="D189" s="340">
        <v>10422</v>
      </c>
      <c r="E189" s="338"/>
      <c r="F189" s="338"/>
      <c r="G189" s="338"/>
      <c r="H189" s="339"/>
    </row>
    <row r="190" spans="1:8" s="16" customFormat="1" ht="37.5" customHeight="1" x14ac:dyDescent="0.2">
      <c r="A190" s="335" t="s">
        <v>65</v>
      </c>
      <c r="B190" s="336"/>
      <c r="C190" s="404"/>
      <c r="D190" s="340">
        <v>2574</v>
      </c>
      <c r="E190" s="338"/>
      <c r="F190" s="338"/>
      <c r="G190" s="338"/>
      <c r="H190" s="339"/>
    </row>
    <row r="191" spans="1:8" s="16" customFormat="1" ht="37.5" customHeight="1" x14ac:dyDescent="0.2">
      <c r="A191" s="335" t="s">
        <v>66</v>
      </c>
      <c r="B191" s="336"/>
      <c r="C191" s="404"/>
      <c r="D191" s="340">
        <v>2574</v>
      </c>
      <c r="E191" s="338"/>
      <c r="F191" s="338"/>
      <c r="G191" s="338"/>
      <c r="H191" s="339"/>
    </row>
    <row r="192" spans="1:8" s="16" customFormat="1" ht="37.5" customHeight="1" x14ac:dyDescent="0.2">
      <c r="A192" s="335" t="s">
        <v>67</v>
      </c>
      <c r="B192" s="336"/>
      <c r="C192" s="404"/>
      <c r="D192" s="340">
        <v>5148</v>
      </c>
      <c r="E192" s="338"/>
      <c r="F192" s="338"/>
      <c r="G192" s="338"/>
      <c r="H192" s="339"/>
    </row>
    <row r="193" spans="1:8" s="16" customFormat="1" ht="37.5" customHeight="1" x14ac:dyDescent="0.2">
      <c r="A193" s="335" t="s">
        <v>68</v>
      </c>
      <c r="B193" s="336"/>
      <c r="C193" s="404"/>
      <c r="D193" s="340">
        <v>7722</v>
      </c>
      <c r="E193" s="338"/>
      <c r="F193" s="338"/>
      <c r="G193" s="338"/>
      <c r="H193" s="339"/>
    </row>
    <row r="194" spans="1:8" s="16" customFormat="1" ht="37.5" customHeight="1" x14ac:dyDescent="0.2">
      <c r="A194" s="348" t="s">
        <v>69</v>
      </c>
      <c r="B194" s="349"/>
      <c r="C194" s="404"/>
      <c r="D194" s="350">
        <v>12582</v>
      </c>
      <c r="E194" s="351"/>
      <c r="F194" s="351"/>
      <c r="G194" s="351"/>
      <c r="H194" s="352"/>
    </row>
    <row r="195" spans="1:8" s="16" customFormat="1" ht="117.75" customHeight="1" thickBot="1" x14ac:dyDescent="0.25">
      <c r="A195" s="501" t="s">
        <v>71</v>
      </c>
      <c r="B195" s="502"/>
      <c r="C1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95" s="354">
        <v>30</v>
      </c>
      <c r="E195" s="354"/>
      <c r="F195" s="354"/>
      <c r="G195" s="354"/>
      <c r="H195" s="355"/>
    </row>
    <row r="196" spans="1:8" s="23" customFormat="1" ht="50.1" customHeight="1" thickBot="1" x14ac:dyDescent="0.25">
      <c r="A196" s="341" t="s">
        <v>72</v>
      </c>
      <c r="B196" s="342"/>
      <c r="C196" s="21"/>
      <c r="D196" s="343" t="str">
        <f>"от "&amp;MIN(D198,D218:H232)&amp;" до "&amp;MAX(D198,D218:H232)</f>
        <v>от 594 до 14949</v>
      </c>
      <c r="E196" s="343"/>
      <c r="F196" s="343"/>
      <c r="G196" s="343"/>
      <c r="H196" s="344"/>
    </row>
    <row r="197" spans="1:8" s="16" customFormat="1" ht="24.95" customHeight="1" thickBot="1" x14ac:dyDescent="0.25">
      <c r="A197" s="497"/>
      <c r="B197" s="498"/>
      <c r="C197" s="42"/>
      <c r="D197" s="372"/>
      <c r="E197" s="372"/>
      <c r="F197" s="372"/>
      <c r="G197" s="372"/>
      <c r="H197" s="373"/>
    </row>
    <row r="198" spans="1:8" s="16" customFormat="1" ht="67.5" customHeight="1" thickBot="1" x14ac:dyDescent="0.25">
      <c r="A198" s="374" t="s">
        <v>73</v>
      </c>
      <c r="B198" s="375"/>
      <c r="C19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98" s="700">
        <v>14580</v>
      </c>
      <c r="E198" s="701"/>
      <c r="F198" s="701"/>
      <c r="G198" s="701"/>
      <c r="H198" s="702"/>
    </row>
    <row r="199" spans="1:8" s="16" customFormat="1" ht="67.5" customHeight="1" thickBot="1" x14ac:dyDescent="0.25">
      <c r="A199" s="381" t="s">
        <v>74</v>
      </c>
      <c r="B199" s="382"/>
      <c r="C199" s="377"/>
      <c r="D199" s="703" t="s">
        <v>75</v>
      </c>
      <c r="E199" s="704"/>
      <c r="F199" s="704"/>
      <c r="G199" s="704"/>
      <c r="H199" s="705"/>
    </row>
    <row r="200" spans="1:8" s="16" customFormat="1" ht="67.5" customHeight="1" x14ac:dyDescent="0.2">
      <c r="A200" s="363" t="s">
        <v>76</v>
      </c>
      <c r="B200" s="364"/>
      <c r="C200" s="377"/>
      <c r="D200" s="368">
        <f>D198/4</f>
        <v>3645</v>
      </c>
      <c r="E200" s="368"/>
      <c r="F200" s="368"/>
      <c r="G200" s="368"/>
      <c r="H200" s="369"/>
    </row>
    <row r="201" spans="1:8" s="16" customFormat="1" ht="67.5" customHeight="1" x14ac:dyDescent="0.2">
      <c r="A201" s="363" t="s">
        <v>77</v>
      </c>
      <c r="B201" s="364"/>
      <c r="C201" s="377"/>
      <c r="D201" s="368">
        <f>D198/5</f>
        <v>2916</v>
      </c>
      <c r="E201" s="368"/>
      <c r="F201" s="368"/>
      <c r="G201" s="368"/>
      <c r="H201" s="369"/>
    </row>
    <row r="202" spans="1:8" s="16" customFormat="1" ht="67.5" customHeight="1" x14ac:dyDescent="0.2">
      <c r="A202" s="363" t="s">
        <v>78</v>
      </c>
      <c r="B202" s="364"/>
      <c r="C202" s="377"/>
      <c r="D202" s="368">
        <f>D198/6</f>
        <v>2430</v>
      </c>
      <c r="E202" s="368"/>
      <c r="F202" s="368"/>
      <c r="G202" s="368"/>
      <c r="H202" s="369"/>
    </row>
    <row r="203" spans="1:8" s="16" customFormat="1" ht="67.5" customHeight="1" x14ac:dyDescent="0.2">
      <c r="A203" s="363" t="s">
        <v>79</v>
      </c>
      <c r="B203" s="364"/>
      <c r="C203" s="377"/>
      <c r="D203" s="368">
        <f>D198/7</f>
        <v>2082.8571428571427</v>
      </c>
      <c r="E203" s="368"/>
      <c r="F203" s="368"/>
      <c r="G203" s="368"/>
      <c r="H203" s="369"/>
    </row>
    <row r="204" spans="1:8" s="16" customFormat="1" ht="67.5" customHeight="1" x14ac:dyDescent="0.2">
      <c r="A204" s="363" t="s">
        <v>80</v>
      </c>
      <c r="B204" s="364"/>
      <c r="C204" s="377"/>
      <c r="D204" s="368">
        <f>D198/8</f>
        <v>1822.5</v>
      </c>
      <c r="E204" s="368"/>
      <c r="F204" s="368"/>
      <c r="G204" s="368"/>
      <c r="H204" s="369"/>
    </row>
    <row r="205" spans="1:8" s="16" customFormat="1" ht="67.5" customHeight="1" x14ac:dyDescent="0.2">
      <c r="A205" s="363" t="s">
        <v>81</v>
      </c>
      <c r="B205" s="364"/>
      <c r="C205" s="377"/>
      <c r="D205" s="368">
        <f>D198/9</f>
        <v>1620</v>
      </c>
      <c r="E205" s="368"/>
      <c r="F205" s="368"/>
      <c r="G205" s="368"/>
      <c r="H205" s="369"/>
    </row>
    <row r="206" spans="1:8" s="16" customFormat="1" ht="67.5" customHeight="1" x14ac:dyDescent="0.2">
      <c r="A206" s="363" t="s">
        <v>82</v>
      </c>
      <c r="B206" s="364"/>
      <c r="C206" s="377"/>
      <c r="D206" s="368">
        <f>D198/10</f>
        <v>1458</v>
      </c>
      <c r="E206" s="368"/>
      <c r="F206" s="368"/>
      <c r="G206" s="368"/>
      <c r="H206" s="369"/>
    </row>
    <row r="207" spans="1:8" s="16" customFormat="1" ht="67.5" customHeight="1" thickBot="1" x14ac:dyDescent="0.25">
      <c r="A207" s="374" t="s">
        <v>83</v>
      </c>
      <c r="B207" s="375"/>
      <c r="C207" s="377"/>
      <c r="D207" s="700">
        <v>21888</v>
      </c>
      <c r="E207" s="701"/>
      <c r="F207" s="701"/>
      <c r="G207" s="701"/>
      <c r="H207" s="702"/>
    </row>
    <row r="208" spans="1:8" s="16" customFormat="1" ht="67.5" customHeight="1" thickBot="1" x14ac:dyDescent="0.25">
      <c r="A208" s="381" t="s">
        <v>74</v>
      </c>
      <c r="B208" s="382"/>
      <c r="C208" s="377"/>
      <c r="D208" s="703" t="s">
        <v>75</v>
      </c>
      <c r="E208" s="704"/>
      <c r="F208" s="704"/>
      <c r="G208" s="704"/>
      <c r="H208" s="705"/>
    </row>
    <row r="209" spans="1:8" s="16" customFormat="1" ht="67.5" customHeight="1" x14ac:dyDescent="0.2">
      <c r="A209" s="363" t="s">
        <v>76</v>
      </c>
      <c r="B209" s="364"/>
      <c r="C209" s="377"/>
      <c r="D209" s="368">
        <v>5472</v>
      </c>
      <c r="E209" s="368"/>
      <c r="F209" s="368"/>
      <c r="G209" s="368"/>
      <c r="H209" s="369"/>
    </row>
    <row r="210" spans="1:8" s="16" customFormat="1" ht="67.5" customHeight="1" x14ac:dyDescent="0.2">
      <c r="A210" s="363" t="s">
        <v>77</v>
      </c>
      <c r="B210" s="364"/>
      <c r="C210" s="377"/>
      <c r="D210" s="368">
        <v>4377.5999999999995</v>
      </c>
      <c r="E210" s="368"/>
      <c r="F210" s="368"/>
      <c r="G210" s="368"/>
      <c r="H210" s="369"/>
    </row>
    <row r="211" spans="1:8" s="16" customFormat="1" ht="67.5" customHeight="1" x14ac:dyDescent="0.2">
      <c r="A211" s="363" t="s">
        <v>78</v>
      </c>
      <c r="B211" s="364"/>
      <c r="C211" s="377"/>
      <c r="D211" s="368">
        <v>3648</v>
      </c>
      <c r="E211" s="368"/>
      <c r="F211" s="368"/>
      <c r="G211" s="368"/>
      <c r="H211" s="369"/>
    </row>
    <row r="212" spans="1:8" s="16" customFormat="1" ht="67.5" customHeight="1" x14ac:dyDescent="0.2">
      <c r="A212" s="363" t="s">
        <v>79</v>
      </c>
      <c r="B212" s="364"/>
      <c r="C212" s="377"/>
      <c r="D212" s="368">
        <v>3126.8571428571427</v>
      </c>
      <c r="E212" s="368"/>
      <c r="F212" s="368"/>
      <c r="G212" s="368"/>
      <c r="H212" s="369"/>
    </row>
    <row r="213" spans="1:8" s="16" customFormat="1" ht="67.5" customHeight="1" x14ac:dyDescent="0.2">
      <c r="A213" s="363" t="s">
        <v>80</v>
      </c>
      <c r="B213" s="364"/>
      <c r="C213" s="377"/>
      <c r="D213" s="368">
        <v>2736</v>
      </c>
      <c r="E213" s="368"/>
      <c r="F213" s="368"/>
      <c r="G213" s="368"/>
      <c r="H213" s="369"/>
    </row>
    <row r="214" spans="1:8" s="16" customFormat="1" ht="67.5" customHeight="1" x14ac:dyDescent="0.2">
      <c r="A214" s="363" t="s">
        <v>81</v>
      </c>
      <c r="B214" s="364"/>
      <c r="C214" s="377"/>
      <c r="D214" s="368">
        <v>2432</v>
      </c>
      <c r="E214" s="368"/>
      <c r="F214" s="368"/>
      <c r="G214" s="368"/>
      <c r="H214" s="369"/>
    </row>
    <row r="215" spans="1:8" s="16" customFormat="1" ht="67.5" customHeight="1" thickBot="1" x14ac:dyDescent="0.25">
      <c r="A215" s="363" t="s">
        <v>82</v>
      </c>
      <c r="B215" s="364"/>
      <c r="C215" s="378"/>
      <c r="D215" s="368">
        <v>2188.7999999999997</v>
      </c>
      <c r="E215" s="368"/>
      <c r="F215" s="368"/>
      <c r="G215" s="368"/>
      <c r="H215" s="369"/>
    </row>
    <row r="216" spans="1:8" s="16" customFormat="1" ht="62.45" customHeight="1" thickBot="1" x14ac:dyDescent="0.25">
      <c r="A216" s="607" t="s">
        <v>84</v>
      </c>
      <c r="B216" s="359"/>
      <c r="C216" s="25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6" s="337">
        <v>20004</v>
      </c>
      <c r="E216" s="338"/>
      <c r="F216" s="338"/>
      <c r="G216" s="338"/>
      <c r="H216" s="339"/>
    </row>
    <row r="217" spans="1:8" s="16" customFormat="1" ht="24.95" customHeight="1" thickBot="1" x14ac:dyDescent="0.25">
      <c r="A217" s="497"/>
      <c r="B217" s="498"/>
      <c r="C217" s="56"/>
      <c r="D217" s="331"/>
      <c r="E217" s="331"/>
      <c r="F217" s="331"/>
      <c r="G217" s="331"/>
      <c r="H217" s="332"/>
    </row>
    <row r="218" spans="1:8" s="16" customFormat="1" ht="50.1" customHeight="1" x14ac:dyDescent="0.2">
      <c r="A218" s="335" t="s">
        <v>85</v>
      </c>
      <c r="B218" s="336"/>
      <c r="C218" s="105" t="str">
        <f>"Интернет-площадка 2gis.ru на основе Cправочника организаций "&amp;$C$2&amp;""</f>
        <v>Интернет-площадка 2gis.ru на основе Cправочника организаций "2ГИС.НИЖНИЙ НОВГОРОД"</v>
      </c>
      <c r="D218" s="490">
        <v>14949.000000000002</v>
      </c>
      <c r="E218" s="491"/>
      <c r="F218" s="491"/>
      <c r="G218" s="491"/>
      <c r="H218" s="492"/>
    </row>
    <row r="219" spans="1:8" s="16" customFormat="1" ht="50.1" customHeight="1" x14ac:dyDescent="0.2">
      <c r="A219" s="335" t="s">
        <v>86</v>
      </c>
      <c r="B219" s="336"/>
      <c r="C219"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9" s="340">
        <v>1557</v>
      </c>
      <c r="E219" s="338"/>
      <c r="F219" s="338"/>
      <c r="G219" s="338"/>
      <c r="H219" s="339"/>
    </row>
    <row r="220" spans="1:8" s="16" customFormat="1" ht="50.1" customHeight="1" x14ac:dyDescent="0.2">
      <c r="A220" s="335" t="s">
        <v>87</v>
      </c>
      <c r="B220" s="336"/>
      <c r="C220"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0" s="340">
        <v>6237</v>
      </c>
      <c r="E220" s="338"/>
      <c r="F220" s="338"/>
      <c r="G220" s="338"/>
      <c r="H220" s="339"/>
    </row>
    <row r="221" spans="1:8" s="16" customFormat="1" ht="50.1" customHeight="1" x14ac:dyDescent="0.2">
      <c r="A221" s="335" t="s">
        <v>88</v>
      </c>
      <c r="B221" s="336"/>
      <c r="C221" s="68" t="str">
        <f>"Интернет-площадка 2gis.ru на основе Cправочника организаций "&amp;$C$2&amp;""</f>
        <v>Интернет-площадка 2gis.ru на основе Cправочника организаций "2ГИС.НИЖНИЙ НОВГОРОД"</v>
      </c>
      <c r="D221" s="340">
        <v>9669</v>
      </c>
      <c r="E221" s="338"/>
      <c r="F221" s="338"/>
      <c r="G221" s="338"/>
      <c r="H221" s="339"/>
    </row>
    <row r="222" spans="1:8" s="16" customFormat="1" ht="50.1" customHeight="1" x14ac:dyDescent="0.2">
      <c r="A222" s="335" t="s">
        <v>89</v>
      </c>
      <c r="B222" s="336"/>
      <c r="C222" s="68" t="str">
        <f>"Интернет-площадка 2gis.ru на основе Cправочника организаций "&amp;$C$2&amp;""</f>
        <v>Интернет-площадка 2gis.ru на основе Cправочника организаций "2ГИС.НИЖНИЙ НОВГОРОД"</v>
      </c>
      <c r="D222" s="340">
        <v>11602.8</v>
      </c>
      <c r="E222" s="338"/>
      <c r="F222" s="338"/>
      <c r="G222" s="338"/>
      <c r="H222" s="339"/>
    </row>
    <row r="223" spans="1:8" s="16" customFormat="1" ht="50.1" customHeight="1" x14ac:dyDescent="0.2">
      <c r="A223" s="335" t="s">
        <v>90</v>
      </c>
      <c r="B223" s="336"/>
      <c r="C223"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3" s="340">
        <v>2187</v>
      </c>
      <c r="E223" s="338"/>
      <c r="F223" s="338"/>
      <c r="G223" s="338"/>
      <c r="H223" s="339"/>
    </row>
    <row r="224" spans="1:8" s="16" customFormat="1" ht="50.1" customHeight="1" x14ac:dyDescent="0.2">
      <c r="A224" s="335" t="s">
        <v>91</v>
      </c>
      <c r="B224" s="336"/>
      <c r="C224"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340">
        <v>2367</v>
      </c>
      <c r="E224" s="338"/>
      <c r="F224" s="338"/>
      <c r="G224" s="338"/>
      <c r="H224" s="339"/>
    </row>
    <row r="225" spans="1:8" s="16" customFormat="1" ht="50.1" customHeight="1" x14ac:dyDescent="0.2">
      <c r="A225" s="335" t="s">
        <v>92</v>
      </c>
      <c r="B225" s="336"/>
      <c r="C225"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5" s="340">
        <v>7587</v>
      </c>
      <c r="E225" s="338"/>
      <c r="F225" s="338"/>
      <c r="G225" s="338"/>
      <c r="H225" s="339"/>
    </row>
    <row r="226" spans="1:8" s="16" customFormat="1" ht="50.1" customHeight="1" x14ac:dyDescent="0.2">
      <c r="A226" s="335" t="s">
        <v>93</v>
      </c>
      <c r="B226" s="336"/>
      <c r="C226" s="68" t="e">
        <f>#REF!</f>
        <v>#REF!</v>
      </c>
      <c r="D226" s="340">
        <v>10758</v>
      </c>
      <c r="E226" s="338"/>
      <c r="F226" s="338"/>
      <c r="G226" s="338"/>
      <c r="H226" s="339"/>
    </row>
    <row r="227" spans="1:8" s="16" customFormat="1" ht="50.1" customHeight="1" x14ac:dyDescent="0.2">
      <c r="A227" s="356" t="s">
        <v>94</v>
      </c>
      <c r="B227" s="357"/>
      <c r="C227" s="68" t="s">
        <v>95</v>
      </c>
      <c r="D227" s="340">
        <v>594</v>
      </c>
      <c r="E227" s="338"/>
      <c r="F227" s="338"/>
      <c r="G227" s="338"/>
      <c r="H227" s="339"/>
    </row>
    <row r="228" spans="1:8" s="16" customFormat="1" ht="64.5" customHeight="1" x14ac:dyDescent="0.2">
      <c r="A228" s="335" t="s">
        <v>96</v>
      </c>
      <c r="B228" s="336"/>
      <c r="C2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8" s="340">
        <v>8679</v>
      </c>
      <c r="E228" s="338"/>
      <c r="F228" s="338"/>
      <c r="G228" s="338"/>
      <c r="H228" s="339"/>
    </row>
    <row r="229" spans="1:8" s="16" customFormat="1" ht="64.5" customHeight="1" x14ac:dyDescent="0.2">
      <c r="A229" s="335" t="s">
        <v>97</v>
      </c>
      <c r="B229" s="336"/>
      <c r="C229" s="68"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9" s="340">
        <v>6942</v>
      </c>
      <c r="E229" s="338"/>
      <c r="F229" s="338"/>
      <c r="G229" s="338"/>
      <c r="H229" s="339"/>
    </row>
    <row r="230" spans="1:8" s="16" customFormat="1" ht="64.5" customHeight="1" x14ac:dyDescent="0.2">
      <c r="A230" s="335" t="s">
        <v>98</v>
      </c>
      <c r="B230" s="336"/>
      <c r="C230"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0" s="340">
        <v>7359.0000000000009</v>
      </c>
      <c r="E230" s="338"/>
      <c r="F230" s="338"/>
      <c r="G230" s="338"/>
      <c r="H230" s="339"/>
    </row>
    <row r="231" spans="1:8" s="16" customFormat="1" ht="64.5" customHeight="1" x14ac:dyDescent="0.2">
      <c r="A231" s="335" t="s">
        <v>99</v>
      </c>
      <c r="B231" s="336"/>
      <c r="C231"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1" s="340">
        <v>3474</v>
      </c>
      <c r="E231" s="338"/>
      <c r="F231" s="338"/>
      <c r="G231" s="338"/>
      <c r="H231" s="339"/>
    </row>
    <row r="232" spans="1:8" s="16" customFormat="1" ht="50.1" customHeight="1" thickBot="1" x14ac:dyDescent="0.25">
      <c r="A232" s="335" t="s">
        <v>102</v>
      </c>
      <c r="B232" s="336"/>
      <c r="C232"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32" s="340">
        <v>2997</v>
      </c>
      <c r="E232" s="338"/>
      <c r="F232" s="338"/>
      <c r="G232" s="338"/>
      <c r="H232" s="339"/>
    </row>
    <row r="233" spans="1:8" s="16" customFormat="1" ht="102" customHeight="1" thickBot="1" x14ac:dyDescent="0.25">
      <c r="A233" s="335" t="s">
        <v>16</v>
      </c>
      <c r="B233" s="336"/>
      <c r="C2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3" s="340">
        <v>1590</v>
      </c>
      <c r="E233" s="338"/>
      <c r="F233" s="338"/>
      <c r="G233" s="338"/>
      <c r="H233" s="339"/>
    </row>
    <row r="234" spans="1:8" s="16" customFormat="1" ht="102" customHeight="1" thickBot="1" x14ac:dyDescent="0.25">
      <c r="A234" s="335" t="s">
        <v>103</v>
      </c>
      <c r="B234" s="336"/>
      <c r="C2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4" s="340">
        <v>100002</v>
      </c>
      <c r="E234" s="338"/>
      <c r="F234" s="338"/>
      <c r="G234" s="338"/>
      <c r="H234" s="339"/>
    </row>
    <row r="235" spans="1:8" s="16" customFormat="1" ht="126" customHeight="1" x14ac:dyDescent="0.2">
      <c r="A235" s="335" t="s">
        <v>104</v>
      </c>
      <c r="B235" s="336"/>
      <c r="C2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5" s="340">
        <v>13200.000000000002</v>
      </c>
      <c r="E235" s="338"/>
      <c r="F235" s="338"/>
      <c r="G235" s="338"/>
      <c r="H235" s="339"/>
    </row>
    <row r="236" spans="1:8" s="16" customFormat="1" ht="96" customHeight="1" x14ac:dyDescent="0.2">
      <c r="A236" s="356" t="s">
        <v>105</v>
      </c>
      <c r="B236" s="357"/>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6" s="340">
        <v>11005.5</v>
      </c>
      <c r="E236" s="338"/>
      <c r="F236" s="338"/>
      <c r="G236" s="338"/>
      <c r="H236" s="339"/>
    </row>
    <row r="237" spans="1:8" s="16" customFormat="1" ht="96" customHeight="1" x14ac:dyDescent="0.2">
      <c r="A237" s="356" t="s">
        <v>106</v>
      </c>
      <c r="B237" s="357"/>
      <c r="C237"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7" s="340">
        <v>10002</v>
      </c>
      <c r="E237" s="338"/>
      <c r="F237" s="338"/>
      <c r="G237" s="338"/>
      <c r="H237" s="339"/>
    </row>
    <row r="238" spans="1:8" s="16" customFormat="1" ht="78" customHeight="1" x14ac:dyDescent="0.2">
      <c r="A238" s="335" t="s">
        <v>100</v>
      </c>
      <c r="B238" s="336" t="s">
        <v>100</v>
      </c>
      <c r="C2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8" s="340">
        <v>10008</v>
      </c>
      <c r="E238" s="338"/>
      <c r="F238" s="338"/>
      <c r="G238" s="338"/>
      <c r="H238" s="339"/>
    </row>
    <row r="239" spans="1:8" s="16" customFormat="1" ht="78" customHeight="1" x14ac:dyDescent="0.2">
      <c r="A239" s="335" t="s">
        <v>101</v>
      </c>
      <c r="B239" s="336" t="s">
        <v>101</v>
      </c>
      <c r="C2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9" s="340">
        <v>10008</v>
      </c>
      <c r="E239" s="338"/>
      <c r="F239" s="338"/>
      <c r="G239" s="338"/>
      <c r="H239" s="339"/>
    </row>
    <row r="240" spans="1:8" s="16" customFormat="1" ht="50.1" customHeight="1" x14ac:dyDescent="0.2">
      <c r="A240" s="335" t="s">
        <v>107</v>
      </c>
      <c r="B240" s="336"/>
      <c r="C240" s="68" t="str">
        <f>"Интернет-площадка 2gis.ru на основе Cправочника организаций "&amp;$C$2&amp;""</f>
        <v>Интернет-площадка 2gis.ru на основе Cправочника организаций "2ГИС.НИЖНИЙ НОВГОРОД"</v>
      </c>
      <c r="D240" s="340">
        <v>24720</v>
      </c>
      <c r="E240" s="338"/>
      <c r="F240" s="338"/>
      <c r="G240" s="338"/>
      <c r="H240" s="339"/>
    </row>
    <row r="241" spans="1:8" s="16" customFormat="1" ht="50.1" customHeight="1" x14ac:dyDescent="0.2">
      <c r="A241" s="335" t="s">
        <v>108</v>
      </c>
      <c r="B241" s="336"/>
      <c r="C241" s="68"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41" s="340">
        <v>2640</v>
      </c>
      <c r="E241" s="338"/>
      <c r="F241" s="338"/>
      <c r="G241" s="338"/>
      <c r="H241" s="339"/>
    </row>
    <row r="242" spans="1:8" s="16" customFormat="1" ht="50.1" customHeight="1" x14ac:dyDescent="0.2">
      <c r="A242" s="335" t="s">
        <v>109</v>
      </c>
      <c r="B242" s="336"/>
      <c r="C242" s="68" t="str">
        <f t="shared" si="1"/>
        <v>Электронный справочник на основе Справочника организаций "2ГИС.НИЖНИЙ НОВГОРОД" (версия для ПК)</v>
      </c>
      <c r="D242" s="340">
        <v>10320</v>
      </c>
      <c r="E242" s="338"/>
      <c r="F242" s="338"/>
      <c r="G242" s="338"/>
      <c r="H242" s="339"/>
    </row>
    <row r="243" spans="1:8" s="16" customFormat="1" ht="50.1" customHeight="1" x14ac:dyDescent="0.2">
      <c r="A243" s="335" t="s">
        <v>110</v>
      </c>
      <c r="B243" s="336"/>
      <c r="C243" s="68" t="str">
        <f>"Интернет-площадка 2gis.ru на основе Cправочника организаций "&amp;$C$2&amp;""</f>
        <v>Интернет-площадка 2gis.ru на основе Cправочника организаций "2ГИС.НИЖНИЙ НОВГОРОД"</v>
      </c>
      <c r="D243" s="340">
        <v>15960</v>
      </c>
      <c r="E243" s="338"/>
      <c r="F243" s="338"/>
      <c r="G243" s="338"/>
      <c r="H243" s="339"/>
    </row>
    <row r="244" spans="1:8" s="16" customFormat="1" ht="50.1" customHeight="1" x14ac:dyDescent="0.2">
      <c r="A244" s="335" t="s">
        <v>111</v>
      </c>
      <c r="B244" s="336"/>
      <c r="C244" s="68" t="str">
        <f>"Интернет-площадка 2gis.ru на основе Cправочника организаций "&amp;$C$2&amp;""</f>
        <v>Интернет-площадка 2gis.ru на основе Cправочника организаций "2ГИС.НИЖНИЙ НОВГОРОД"</v>
      </c>
      <c r="D244" s="340">
        <v>19152</v>
      </c>
      <c r="E244" s="338"/>
      <c r="F244" s="338"/>
      <c r="G244" s="338"/>
      <c r="H244" s="339"/>
    </row>
    <row r="245" spans="1:8" s="16" customFormat="1" ht="50.1" customHeight="1" x14ac:dyDescent="0.2">
      <c r="A245" s="335" t="s">
        <v>112</v>
      </c>
      <c r="B245" s="336"/>
      <c r="C245" s="68" t="str">
        <f t="shared" si="1"/>
        <v>Электронный справочник на основе Справочника организаций "2ГИС.НИЖНИЙ НОВГОРОД" (версия для ПК)</v>
      </c>
      <c r="D245" s="340">
        <v>3720</v>
      </c>
      <c r="E245" s="338"/>
      <c r="F245" s="338"/>
      <c r="G245" s="338"/>
      <c r="H245" s="339"/>
    </row>
    <row r="246" spans="1:8" s="16" customFormat="1" ht="50.1" customHeight="1" x14ac:dyDescent="0.2">
      <c r="A246" s="335" t="s">
        <v>113</v>
      </c>
      <c r="B246" s="336"/>
      <c r="C246" s="68" t="str">
        <f t="shared" si="1"/>
        <v>Электронный справочник на основе Справочника организаций "2ГИС.НИЖНИЙ НОВГОРОД" (версия для ПК)</v>
      </c>
      <c r="D246" s="340">
        <v>3960</v>
      </c>
      <c r="E246" s="338"/>
      <c r="F246" s="338"/>
      <c r="G246" s="338"/>
      <c r="H246" s="339"/>
    </row>
    <row r="247" spans="1:8" s="16" customFormat="1" ht="50.1" customHeight="1" x14ac:dyDescent="0.2">
      <c r="A247" s="335" t="s">
        <v>114</v>
      </c>
      <c r="B247" s="336"/>
      <c r="C247" s="68" t="str">
        <f t="shared" si="1"/>
        <v>Электронный справочник на основе Справочника организаций "2ГИС.НИЖНИЙ НОВГОРОД" (версия для ПК)</v>
      </c>
      <c r="D247" s="340">
        <v>12600</v>
      </c>
      <c r="E247" s="338"/>
      <c r="F247" s="338"/>
      <c r="G247" s="338"/>
      <c r="H247" s="339"/>
    </row>
    <row r="248" spans="1:8" s="16" customFormat="1" ht="50.1" customHeight="1" x14ac:dyDescent="0.2">
      <c r="A248" s="335" t="s">
        <v>339</v>
      </c>
      <c r="B248" s="336"/>
      <c r="C248" s="68" t="s">
        <v>95</v>
      </c>
      <c r="D248" s="340">
        <v>1080</v>
      </c>
      <c r="E248" s="338"/>
      <c r="F248" s="338"/>
      <c r="G248" s="338"/>
      <c r="H248" s="339"/>
    </row>
    <row r="249" spans="1:8" s="16" customFormat="1" ht="50.1" customHeight="1" thickBot="1" x14ac:dyDescent="0.25">
      <c r="A249" s="335" t="s">
        <v>117</v>
      </c>
      <c r="B249" s="336"/>
      <c r="C249" s="68" t="str">
        <f t="shared" si="1"/>
        <v>Электронный справочник на основе Справочника организаций "2ГИС.НИЖНИЙ НОВГОРОД" (версия для ПК)</v>
      </c>
      <c r="D249" s="340">
        <v>5040</v>
      </c>
      <c r="E249" s="338"/>
      <c r="F249" s="338"/>
      <c r="G249" s="338"/>
      <c r="H249" s="339"/>
    </row>
    <row r="250" spans="1:8" s="23" customFormat="1" ht="50.1" customHeight="1" thickBot="1" x14ac:dyDescent="0.25">
      <c r="A250" s="341" t="s">
        <v>118</v>
      </c>
      <c r="B250" s="342"/>
      <c r="C250" s="21"/>
      <c r="D250" s="343"/>
      <c r="E250" s="343"/>
      <c r="F250" s="343"/>
      <c r="G250" s="343"/>
      <c r="H250" s="344"/>
    </row>
    <row r="251" spans="1:8" s="16" customFormat="1" ht="50.1" customHeight="1" x14ac:dyDescent="0.2">
      <c r="A251" s="335" t="s">
        <v>119</v>
      </c>
      <c r="B251" s="336"/>
      <c r="C25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51" s="340">
        <v>5004</v>
      </c>
      <c r="E251" s="338"/>
      <c r="F251" s="338"/>
      <c r="G251" s="338"/>
      <c r="H251" s="339"/>
    </row>
    <row r="252" spans="1:8" s="16" customFormat="1" ht="50.1" customHeight="1" x14ac:dyDescent="0.2">
      <c r="A252" s="335" t="s">
        <v>120</v>
      </c>
      <c r="B252" s="336"/>
      <c r="C252" s="346"/>
      <c r="D252" s="340">
        <v>10008</v>
      </c>
      <c r="E252" s="338"/>
      <c r="F252" s="338"/>
      <c r="G252" s="338"/>
      <c r="H252" s="339"/>
    </row>
    <row r="253" spans="1:8" s="16" customFormat="1" ht="50.1" customHeight="1" x14ac:dyDescent="0.2">
      <c r="A253" s="348" t="s">
        <v>121</v>
      </c>
      <c r="B253" s="349"/>
      <c r="C253" s="346"/>
      <c r="D253" s="496">
        <v>3000</v>
      </c>
      <c r="E253" s="368"/>
      <c r="F253" s="368"/>
      <c r="G253" s="368"/>
      <c r="H253" s="368"/>
    </row>
    <row r="254" spans="1:8" s="16" customFormat="1" ht="50.1" customHeight="1" x14ac:dyDescent="0.2">
      <c r="A254" s="348" t="s">
        <v>122</v>
      </c>
      <c r="B254" s="349"/>
      <c r="C254" s="346"/>
      <c r="D254" s="496">
        <v>300</v>
      </c>
      <c r="E254" s="368"/>
      <c r="F254" s="368"/>
      <c r="G254" s="368"/>
      <c r="H254" s="368"/>
    </row>
    <row r="255" spans="1:8" s="16" customFormat="1" ht="50.1" customHeight="1" thickBot="1" x14ac:dyDescent="0.25">
      <c r="A255" s="348" t="s">
        <v>123</v>
      </c>
      <c r="B255" s="349"/>
      <c r="C255" s="347"/>
      <c r="D255" s="450">
        <v>1050</v>
      </c>
      <c r="E255" s="451"/>
      <c r="F255" s="451"/>
      <c r="G255" s="451"/>
      <c r="H255" s="451"/>
    </row>
    <row r="256" spans="1:8" s="16" customFormat="1" ht="50.1" customHeight="1" thickBot="1" x14ac:dyDescent="0.25">
      <c r="A256" s="341" t="s">
        <v>124</v>
      </c>
      <c r="B256" s="342"/>
      <c r="C256" s="21"/>
      <c r="D256" s="343"/>
      <c r="E256" s="343"/>
      <c r="F256" s="343"/>
      <c r="G256" s="343"/>
      <c r="H256" s="344"/>
    </row>
    <row r="257" spans="1:8" s="16" customFormat="1" ht="69.75" customHeight="1" x14ac:dyDescent="0.2">
      <c r="A257" s="335" t="s">
        <v>125</v>
      </c>
      <c r="B257" s="336"/>
      <c r="C2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7" s="496">
        <v>6699.0000000000009</v>
      </c>
      <c r="E257" s="368"/>
      <c r="F257" s="368"/>
      <c r="G257" s="368"/>
      <c r="H257" s="369"/>
    </row>
    <row r="258" spans="1:8" s="16" customFormat="1" ht="50.1" customHeight="1" x14ac:dyDescent="0.2">
      <c r="A258" s="335" t="s">
        <v>195</v>
      </c>
      <c r="B258" s="336"/>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8" s="496">
        <v>11160</v>
      </c>
      <c r="E258" s="368"/>
      <c r="F258" s="368"/>
      <c r="G258" s="368"/>
      <c r="H258" s="369"/>
    </row>
    <row r="259" spans="1:8" s="16" customFormat="1" ht="126" customHeight="1" thickBot="1" x14ac:dyDescent="0.25">
      <c r="A259" s="335" t="s">
        <v>129</v>
      </c>
      <c r="B259" s="336"/>
      <c r="C2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59" s="340">
        <v>5922</v>
      </c>
      <c r="E259" s="338"/>
      <c r="F259" s="338"/>
      <c r="G259" s="338"/>
      <c r="H259" s="339"/>
    </row>
    <row r="260" spans="1:8" s="23" customFormat="1" ht="50.1" customHeight="1" thickBot="1" x14ac:dyDescent="0.25">
      <c r="A260" s="497"/>
      <c r="B260" s="498"/>
      <c r="C260" s="56"/>
      <c r="D260" s="499"/>
      <c r="E260" s="499"/>
      <c r="F260" s="499"/>
      <c r="G260" s="499"/>
      <c r="H260" s="500"/>
    </row>
    <row r="261" spans="1:8" s="20" customFormat="1" ht="26.25" x14ac:dyDescent="0.2">
      <c r="A261" s="71"/>
      <c r="B261" s="72"/>
      <c r="C261" s="73"/>
      <c r="D261" s="72"/>
      <c r="E261" s="72"/>
      <c r="F261" s="72"/>
      <c r="G261" s="72"/>
      <c r="H261" s="74"/>
    </row>
    <row r="262" spans="1:8" s="16" customFormat="1" ht="21" x14ac:dyDescent="0.2">
      <c r="A262" s="75"/>
      <c r="B262" s="76" t="s">
        <v>130</v>
      </c>
      <c r="C262" s="333" t="s">
        <v>214</v>
      </c>
      <c r="D262" s="333"/>
      <c r="E262" s="77"/>
      <c r="F262" s="77"/>
      <c r="G262" s="77"/>
      <c r="H262" s="77"/>
    </row>
    <row r="263" spans="1:8" s="16" customFormat="1" ht="21" x14ac:dyDescent="0.2">
      <c r="A263" s="75"/>
      <c r="B263" s="77"/>
      <c r="C263" s="327" t="s">
        <v>215</v>
      </c>
      <c r="D263" s="327"/>
      <c r="E263" s="77"/>
      <c r="F263" s="77"/>
      <c r="G263" s="77"/>
      <c r="H263" s="77"/>
    </row>
    <row r="264" spans="1:8" s="16" customFormat="1" ht="21" x14ac:dyDescent="0.2">
      <c r="A264" s="75"/>
      <c r="B264" s="77"/>
      <c r="C264" s="333" t="s">
        <v>216</v>
      </c>
      <c r="D264" s="327"/>
      <c r="E264" s="77"/>
      <c r="F264" s="77"/>
      <c r="G264" s="77"/>
      <c r="H264" s="77"/>
    </row>
    <row r="265" spans="1:8" s="16" customFormat="1" ht="21" x14ac:dyDescent="0.2">
      <c r="A265" s="71"/>
      <c r="B265" s="72"/>
      <c r="C265" s="327"/>
      <c r="D265" s="327"/>
      <c r="E265" s="77"/>
      <c r="F265" s="77"/>
      <c r="G265" s="77"/>
      <c r="H265" s="72"/>
    </row>
    <row r="266" spans="1:8" s="16" customFormat="1" ht="26.25" x14ac:dyDescent="0.2">
      <c r="A266" s="324" t="str">
        <f>Абакан_юр!A171</f>
        <v>По соглашению сторон в качестве валюты платежа могут выступать украинские гривны, в этом случае курс следующий: 1 руб. = 0,5104 гривен</v>
      </c>
      <c r="B266" s="324"/>
      <c r="C266" s="324"/>
      <c r="D266" s="79"/>
      <c r="E266" s="79"/>
      <c r="F266" s="80"/>
      <c r="G266" s="328"/>
      <c r="H266" s="328"/>
    </row>
    <row r="267" spans="1:8" s="16" customFormat="1" ht="26.25" x14ac:dyDescent="0.2">
      <c r="A267" s="324" t="str">
        <f>Абакан_юр!A172</f>
        <v>По соглашению сторон в качестве валюты платежа могут выступать дирхамы ОАЭ, в этом случае курс следующий: 1 руб. = 0,0434 дирхам</v>
      </c>
      <c r="B267" s="324"/>
      <c r="C267" s="324"/>
      <c r="D267" s="79"/>
      <c r="E267" s="79"/>
      <c r="F267" s="80"/>
      <c r="G267" s="82"/>
      <c r="H267" s="82"/>
    </row>
    <row r="268" spans="1:8" ht="12.6" customHeight="1" x14ac:dyDescent="0.2">
      <c r="A268" s="324" t="str">
        <f>Абакан_юр!A173</f>
        <v>По соглашению сторон в качестве валюты платежа могут выступать доллары США, в этом случае курс следующий: 1 руб. = 0,0126 доллара</v>
      </c>
      <c r="B268" s="324"/>
      <c r="C268" s="324"/>
      <c r="D268" s="79"/>
      <c r="E268" s="79"/>
      <c r="F268" s="80"/>
      <c r="G268" s="82"/>
      <c r="H268" s="82"/>
    </row>
    <row r="269" spans="1:8" s="77" customFormat="1" ht="24.95" customHeight="1" x14ac:dyDescent="0.2">
      <c r="A269" s="324" t="str">
        <f>Абакан_юр!A174</f>
        <v>По соглашению сторон в качестве валюты платежа могут выступать евро, в этом случае курс следующий: 1 руб. = 0,0117 евро</v>
      </c>
      <c r="B269" s="324"/>
      <c r="C269" s="324"/>
      <c r="D269" s="79"/>
      <c r="E269" s="80"/>
      <c r="F269" s="80"/>
      <c r="G269" s="82"/>
      <c r="H269" s="82"/>
    </row>
    <row r="270" spans="1:8" s="77" customFormat="1" ht="24.95" customHeight="1" x14ac:dyDescent="0.2">
      <c r="A270" s="324" t="str">
        <f>Абакан_юр!A175</f>
        <v>По соглашению сторон в качестве валюты платежа могут выступать чешские кроны, в этом случае курс следующий: 1 руб. = 0,2914 крона</v>
      </c>
      <c r="B270" s="324"/>
      <c r="C270" s="324"/>
      <c r="D270" s="79"/>
      <c r="E270" s="80"/>
      <c r="F270" s="80"/>
      <c r="G270" s="82"/>
      <c r="H270" s="82"/>
    </row>
    <row r="271" spans="1:8" s="77" customFormat="1" ht="24.95" customHeight="1" x14ac:dyDescent="0.2">
      <c r="A271" s="324" t="str">
        <f>Абакан_юр!A176</f>
        <v>По соглашению сторон в качестве валюты платежа могут выступать киргизские сомы, в этом случае курс следующий: 1 руб. = 1,0988 сом</v>
      </c>
      <c r="B271" s="324"/>
      <c r="C271" s="324"/>
      <c r="D271" s="79"/>
      <c r="E271" s="79"/>
      <c r="F271" s="80"/>
      <c r="G271" s="82"/>
      <c r="H271" s="82"/>
    </row>
    <row r="272" spans="1:8" s="72" customFormat="1" ht="12.6" customHeight="1" x14ac:dyDescent="0.2">
      <c r="A272" s="324" t="str">
        <f>Абакан_юр!A177</f>
        <v>По соглашению сторон в качестве валюты платежа могут выступать казахстанские тенге, в этом случае курс следующий: 1 руб. = 5,7644 тенге</v>
      </c>
      <c r="B272" s="324"/>
      <c r="C272" s="324"/>
      <c r="D272" s="79"/>
      <c r="E272" s="79"/>
      <c r="F272" s="80"/>
      <c r="G272" s="82"/>
      <c r="H272" s="82"/>
    </row>
    <row r="273" spans="1:8" s="81" customFormat="1" ht="24.95" customHeight="1" x14ac:dyDescent="0.2">
      <c r="A273" s="83"/>
      <c r="B273" s="83"/>
      <c r="C273" s="84"/>
      <c r="D273" s="85"/>
      <c r="E273" s="85"/>
      <c r="F273" s="86"/>
      <c r="G273" s="87"/>
      <c r="H273" s="87"/>
    </row>
    <row r="274" spans="1:8" s="81" customFormat="1" ht="24.95" customHeight="1" x14ac:dyDescent="0.2">
      <c r="A274" s="325" t="s">
        <v>141</v>
      </c>
      <c r="B274" s="325"/>
      <c r="C274" s="325"/>
      <c r="D274" s="325"/>
      <c r="E274" s="325"/>
      <c r="F274" s="325"/>
      <c r="G274" s="325"/>
      <c r="H274" s="325"/>
    </row>
    <row r="275" spans="1:8" s="81" customFormat="1" ht="24.95" customHeight="1" x14ac:dyDescent="0.2">
      <c r="A275" s="325" t="s">
        <v>142</v>
      </c>
      <c r="B275" s="325"/>
      <c r="C275" s="325"/>
      <c r="D275" s="325"/>
      <c r="E275" s="325"/>
      <c r="F275" s="325"/>
      <c r="G275" s="325"/>
      <c r="H275" s="325"/>
    </row>
    <row r="276" spans="1:8" s="81" customFormat="1" ht="23.25" x14ac:dyDescent="0.2">
      <c r="A276" s="324" t="s">
        <v>478</v>
      </c>
      <c r="B276" s="324"/>
      <c r="C276" s="324"/>
      <c r="D276" s="324"/>
      <c r="E276" s="324"/>
      <c r="F276" s="324"/>
      <c r="G276" s="324"/>
      <c r="H276" s="324"/>
    </row>
    <row r="277" spans="1:8" s="81" customFormat="1" ht="24.95" customHeight="1" thickBot="1" x14ac:dyDescent="0.25">
      <c r="A277" s="326" t="s">
        <v>143</v>
      </c>
      <c r="B277" s="326"/>
      <c r="C277" s="326"/>
      <c r="D277" s="326"/>
      <c r="E277" s="326"/>
      <c r="F277" s="89"/>
      <c r="H277" s="90"/>
    </row>
    <row r="278" spans="1:8" s="81" customFormat="1" ht="24.95" customHeight="1" thickBot="1" x14ac:dyDescent="0.25">
      <c r="A278" s="312" t="s">
        <v>144</v>
      </c>
      <c r="B278" s="313"/>
      <c r="C278" s="313"/>
      <c r="D278" s="313"/>
      <c r="E278" s="314"/>
      <c r="F278" s="91"/>
      <c r="G278" s="72"/>
      <c r="H278" s="92"/>
    </row>
    <row r="279" spans="1:8" s="81" customFormat="1" ht="24.95" customHeight="1" thickBot="1" x14ac:dyDescent="0.25">
      <c r="A279" s="517" t="s">
        <v>145</v>
      </c>
      <c r="B279" s="518"/>
      <c r="C279" s="93" t="s">
        <v>146</v>
      </c>
      <c r="D279" s="600" t="s">
        <v>147</v>
      </c>
      <c r="E279" s="601"/>
      <c r="F279" s="94"/>
      <c r="G279" s="94"/>
      <c r="H279" s="94"/>
    </row>
    <row r="280" spans="1:8" s="88" customFormat="1" ht="12" customHeight="1" x14ac:dyDescent="0.2">
      <c r="A280" s="318" t="s">
        <v>203</v>
      </c>
      <c r="B280" s="319"/>
      <c r="C280" s="320" t="s">
        <v>204</v>
      </c>
      <c r="D280" s="619">
        <v>2190</v>
      </c>
      <c r="E280" s="321"/>
      <c r="F280" s="94"/>
      <c r="G280" s="94"/>
      <c r="H280" s="94"/>
    </row>
    <row r="281" spans="1:8" ht="24.95" customHeight="1" x14ac:dyDescent="0.2">
      <c r="A281" s="322" t="s">
        <v>205</v>
      </c>
      <c r="B281" s="323"/>
      <c r="C281" s="310"/>
      <c r="D281" s="620">
        <v>1590</v>
      </c>
      <c r="E281" s="311"/>
      <c r="F281" s="94"/>
      <c r="G281" s="94"/>
      <c r="H281" s="94"/>
    </row>
    <row r="282" spans="1:8" ht="24.95" customHeight="1" x14ac:dyDescent="0.2">
      <c r="A282" s="322" t="s">
        <v>206</v>
      </c>
      <c r="B282" s="323"/>
      <c r="C282" s="310"/>
      <c r="D282" s="620">
        <v>1440</v>
      </c>
      <c r="E282" s="311"/>
      <c r="F282" s="94"/>
      <c r="G282" s="94"/>
      <c r="H282" s="94"/>
    </row>
    <row r="283" spans="1:8" s="72" customFormat="1" ht="38.25" customHeight="1" x14ac:dyDescent="0.2">
      <c r="A283" s="322" t="s">
        <v>207</v>
      </c>
      <c r="B283" s="323"/>
      <c r="C283" s="310"/>
      <c r="D283" s="620">
        <v>1290</v>
      </c>
      <c r="E283" s="311"/>
      <c r="F283" s="94"/>
      <c r="G283" s="94"/>
      <c r="H283" s="94"/>
    </row>
    <row r="284" spans="1:8" s="90" customFormat="1" ht="84" x14ac:dyDescent="0.2">
      <c r="A284" s="322" t="s">
        <v>148</v>
      </c>
      <c r="B284" s="323"/>
      <c r="C284" s="96" t="s">
        <v>149</v>
      </c>
      <c r="D284" s="310" t="s">
        <v>150</v>
      </c>
      <c r="E284" s="311"/>
      <c r="F284" s="94"/>
      <c r="G284" s="94"/>
      <c r="H284" s="94"/>
    </row>
    <row r="285" spans="1:8" s="92" customFormat="1" ht="21" x14ac:dyDescent="0.2">
      <c r="A285" s="322" t="s">
        <v>151</v>
      </c>
      <c r="B285" s="323"/>
      <c r="C285" s="96" t="s">
        <v>152</v>
      </c>
      <c r="D285" s="310" t="s">
        <v>153</v>
      </c>
      <c r="E285" s="311"/>
      <c r="F285" s="94"/>
      <c r="G285" s="94"/>
      <c r="H285" s="94"/>
    </row>
    <row r="286" spans="1:8" ht="87" customHeight="1" thickBot="1" x14ac:dyDescent="0.25">
      <c r="A286" s="474" t="s">
        <v>154</v>
      </c>
      <c r="B286" s="475"/>
      <c r="C286" s="111" t="s">
        <v>155</v>
      </c>
      <c r="D286" s="476" t="s">
        <v>153</v>
      </c>
      <c r="E286" s="477"/>
      <c r="F286" s="94"/>
      <c r="G286" s="94"/>
      <c r="H286" s="94"/>
    </row>
    <row r="287" spans="1:8" ht="42" x14ac:dyDescent="0.2">
      <c r="A287" s="322" t="s">
        <v>157</v>
      </c>
      <c r="B287" s="323"/>
      <c r="C287" s="110" t="s">
        <v>158</v>
      </c>
      <c r="D287" s="323" t="s">
        <v>153</v>
      </c>
      <c r="E287" s="473"/>
      <c r="F287" s="91"/>
      <c r="G287" s="91"/>
      <c r="H287" s="91"/>
    </row>
    <row r="288" spans="1:8" ht="50.1" customHeight="1" thickBot="1" x14ac:dyDescent="0.25">
      <c r="A288" s="596" t="s">
        <v>159</v>
      </c>
      <c r="B288" s="597"/>
      <c r="C288" s="111" t="s">
        <v>160</v>
      </c>
      <c r="D288" s="598" t="s">
        <v>153</v>
      </c>
      <c r="E288" s="599"/>
      <c r="F288" s="86"/>
      <c r="G288" s="87"/>
      <c r="H288" s="87"/>
    </row>
    <row r="289" spans="1:8" ht="50.1" customHeight="1" x14ac:dyDescent="0.2">
      <c r="A289" s="307" t="s">
        <v>161</v>
      </c>
      <c r="B289" s="307"/>
      <c r="C289" s="307"/>
      <c r="D289" s="307"/>
      <c r="E289" s="307"/>
      <c r="F289" s="307"/>
      <c r="G289" s="307"/>
      <c r="H289" s="307"/>
    </row>
    <row r="290" spans="1:8" ht="50.1" customHeight="1" x14ac:dyDescent="0.2">
      <c r="A290" s="307" t="s">
        <v>162</v>
      </c>
      <c r="B290" s="307"/>
      <c r="C290" s="307"/>
      <c r="D290" s="307"/>
      <c r="E290" s="307"/>
      <c r="F290" s="307"/>
      <c r="G290" s="307"/>
      <c r="H290" s="307"/>
    </row>
    <row r="291" spans="1:8" ht="195.75" customHeight="1" x14ac:dyDescent="0.2">
      <c r="A291"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1" s="472"/>
      <c r="C291" s="472"/>
      <c r="D291" s="472"/>
      <c r="E291" s="472"/>
      <c r="F291" s="472"/>
      <c r="G291" s="472"/>
      <c r="H291" s="472"/>
    </row>
    <row r="292" spans="1:8" ht="75" customHeight="1" x14ac:dyDescent="0.2">
      <c r="A292" s="325" t="s">
        <v>164</v>
      </c>
      <c r="B292" s="325"/>
      <c r="C292" s="325"/>
      <c r="D292" s="325"/>
      <c r="E292" s="325"/>
      <c r="F292" s="325"/>
      <c r="G292" s="325"/>
      <c r="H292" s="325"/>
    </row>
    <row r="293" spans="1:8" ht="137.25" customHeight="1" x14ac:dyDescent="0.2">
      <c r="A293" s="307" t="s">
        <v>165</v>
      </c>
      <c r="B293" s="307"/>
      <c r="C293" s="307"/>
      <c r="D293" s="307"/>
      <c r="E293" s="307"/>
      <c r="F293" s="307"/>
      <c r="G293" s="307"/>
      <c r="H293" s="307"/>
    </row>
    <row r="294" spans="1:8" s="72" customFormat="1" ht="125.25" customHeight="1" x14ac:dyDescent="0.2">
      <c r="A294" s="618" t="s">
        <v>281</v>
      </c>
      <c r="B294" s="618"/>
      <c r="C294" s="618"/>
      <c r="D294" s="618"/>
      <c r="E294" s="618"/>
      <c r="F294" s="618"/>
      <c r="G294" s="618"/>
      <c r="H294" s="618"/>
    </row>
    <row r="295" spans="1:8" ht="25.5" x14ac:dyDescent="0.35">
      <c r="A295" s="616" t="s">
        <v>282</v>
      </c>
      <c r="B295" s="617"/>
      <c r="C295" s="158" t="s">
        <v>283</v>
      </c>
    </row>
    <row r="296" spans="1:8" ht="25.5" x14ac:dyDescent="0.35">
      <c r="A296" s="614" t="s">
        <v>284</v>
      </c>
      <c r="B296" s="615"/>
      <c r="C296" s="159">
        <v>1</v>
      </c>
    </row>
    <row r="297" spans="1:8" ht="25.5" x14ac:dyDescent="0.35">
      <c r="A297" s="614">
        <v>2</v>
      </c>
      <c r="B297" s="615"/>
      <c r="C297" s="159">
        <v>1.1000000000000001</v>
      </c>
    </row>
    <row r="298" spans="1:8" ht="25.5" x14ac:dyDescent="0.35">
      <c r="A298" s="614">
        <v>3</v>
      </c>
      <c r="B298" s="615"/>
      <c r="C298" s="159">
        <v>1.2</v>
      </c>
    </row>
    <row r="299" spans="1:8" ht="25.5" x14ac:dyDescent="0.35">
      <c r="A299" s="614" t="s">
        <v>285</v>
      </c>
      <c r="B299" s="615"/>
      <c r="C299" s="159">
        <v>1.25</v>
      </c>
    </row>
    <row r="300" spans="1:8" ht="25.5" x14ac:dyDescent="0.35">
      <c r="A300" s="614" t="s">
        <v>286</v>
      </c>
      <c r="B300" s="615"/>
      <c r="C300" s="159">
        <v>1.3</v>
      </c>
    </row>
    <row r="301" spans="1:8" ht="25.5" x14ac:dyDescent="0.35">
      <c r="A301" s="614" t="s">
        <v>287</v>
      </c>
      <c r="B301" s="615"/>
      <c r="C301" s="159">
        <v>1.35</v>
      </c>
    </row>
    <row r="302" spans="1:8" ht="25.5" x14ac:dyDescent="0.35">
      <c r="A302" s="614" t="s">
        <v>288</v>
      </c>
      <c r="B302" s="615"/>
      <c r="C302" s="159">
        <v>1.4</v>
      </c>
    </row>
    <row r="303" spans="1:8" ht="25.5" x14ac:dyDescent="0.35">
      <c r="A303" s="614" t="s">
        <v>289</v>
      </c>
      <c r="B303" s="615"/>
      <c r="C303" s="159">
        <v>1.45</v>
      </c>
    </row>
    <row r="304" spans="1:8" ht="25.5" x14ac:dyDescent="0.35">
      <c r="A304" s="614" t="s">
        <v>290</v>
      </c>
      <c r="B304" s="615"/>
      <c r="C304" s="159">
        <v>1.5</v>
      </c>
    </row>
    <row r="305" spans="1:8" ht="25.5" x14ac:dyDescent="0.35">
      <c r="A305" s="614" t="s">
        <v>291</v>
      </c>
      <c r="B305" s="615"/>
      <c r="C305" s="159">
        <v>2</v>
      </c>
    </row>
    <row r="306" spans="1:8" ht="23.25" x14ac:dyDescent="0.2">
      <c r="A306" s="307" t="s">
        <v>292</v>
      </c>
      <c r="B306" s="307"/>
      <c r="C306" s="307"/>
      <c r="D306" s="307"/>
      <c r="E306" s="307"/>
      <c r="F306" s="307"/>
      <c r="G306" s="307"/>
      <c r="H306" s="307"/>
    </row>
    <row r="309" spans="1:8" s="97" customFormat="1" ht="114.75" customHeight="1" x14ac:dyDescent="0.2">
      <c r="A309" s="325" t="s">
        <v>479</v>
      </c>
      <c r="B309" s="325"/>
      <c r="C309" s="325"/>
      <c r="D309" s="325"/>
      <c r="E309" s="325"/>
      <c r="F309" s="325"/>
      <c r="G309" s="325"/>
      <c r="H309" s="325"/>
    </row>
    <row r="315" spans="1:8" s="97" customFormat="1" ht="114.75" customHeight="1" x14ac:dyDescent="0.2">
      <c r="A315" s="71"/>
      <c r="B315" s="72"/>
      <c r="C315" s="73"/>
      <c r="D315" s="72"/>
      <c r="E315" s="72"/>
      <c r="F315" s="72"/>
      <c r="G315" s="72"/>
      <c r="H315" s="74"/>
    </row>
  </sheetData>
  <sheetProtection selectLockedCells="1" selectUnlockedCells="1"/>
  <mergeCells count="524">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4:B114"/>
    <mergeCell ref="D114:H114"/>
    <mergeCell ref="A115:B115"/>
    <mergeCell ref="D115:H115"/>
    <mergeCell ref="D116:H116"/>
    <mergeCell ref="A118:A121"/>
    <mergeCell ref="B118:B119"/>
    <mergeCell ref="C118:C119"/>
    <mergeCell ref="D118:D121"/>
    <mergeCell ref="E118:E121"/>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D132:H132"/>
    <mergeCell ref="A133:C133"/>
    <mergeCell ref="D133:H133"/>
    <mergeCell ref="A134:B134"/>
    <mergeCell ref="C134:C183"/>
    <mergeCell ref="D134:H134"/>
    <mergeCell ref="A135:B135"/>
    <mergeCell ref="D135:H135"/>
    <mergeCell ref="A136:B136"/>
    <mergeCell ref="D136:H136"/>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C184"/>
    <mergeCell ref="D184:H184"/>
    <mergeCell ref="A179:B179"/>
    <mergeCell ref="D179:H179"/>
    <mergeCell ref="A180:B180"/>
    <mergeCell ref="D180:H180"/>
    <mergeCell ref="A181:B181"/>
    <mergeCell ref="D181:H181"/>
    <mergeCell ref="D185:H185"/>
    <mergeCell ref="A186:B186"/>
    <mergeCell ref="C186:C194"/>
    <mergeCell ref="D186:H186"/>
    <mergeCell ref="A187:B187"/>
    <mergeCell ref="D187:H187"/>
    <mergeCell ref="A188:B188"/>
    <mergeCell ref="D188:H188"/>
    <mergeCell ref="A189:B189"/>
    <mergeCell ref="D189:H189"/>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6:B196"/>
    <mergeCell ref="D196:H196"/>
    <mergeCell ref="A197:B197"/>
    <mergeCell ref="D197:H197"/>
    <mergeCell ref="A198:B198"/>
    <mergeCell ref="C198:C215"/>
    <mergeCell ref="D198:H198"/>
    <mergeCell ref="A199:B199"/>
    <mergeCell ref="D199:H199"/>
    <mergeCell ref="A200:B200"/>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46:B246"/>
    <mergeCell ref="D246:H246"/>
    <mergeCell ref="A247:B247"/>
    <mergeCell ref="D247:H247"/>
    <mergeCell ref="A248:B248"/>
    <mergeCell ref="D248:H248"/>
    <mergeCell ref="A243:B243"/>
    <mergeCell ref="D243:H243"/>
    <mergeCell ref="A244:B244"/>
    <mergeCell ref="D244:H244"/>
    <mergeCell ref="A245:B245"/>
    <mergeCell ref="D245:H245"/>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60:B260"/>
    <mergeCell ref="D260:H260"/>
    <mergeCell ref="C262:D262"/>
    <mergeCell ref="C263:D263"/>
    <mergeCell ref="C264:D264"/>
    <mergeCell ref="C265:D265"/>
    <mergeCell ref="A257:B257"/>
    <mergeCell ref="D257:H257"/>
    <mergeCell ref="A258:B258"/>
    <mergeCell ref="D258:H258"/>
    <mergeCell ref="A259:B259"/>
    <mergeCell ref="D259:H259"/>
    <mergeCell ref="A271:C271"/>
    <mergeCell ref="A272:C272"/>
    <mergeCell ref="A274:H274"/>
    <mergeCell ref="A275:H275"/>
    <mergeCell ref="A276:H276"/>
    <mergeCell ref="A277:E277"/>
    <mergeCell ref="A266:C266"/>
    <mergeCell ref="G266:H266"/>
    <mergeCell ref="A267:C267"/>
    <mergeCell ref="A268:C268"/>
    <mergeCell ref="A269:C269"/>
    <mergeCell ref="A270:C270"/>
    <mergeCell ref="A283:B283"/>
    <mergeCell ref="D283:E283"/>
    <mergeCell ref="A284:B284"/>
    <mergeCell ref="D284:E284"/>
    <mergeCell ref="A285:B285"/>
    <mergeCell ref="D285:E285"/>
    <mergeCell ref="A278:E278"/>
    <mergeCell ref="A279:B279"/>
    <mergeCell ref="D279:E279"/>
    <mergeCell ref="A280:B280"/>
    <mergeCell ref="C280:C283"/>
    <mergeCell ref="D280:E280"/>
    <mergeCell ref="A281:B281"/>
    <mergeCell ref="D281:E281"/>
    <mergeCell ref="A282:B282"/>
    <mergeCell ref="D282:E282"/>
    <mergeCell ref="A289:H289"/>
    <mergeCell ref="A290:H290"/>
    <mergeCell ref="A291:H291"/>
    <mergeCell ref="A292:H292"/>
    <mergeCell ref="A293:H293"/>
    <mergeCell ref="A294:H294"/>
    <mergeCell ref="A286:B286"/>
    <mergeCell ref="D286:E286"/>
    <mergeCell ref="A287:B287"/>
    <mergeCell ref="D287:E287"/>
    <mergeCell ref="A288:B288"/>
    <mergeCell ref="D288:E288"/>
    <mergeCell ref="A309:E309"/>
    <mergeCell ref="F309:H309"/>
    <mergeCell ref="A301:B301"/>
    <mergeCell ref="A302:B302"/>
    <mergeCell ref="A303:B303"/>
    <mergeCell ref="A304:B304"/>
    <mergeCell ref="A305:B305"/>
    <mergeCell ref="A306:H306"/>
    <mergeCell ref="A295:B295"/>
    <mergeCell ref="A296:B296"/>
    <mergeCell ref="A297:B297"/>
    <mergeCell ref="A298:B298"/>
    <mergeCell ref="A299:B299"/>
    <mergeCell ref="A300:B3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58"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60">
        <f>F7*1.2</f>
        <v>7920</v>
      </c>
      <c r="E7" s="361">
        <f>F7*1.1</f>
        <v>7260.0000000000009</v>
      </c>
      <c r="F7" s="361">
        <v>6600</v>
      </c>
      <c r="G7" s="361">
        <f>F7*0.75</f>
        <v>4950</v>
      </c>
      <c r="H7" s="362">
        <f>F7*0.5</f>
        <v>3300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436">
        <f>F12*1.2</f>
        <v>9360</v>
      </c>
      <c r="E12" s="361">
        <f>F12*1.1</f>
        <v>8580</v>
      </c>
      <c r="F12" s="361">
        <v>7800</v>
      </c>
      <c r="G12" s="361">
        <f>F12*0.75</f>
        <v>5850</v>
      </c>
      <c r="H12" s="362">
        <f>F12*0.5</f>
        <v>3900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888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"2ГИС.НИЖНИЙ ТАГИЛ"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506">
        <v>120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60">
        <f>F27*1.2</f>
        <v>11088</v>
      </c>
      <c r="E27" s="361">
        <f>F27*1.1</f>
        <v>10164</v>
      </c>
      <c r="F27" s="361">
        <v>9240</v>
      </c>
      <c r="G27" s="361">
        <f>F27*0.75</f>
        <v>6930</v>
      </c>
      <c r="H27" s="362">
        <f>F27*0.5</f>
        <v>4620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436">
        <f>F32*1.2</f>
        <v>13104</v>
      </c>
      <c r="E32" s="361">
        <f>F32*1.1</f>
        <v>12012.000000000002</v>
      </c>
      <c r="F32" s="361">
        <v>10920</v>
      </c>
      <c r="G32" s="361">
        <f>F32*0.75</f>
        <v>8190</v>
      </c>
      <c r="H32" s="362">
        <f>F32*0.5</f>
        <v>5460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1320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"2ГИС.НИЖНИЙ ТАГИЛ"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424">
        <v>168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428"/>
      <c r="E46" s="428"/>
      <c r="F46" s="428"/>
      <c r="G46" s="428"/>
      <c r="H46" s="429"/>
    </row>
    <row r="47" spans="1:8" ht="21.75" thickBot="1" x14ac:dyDescent="0.25">
      <c r="A47" s="40"/>
      <c r="B47" s="59"/>
      <c r="C47" s="60"/>
      <c r="D47" s="499"/>
      <c r="E47" s="499"/>
      <c r="F47" s="499"/>
      <c r="G47" s="499"/>
      <c r="H47" s="500"/>
    </row>
    <row r="48" spans="1:8" ht="42" x14ac:dyDescent="0.2">
      <c r="A48" s="430"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515">
        <f>F48*1.2</f>
        <v>4608</v>
      </c>
      <c r="E48" s="515">
        <f>F48*1.1</f>
        <v>4224</v>
      </c>
      <c r="F48" s="515">
        <v>3840</v>
      </c>
      <c r="G48" s="515">
        <f>F48*0.75</f>
        <v>2880</v>
      </c>
      <c r="H48" s="515">
        <f>F48*0.5</f>
        <v>1920</v>
      </c>
    </row>
    <row r="49" spans="1:8" ht="84" x14ac:dyDescent="0.2">
      <c r="A49" s="431"/>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516"/>
      <c r="E49" s="516"/>
      <c r="F49" s="516"/>
      <c r="G49" s="516"/>
      <c r="H49" s="516"/>
    </row>
    <row r="50" spans="1:8" ht="63.75" thickBot="1" x14ac:dyDescent="0.25">
      <c r="A50" s="468"/>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589"/>
      <c r="E50" s="589"/>
      <c r="F50" s="589"/>
      <c r="G50" s="589"/>
      <c r="H50" s="589"/>
    </row>
    <row r="51" spans="1:8" ht="21.75" thickBot="1" x14ac:dyDescent="0.25">
      <c r="A51" s="40"/>
      <c r="B51" s="59"/>
      <c r="C51" s="60"/>
      <c r="D51" s="499"/>
      <c r="E51" s="499"/>
      <c r="F51" s="499"/>
      <c r="G51" s="499"/>
      <c r="H51" s="500"/>
    </row>
    <row r="52" spans="1:8" ht="42" x14ac:dyDescent="0.2">
      <c r="A52" s="430"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458">
        <v>120</v>
      </c>
      <c r="E52" s="424"/>
      <c r="F52" s="424"/>
      <c r="G52" s="424"/>
      <c r="H52" s="425"/>
    </row>
    <row r="53" spans="1:8" ht="63.75" thickBot="1" x14ac:dyDescent="0.25">
      <c r="A53" s="46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60">
        <f>F55*1.2</f>
        <v>9504</v>
      </c>
      <c r="E55" s="361">
        <f>F55*1.1</f>
        <v>8712</v>
      </c>
      <c r="F55" s="361">
        <v>7920</v>
      </c>
      <c r="G55" s="361">
        <f>F55*0.75</f>
        <v>5940</v>
      </c>
      <c r="H55" s="362">
        <f>F55*0.5</f>
        <v>3960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436">
        <f>F61*1.2</f>
        <v>11232</v>
      </c>
      <c r="E61" s="361">
        <f>F61*1.1</f>
        <v>10296</v>
      </c>
      <c r="F61" s="361">
        <v>9360</v>
      </c>
      <c r="G61" s="361">
        <f>F61*0.75</f>
        <v>7020</v>
      </c>
      <c r="H61" s="362">
        <f>F61*0.5</f>
        <v>4680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506">
        <v>120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510"/>
      <c r="E69" s="511"/>
      <c r="F69" s="511"/>
      <c r="G69" s="511"/>
      <c r="H69" s="512"/>
    </row>
    <row r="70" spans="1:8" ht="21.75" thickBot="1" x14ac:dyDescent="0.25">
      <c r="A70" s="40"/>
      <c r="B70" s="59"/>
      <c r="C70" s="60"/>
      <c r="D70" s="499"/>
      <c r="E70" s="499"/>
      <c r="F70" s="499"/>
      <c r="G70" s="499"/>
      <c r="H70" s="500"/>
    </row>
    <row r="71" spans="1:8" ht="50.1" customHeight="1" thickBot="1" x14ac:dyDescent="0.25">
      <c r="A71" s="386" t="s">
        <v>38</v>
      </c>
      <c r="B71" s="387"/>
      <c r="C71" s="387"/>
      <c r="D71" s="575" t="str">
        <f>"от "&amp;MIN(D72:D91)&amp;" до "&amp;MAX(D72:D91)</f>
        <v>от 414 до 8280</v>
      </c>
      <c r="E71" s="575"/>
      <c r="F71" s="575"/>
      <c r="G71" s="575"/>
      <c r="H71" s="576"/>
    </row>
    <row r="72" spans="1:8" ht="37.5" customHeight="1" x14ac:dyDescent="0.2">
      <c r="A72" s="684" t="s">
        <v>39</v>
      </c>
      <c r="B72" s="707"/>
      <c r="C72" s="652"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490">
        <v>414</v>
      </c>
      <c r="E72" s="491"/>
      <c r="F72" s="491"/>
      <c r="G72" s="491"/>
      <c r="H72" s="492"/>
    </row>
    <row r="73" spans="1:8" ht="37.5" customHeight="1" x14ac:dyDescent="0.2">
      <c r="A73" s="667" t="s">
        <v>40</v>
      </c>
      <c r="B73" s="668"/>
      <c r="C73" s="653"/>
      <c r="D73" s="496">
        <v>828</v>
      </c>
      <c r="E73" s="368"/>
      <c r="F73" s="368"/>
      <c r="G73" s="368"/>
      <c r="H73" s="369"/>
    </row>
    <row r="74" spans="1:8" ht="37.5" customHeight="1" x14ac:dyDescent="0.2">
      <c r="A74" s="667" t="s">
        <v>41</v>
      </c>
      <c r="B74" s="668"/>
      <c r="C74" s="653"/>
      <c r="D74" s="496">
        <v>1242</v>
      </c>
      <c r="E74" s="368"/>
      <c r="F74" s="368"/>
      <c r="G74" s="368"/>
      <c r="H74" s="369"/>
    </row>
    <row r="75" spans="1:8" ht="37.5" customHeight="1" x14ac:dyDescent="0.2">
      <c r="A75" s="667" t="s">
        <v>42</v>
      </c>
      <c r="B75" s="668"/>
      <c r="C75" s="653"/>
      <c r="D75" s="496">
        <v>1656</v>
      </c>
      <c r="E75" s="368"/>
      <c r="F75" s="368"/>
      <c r="G75" s="368"/>
      <c r="H75" s="369"/>
    </row>
    <row r="76" spans="1:8" ht="37.5" customHeight="1" x14ac:dyDescent="0.2">
      <c r="A76" s="667" t="s">
        <v>43</v>
      </c>
      <c r="B76" s="668"/>
      <c r="C76" s="653"/>
      <c r="D76" s="496">
        <v>2070</v>
      </c>
      <c r="E76" s="368"/>
      <c r="F76" s="368"/>
      <c r="G76" s="368"/>
      <c r="H76" s="369"/>
    </row>
    <row r="77" spans="1:8" ht="37.5" customHeight="1" x14ac:dyDescent="0.2">
      <c r="A77" s="667" t="s">
        <v>44</v>
      </c>
      <c r="B77" s="668"/>
      <c r="C77" s="653"/>
      <c r="D77" s="496">
        <v>2484</v>
      </c>
      <c r="E77" s="368"/>
      <c r="F77" s="368"/>
      <c r="G77" s="368"/>
      <c r="H77" s="369"/>
    </row>
    <row r="78" spans="1:8" ht="37.5" customHeight="1" x14ac:dyDescent="0.2">
      <c r="A78" s="667" t="s">
        <v>45</v>
      </c>
      <c r="B78" s="668"/>
      <c r="C78" s="653"/>
      <c r="D78" s="496">
        <v>2898</v>
      </c>
      <c r="E78" s="368"/>
      <c r="F78" s="368"/>
      <c r="G78" s="368"/>
      <c r="H78" s="369"/>
    </row>
    <row r="79" spans="1:8" ht="37.5" customHeight="1" x14ac:dyDescent="0.2">
      <c r="A79" s="667" t="s">
        <v>46</v>
      </c>
      <c r="B79" s="668"/>
      <c r="C79" s="653"/>
      <c r="D79" s="496">
        <v>3312</v>
      </c>
      <c r="E79" s="368"/>
      <c r="F79" s="368"/>
      <c r="G79" s="368"/>
      <c r="H79" s="369"/>
    </row>
    <row r="80" spans="1:8" ht="37.5" customHeight="1" x14ac:dyDescent="0.2">
      <c r="A80" s="667" t="s">
        <v>47</v>
      </c>
      <c r="B80" s="668"/>
      <c r="C80" s="653"/>
      <c r="D80" s="496">
        <v>3726</v>
      </c>
      <c r="E80" s="368"/>
      <c r="F80" s="368"/>
      <c r="G80" s="368"/>
      <c r="H80" s="369"/>
    </row>
    <row r="81" spans="1:8" ht="37.5" customHeight="1" x14ac:dyDescent="0.2">
      <c r="A81" s="667" t="s">
        <v>48</v>
      </c>
      <c r="B81" s="668"/>
      <c r="C81" s="653"/>
      <c r="D81" s="496">
        <v>4140</v>
      </c>
      <c r="E81" s="368"/>
      <c r="F81" s="368"/>
      <c r="G81" s="368"/>
      <c r="H81" s="369"/>
    </row>
    <row r="82" spans="1:8" ht="37.5" customHeight="1" x14ac:dyDescent="0.2">
      <c r="A82" s="667" t="s">
        <v>49</v>
      </c>
      <c r="B82" s="668"/>
      <c r="C82" s="653"/>
      <c r="D82" s="496">
        <v>4554</v>
      </c>
      <c r="E82" s="368"/>
      <c r="F82" s="368"/>
      <c r="G82" s="368"/>
      <c r="H82" s="369"/>
    </row>
    <row r="83" spans="1:8" ht="37.5" customHeight="1" x14ac:dyDescent="0.2">
      <c r="A83" s="667" t="s">
        <v>50</v>
      </c>
      <c r="B83" s="668"/>
      <c r="C83" s="653"/>
      <c r="D83" s="496">
        <v>4968</v>
      </c>
      <c r="E83" s="368"/>
      <c r="F83" s="368"/>
      <c r="G83" s="368"/>
      <c r="H83" s="369"/>
    </row>
    <row r="84" spans="1:8" ht="37.5" customHeight="1" x14ac:dyDescent="0.2">
      <c r="A84" s="667" t="s">
        <v>51</v>
      </c>
      <c r="B84" s="668"/>
      <c r="C84" s="653"/>
      <c r="D84" s="496">
        <v>5382</v>
      </c>
      <c r="E84" s="368"/>
      <c r="F84" s="368"/>
      <c r="G84" s="368"/>
      <c r="H84" s="369"/>
    </row>
    <row r="85" spans="1:8" ht="37.5" customHeight="1" x14ac:dyDescent="0.2">
      <c r="A85" s="667" t="s">
        <v>52</v>
      </c>
      <c r="B85" s="668"/>
      <c r="C85" s="653"/>
      <c r="D85" s="496">
        <v>5796</v>
      </c>
      <c r="E85" s="368"/>
      <c r="F85" s="368"/>
      <c r="G85" s="368"/>
      <c r="H85" s="369"/>
    </row>
    <row r="86" spans="1:8" ht="37.5" customHeight="1" x14ac:dyDescent="0.2">
      <c r="A86" s="667" t="s">
        <v>53</v>
      </c>
      <c r="B86" s="668"/>
      <c r="C86" s="653"/>
      <c r="D86" s="496">
        <v>6210</v>
      </c>
      <c r="E86" s="368"/>
      <c r="F86" s="368"/>
      <c r="G86" s="368"/>
      <c r="H86" s="369"/>
    </row>
    <row r="87" spans="1:8" ht="37.5" customHeight="1" x14ac:dyDescent="0.2">
      <c r="A87" s="667" t="s">
        <v>54</v>
      </c>
      <c r="B87" s="668"/>
      <c r="C87" s="653"/>
      <c r="D87" s="496">
        <v>6624</v>
      </c>
      <c r="E87" s="368"/>
      <c r="F87" s="368"/>
      <c r="G87" s="368"/>
      <c r="H87" s="369"/>
    </row>
    <row r="88" spans="1:8" ht="37.5" customHeight="1" x14ac:dyDescent="0.2">
      <c r="A88" s="667" t="s">
        <v>55</v>
      </c>
      <c r="B88" s="668"/>
      <c r="C88" s="653"/>
      <c r="D88" s="496">
        <v>7038</v>
      </c>
      <c r="E88" s="368"/>
      <c r="F88" s="368"/>
      <c r="G88" s="368"/>
      <c r="H88" s="369"/>
    </row>
    <row r="89" spans="1:8" ht="37.5" customHeight="1" x14ac:dyDescent="0.2">
      <c r="A89" s="667" t="s">
        <v>56</v>
      </c>
      <c r="B89" s="668"/>
      <c r="C89" s="653"/>
      <c r="D89" s="496">
        <v>7452</v>
      </c>
      <c r="E89" s="368"/>
      <c r="F89" s="368"/>
      <c r="G89" s="368"/>
      <c r="H89" s="369"/>
    </row>
    <row r="90" spans="1:8" ht="37.5" customHeight="1" x14ac:dyDescent="0.2">
      <c r="A90" s="667" t="s">
        <v>57</v>
      </c>
      <c r="B90" s="668"/>
      <c r="C90" s="653"/>
      <c r="D90" s="496">
        <v>7866</v>
      </c>
      <c r="E90" s="368"/>
      <c r="F90" s="368"/>
      <c r="G90" s="368"/>
      <c r="H90" s="369"/>
    </row>
    <row r="91" spans="1:8" ht="37.5" customHeight="1" thickBot="1" x14ac:dyDescent="0.25">
      <c r="A91" s="667" t="s">
        <v>58</v>
      </c>
      <c r="B91" s="668"/>
      <c r="C91" s="653"/>
      <c r="D91" s="496">
        <v>8280</v>
      </c>
      <c r="E91" s="368"/>
      <c r="F91" s="368"/>
      <c r="G91" s="368"/>
      <c r="H91" s="369"/>
    </row>
    <row r="92" spans="1:8" ht="50.1" customHeight="1" thickBot="1" x14ac:dyDescent="0.25">
      <c r="A92" s="386" t="s">
        <v>59</v>
      </c>
      <c r="B92" s="706"/>
      <c r="C92" s="706"/>
      <c r="D92" s="575" t="str">
        <f>"от "&amp;MIN(D93:D102)&amp;" до "&amp;MAX(D93:D102)</f>
        <v>от 240 до 2478</v>
      </c>
      <c r="E92" s="575"/>
      <c r="F92" s="575"/>
      <c r="G92" s="575"/>
      <c r="H92" s="576"/>
    </row>
    <row r="93" spans="1:8" ht="151.5" x14ac:dyDescent="0.2">
      <c r="A93" s="62" t="s">
        <v>60</v>
      </c>
      <c r="B93" s="63" t="s">
        <v>13</v>
      </c>
      <c r="C93" s="107"/>
      <c r="D93" s="490">
        <v>561</v>
      </c>
      <c r="E93" s="491"/>
      <c r="F93" s="491"/>
      <c r="G93" s="491"/>
      <c r="H93" s="492"/>
    </row>
    <row r="94" spans="1:8" ht="37.5" customHeight="1" x14ac:dyDescent="0.2">
      <c r="A94" s="559" t="s">
        <v>61</v>
      </c>
      <c r="B94" s="560"/>
      <c r="C94" s="4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496">
        <v>240</v>
      </c>
      <c r="E94" s="368"/>
      <c r="F94" s="368"/>
      <c r="G94" s="368"/>
      <c r="H94" s="369"/>
    </row>
    <row r="95" spans="1:8" ht="37.5" customHeight="1" x14ac:dyDescent="0.2">
      <c r="A95" s="356" t="s">
        <v>62</v>
      </c>
      <c r="B95" s="357"/>
      <c r="C95" s="404"/>
      <c r="D95" s="496">
        <v>2478</v>
      </c>
      <c r="E95" s="368"/>
      <c r="F95" s="368"/>
      <c r="G95" s="368"/>
      <c r="H95" s="369"/>
    </row>
    <row r="96" spans="1:8" ht="37.5" customHeight="1" x14ac:dyDescent="0.2">
      <c r="A96" s="356" t="s">
        <v>63</v>
      </c>
      <c r="B96" s="357"/>
      <c r="C96" s="404"/>
      <c r="D96" s="496">
        <v>474</v>
      </c>
      <c r="E96" s="368"/>
      <c r="F96" s="368"/>
      <c r="G96" s="368"/>
      <c r="H96" s="369"/>
    </row>
    <row r="97" spans="1:8" ht="37.5" customHeight="1" x14ac:dyDescent="0.2">
      <c r="A97" s="356" t="s">
        <v>64</v>
      </c>
      <c r="B97" s="357"/>
      <c r="C97" s="404"/>
      <c r="D97" s="496">
        <v>2010</v>
      </c>
      <c r="E97" s="368"/>
      <c r="F97" s="368"/>
      <c r="G97" s="368"/>
      <c r="H97" s="369"/>
    </row>
    <row r="98" spans="1:8" ht="37.5" customHeight="1" x14ac:dyDescent="0.2">
      <c r="A98" s="356" t="s">
        <v>65</v>
      </c>
      <c r="B98" s="357"/>
      <c r="C98" s="404"/>
      <c r="D98" s="496">
        <v>300</v>
      </c>
      <c r="E98" s="368"/>
      <c r="F98" s="368"/>
      <c r="G98" s="368"/>
      <c r="H98" s="369"/>
    </row>
    <row r="99" spans="1:8" ht="37.5" customHeight="1" x14ac:dyDescent="0.2">
      <c r="A99" s="356" t="s">
        <v>66</v>
      </c>
      <c r="B99" s="357"/>
      <c r="C99" s="404"/>
      <c r="D99" s="496">
        <v>300</v>
      </c>
      <c r="E99" s="368"/>
      <c r="F99" s="368"/>
      <c r="G99" s="368"/>
      <c r="H99" s="369"/>
    </row>
    <row r="100" spans="1:8" ht="37.5" customHeight="1" x14ac:dyDescent="0.2">
      <c r="A100" s="356" t="s">
        <v>67</v>
      </c>
      <c r="B100" s="357"/>
      <c r="C100" s="404"/>
      <c r="D100" s="496">
        <v>600</v>
      </c>
      <c r="E100" s="368"/>
      <c r="F100" s="368"/>
      <c r="G100" s="368"/>
      <c r="H100" s="369"/>
    </row>
    <row r="101" spans="1:8" ht="37.5" customHeight="1" x14ac:dyDescent="0.2">
      <c r="A101" s="356" t="s">
        <v>68</v>
      </c>
      <c r="B101" s="357"/>
      <c r="C101" s="404"/>
      <c r="D101" s="496">
        <v>900</v>
      </c>
      <c r="E101" s="368"/>
      <c r="F101" s="368"/>
      <c r="G101" s="368"/>
      <c r="H101" s="369"/>
    </row>
    <row r="102" spans="1:8" ht="37.5" customHeight="1" thickBot="1" x14ac:dyDescent="0.25">
      <c r="A102" s="406" t="s">
        <v>69</v>
      </c>
      <c r="B102" s="698"/>
      <c r="C102" s="405"/>
      <c r="D102" s="495">
        <v>2010</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65.2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379">
        <v>3000</v>
      </c>
      <c r="E106" s="379"/>
      <c r="F106" s="379"/>
      <c r="G106" s="379"/>
      <c r="H106" s="380"/>
    </row>
    <row r="107" spans="1:8" ht="65.25" customHeight="1" thickBot="1" x14ac:dyDescent="0.25">
      <c r="A107" s="381" t="s">
        <v>74</v>
      </c>
      <c r="B107" s="382"/>
      <c r="C107" s="377"/>
      <c r="D107" s="383" t="s">
        <v>75</v>
      </c>
      <c r="E107" s="384"/>
      <c r="F107" s="384"/>
      <c r="G107" s="384"/>
      <c r="H107" s="385"/>
    </row>
    <row r="108" spans="1:8" ht="65.25" customHeight="1" x14ac:dyDescent="0.2">
      <c r="A108" s="363" t="s">
        <v>76</v>
      </c>
      <c r="B108" s="364"/>
      <c r="C108" s="377"/>
      <c r="D108" s="368">
        <f>D106/4</f>
        <v>750</v>
      </c>
      <c r="E108" s="368"/>
      <c r="F108" s="368"/>
      <c r="G108" s="368"/>
      <c r="H108" s="369"/>
    </row>
    <row r="109" spans="1:8" ht="65.25" customHeight="1" x14ac:dyDescent="0.2">
      <c r="A109" s="363" t="s">
        <v>77</v>
      </c>
      <c r="B109" s="364"/>
      <c r="C109" s="377"/>
      <c r="D109" s="368">
        <f>D106/5</f>
        <v>600</v>
      </c>
      <c r="E109" s="368"/>
      <c r="F109" s="368"/>
      <c r="G109" s="368"/>
      <c r="H109" s="369"/>
    </row>
    <row r="110" spans="1:8" ht="65.25" customHeight="1" x14ac:dyDescent="0.2">
      <c r="A110" s="363" t="s">
        <v>78</v>
      </c>
      <c r="B110" s="364"/>
      <c r="C110" s="377"/>
      <c r="D110" s="368">
        <f>D106/6</f>
        <v>500</v>
      </c>
      <c r="E110" s="368"/>
      <c r="F110" s="368"/>
      <c r="G110" s="368"/>
      <c r="H110" s="369"/>
    </row>
    <row r="111" spans="1:8" ht="65.25" customHeight="1" x14ac:dyDescent="0.2">
      <c r="A111" s="363" t="s">
        <v>79</v>
      </c>
      <c r="B111" s="364"/>
      <c r="C111" s="377"/>
      <c r="D111" s="368">
        <f>D106/7</f>
        <v>428.57142857142856</v>
      </c>
      <c r="E111" s="368"/>
      <c r="F111" s="368"/>
      <c r="G111" s="368"/>
      <c r="H111" s="369"/>
    </row>
    <row r="112" spans="1:8" ht="65.25" customHeight="1" x14ac:dyDescent="0.2">
      <c r="A112" s="363" t="s">
        <v>80</v>
      </c>
      <c r="B112" s="364"/>
      <c r="C112" s="377"/>
      <c r="D112" s="368">
        <f>D106/8</f>
        <v>375</v>
      </c>
      <c r="E112" s="368"/>
      <c r="F112" s="368"/>
      <c r="G112" s="368"/>
      <c r="H112" s="369"/>
    </row>
    <row r="113" spans="1:8" ht="65.25" customHeight="1" x14ac:dyDescent="0.2">
      <c r="A113" s="363" t="s">
        <v>81</v>
      </c>
      <c r="B113" s="364"/>
      <c r="C113" s="377"/>
      <c r="D113" s="368">
        <f>D106/9</f>
        <v>333.33333333333331</v>
      </c>
      <c r="E113" s="368"/>
      <c r="F113" s="368"/>
      <c r="G113" s="368"/>
      <c r="H113" s="369"/>
    </row>
    <row r="114" spans="1:8" ht="65.25" customHeight="1" x14ac:dyDescent="0.2">
      <c r="A114" s="363" t="s">
        <v>82</v>
      </c>
      <c r="B114" s="364"/>
      <c r="C114" s="377"/>
      <c r="D114" s="368">
        <f>D106/10</f>
        <v>300</v>
      </c>
      <c r="E114" s="368"/>
      <c r="F114" s="368"/>
      <c r="G114" s="368"/>
      <c r="H114" s="369"/>
    </row>
    <row r="115" spans="1:8" ht="65.25" customHeight="1" thickBot="1" x14ac:dyDescent="0.25">
      <c r="A115" s="374" t="s">
        <v>83</v>
      </c>
      <c r="B115" s="375"/>
      <c r="C115" s="377"/>
      <c r="D115" s="379">
        <v>6000</v>
      </c>
      <c r="E115" s="379"/>
      <c r="F115" s="379"/>
      <c r="G115" s="379"/>
      <c r="H115" s="380"/>
    </row>
    <row r="116" spans="1:8" ht="65.25" customHeight="1" thickBot="1" x14ac:dyDescent="0.25">
      <c r="A116" s="381" t="s">
        <v>74</v>
      </c>
      <c r="B116" s="382"/>
      <c r="C116" s="377"/>
      <c r="D116" s="383" t="s">
        <v>75</v>
      </c>
      <c r="E116" s="384"/>
      <c r="F116" s="384"/>
      <c r="G116" s="384"/>
      <c r="H116" s="385"/>
    </row>
    <row r="117" spans="1:8" ht="65.25" customHeight="1" x14ac:dyDescent="0.2">
      <c r="A117" s="363" t="s">
        <v>76</v>
      </c>
      <c r="B117" s="364"/>
      <c r="C117" s="377"/>
      <c r="D117" s="368">
        <v>1500</v>
      </c>
      <c r="E117" s="368"/>
      <c r="F117" s="368"/>
      <c r="G117" s="368"/>
      <c r="H117" s="369"/>
    </row>
    <row r="118" spans="1:8" ht="65.25" customHeight="1" x14ac:dyDescent="0.2">
      <c r="A118" s="363" t="s">
        <v>77</v>
      </c>
      <c r="B118" s="364"/>
      <c r="C118" s="377"/>
      <c r="D118" s="368">
        <v>1200</v>
      </c>
      <c r="E118" s="368"/>
      <c r="F118" s="368"/>
      <c r="G118" s="368"/>
      <c r="H118" s="369"/>
    </row>
    <row r="119" spans="1:8" ht="65.25" customHeight="1" x14ac:dyDescent="0.2">
      <c r="A119" s="363" t="s">
        <v>78</v>
      </c>
      <c r="B119" s="364"/>
      <c r="C119" s="377"/>
      <c r="D119" s="368">
        <v>1000</v>
      </c>
      <c r="E119" s="368"/>
      <c r="F119" s="368"/>
      <c r="G119" s="368"/>
      <c r="H119" s="369"/>
    </row>
    <row r="120" spans="1:8" ht="65.25" customHeight="1" x14ac:dyDescent="0.2">
      <c r="A120" s="363" t="s">
        <v>79</v>
      </c>
      <c r="B120" s="364"/>
      <c r="C120" s="377"/>
      <c r="D120" s="368">
        <v>857.14285714285722</v>
      </c>
      <c r="E120" s="368"/>
      <c r="F120" s="368"/>
      <c r="G120" s="368"/>
      <c r="H120" s="369"/>
    </row>
    <row r="121" spans="1:8" ht="65.25" customHeight="1" x14ac:dyDescent="0.2">
      <c r="A121" s="363" t="s">
        <v>80</v>
      </c>
      <c r="B121" s="364"/>
      <c r="C121" s="377"/>
      <c r="D121" s="368">
        <v>750</v>
      </c>
      <c r="E121" s="368"/>
      <c r="F121" s="368"/>
      <c r="G121" s="368"/>
      <c r="H121" s="369"/>
    </row>
    <row r="122" spans="1:8" ht="65.25" customHeight="1" x14ac:dyDescent="0.2">
      <c r="A122" s="363" t="s">
        <v>81</v>
      </c>
      <c r="B122" s="364"/>
      <c r="C122" s="377"/>
      <c r="D122" s="368">
        <v>666.66666666666663</v>
      </c>
      <c r="E122" s="368"/>
      <c r="F122" s="368"/>
      <c r="G122" s="368"/>
      <c r="H122" s="369"/>
    </row>
    <row r="123" spans="1:8" ht="65.25" customHeight="1" thickBot="1" x14ac:dyDescent="0.25">
      <c r="A123" s="363" t="s">
        <v>82</v>
      </c>
      <c r="B123" s="364"/>
      <c r="C123" s="378"/>
      <c r="D123" s="368">
        <v>600</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495">
        <v>10008</v>
      </c>
      <c r="E124" s="393"/>
      <c r="F124" s="393"/>
      <c r="G124" s="393"/>
      <c r="H124" s="394"/>
    </row>
    <row r="125" spans="1:8" ht="21.75" thickBot="1" x14ac:dyDescent="0.25">
      <c r="A125" s="497"/>
      <c r="B125" s="498"/>
      <c r="C125" s="56"/>
      <c r="D125" s="499"/>
      <c r="E125" s="499"/>
      <c r="F125" s="499"/>
      <c r="G125" s="499"/>
      <c r="H125" s="500"/>
    </row>
    <row r="126" spans="1:8" ht="50.1" customHeight="1" x14ac:dyDescent="0.2">
      <c r="A126" s="664" t="s">
        <v>85</v>
      </c>
      <c r="B126" s="665"/>
      <c r="C126" s="105" t="str">
        <f>"Интернет-площадка 2gis.ru на основе Cправочника организаций "&amp;$C$2&amp;""</f>
        <v>Интернет-площадка 2gis.ru на основе Cправочника организаций "2ГИС.НИЖНИЙ ТАГИЛ"</v>
      </c>
      <c r="D126" s="490">
        <v>3462</v>
      </c>
      <c r="E126" s="491"/>
      <c r="F126" s="491"/>
      <c r="G126" s="491"/>
      <c r="H126" s="492"/>
    </row>
    <row r="127" spans="1:8" ht="50.1" customHeight="1" x14ac:dyDescent="0.2">
      <c r="A127" s="356" t="s">
        <v>86</v>
      </c>
      <c r="B127" s="357"/>
      <c r="C12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496">
        <v>6492</v>
      </c>
      <c r="E127" s="368"/>
      <c r="F127" s="368"/>
      <c r="G127" s="368"/>
      <c r="H127" s="369"/>
    </row>
    <row r="128" spans="1:8" ht="50.1" customHeight="1" x14ac:dyDescent="0.2">
      <c r="A128" s="356" t="s">
        <v>87</v>
      </c>
      <c r="B128" s="357"/>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496">
        <v>7020</v>
      </c>
      <c r="E128" s="368"/>
      <c r="F128" s="368"/>
      <c r="G128" s="368"/>
      <c r="H128" s="369"/>
    </row>
    <row r="129" spans="1:8" ht="50.1" customHeight="1" x14ac:dyDescent="0.2">
      <c r="A129" s="356" t="s">
        <v>88</v>
      </c>
      <c r="B129" s="357"/>
      <c r="C129" s="68" t="str">
        <f>"Интернет-площадка 2gis.ru на основе Cправочника организаций "&amp;$C$2&amp;""</f>
        <v>Интернет-площадка 2gis.ru на основе Cправочника организаций "2ГИС.НИЖНИЙ ТАГИЛ"</v>
      </c>
      <c r="D129" s="496">
        <v>5160</v>
      </c>
      <c r="E129" s="368"/>
      <c r="F129" s="368"/>
      <c r="G129" s="368"/>
      <c r="H129" s="369"/>
    </row>
    <row r="130" spans="1:8" ht="50.1" customHeight="1" x14ac:dyDescent="0.2">
      <c r="A130" s="356" t="s">
        <v>89</v>
      </c>
      <c r="B130" s="357"/>
      <c r="C130" s="68" t="str">
        <f>"Интернет-площадка 2gis.ru на основе Cправочника организаций "&amp;$C$2&amp;""</f>
        <v>Интернет-площадка 2gis.ru на основе Cправочника организаций "2ГИС.НИЖНИЙ ТАГИЛ"</v>
      </c>
      <c r="D130" s="496">
        <v>6192</v>
      </c>
      <c r="E130" s="368"/>
      <c r="F130" s="368"/>
      <c r="G130" s="368"/>
      <c r="H130" s="369"/>
    </row>
    <row r="131" spans="1:8" ht="50.1" customHeight="1" x14ac:dyDescent="0.2">
      <c r="A131" s="356" t="s">
        <v>90</v>
      </c>
      <c r="B131" s="357"/>
      <c r="C131"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496">
        <v>4020</v>
      </c>
      <c r="E131" s="368"/>
      <c r="F131" s="368"/>
      <c r="G131" s="368"/>
      <c r="H131" s="369"/>
    </row>
    <row r="132" spans="1:8" ht="50.1" customHeight="1" x14ac:dyDescent="0.2">
      <c r="A132" s="356" t="s">
        <v>91</v>
      </c>
      <c r="B132" s="357"/>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496">
        <v>5250</v>
      </c>
      <c r="E132" s="368"/>
      <c r="F132" s="368"/>
      <c r="G132" s="368"/>
      <c r="H132" s="369"/>
    </row>
    <row r="133" spans="1:8" ht="50.1" customHeight="1" x14ac:dyDescent="0.2">
      <c r="A133" s="356" t="s">
        <v>92</v>
      </c>
      <c r="B133" s="357"/>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496">
        <v>8028</v>
      </c>
      <c r="E133" s="368"/>
      <c r="F133" s="368"/>
      <c r="G133" s="368"/>
      <c r="H133" s="369"/>
    </row>
    <row r="134" spans="1:8" ht="50.1" customHeight="1" x14ac:dyDescent="0.2">
      <c r="A134" s="335" t="s">
        <v>93</v>
      </c>
      <c r="B134" s="336"/>
      <c r="C134" s="68" t="e">
        <f>#REF!</f>
        <v>#REF!</v>
      </c>
      <c r="D134" s="496">
        <v>8010</v>
      </c>
      <c r="E134" s="368"/>
      <c r="F134" s="368"/>
      <c r="G134" s="368"/>
      <c r="H134" s="369"/>
    </row>
    <row r="135" spans="1:8" ht="50.1" customHeight="1" x14ac:dyDescent="0.2">
      <c r="A135" s="356" t="s">
        <v>94</v>
      </c>
      <c r="B135" s="357"/>
      <c r="C135" s="68" t="s">
        <v>95</v>
      </c>
      <c r="D135" s="496">
        <v>504</v>
      </c>
      <c r="E135" s="368"/>
      <c r="F135" s="368"/>
      <c r="G135" s="368"/>
      <c r="H135" s="369"/>
    </row>
    <row r="136" spans="1:8" ht="50.1" customHeight="1" x14ac:dyDescent="0.2">
      <c r="A136" s="335" t="s">
        <v>96</v>
      </c>
      <c r="B136" s="336"/>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496">
        <v>1770</v>
      </c>
      <c r="E136" s="368"/>
      <c r="F136" s="368"/>
      <c r="G136" s="368"/>
      <c r="H136" s="369"/>
    </row>
    <row r="137" spans="1:8" ht="50.1" customHeight="1" x14ac:dyDescent="0.2">
      <c r="A137" s="335" t="s">
        <v>97</v>
      </c>
      <c r="B137" s="336"/>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496">
        <v>1416</v>
      </c>
      <c r="E137" s="368"/>
      <c r="F137" s="368"/>
      <c r="G137" s="368"/>
      <c r="H137" s="369"/>
    </row>
    <row r="138" spans="1:8" ht="50.1" customHeight="1" x14ac:dyDescent="0.2">
      <c r="A138" s="335" t="s">
        <v>98</v>
      </c>
      <c r="B138" s="336"/>
      <c r="C138"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496">
        <v>1416</v>
      </c>
      <c r="E138" s="368"/>
      <c r="F138" s="368"/>
      <c r="G138" s="368"/>
      <c r="H138" s="369"/>
    </row>
    <row r="139" spans="1:8" ht="50.1" customHeight="1" x14ac:dyDescent="0.2">
      <c r="A139" s="335" t="s">
        <v>99</v>
      </c>
      <c r="B139" s="336"/>
      <c r="C139"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496">
        <v>708</v>
      </c>
      <c r="E139" s="368"/>
      <c r="F139" s="368"/>
      <c r="G139" s="368"/>
      <c r="H139" s="369"/>
    </row>
    <row r="140" spans="1:8" ht="50.1" customHeight="1" x14ac:dyDescent="0.2">
      <c r="A140" s="335" t="s">
        <v>100</v>
      </c>
      <c r="B140" s="336"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496">
        <v>8400</v>
      </c>
      <c r="E140" s="368"/>
      <c r="F140" s="368"/>
      <c r="G140" s="368"/>
      <c r="H140" s="369"/>
    </row>
    <row r="141" spans="1:8" ht="50.1" customHeight="1" x14ac:dyDescent="0.2">
      <c r="A141" s="335" t="s">
        <v>101</v>
      </c>
      <c r="B141" s="336"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496">
        <v>5004</v>
      </c>
      <c r="E141" s="368"/>
      <c r="F141" s="368"/>
      <c r="G141" s="368"/>
      <c r="H141" s="369"/>
    </row>
    <row r="142" spans="1:8" ht="50.1" customHeight="1" thickBot="1" x14ac:dyDescent="0.25">
      <c r="A142" s="356" t="s">
        <v>102</v>
      </c>
      <c r="B142" s="357"/>
      <c r="C14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496">
        <v>6726</v>
      </c>
      <c r="E142" s="368"/>
      <c r="F142" s="368"/>
      <c r="G142" s="368"/>
      <c r="H142" s="36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496">
        <v>1059</v>
      </c>
      <c r="E143" s="368"/>
      <c r="F143" s="368"/>
      <c r="G143" s="368"/>
      <c r="H143" s="36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4" s="496">
        <v>50010</v>
      </c>
      <c r="E144" s="368"/>
      <c r="F144" s="368"/>
      <c r="G144" s="368"/>
      <c r="H144" s="36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5" s="496">
        <v>7005</v>
      </c>
      <c r="E145" s="368"/>
      <c r="F145" s="368"/>
      <c r="G145" s="368"/>
      <c r="H145" s="36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496">
        <v>5010</v>
      </c>
      <c r="E146" s="368"/>
      <c r="F146" s="368"/>
      <c r="G146" s="368"/>
      <c r="H146" s="369"/>
    </row>
    <row r="147" spans="1:8" s="16" customFormat="1" ht="96" customHeight="1" x14ac:dyDescent="0.2">
      <c r="A147" s="356" t="s">
        <v>106</v>
      </c>
      <c r="B147" s="357"/>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7" s="496">
        <v>4200</v>
      </c>
      <c r="E147" s="368"/>
      <c r="F147" s="368"/>
      <c r="G147" s="368"/>
      <c r="H147" s="369"/>
    </row>
    <row r="148" spans="1:8" ht="50.1" customHeight="1" x14ac:dyDescent="0.2">
      <c r="A148" s="356" t="s">
        <v>107</v>
      </c>
      <c r="B148" s="357"/>
      <c r="C148" s="68" t="str">
        <f>"Интернет-площадка 2gis.ru на основе Cправочника организаций "&amp;$C$2&amp;""</f>
        <v>Интернет-площадка 2gis.ru на основе Cправочника организаций "2ГИС.НИЖНИЙ ТАГИЛ"</v>
      </c>
      <c r="D148" s="496">
        <v>4920</v>
      </c>
      <c r="E148" s="368"/>
      <c r="F148" s="368"/>
      <c r="G148" s="368"/>
      <c r="H148" s="369"/>
    </row>
    <row r="149" spans="1:8" ht="50.1" customHeight="1" x14ac:dyDescent="0.2">
      <c r="A149" s="356" t="s">
        <v>108</v>
      </c>
      <c r="B149" s="357"/>
      <c r="C14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496">
        <v>9120</v>
      </c>
      <c r="E149" s="368"/>
      <c r="F149" s="368"/>
      <c r="G149" s="368"/>
      <c r="H149" s="369"/>
    </row>
    <row r="150" spans="1:8" ht="50.1" customHeight="1" x14ac:dyDescent="0.2">
      <c r="A150" s="356" t="s">
        <v>109</v>
      </c>
      <c r="B150" s="357"/>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496">
        <v>9840</v>
      </c>
      <c r="E150" s="368"/>
      <c r="F150" s="368"/>
      <c r="G150" s="368"/>
      <c r="H150" s="369"/>
    </row>
    <row r="151" spans="1:8" ht="50.1" customHeight="1" x14ac:dyDescent="0.2">
      <c r="A151" s="356" t="s">
        <v>110</v>
      </c>
      <c r="B151" s="357"/>
      <c r="C151" s="68" t="str">
        <f>"Интернет-площадка 2gis.ru на основе Cправочника организаций "&amp;$C$2&amp;""</f>
        <v>Интернет-площадка 2gis.ru на основе Cправочника организаций "2ГИС.НИЖНИЙ ТАГИЛ"</v>
      </c>
      <c r="D151" s="496">
        <v>7320</v>
      </c>
      <c r="E151" s="368"/>
      <c r="F151" s="368"/>
      <c r="G151" s="368"/>
      <c r="H151" s="369"/>
    </row>
    <row r="152" spans="1:8" ht="50.1" customHeight="1" x14ac:dyDescent="0.2">
      <c r="A152" s="356" t="s">
        <v>111</v>
      </c>
      <c r="B152" s="357"/>
      <c r="C152" s="68" t="str">
        <f>"Интернет-площадка 2gis.ru на основе Cправочника организаций "&amp;$C$2&amp;""</f>
        <v>Интернет-площадка 2gis.ru на основе Cправочника организаций "2ГИС.НИЖНИЙ ТАГИЛ"</v>
      </c>
      <c r="D152" s="496">
        <v>8784</v>
      </c>
      <c r="E152" s="368"/>
      <c r="F152" s="368"/>
      <c r="G152" s="368"/>
      <c r="H152" s="369"/>
    </row>
    <row r="153" spans="1:8" ht="50.1" customHeight="1" x14ac:dyDescent="0.2">
      <c r="A153" s="356" t="s">
        <v>112</v>
      </c>
      <c r="B153" s="357"/>
      <c r="C15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496">
        <v>5640</v>
      </c>
      <c r="E153" s="368"/>
      <c r="F153" s="368"/>
      <c r="G153" s="368"/>
      <c r="H153" s="369"/>
    </row>
    <row r="154" spans="1:8" ht="50.1" customHeight="1" x14ac:dyDescent="0.2">
      <c r="A154" s="356" t="s">
        <v>113</v>
      </c>
      <c r="B154" s="357"/>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496">
        <v>7440</v>
      </c>
      <c r="E154" s="368"/>
      <c r="F154" s="368"/>
      <c r="G154" s="368"/>
      <c r="H154" s="369"/>
    </row>
    <row r="155" spans="1:8" ht="50.1" customHeight="1" x14ac:dyDescent="0.2">
      <c r="A155" s="356" t="s">
        <v>114</v>
      </c>
      <c r="B155" s="357"/>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496">
        <v>11280</v>
      </c>
      <c r="E155" s="368"/>
      <c r="F155" s="368"/>
      <c r="G155" s="368"/>
      <c r="H155" s="369"/>
    </row>
    <row r="156" spans="1:8" ht="50.1" customHeight="1" x14ac:dyDescent="0.2">
      <c r="A156" s="356" t="s">
        <v>115</v>
      </c>
      <c r="B156" s="357"/>
      <c r="C156" s="68" t="s">
        <v>95</v>
      </c>
      <c r="D156" s="496">
        <v>720</v>
      </c>
      <c r="E156" s="368"/>
      <c r="F156" s="368"/>
      <c r="G156" s="368"/>
      <c r="H156" s="369"/>
    </row>
    <row r="157" spans="1:8" ht="50.1" customHeight="1" x14ac:dyDescent="0.2">
      <c r="A157" s="356" t="s">
        <v>116</v>
      </c>
      <c r="B157" s="357"/>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496">
        <v>11760</v>
      </c>
      <c r="E157" s="368"/>
      <c r="F157" s="368"/>
      <c r="G157" s="368"/>
      <c r="H157" s="369"/>
    </row>
    <row r="158" spans="1:8" ht="50.1" customHeight="1" thickBot="1" x14ac:dyDescent="0.25">
      <c r="A158" s="406" t="s">
        <v>117</v>
      </c>
      <c r="B158" s="698"/>
      <c r="C15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495">
        <v>9480</v>
      </c>
      <c r="E158" s="393"/>
      <c r="F158" s="393"/>
      <c r="G158" s="393"/>
      <c r="H158" s="394"/>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496">
        <v>4200</v>
      </c>
      <c r="E160" s="368"/>
      <c r="F160" s="368"/>
      <c r="G160" s="368"/>
      <c r="H160" s="369"/>
    </row>
    <row r="161" spans="1:8" s="16" customFormat="1" ht="50.1" customHeight="1" x14ac:dyDescent="0.2">
      <c r="A161" s="335" t="s">
        <v>120</v>
      </c>
      <c r="B161" s="336"/>
      <c r="C161" s="346"/>
      <c r="D161" s="496">
        <v>4200</v>
      </c>
      <c r="E161" s="368"/>
      <c r="F161" s="368"/>
      <c r="G161" s="368"/>
      <c r="H161" s="369"/>
    </row>
    <row r="162" spans="1:8" s="16" customFormat="1" ht="50.1" customHeight="1" x14ac:dyDescent="0.2">
      <c r="A162" s="348" t="s">
        <v>121</v>
      </c>
      <c r="B162" s="349"/>
      <c r="C162" s="346"/>
      <c r="D162" s="496">
        <v>1500</v>
      </c>
      <c r="E162" s="368"/>
      <c r="F162" s="368"/>
      <c r="G162" s="368"/>
      <c r="H162" s="368"/>
    </row>
    <row r="163" spans="1:8" s="16" customFormat="1" ht="50.1" customHeight="1" x14ac:dyDescent="0.2">
      <c r="A163" s="348" t="s">
        <v>122</v>
      </c>
      <c r="B163" s="349"/>
      <c r="C163" s="346"/>
      <c r="D163" s="496">
        <v>150</v>
      </c>
      <c r="E163" s="368"/>
      <c r="F163" s="368"/>
      <c r="G163" s="368"/>
      <c r="H163" s="368"/>
    </row>
    <row r="164" spans="1:8" s="16" customFormat="1" ht="50.1" customHeight="1" thickBot="1" x14ac:dyDescent="0.25">
      <c r="A164" s="348" t="s">
        <v>123</v>
      </c>
      <c r="B164" s="349"/>
      <c r="C164" s="347"/>
      <c r="D164" s="450">
        <v>600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56" t="s">
        <v>125</v>
      </c>
      <c r="B166" s="357"/>
      <c r="C166" s="68" t="str">
        <f>"Интернет-площадка 2gis.ru на основе Cправочника организаций "&amp;$C$2&amp;""</f>
        <v>Интернет-площадка 2gis.ru на основе Cправочника организаций "2ГИС.НИЖНИЙ ТАГИЛ"</v>
      </c>
      <c r="D166" s="496">
        <v>1536</v>
      </c>
      <c r="E166" s="368"/>
      <c r="F166" s="368"/>
      <c r="G166" s="368"/>
      <c r="H166" s="369"/>
    </row>
    <row r="167" spans="1:8" ht="50.1" customHeight="1" x14ac:dyDescent="0.2">
      <c r="A167" s="356" t="s">
        <v>126</v>
      </c>
      <c r="B167" s="357"/>
      <c r="C16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7" s="496">
        <v>534</v>
      </c>
      <c r="E167" s="368"/>
      <c r="F167" s="368"/>
      <c r="G167" s="368"/>
      <c r="H167" s="369"/>
    </row>
    <row r="168" spans="1:8" ht="50.1" customHeight="1" x14ac:dyDescent="0.2">
      <c r="A168" s="356" t="s">
        <v>195</v>
      </c>
      <c r="B168" s="357"/>
      <c r="C168" s="68" t="str">
        <f>"Интернет-площадка 2gis.ru на основе Cправочника организаций "&amp;$C$2&amp;""</f>
        <v>Интернет-площадка 2gis.ru на основе Cправочника организаций "2ГИС.НИЖНИЙ ТАГИЛ"</v>
      </c>
      <c r="D168" s="496">
        <v>2160</v>
      </c>
      <c r="E168" s="368"/>
      <c r="F168" s="368"/>
      <c r="G168" s="368"/>
      <c r="H168" s="369"/>
    </row>
    <row r="169" spans="1:8" ht="50.1" customHeight="1" x14ac:dyDescent="0.2">
      <c r="A169" s="356" t="s">
        <v>128</v>
      </c>
      <c r="B169" s="357"/>
      <c r="C16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9" s="496">
        <v>840</v>
      </c>
      <c r="E169" s="368"/>
      <c r="F169" s="368"/>
      <c r="G169" s="368"/>
      <c r="H169" s="369"/>
    </row>
    <row r="170" spans="1:8" s="16" customFormat="1" ht="126" customHeight="1" thickBot="1" x14ac:dyDescent="0.25">
      <c r="A170" s="335" t="s">
        <v>129</v>
      </c>
      <c r="B170" s="336"/>
      <c r="C170" s="160" t="str">
        <f>C166</f>
        <v>Интернет-площадка 2gis.ru на основе Cправочника организаций "2ГИС.НИЖНИЙ ТАГИЛ"</v>
      </c>
      <c r="D170" s="496">
        <v>4524</v>
      </c>
      <c r="E170" s="368"/>
      <c r="F170" s="368"/>
      <c r="G170" s="368"/>
      <c r="H170" s="369"/>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5"/>
      <c r="B172" s="486"/>
      <c r="C172" s="602"/>
      <c r="D172" s="486"/>
      <c r="E172" s="486"/>
      <c r="F172" s="486"/>
      <c r="G172" s="486"/>
      <c r="H172" s="487"/>
    </row>
    <row r="173" spans="1:8" s="16" customFormat="1" ht="185.25" customHeight="1" x14ac:dyDescent="0.2">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3" s="360">
        <v>9210</v>
      </c>
      <c r="E173" s="361"/>
      <c r="F173" s="361"/>
      <c r="G173" s="361"/>
      <c r="H173" s="362"/>
    </row>
    <row r="174" spans="1:8" s="16" customFormat="1" ht="83.25" customHeight="1" thickBot="1" x14ac:dyDescent="0.25">
      <c r="A174" s="335" t="s">
        <v>198</v>
      </c>
      <c r="B174" s="336"/>
      <c r="C174" s="346"/>
      <c r="D174" s="337">
        <v>9210</v>
      </c>
      <c r="E174" s="338"/>
      <c r="F174" s="338"/>
      <c r="G174" s="338"/>
      <c r="H174" s="339"/>
    </row>
    <row r="175" spans="1:8" ht="21.75" thickBot="1" x14ac:dyDescent="0.25">
      <c r="A175" s="497"/>
      <c r="B175" s="498"/>
      <c r="C175" s="56"/>
      <c r="D175" s="499"/>
      <c r="E175" s="499"/>
      <c r="F175" s="499"/>
      <c r="G175" s="499"/>
      <c r="H175" s="500"/>
    </row>
    <row r="177" spans="1:8" ht="21" x14ac:dyDescent="0.2">
      <c r="A177" s="75"/>
      <c r="B177" s="76" t="s">
        <v>130</v>
      </c>
      <c r="C177" s="333" t="s">
        <v>575</v>
      </c>
      <c r="D177" s="333"/>
      <c r="E177" s="77"/>
      <c r="F177" s="77"/>
      <c r="G177" s="77"/>
      <c r="H177" s="77"/>
    </row>
    <row r="178" spans="1:8" ht="21" x14ac:dyDescent="0.2">
      <c r="A178" s="75"/>
      <c r="B178" s="77"/>
      <c r="C178" s="520" t="s">
        <v>576</v>
      </c>
      <c r="D178" s="520"/>
      <c r="E178" s="77"/>
      <c r="F178" s="77"/>
      <c r="G178" s="77"/>
      <c r="H178" s="77"/>
    </row>
    <row r="179" spans="1:8" ht="21" x14ac:dyDescent="0.2">
      <c r="A179" s="75"/>
      <c r="B179" s="77"/>
      <c r="C179" s="520" t="s">
        <v>577</v>
      </c>
      <c r="D179" s="520"/>
      <c r="E179" s="77"/>
      <c r="F179" s="77"/>
      <c r="G179" s="77"/>
      <c r="H179" s="77"/>
    </row>
    <row r="180" spans="1:8" ht="21" x14ac:dyDescent="0.2">
      <c r="A180" s="75"/>
      <c r="B180" s="77"/>
      <c r="C180" s="247"/>
      <c r="D180" s="247"/>
      <c r="E180" s="77"/>
      <c r="F180" s="77"/>
      <c r="G180" s="77"/>
      <c r="H180" s="77"/>
    </row>
    <row r="181" spans="1:8" s="78" customFormat="1" ht="90.75" customHeight="1" x14ac:dyDescent="0.2">
      <c r="A181" s="334" t="s">
        <v>578</v>
      </c>
      <c r="B181" s="334"/>
      <c r="C181" s="334"/>
      <c r="D181" s="334"/>
      <c r="E181" s="334"/>
      <c r="F181" s="334"/>
      <c r="G181" s="334"/>
      <c r="H181" s="334"/>
    </row>
    <row r="182" spans="1:8" ht="26.25" customHeight="1" x14ac:dyDescent="0.2">
      <c r="A182" s="324" t="str">
        <f>Абакан_юр!A171</f>
        <v>По соглашению сторон в качестве валюты платежа могут выступать украинские гривны, в этом случае курс следующий: 1 руб. = 0,5104 гривен</v>
      </c>
      <c r="B182" s="324"/>
      <c r="C182" s="324"/>
      <c r="D182" s="79"/>
      <c r="E182" s="79"/>
      <c r="F182" s="80"/>
      <c r="G182" s="328"/>
      <c r="H182" s="328"/>
    </row>
    <row r="183" spans="1:8" ht="26.25" customHeight="1" x14ac:dyDescent="0.2">
      <c r="A183" s="324" t="str">
        <f>Абакан_юр!A172</f>
        <v>По соглашению сторон в качестве валюты платежа могут выступать дирхамы ОАЭ, в этом случае курс следующий: 1 руб. = 0,0434 дирхам</v>
      </c>
      <c r="B183" s="324"/>
      <c r="C183" s="324"/>
      <c r="D183" s="79"/>
      <c r="E183" s="79"/>
      <c r="F183" s="80"/>
      <c r="G183" s="82"/>
      <c r="H183" s="82"/>
    </row>
    <row r="184" spans="1:8" ht="26.25" customHeight="1" x14ac:dyDescent="0.2">
      <c r="A184" s="324" t="str">
        <f>Абакан_юр!A173</f>
        <v>По соглашению сторон в качестве валюты платежа могут выступать доллары США, в этом случае курс следующий: 1 руб. = 0,0126 доллара</v>
      </c>
      <c r="B184" s="324"/>
      <c r="C184" s="324"/>
      <c r="D184" s="79"/>
      <c r="E184" s="79"/>
      <c r="F184" s="80"/>
      <c r="G184" s="82"/>
      <c r="H184" s="82"/>
    </row>
    <row r="185" spans="1:8" ht="26.25" customHeight="1" x14ac:dyDescent="0.2">
      <c r="A185" s="324" t="str">
        <f>Абакан_юр!A174</f>
        <v>По соглашению сторон в качестве валюты платежа могут выступать евро, в этом случае курс следующий: 1 руб. = 0,0117 евро</v>
      </c>
      <c r="B185" s="324"/>
      <c r="C185" s="324"/>
      <c r="D185" s="79"/>
      <c r="E185" s="80"/>
      <c r="F185" s="80"/>
      <c r="G185" s="82"/>
      <c r="H185" s="82"/>
    </row>
    <row r="186" spans="1:8" ht="26.25" customHeight="1" x14ac:dyDescent="0.2">
      <c r="A186" s="324" t="str">
        <f>Абакан_юр!A175</f>
        <v>По соглашению сторон в качестве валюты платежа могут выступать чешские кроны, в этом случае курс следующий: 1 руб. = 0,2914 крона</v>
      </c>
      <c r="B186" s="324"/>
      <c r="C186" s="324"/>
      <c r="D186" s="79"/>
      <c r="E186" s="80"/>
      <c r="F186" s="80"/>
      <c r="G186" s="82"/>
      <c r="H186" s="82"/>
    </row>
    <row r="187" spans="1:8" ht="26.25" customHeight="1" x14ac:dyDescent="0.2">
      <c r="A187" s="324" t="str">
        <f>Абакан_юр!A176</f>
        <v>По соглашению сторон в качестве валюты платежа могут выступать киргизские сомы, в этом случае курс следующий: 1 руб. = 1,0988 сом</v>
      </c>
      <c r="B187" s="324"/>
      <c r="C187" s="324"/>
      <c r="D187" s="79"/>
      <c r="E187" s="79"/>
      <c r="F187" s="80"/>
      <c r="G187" s="82"/>
      <c r="H187" s="82"/>
    </row>
    <row r="188" spans="1:8" ht="26.25" customHeight="1" x14ac:dyDescent="0.2">
      <c r="A1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8" s="324"/>
      <c r="C188" s="324"/>
      <c r="D188" s="79"/>
      <c r="E188" s="79"/>
      <c r="F188" s="80"/>
      <c r="G188" s="82"/>
      <c r="H188" s="82"/>
    </row>
    <row r="189" spans="1:8" ht="26.25" x14ac:dyDescent="0.2">
      <c r="A189" s="83"/>
      <c r="B189" s="83"/>
      <c r="C189" s="84"/>
      <c r="D189" s="85"/>
      <c r="E189" s="85"/>
      <c r="F189" s="86"/>
      <c r="G189" s="87"/>
      <c r="H189" s="87"/>
    </row>
    <row r="190" spans="1:8" ht="21" customHeight="1" x14ac:dyDescent="0.2">
      <c r="A190" s="325" t="s">
        <v>141</v>
      </c>
      <c r="B190" s="325"/>
      <c r="C190" s="325"/>
      <c r="D190" s="325"/>
      <c r="E190" s="325"/>
      <c r="F190" s="325"/>
      <c r="G190" s="325"/>
      <c r="H190" s="325"/>
    </row>
    <row r="191" spans="1:8" ht="21" customHeight="1" x14ac:dyDescent="0.2">
      <c r="A191" s="325" t="s">
        <v>142</v>
      </c>
      <c r="B191" s="325"/>
      <c r="C191" s="325"/>
      <c r="D191" s="325"/>
      <c r="E191" s="325"/>
      <c r="F191" s="325"/>
      <c r="G191" s="325"/>
      <c r="H191" s="325"/>
    </row>
    <row r="192" spans="1:8" ht="27" thickBot="1" x14ac:dyDescent="0.25">
      <c r="A192" s="83"/>
      <c r="B192" s="83"/>
      <c r="C192" s="84"/>
      <c r="D192" s="85"/>
      <c r="E192" s="85"/>
      <c r="F192" s="86"/>
      <c r="G192" s="87"/>
      <c r="H192" s="87"/>
    </row>
    <row r="193" spans="1:8" ht="94.5" customHeight="1" thickBot="1" x14ac:dyDescent="0.25">
      <c r="A193" s="481" t="s">
        <v>145</v>
      </c>
      <c r="B193" s="482"/>
      <c r="C193" s="109" t="s">
        <v>146</v>
      </c>
      <c r="D193" s="483" t="s">
        <v>147</v>
      </c>
      <c r="E193" s="484"/>
      <c r="F193" s="94"/>
      <c r="G193" s="94"/>
      <c r="H193" s="94"/>
    </row>
    <row r="194" spans="1:8" ht="108.75" customHeight="1" x14ac:dyDescent="0.2">
      <c r="A194" s="318" t="s">
        <v>148</v>
      </c>
      <c r="B194" s="319"/>
      <c r="C194" s="95" t="s">
        <v>149</v>
      </c>
      <c r="D194" s="320" t="s">
        <v>150</v>
      </c>
      <c r="E194" s="321"/>
      <c r="F194" s="94"/>
      <c r="G194" s="94"/>
      <c r="H194" s="94"/>
    </row>
    <row r="195" spans="1:8" ht="68.25" customHeight="1" x14ac:dyDescent="0.2">
      <c r="A195" s="322" t="s">
        <v>151</v>
      </c>
      <c r="B195" s="323"/>
      <c r="C195" s="96" t="s">
        <v>152</v>
      </c>
      <c r="D195" s="310" t="s">
        <v>153</v>
      </c>
      <c r="E195" s="311"/>
      <c r="F195" s="94"/>
      <c r="G195" s="94"/>
      <c r="H195" s="94"/>
    </row>
    <row r="196" spans="1:8" ht="135.75" customHeight="1" x14ac:dyDescent="0.2">
      <c r="A196" s="322" t="s">
        <v>154</v>
      </c>
      <c r="B196" s="323"/>
      <c r="C196" s="96" t="s">
        <v>155</v>
      </c>
      <c r="D196" s="310" t="s">
        <v>153</v>
      </c>
      <c r="E196" s="311"/>
      <c r="F196" s="94"/>
      <c r="G196" s="94"/>
      <c r="H196" s="94"/>
    </row>
    <row r="197" spans="1:8" s="72" customFormat="1" ht="102.75" customHeight="1" x14ac:dyDescent="0.2">
      <c r="A197" s="322" t="s">
        <v>157</v>
      </c>
      <c r="B197" s="323"/>
      <c r="C197" s="110" t="s">
        <v>158</v>
      </c>
      <c r="D197" s="323" t="s">
        <v>153</v>
      </c>
      <c r="E197" s="473"/>
      <c r="F197" s="91"/>
      <c r="G197" s="91"/>
      <c r="H197" s="91"/>
    </row>
    <row r="198" spans="1:8" s="88" customFormat="1" ht="222.75" customHeight="1" thickBot="1" x14ac:dyDescent="0.25">
      <c r="A198" s="474" t="s">
        <v>159</v>
      </c>
      <c r="B198" s="475"/>
      <c r="C198" s="111" t="s">
        <v>160</v>
      </c>
      <c r="D198" s="476" t="s">
        <v>153</v>
      </c>
      <c r="E198" s="477"/>
      <c r="F198" s="86"/>
      <c r="G198" s="87"/>
      <c r="H198" s="87"/>
    </row>
    <row r="199" spans="1:8" ht="33" customHeight="1" x14ac:dyDescent="0.2">
      <c r="A199" s="307" t="s">
        <v>161</v>
      </c>
      <c r="B199" s="307"/>
      <c r="C199" s="307"/>
      <c r="D199" s="307"/>
      <c r="E199" s="307"/>
      <c r="F199" s="307"/>
      <c r="G199" s="307"/>
      <c r="H199" s="307"/>
    </row>
    <row r="200" spans="1:8" ht="30.75" customHeight="1" x14ac:dyDescent="0.2">
      <c r="A200" s="307" t="s">
        <v>162</v>
      </c>
      <c r="B200" s="307"/>
      <c r="C200" s="307"/>
      <c r="D200" s="307"/>
      <c r="E200" s="307"/>
      <c r="F200" s="307"/>
      <c r="G200" s="307"/>
      <c r="H200" s="307"/>
    </row>
    <row r="201" spans="1:8" ht="183" customHeight="1" x14ac:dyDescent="0.2">
      <c r="A201"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472"/>
      <c r="C201" s="472"/>
      <c r="D201" s="472"/>
      <c r="E201" s="472"/>
      <c r="F201" s="472"/>
      <c r="G201" s="472"/>
      <c r="H201" s="472"/>
    </row>
    <row r="202" spans="1:8" ht="85.5" customHeight="1" x14ac:dyDescent="0.2">
      <c r="A202" s="325" t="s">
        <v>164</v>
      </c>
      <c r="B202" s="325"/>
      <c r="C202" s="325"/>
      <c r="D202" s="325"/>
      <c r="E202" s="325"/>
      <c r="F202" s="325"/>
      <c r="G202" s="325"/>
      <c r="H202" s="325"/>
    </row>
    <row r="203" spans="1:8" ht="31.5" customHeight="1" x14ac:dyDescent="0.2">
      <c r="A203" s="307" t="s">
        <v>165</v>
      </c>
      <c r="B203" s="307"/>
      <c r="C203" s="307"/>
      <c r="D203" s="307"/>
      <c r="E203" s="307"/>
      <c r="F203" s="307"/>
      <c r="G203" s="307"/>
      <c r="H203" s="307"/>
    </row>
    <row r="204" spans="1:8" s="97" customFormat="1" ht="114.75" customHeight="1" x14ac:dyDescent="0.2">
      <c r="A204" s="325" t="s">
        <v>166</v>
      </c>
      <c r="B204" s="325"/>
      <c r="C204" s="325"/>
      <c r="D204" s="325"/>
      <c r="E204" s="325"/>
      <c r="F204" s="325"/>
      <c r="G204" s="325"/>
      <c r="H204" s="325"/>
    </row>
  </sheetData>
  <sheetProtection selectLockedCells="1" selectUnlockedCells="1"/>
  <mergeCells count="33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94:B194"/>
    <mergeCell ref="D194:E194"/>
    <mergeCell ref="A195:B195"/>
    <mergeCell ref="D195:E195"/>
    <mergeCell ref="A196:B196"/>
    <mergeCell ref="D196:E196"/>
    <mergeCell ref="A187:C187"/>
    <mergeCell ref="A188:C188"/>
    <mergeCell ref="A190:H190"/>
    <mergeCell ref="A191:H191"/>
    <mergeCell ref="A193:B193"/>
    <mergeCell ref="D193:E193"/>
    <mergeCell ref="A201:H201"/>
    <mergeCell ref="A202:H202"/>
    <mergeCell ref="A203:H203"/>
    <mergeCell ref="A204:E204"/>
    <mergeCell ref="F204:H204"/>
    <mergeCell ref="A197:B197"/>
    <mergeCell ref="D197:E197"/>
    <mergeCell ref="A198:B198"/>
    <mergeCell ref="D198:E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72"/>
  <sheetViews>
    <sheetView tabSelected="1" view="pageBreakPreview" zoomScale="40" zoomScaleNormal="60" zoomScaleSheetLayoutView="40" workbookViewId="0">
      <pane ySplit="4" topLeftCell="A215" activePane="bottomLeft" state="frozen"/>
      <selection activeCell="D139" sqref="D139:H139"/>
      <selection pane="bottomLeft" activeCell="O218" sqref="O218"/>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23" customFormat="1" ht="49.5" customHeight="1" thickBot="1" x14ac:dyDescent="0.25">
      <c r="A6" s="28"/>
      <c r="B6" s="29"/>
      <c r="C6" s="30"/>
      <c r="D6" s="498" t="s">
        <v>228</v>
      </c>
      <c r="E6" s="498"/>
      <c r="F6" s="498"/>
      <c r="G6" s="498"/>
      <c r="H6" s="624"/>
    </row>
    <row r="7" spans="1:8" ht="24"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60">
        <f>F8*1.2</f>
        <v>9468</v>
      </c>
      <c r="E8" s="361">
        <f>F8*1.1</f>
        <v>8679</v>
      </c>
      <c r="F8" s="361">
        <v>7890</v>
      </c>
      <c r="G8" s="361">
        <f>F8*0.75</f>
        <v>5917.5</v>
      </c>
      <c r="H8" s="362">
        <f>F8*0.5</f>
        <v>3945</v>
      </c>
    </row>
    <row r="9" spans="1:8" s="16" customFormat="1" ht="132" customHeight="1" x14ac:dyDescent="0.2">
      <c r="A9" s="441"/>
      <c r="B9" s="435"/>
      <c r="C9" s="435"/>
      <c r="D9" s="337"/>
      <c r="E9" s="338"/>
      <c r="F9" s="338"/>
      <c r="G9" s="338"/>
      <c r="H9" s="339"/>
    </row>
    <row r="10" spans="1:8" s="16" customFormat="1" ht="142.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436">
        <f>F13*1.2</f>
        <v>12528</v>
      </c>
      <c r="E13" s="361">
        <f>F13*1.1</f>
        <v>11484.000000000002</v>
      </c>
      <c r="F13" s="361">
        <v>10440</v>
      </c>
      <c r="G13" s="361">
        <f>F13*0.75</f>
        <v>7830</v>
      </c>
      <c r="H13" s="362">
        <f>F13*0.5</f>
        <v>5220</v>
      </c>
    </row>
    <row r="14" spans="1:8" s="16" customFormat="1" ht="132" customHeight="1" x14ac:dyDescent="0.2">
      <c r="A14" s="431"/>
      <c r="B14" s="435"/>
      <c r="C14" s="435"/>
      <c r="D14" s="340"/>
      <c r="E14" s="338"/>
      <c r="F14" s="338"/>
      <c r="G14" s="338"/>
      <c r="H14" s="339"/>
    </row>
    <row r="15" spans="1:8" s="16" customFormat="1" ht="123.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1770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"2ГИС.НОВОКУЗНЕЦК"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506">
        <v>300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60">
        <f>F28*1.2</f>
        <v>26510.399999999998</v>
      </c>
      <c r="E28" s="361">
        <f>F28*1.1</f>
        <v>24301.200000000001</v>
      </c>
      <c r="F28" s="361">
        <v>22092</v>
      </c>
      <c r="G28" s="361">
        <f>F28*0.75</f>
        <v>16569</v>
      </c>
      <c r="H28" s="362">
        <f>F28*0.5</f>
        <v>11046</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436">
        <f>F33*1.2</f>
        <v>35078.400000000001</v>
      </c>
      <c r="E33" s="361">
        <f>F33*1.1</f>
        <v>32155.200000000004</v>
      </c>
      <c r="F33" s="361">
        <v>29232</v>
      </c>
      <c r="G33" s="361">
        <f>F33*0.75</f>
        <v>21924</v>
      </c>
      <c r="H33" s="362">
        <f>F33*0.5</f>
        <v>14616</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5040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"2ГИС.НОВОКУЗНЕЦК"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458">
        <v>300</v>
      </c>
      <c r="E44" s="424"/>
      <c r="F44" s="424"/>
      <c r="G44" s="424"/>
      <c r="H44" s="425"/>
    </row>
    <row r="45" spans="1:8" s="16" customFormat="1" ht="69.75" customHeight="1" x14ac:dyDescent="0.2">
      <c r="A45" s="418"/>
      <c r="B45" s="455"/>
      <c r="C45" s="457"/>
      <c r="D45" s="459"/>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459"/>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460"/>
      <c r="E47" s="428"/>
      <c r="F47" s="428"/>
      <c r="G47" s="428"/>
      <c r="H47" s="429"/>
    </row>
    <row r="48" spans="1:8" s="16" customFormat="1" ht="24.95" customHeight="1" thickBot="1" x14ac:dyDescent="0.25">
      <c r="A48" s="40"/>
      <c r="B48" s="41"/>
      <c r="C48" s="42"/>
      <c r="D48" s="498" t="s">
        <v>228</v>
      </c>
      <c r="E48" s="498"/>
      <c r="F48" s="498"/>
      <c r="G48" s="498"/>
      <c r="H48" s="624"/>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60">
        <f>F49*1.2</f>
        <v>11361.6</v>
      </c>
      <c r="E49" s="361">
        <f>F49*1.1</f>
        <v>10414.800000000001</v>
      </c>
      <c r="F49" s="361">
        <v>9468</v>
      </c>
      <c r="G49" s="361">
        <f>F49*0.75</f>
        <v>7101</v>
      </c>
      <c r="H49" s="362">
        <f>F49*0.5</f>
        <v>4734</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353"/>
      <c r="E53" s="354"/>
      <c r="F53" s="354"/>
      <c r="G53" s="354"/>
      <c r="H53" s="355"/>
    </row>
    <row r="54" spans="1:8" s="16" customFormat="1" ht="24.95" customHeight="1" thickBot="1" x14ac:dyDescent="0.25">
      <c r="A54" s="28"/>
      <c r="B54" s="29"/>
      <c r="C54" s="30"/>
      <c r="D54" s="498" t="s">
        <v>228</v>
      </c>
      <c r="E54" s="498"/>
      <c r="F54" s="498"/>
      <c r="G54" s="498"/>
      <c r="H54" s="624"/>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436">
        <f>F55*1.2</f>
        <v>12960</v>
      </c>
      <c r="E55" s="361">
        <f>F55*1.1</f>
        <v>11880.000000000002</v>
      </c>
      <c r="F55" s="361">
        <v>10800</v>
      </c>
      <c r="G55" s="361">
        <f>F55*0.75</f>
        <v>8100</v>
      </c>
      <c r="H55" s="362">
        <f>F55*0.5</f>
        <v>5400</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461"/>
      <c r="E59" s="354"/>
      <c r="F59" s="354"/>
      <c r="G59" s="354"/>
      <c r="H59" s="355"/>
    </row>
    <row r="60" spans="1:8" s="16" customFormat="1" ht="24.95" customHeight="1" thickBot="1" x14ac:dyDescent="0.25">
      <c r="A60" s="40"/>
      <c r="B60" s="41"/>
      <c r="C60" s="42"/>
      <c r="D60" s="498" t="s">
        <v>228</v>
      </c>
      <c r="E60" s="498"/>
      <c r="F60" s="498"/>
      <c r="G60" s="498"/>
      <c r="H60" s="624"/>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506">
        <v>300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510"/>
      <c r="E63" s="511"/>
      <c r="F63" s="511"/>
      <c r="G63" s="511"/>
      <c r="H63" s="512"/>
    </row>
    <row r="64" spans="1:8" ht="21.75" thickBot="1" x14ac:dyDescent="0.25">
      <c r="A64" s="40"/>
      <c r="B64" s="59"/>
      <c r="C64" s="60"/>
      <c r="D64" s="498" t="s">
        <v>228</v>
      </c>
      <c r="E64" s="498"/>
      <c r="F64" s="498"/>
      <c r="G64" s="498"/>
      <c r="H64" s="624"/>
    </row>
    <row r="65" spans="1:8" ht="50.1" customHeight="1" thickBot="1" x14ac:dyDescent="0.25">
      <c r="A65" s="386" t="s">
        <v>38</v>
      </c>
      <c r="B65" s="387"/>
      <c r="C65" s="387"/>
      <c r="D65" s="398" t="str">
        <f>"от "&amp;MIN(D66:D85)&amp;" до "&amp;MAX(D66:D85)</f>
        <v>от 2040 до 40800</v>
      </c>
      <c r="E65" s="399"/>
      <c r="F65" s="399"/>
      <c r="G65" s="399"/>
      <c r="H65" s="400"/>
    </row>
    <row r="66" spans="1:8" ht="37.5" customHeight="1" x14ac:dyDescent="0.2">
      <c r="A66" s="408" t="s">
        <v>39</v>
      </c>
      <c r="B66" s="409"/>
      <c r="C66" s="505"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411">
        <v>2040</v>
      </c>
      <c r="E66" s="412"/>
      <c r="F66" s="412"/>
      <c r="G66" s="412"/>
      <c r="H66" s="413"/>
    </row>
    <row r="67" spans="1:8" ht="37.5" customHeight="1" x14ac:dyDescent="0.2">
      <c r="A67" s="396" t="s">
        <v>40</v>
      </c>
      <c r="B67" s="397"/>
      <c r="C67" s="410"/>
      <c r="D67" s="337">
        <v>4080</v>
      </c>
      <c r="E67" s="338"/>
      <c r="F67" s="338"/>
      <c r="G67" s="338"/>
      <c r="H67" s="339"/>
    </row>
    <row r="68" spans="1:8" ht="37.5" customHeight="1" x14ac:dyDescent="0.2">
      <c r="A68" s="396" t="s">
        <v>41</v>
      </c>
      <c r="B68" s="397"/>
      <c r="C68" s="410"/>
      <c r="D68" s="337">
        <v>6120</v>
      </c>
      <c r="E68" s="338"/>
      <c r="F68" s="338"/>
      <c r="G68" s="338"/>
      <c r="H68" s="339"/>
    </row>
    <row r="69" spans="1:8" ht="37.5" customHeight="1" x14ac:dyDescent="0.2">
      <c r="A69" s="396" t="s">
        <v>42</v>
      </c>
      <c r="B69" s="397"/>
      <c r="C69" s="410"/>
      <c r="D69" s="337">
        <v>8160</v>
      </c>
      <c r="E69" s="338"/>
      <c r="F69" s="338"/>
      <c r="G69" s="338"/>
      <c r="H69" s="339"/>
    </row>
    <row r="70" spans="1:8" ht="37.5" customHeight="1" x14ac:dyDescent="0.2">
      <c r="A70" s="396" t="s">
        <v>43</v>
      </c>
      <c r="B70" s="397"/>
      <c r="C70" s="410"/>
      <c r="D70" s="337">
        <v>10200</v>
      </c>
      <c r="E70" s="338"/>
      <c r="F70" s="338"/>
      <c r="G70" s="338"/>
      <c r="H70" s="339"/>
    </row>
    <row r="71" spans="1:8" ht="37.5" customHeight="1" x14ac:dyDescent="0.2">
      <c r="A71" s="396" t="s">
        <v>44</v>
      </c>
      <c r="B71" s="397"/>
      <c r="C71" s="410"/>
      <c r="D71" s="337">
        <v>12240</v>
      </c>
      <c r="E71" s="338"/>
      <c r="F71" s="338"/>
      <c r="G71" s="338"/>
      <c r="H71" s="339"/>
    </row>
    <row r="72" spans="1:8" ht="37.5" customHeight="1" x14ac:dyDescent="0.2">
      <c r="A72" s="396" t="s">
        <v>45</v>
      </c>
      <c r="B72" s="397"/>
      <c r="C72" s="410"/>
      <c r="D72" s="337">
        <v>14280</v>
      </c>
      <c r="E72" s="338"/>
      <c r="F72" s="338"/>
      <c r="G72" s="338"/>
      <c r="H72" s="339"/>
    </row>
    <row r="73" spans="1:8" ht="37.5" customHeight="1" x14ac:dyDescent="0.2">
      <c r="A73" s="396" t="s">
        <v>46</v>
      </c>
      <c r="B73" s="397"/>
      <c r="C73" s="410"/>
      <c r="D73" s="337">
        <v>16320</v>
      </c>
      <c r="E73" s="338"/>
      <c r="F73" s="338"/>
      <c r="G73" s="338"/>
      <c r="H73" s="339"/>
    </row>
    <row r="74" spans="1:8" ht="37.5" customHeight="1" x14ac:dyDescent="0.2">
      <c r="A74" s="396" t="s">
        <v>47</v>
      </c>
      <c r="B74" s="397"/>
      <c r="C74" s="410"/>
      <c r="D74" s="337">
        <v>18360</v>
      </c>
      <c r="E74" s="338"/>
      <c r="F74" s="338"/>
      <c r="G74" s="338"/>
      <c r="H74" s="339"/>
    </row>
    <row r="75" spans="1:8" ht="37.5" customHeight="1" x14ac:dyDescent="0.2">
      <c r="A75" s="396" t="s">
        <v>48</v>
      </c>
      <c r="B75" s="397"/>
      <c r="C75" s="410"/>
      <c r="D75" s="337">
        <v>20400</v>
      </c>
      <c r="E75" s="338"/>
      <c r="F75" s="338"/>
      <c r="G75" s="338"/>
      <c r="H75" s="339"/>
    </row>
    <row r="76" spans="1:8" ht="37.5" customHeight="1" x14ac:dyDescent="0.2">
      <c r="A76" s="396" t="s">
        <v>49</v>
      </c>
      <c r="B76" s="397"/>
      <c r="C76" s="410"/>
      <c r="D76" s="337">
        <v>22440</v>
      </c>
      <c r="E76" s="338"/>
      <c r="F76" s="338"/>
      <c r="G76" s="338"/>
      <c r="H76" s="339"/>
    </row>
    <row r="77" spans="1:8" ht="37.5" customHeight="1" x14ac:dyDescent="0.2">
      <c r="A77" s="396" t="s">
        <v>50</v>
      </c>
      <c r="B77" s="397"/>
      <c r="C77" s="410"/>
      <c r="D77" s="337">
        <v>24480</v>
      </c>
      <c r="E77" s="338"/>
      <c r="F77" s="338"/>
      <c r="G77" s="338"/>
      <c r="H77" s="339"/>
    </row>
    <row r="78" spans="1:8" ht="37.5" customHeight="1" x14ac:dyDescent="0.2">
      <c r="A78" s="396" t="s">
        <v>51</v>
      </c>
      <c r="B78" s="397"/>
      <c r="C78" s="410"/>
      <c r="D78" s="337">
        <v>26520</v>
      </c>
      <c r="E78" s="338"/>
      <c r="F78" s="338"/>
      <c r="G78" s="338"/>
      <c r="H78" s="339"/>
    </row>
    <row r="79" spans="1:8" ht="37.5" customHeight="1" x14ac:dyDescent="0.2">
      <c r="A79" s="396" t="s">
        <v>52</v>
      </c>
      <c r="B79" s="397"/>
      <c r="C79" s="410"/>
      <c r="D79" s="337">
        <v>28560</v>
      </c>
      <c r="E79" s="338"/>
      <c r="F79" s="338"/>
      <c r="G79" s="338"/>
      <c r="H79" s="339"/>
    </row>
    <row r="80" spans="1:8" ht="37.5" customHeight="1" x14ac:dyDescent="0.2">
      <c r="A80" s="396" t="s">
        <v>53</v>
      </c>
      <c r="B80" s="397"/>
      <c r="C80" s="410"/>
      <c r="D80" s="337">
        <v>30600</v>
      </c>
      <c r="E80" s="338"/>
      <c r="F80" s="338"/>
      <c r="G80" s="338"/>
      <c r="H80" s="339"/>
    </row>
    <row r="81" spans="1:8" ht="37.5" customHeight="1" x14ac:dyDescent="0.2">
      <c r="A81" s="396" t="s">
        <v>54</v>
      </c>
      <c r="B81" s="397"/>
      <c r="C81" s="410"/>
      <c r="D81" s="337">
        <v>32640</v>
      </c>
      <c r="E81" s="338"/>
      <c r="F81" s="338"/>
      <c r="G81" s="338"/>
      <c r="H81" s="339"/>
    </row>
    <row r="82" spans="1:8" ht="37.5" customHeight="1" x14ac:dyDescent="0.2">
      <c r="A82" s="396" t="s">
        <v>55</v>
      </c>
      <c r="B82" s="397"/>
      <c r="C82" s="410"/>
      <c r="D82" s="337">
        <v>34680</v>
      </c>
      <c r="E82" s="338"/>
      <c r="F82" s="338"/>
      <c r="G82" s="338"/>
      <c r="H82" s="339"/>
    </row>
    <row r="83" spans="1:8" ht="37.5" customHeight="1" x14ac:dyDescent="0.2">
      <c r="A83" s="396" t="s">
        <v>56</v>
      </c>
      <c r="B83" s="397"/>
      <c r="C83" s="410"/>
      <c r="D83" s="337">
        <v>36720</v>
      </c>
      <c r="E83" s="338"/>
      <c r="F83" s="338"/>
      <c r="G83" s="338"/>
      <c r="H83" s="339"/>
    </row>
    <row r="84" spans="1:8" ht="37.5" customHeight="1" x14ac:dyDescent="0.2">
      <c r="A84" s="396" t="s">
        <v>57</v>
      </c>
      <c r="B84" s="397"/>
      <c r="C84" s="410"/>
      <c r="D84" s="337">
        <v>38760</v>
      </c>
      <c r="E84" s="338"/>
      <c r="F84" s="338"/>
      <c r="G84" s="338"/>
      <c r="H84" s="339"/>
    </row>
    <row r="85" spans="1:8" ht="37.5" customHeight="1" x14ac:dyDescent="0.2">
      <c r="A85" s="396" t="s">
        <v>58</v>
      </c>
      <c r="B85" s="397"/>
      <c r="C85" s="410"/>
      <c r="D85" s="337">
        <v>40800</v>
      </c>
      <c r="E85" s="338"/>
      <c r="F85" s="338"/>
      <c r="G85" s="338"/>
      <c r="H85" s="339"/>
    </row>
    <row r="86" spans="1:8" ht="37.5" customHeight="1" x14ac:dyDescent="0.2">
      <c r="A86" s="396" t="s">
        <v>178</v>
      </c>
      <c r="B86" s="397"/>
      <c r="C86" s="410"/>
      <c r="D86" s="337">
        <v>42840</v>
      </c>
      <c r="E86" s="338"/>
      <c r="F86" s="338"/>
      <c r="G86" s="338"/>
      <c r="H86" s="339"/>
    </row>
    <row r="87" spans="1:8" ht="37.5" customHeight="1" x14ac:dyDescent="0.2">
      <c r="A87" s="396" t="s">
        <v>179</v>
      </c>
      <c r="B87" s="397"/>
      <c r="C87" s="410"/>
      <c r="D87" s="337">
        <v>44880</v>
      </c>
      <c r="E87" s="338"/>
      <c r="F87" s="338"/>
      <c r="G87" s="338"/>
      <c r="H87" s="339"/>
    </row>
    <row r="88" spans="1:8" ht="37.5" customHeight="1" x14ac:dyDescent="0.2">
      <c r="A88" s="396" t="s">
        <v>180</v>
      </c>
      <c r="B88" s="397"/>
      <c r="C88" s="410"/>
      <c r="D88" s="337">
        <v>46920</v>
      </c>
      <c r="E88" s="338"/>
      <c r="F88" s="338"/>
      <c r="G88" s="338"/>
      <c r="H88" s="339"/>
    </row>
    <row r="89" spans="1:8" ht="37.5" customHeight="1" x14ac:dyDescent="0.2">
      <c r="A89" s="396" t="s">
        <v>181</v>
      </c>
      <c r="B89" s="397"/>
      <c r="C89" s="410"/>
      <c r="D89" s="337">
        <v>48960</v>
      </c>
      <c r="E89" s="338"/>
      <c r="F89" s="338"/>
      <c r="G89" s="338"/>
      <c r="H89" s="339"/>
    </row>
    <row r="90" spans="1:8" ht="37.5" customHeight="1" x14ac:dyDescent="0.2">
      <c r="A90" s="396" t="s">
        <v>182</v>
      </c>
      <c r="B90" s="397"/>
      <c r="C90" s="410"/>
      <c r="D90" s="337">
        <v>51000</v>
      </c>
      <c r="E90" s="338"/>
      <c r="F90" s="338"/>
      <c r="G90" s="338"/>
      <c r="H90" s="339"/>
    </row>
    <row r="91" spans="1:8" ht="37.5" customHeight="1" x14ac:dyDescent="0.2">
      <c r="A91" s="396" t="s">
        <v>183</v>
      </c>
      <c r="B91" s="397"/>
      <c r="C91" s="410"/>
      <c r="D91" s="337">
        <v>53040</v>
      </c>
      <c r="E91" s="338"/>
      <c r="F91" s="338"/>
      <c r="G91" s="338"/>
      <c r="H91" s="339"/>
    </row>
    <row r="92" spans="1:8" ht="37.5" customHeight="1" x14ac:dyDescent="0.2">
      <c r="A92" s="396" t="s">
        <v>184</v>
      </c>
      <c r="B92" s="397"/>
      <c r="C92" s="410"/>
      <c r="D92" s="337">
        <v>55080</v>
      </c>
      <c r="E92" s="338"/>
      <c r="F92" s="338"/>
      <c r="G92" s="338"/>
      <c r="H92" s="339"/>
    </row>
    <row r="93" spans="1:8" ht="37.5" customHeight="1" x14ac:dyDescent="0.2">
      <c r="A93" s="396" t="s">
        <v>185</v>
      </c>
      <c r="B93" s="397"/>
      <c r="C93" s="410"/>
      <c r="D93" s="337">
        <v>57120</v>
      </c>
      <c r="E93" s="338"/>
      <c r="F93" s="338"/>
      <c r="G93" s="338"/>
      <c r="H93" s="339"/>
    </row>
    <row r="94" spans="1:8" ht="37.5" customHeight="1" x14ac:dyDescent="0.2">
      <c r="A94" s="396" t="s">
        <v>186</v>
      </c>
      <c r="B94" s="397"/>
      <c r="C94" s="410"/>
      <c r="D94" s="337">
        <v>59160</v>
      </c>
      <c r="E94" s="338"/>
      <c r="F94" s="338"/>
      <c r="G94" s="338"/>
      <c r="H94" s="339"/>
    </row>
    <row r="95" spans="1:8" ht="37.5" customHeight="1" thickBot="1" x14ac:dyDescent="0.25">
      <c r="A95" s="396" t="s">
        <v>187</v>
      </c>
      <c r="B95" s="397"/>
      <c r="C95" s="647"/>
      <c r="D95" s="337">
        <v>61200</v>
      </c>
      <c r="E95" s="338"/>
      <c r="F95" s="338"/>
      <c r="G95" s="338"/>
      <c r="H95" s="339"/>
    </row>
    <row r="96" spans="1:8" s="16" customFormat="1" ht="24.95" customHeight="1" thickBot="1" x14ac:dyDescent="0.25">
      <c r="A96" s="40"/>
      <c r="B96" s="152"/>
      <c r="C96" s="60"/>
      <c r="D96" s="570" t="s">
        <v>234</v>
      </c>
      <c r="E96" s="570"/>
      <c r="F96" s="570"/>
      <c r="G96" s="570"/>
      <c r="H96" s="593"/>
    </row>
    <row r="97" spans="1:8" s="16" customFormat="1" ht="24.95" customHeight="1" thickBot="1" x14ac:dyDescent="0.25">
      <c r="A97" s="153"/>
      <c r="B97" s="55"/>
      <c r="C97" s="56"/>
      <c r="D97" s="154" t="s">
        <v>168</v>
      </c>
      <c r="E97" s="155" t="s">
        <v>169</v>
      </c>
      <c r="F97" s="156" t="s">
        <v>170</v>
      </c>
      <c r="G97" s="155" t="s">
        <v>171</v>
      </c>
      <c r="H97" s="157" t="s">
        <v>172</v>
      </c>
    </row>
    <row r="98" spans="1:8" s="16" customFormat="1" ht="48" customHeight="1" x14ac:dyDescent="0.2">
      <c r="A98" s="440" t="s">
        <v>235</v>
      </c>
      <c r="B98" s="434" t="s">
        <v>27</v>
      </c>
      <c r="C9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8" s="360">
        <f>F98*1.2</f>
        <v>9468</v>
      </c>
      <c r="E98" s="361">
        <f>F98*1.1</f>
        <v>8679</v>
      </c>
      <c r="F98" s="361">
        <v>7890</v>
      </c>
      <c r="G98" s="361">
        <f>F98*0.75</f>
        <v>5917.5</v>
      </c>
      <c r="H98" s="362">
        <f>F98*0.5</f>
        <v>3945</v>
      </c>
    </row>
    <row r="99" spans="1:8" s="16" customFormat="1" ht="132" customHeight="1" x14ac:dyDescent="0.2">
      <c r="A99" s="441"/>
      <c r="B99" s="435"/>
      <c r="C99" s="435"/>
      <c r="D99" s="337"/>
      <c r="E99" s="338"/>
      <c r="F99" s="338"/>
      <c r="G99" s="338"/>
      <c r="H99" s="339"/>
    </row>
    <row r="100" spans="1:8" s="16" customFormat="1" ht="97.5" customHeight="1" x14ac:dyDescent="0.2">
      <c r="A100" s="441"/>
      <c r="B100" s="24" t="s">
        <v>12</v>
      </c>
      <c r="C10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0" s="337"/>
      <c r="E100" s="338"/>
      <c r="F100" s="338"/>
      <c r="G100" s="338"/>
      <c r="H100" s="339"/>
    </row>
    <row r="101" spans="1:8" s="16" customFormat="1" ht="166.5" customHeight="1" thickBot="1" x14ac:dyDescent="0.25">
      <c r="A101" s="443"/>
      <c r="B101" s="26" t="s">
        <v>13</v>
      </c>
      <c r="C1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1" s="353"/>
      <c r="E101" s="354"/>
      <c r="F101" s="354"/>
      <c r="G101" s="354"/>
      <c r="H101" s="355"/>
    </row>
    <row r="102" spans="1:8" s="16" customFormat="1" ht="24.95" customHeight="1" thickBot="1" x14ac:dyDescent="0.25">
      <c r="A102" s="28"/>
      <c r="B102" s="29"/>
      <c r="C102" s="30"/>
      <c r="D102" s="498"/>
      <c r="E102" s="498"/>
      <c r="F102" s="498"/>
      <c r="G102" s="498"/>
      <c r="H102" s="624"/>
    </row>
    <row r="103" spans="1:8" s="16" customFormat="1" ht="48" customHeight="1" x14ac:dyDescent="0.2">
      <c r="A103" s="430" t="s">
        <v>236</v>
      </c>
      <c r="B103" s="434" t="s">
        <v>27</v>
      </c>
      <c r="C10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3" s="436">
        <f>F103*1.2</f>
        <v>12528</v>
      </c>
      <c r="E103" s="361">
        <f>F103*1.1</f>
        <v>11484.000000000002</v>
      </c>
      <c r="F103" s="361">
        <v>10440</v>
      </c>
      <c r="G103" s="361">
        <f>F103*0.75</f>
        <v>7830</v>
      </c>
      <c r="H103" s="362">
        <f>F103*0.5</f>
        <v>5220</v>
      </c>
    </row>
    <row r="104" spans="1:8" s="16" customFormat="1" ht="132" customHeight="1" x14ac:dyDescent="0.2">
      <c r="A104" s="431"/>
      <c r="B104" s="435"/>
      <c r="C104" s="435"/>
      <c r="D104" s="340"/>
      <c r="E104" s="338"/>
      <c r="F104" s="338"/>
      <c r="G104" s="338"/>
      <c r="H104" s="339"/>
    </row>
    <row r="105" spans="1:8" s="16" customFormat="1" ht="97.5" customHeight="1" x14ac:dyDescent="0.2">
      <c r="A105" s="431"/>
      <c r="B105" s="24" t="s">
        <v>12</v>
      </c>
      <c r="C10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5" s="340"/>
      <c r="E105" s="338"/>
      <c r="F105" s="338"/>
      <c r="G105" s="338"/>
      <c r="H105" s="339"/>
    </row>
    <row r="106" spans="1:8" s="16" customFormat="1" ht="166.5" customHeight="1" x14ac:dyDescent="0.2">
      <c r="A106" s="431"/>
      <c r="B106" s="31" t="s">
        <v>13</v>
      </c>
      <c r="C10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6" s="340"/>
      <c r="E106" s="338"/>
      <c r="F106" s="338"/>
      <c r="G106" s="338"/>
      <c r="H106" s="339"/>
    </row>
    <row r="107" spans="1:8" s="16" customFormat="1" ht="92.25" customHeight="1" thickBot="1" x14ac:dyDescent="0.25">
      <c r="A107" s="468"/>
      <c r="B107" s="26" t="s">
        <v>16</v>
      </c>
      <c r="C10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7" s="461"/>
      <c r="E107" s="354"/>
      <c r="F107" s="354"/>
      <c r="G107" s="354"/>
      <c r="H107" s="355"/>
    </row>
    <row r="108" spans="1:8" s="16" customFormat="1" ht="24.95" customHeight="1" thickBot="1" x14ac:dyDescent="0.25">
      <c r="A108" s="40"/>
      <c r="B108" s="41"/>
      <c r="C108" s="42"/>
      <c r="D108" s="498"/>
      <c r="E108" s="498"/>
      <c r="F108" s="498"/>
      <c r="G108" s="498"/>
      <c r="H108" s="624"/>
    </row>
    <row r="109" spans="1:8" s="16" customFormat="1" ht="50.1" customHeight="1" x14ac:dyDescent="0.2">
      <c r="A109" s="417" t="s">
        <v>237</v>
      </c>
      <c r="B109" s="454" t="s">
        <v>23</v>
      </c>
      <c r="C10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9" s="506">
        <v>300</v>
      </c>
      <c r="E109" s="507"/>
      <c r="F109" s="507"/>
      <c r="G109" s="507"/>
      <c r="H109" s="508"/>
    </row>
    <row r="110" spans="1:8" s="16" customFormat="1" ht="94.5" customHeight="1" x14ac:dyDescent="0.2">
      <c r="A110" s="418"/>
      <c r="B110" s="455"/>
      <c r="C110" s="457"/>
      <c r="D110" s="459"/>
      <c r="E110" s="426"/>
      <c r="F110" s="426"/>
      <c r="G110" s="426"/>
      <c r="H110" s="509"/>
    </row>
    <row r="111" spans="1:8" s="16" customFormat="1" ht="163.5" customHeight="1" thickBot="1" x14ac:dyDescent="0.25">
      <c r="A111" s="419"/>
      <c r="B111" s="43" t="s">
        <v>13</v>
      </c>
      <c r="C11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510"/>
      <c r="E111" s="511"/>
      <c r="F111" s="511"/>
      <c r="G111" s="511"/>
      <c r="H111" s="512"/>
    </row>
    <row r="112" spans="1:8" s="16" customFormat="1" ht="24.95" customHeight="1" thickBot="1" x14ac:dyDescent="0.25">
      <c r="A112" s="40"/>
      <c r="B112" s="59"/>
      <c r="C112" s="60"/>
      <c r="D112" s="570" t="s">
        <v>234</v>
      </c>
      <c r="E112" s="570"/>
      <c r="F112" s="570"/>
      <c r="G112" s="570"/>
      <c r="H112" s="593"/>
    </row>
    <row r="113" spans="1:8" s="16" customFormat="1" ht="50.1" customHeight="1" thickBot="1" x14ac:dyDescent="0.25">
      <c r="A113" s="386" t="s">
        <v>38</v>
      </c>
      <c r="B113" s="387"/>
      <c r="C113" s="387"/>
      <c r="D113" s="621" t="str">
        <f>"от "&amp;MIN(D114:D132)&amp;" до "&amp;MAX(D114:D132)</f>
        <v>от 2040 до 38760</v>
      </c>
      <c r="E113" s="622"/>
      <c r="F113" s="622"/>
      <c r="G113" s="622"/>
      <c r="H113" s="623"/>
    </row>
    <row r="114" spans="1:8" ht="37.5" customHeight="1" x14ac:dyDescent="0.2">
      <c r="A114" s="408" t="s">
        <v>238</v>
      </c>
      <c r="B114" s="409"/>
      <c r="C114" s="505"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411">
        <v>2040</v>
      </c>
      <c r="E114" s="412"/>
      <c r="F114" s="412"/>
      <c r="G114" s="412"/>
      <c r="H114" s="413"/>
    </row>
    <row r="115" spans="1:8" ht="37.5" customHeight="1" x14ac:dyDescent="0.2">
      <c r="A115" s="396" t="s">
        <v>239</v>
      </c>
      <c r="B115" s="397"/>
      <c r="C115" s="410"/>
      <c r="D115" s="411">
        <v>4080</v>
      </c>
      <c r="E115" s="412"/>
      <c r="F115" s="412"/>
      <c r="G115" s="412"/>
      <c r="H115" s="413"/>
    </row>
    <row r="116" spans="1:8" ht="37.5" customHeight="1" x14ac:dyDescent="0.2">
      <c r="A116" s="396" t="s">
        <v>240</v>
      </c>
      <c r="B116" s="397"/>
      <c r="C116" s="410"/>
      <c r="D116" s="411">
        <v>6120</v>
      </c>
      <c r="E116" s="412"/>
      <c r="F116" s="412"/>
      <c r="G116" s="412"/>
      <c r="H116" s="413"/>
    </row>
    <row r="117" spans="1:8" ht="37.5" customHeight="1" x14ac:dyDescent="0.2">
      <c r="A117" s="396" t="s">
        <v>241</v>
      </c>
      <c r="B117" s="397"/>
      <c r="C117" s="410"/>
      <c r="D117" s="411">
        <v>8160</v>
      </c>
      <c r="E117" s="412"/>
      <c r="F117" s="412"/>
      <c r="G117" s="412"/>
      <c r="H117" s="413"/>
    </row>
    <row r="118" spans="1:8" ht="37.5" customHeight="1" x14ac:dyDescent="0.2">
      <c r="A118" s="396" t="s">
        <v>242</v>
      </c>
      <c r="B118" s="397"/>
      <c r="C118" s="410"/>
      <c r="D118" s="411">
        <v>10200</v>
      </c>
      <c r="E118" s="412"/>
      <c r="F118" s="412"/>
      <c r="G118" s="412"/>
      <c r="H118" s="413"/>
    </row>
    <row r="119" spans="1:8" ht="37.5" customHeight="1" x14ac:dyDescent="0.2">
      <c r="A119" s="396" t="s">
        <v>243</v>
      </c>
      <c r="B119" s="397"/>
      <c r="C119" s="410"/>
      <c r="D119" s="411">
        <v>12240</v>
      </c>
      <c r="E119" s="412"/>
      <c r="F119" s="412"/>
      <c r="G119" s="412"/>
      <c r="H119" s="413"/>
    </row>
    <row r="120" spans="1:8" ht="37.5" customHeight="1" x14ac:dyDescent="0.2">
      <c r="A120" s="396" t="s">
        <v>244</v>
      </c>
      <c r="B120" s="397"/>
      <c r="C120" s="410"/>
      <c r="D120" s="411">
        <v>14280</v>
      </c>
      <c r="E120" s="412"/>
      <c r="F120" s="412"/>
      <c r="G120" s="412"/>
      <c r="H120" s="413"/>
    </row>
    <row r="121" spans="1:8" ht="37.5" customHeight="1" x14ac:dyDescent="0.2">
      <c r="A121" s="396" t="s">
        <v>245</v>
      </c>
      <c r="B121" s="397"/>
      <c r="C121" s="410"/>
      <c r="D121" s="411">
        <v>16320</v>
      </c>
      <c r="E121" s="412"/>
      <c r="F121" s="412"/>
      <c r="G121" s="412"/>
      <c r="H121" s="413"/>
    </row>
    <row r="122" spans="1:8" ht="37.5" customHeight="1" x14ac:dyDescent="0.2">
      <c r="A122" s="396" t="s">
        <v>246</v>
      </c>
      <c r="B122" s="397"/>
      <c r="C122" s="410"/>
      <c r="D122" s="411">
        <v>18360</v>
      </c>
      <c r="E122" s="412"/>
      <c r="F122" s="412"/>
      <c r="G122" s="412"/>
      <c r="H122" s="413"/>
    </row>
    <row r="123" spans="1:8" ht="37.5" customHeight="1" x14ac:dyDescent="0.2">
      <c r="A123" s="396" t="s">
        <v>247</v>
      </c>
      <c r="B123" s="397"/>
      <c r="C123" s="410"/>
      <c r="D123" s="411">
        <v>20400</v>
      </c>
      <c r="E123" s="412"/>
      <c r="F123" s="412"/>
      <c r="G123" s="412"/>
      <c r="H123" s="413"/>
    </row>
    <row r="124" spans="1:8" ht="37.5" customHeight="1" x14ac:dyDescent="0.2">
      <c r="A124" s="396" t="s">
        <v>248</v>
      </c>
      <c r="B124" s="397"/>
      <c r="C124" s="410"/>
      <c r="D124" s="411">
        <v>22440</v>
      </c>
      <c r="E124" s="412"/>
      <c r="F124" s="412"/>
      <c r="G124" s="412"/>
      <c r="H124" s="413"/>
    </row>
    <row r="125" spans="1:8" ht="37.5" customHeight="1" x14ac:dyDescent="0.2">
      <c r="A125" s="396" t="s">
        <v>249</v>
      </c>
      <c r="B125" s="397"/>
      <c r="C125" s="410"/>
      <c r="D125" s="411">
        <v>24480</v>
      </c>
      <c r="E125" s="412"/>
      <c r="F125" s="412"/>
      <c r="G125" s="412"/>
      <c r="H125" s="413"/>
    </row>
    <row r="126" spans="1:8" ht="37.5" customHeight="1" x14ac:dyDescent="0.2">
      <c r="A126" s="396" t="s">
        <v>250</v>
      </c>
      <c r="B126" s="397"/>
      <c r="C126" s="410"/>
      <c r="D126" s="411">
        <v>26520</v>
      </c>
      <c r="E126" s="412"/>
      <c r="F126" s="412"/>
      <c r="G126" s="412"/>
      <c r="H126" s="413"/>
    </row>
    <row r="127" spans="1:8" ht="37.5" customHeight="1" x14ac:dyDescent="0.2">
      <c r="A127" s="396" t="s">
        <v>251</v>
      </c>
      <c r="B127" s="397"/>
      <c r="C127" s="410"/>
      <c r="D127" s="411">
        <v>28560</v>
      </c>
      <c r="E127" s="412"/>
      <c r="F127" s="412"/>
      <c r="G127" s="412"/>
      <c r="H127" s="413"/>
    </row>
    <row r="128" spans="1:8" ht="37.5" customHeight="1" x14ac:dyDescent="0.2">
      <c r="A128" s="396" t="s">
        <v>252</v>
      </c>
      <c r="B128" s="397"/>
      <c r="C128" s="410"/>
      <c r="D128" s="411">
        <v>30600</v>
      </c>
      <c r="E128" s="412"/>
      <c r="F128" s="412"/>
      <c r="G128" s="412"/>
      <c r="H128" s="413"/>
    </row>
    <row r="129" spans="1:8" ht="37.5" customHeight="1" x14ac:dyDescent="0.2">
      <c r="A129" s="396" t="s">
        <v>253</v>
      </c>
      <c r="B129" s="397"/>
      <c r="C129" s="410"/>
      <c r="D129" s="411">
        <v>32640</v>
      </c>
      <c r="E129" s="412"/>
      <c r="F129" s="412"/>
      <c r="G129" s="412"/>
      <c r="H129" s="413"/>
    </row>
    <row r="130" spans="1:8" ht="37.5" customHeight="1" x14ac:dyDescent="0.2">
      <c r="A130" s="396" t="s">
        <v>254</v>
      </c>
      <c r="B130" s="397"/>
      <c r="C130" s="410"/>
      <c r="D130" s="411">
        <v>34680</v>
      </c>
      <c r="E130" s="412"/>
      <c r="F130" s="412"/>
      <c r="G130" s="412"/>
      <c r="H130" s="413"/>
    </row>
    <row r="131" spans="1:8" ht="37.5" customHeight="1" x14ac:dyDescent="0.2">
      <c r="A131" s="396" t="s">
        <v>255</v>
      </c>
      <c r="B131" s="397"/>
      <c r="C131" s="410"/>
      <c r="D131" s="411">
        <v>36720</v>
      </c>
      <c r="E131" s="412"/>
      <c r="F131" s="412"/>
      <c r="G131" s="412"/>
      <c r="H131" s="413"/>
    </row>
    <row r="132" spans="1:8" ht="37.5" customHeight="1" x14ac:dyDescent="0.2">
      <c r="A132" s="396" t="s">
        <v>256</v>
      </c>
      <c r="B132" s="397"/>
      <c r="C132" s="410"/>
      <c r="D132" s="411">
        <v>38760</v>
      </c>
      <c r="E132" s="412"/>
      <c r="F132" s="412"/>
      <c r="G132" s="412"/>
      <c r="H132" s="413"/>
    </row>
    <row r="133" spans="1:8" ht="37.5" customHeight="1" x14ac:dyDescent="0.2">
      <c r="A133" s="396" t="s">
        <v>257</v>
      </c>
      <c r="B133" s="397"/>
      <c r="C133" s="410"/>
      <c r="D133" s="411">
        <v>40800</v>
      </c>
      <c r="E133" s="412"/>
      <c r="F133" s="412"/>
      <c r="G133" s="412"/>
      <c r="H133" s="413"/>
    </row>
    <row r="134" spans="1:8" ht="37.5" customHeight="1" x14ac:dyDescent="0.2">
      <c r="A134" s="396" t="s">
        <v>258</v>
      </c>
      <c r="B134" s="397"/>
      <c r="C134" s="410"/>
      <c r="D134" s="411">
        <v>42840</v>
      </c>
      <c r="E134" s="412"/>
      <c r="F134" s="412"/>
      <c r="G134" s="412"/>
      <c r="H134" s="413"/>
    </row>
    <row r="135" spans="1:8" ht="37.5" customHeight="1" x14ac:dyDescent="0.2">
      <c r="A135" s="396" t="s">
        <v>259</v>
      </c>
      <c r="B135" s="397"/>
      <c r="C135" s="410"/>
      <c r="D135" s="411">
        <v>44880</v>
      </c>
      <c r="E135" s="412"/>
      <c r="F135" s="412"/>
      <c r="G135" s="412"/>
      <c r="H135" s="413"/>
    </row>
    <row r="136" spans="1:8" ht="37.5" customHeight="1" x14ac:dyDescent="0.2">
      <c r="A136" s="396" t="s">
        <v>260</v>
      </c>
      <c r="B136" s="397"/>
      <c r="C136" s="410"/>
      <c r="D136" s="411">
        <v>46920</v>
      </c>
      <c r="E136" s="412"/>
      <c r="F136" s="412"/>
      <c r="G136" s="412"/>
      <c r="H136" s="413"/>
    </row>
    <row r="137" spans="1:8" ht="37.5" customHeight="1" x14ac:dyDescent="0.2">
      <c r="A137" s="396" t="s">
        <v>261</v>
      </c>
      <c r="B137" s="397"/>
      <c r="C137" s="410"/>
      <c r="D137" s="411">
        <v>48960</v>
      </c>
      <c r="E137" s="412"/>
      <c r="F137" s="412"/>
      <c r="G137" s="412"/>
      <c r="H137" s="413"/>
    </row>
    <row r="138" spans="1:8" ht="37.5" customHeight="1" x14ac:dyDescent="0.2">
      <c r="A138" s="396" t="s">
        <v>262</v>
      </c>
      <c r="B138" s="397"/>
      <c r="C138" s="410"/>
      <c r="D138" s="411">
        <v>51000</v>
      </c>
      <c r="E138" s="412"/>
      <c r="F138" s="412"/>
      <c r="G138" s="412"/>
      <c r="H138" s="413"/>
    </row>
    <row r="139" spans="1:8" ht="37.5" customHeight="1" x14ac:dyDescent="0.2">
      <c r="A139" s="396" t="s">
        <v>263</v>
      </c>
      <c r="B139" s="397"/>
      <c r="C139" s="410"/>
      <c r="D139" s="411">
        <v>53040</v>
      </c>
      <c r="E139" s="412"/>
      <c r="F139" s="412"/>
      <c r="G139" s="412"/>
      <c r="H139" s="413"/>
    </row>
    <row r="140" spans="1:8" ht="37.5" customHeight="1" x14ac:dyDescent="0.2">
      <c r="A140" s="396" t="s">
        <v>264</v>
      </c>
      <c r="B140" s="397"/>
      <c r="C140" s="410"/>
      <c r="D140" s="411">
        <v>55080</v>
      </c>
      <c r="E140" s="412"/>
      <c r="F140" s="412"/>
      <c r="G140" s="412"/>
      <c r="H140" s="413"/>
    </row>
    <row r="141" spans="1:8" ht="37.5" customHeight="1" x14ac:dyDescent="0.2">
      <c r="A141" s="396" t="s">
        <v>265</v>
      </c>
      <c r="B141" s="397"/>
      <c r="C141" s="410"/>
      <c r="D141" s="411">
        <v>57120</v>
      </c>
      <c r="E141" s="412"/>
      <c r="F141" s="412"/>
      <c r="G141" s="412"/>
      <c r="H141" s="413"/>
    </row>
    <row r="142" spans="1:8" ht="37.5" customHeight="1" x14ac:dyDescent="0.2">
      <c r="A142" s="396" t="s">
        <v>266</v>
      </c>
      <c r="B142" s="397"/>
      <c r="C142" s="410"/>
      <c r="D142" s="411">
        <v>59160</v>
      </c>
      <c r="E142" s="412"/>
      <c r="F142" s="412"/>
      <c r="G142" s="412"/>
      <c r="H142" s="413"/>
    </row>
    <row r="143" spans="1:8" ht="37.5" customHeight="1" thickBot="1" x14ac:dyDescent="0.25">
      <c r="A143" s="396" t="s">
        <v>267</v>
      </c>
      <c r="B143" s="397"/>
      <c r="C143" s="647"/>
      <c r="D143" s="411">
        <v>61200</v>
      </c>
      <c r="E143" s="412"/>
      <c r="F143" s="412"/>
      <c r="G143" s="412"/>
      <c r="H143" s="413"/>
    </row>
    <row r="144" spans="1:8" ht="50.1" customHeight="1" thickBot="1" x14ac:dyDescent="0.25">
      <c r="A144" s="386" t="s">
        <v>59</v>
      </c>
      <c r="B144" s="387"/>
      <c r="C144" s="387"/>
      <c r="D144" s="398" t="str">
        <f>"от "&amp;MIN(D145:D154)&amp;" до "&amp;MAX(D145:D154)</f>
        <v>от 240 до 7494</v>
      </c>
      <c r="E144" s="399"/>
      <c r="F144" s="399"/>
      <c r="G144" s="399"/>
      <c r="H144" s="400"/>
    </row>
    <row r="145" spans="1:8" ht="151.5" x14ac:dyDescent="0.2">
      <c r="A145" s="62" t="s">
        <v>60</v>
      </c>
      <c r="B145" s="63" t="s">
        <v>13</v>
      </c>
      <c r="C145" s="64" t="str">
        <f t="shared" ref="C14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5" s="411">
        <v>1110</v>
      </c>
      <c r="E145" s="412"/>
      <c r="F145" s="412"/>
      <c r="G145" s="412"/>
      <c r="H145" s="413"/>
    </row>
    <row r="146" spans="1:8" ht="37.5" customHeight="1" x14ac:dyDescent="0.2">
      <c r="A146" s="335" t="s">
        <v>61</v>
      </c>
      <c r="B146" s="503"/>
      <c r="C146" s="4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337">
        <v>300</v>
      </c>
      <c r="E146" s="338"/>
      <c r="F146" s="338"/>
      <c r="G146" s="338"/>
      <c r="H146" s="339"/>
    </row>
    <row r="147" spans="1:8" ht="37.5" customHeight="1" x14ac:dyDescent="0.2">
      <c r="A147" s="335" t="s">
        <v>62</v>
      </c>
      <c r="B147" s="503"/>
      <c r="C147" s="404"/>
      <c r="D147" s="337">
        <v>7494</v>
      </c>
      <c r="E147" s="338"/>
      <c r="F147" s="338"/>
      <c r="G147" s="338"/>
      <c r="H147" s="339"/>
    </row>
    <row r="148" spans="1:8" ht="37.5" customHeight="1" x14ac:dyDescent="0.2">
      <c r="A148" s="335" t="s">
        <v>63</v>
      </c>
      <c r="B148" s="503"/>
      <c r="C148" s="404"/>
      <c r="D148" s="337">
        <v>1656</v>
      </c>
      <c r="E148" s="338"/>
      <c r="F148" s="338"/>
      <c r="G148" s="338"/>
      <c r="H148" s="339"/>
    </row>
    <row r="149" spans="1:8" ht="37.5" customHeight="1" x14ac:dyDescent="0.2">
      <c r="A149" s="335" t="s">
        <v>64</v>
      </c>
      <c r="B149" s="336"/>
      <c r="C149" s="404"/>
      <c r="D149" s="337">
        <v>4488</v>
      </c>
      <c r="E149" s="338"/>
      <c r="F149" s="338"/>
      <c r="G149" s="338"/>
      <c r="H149" s="339"/>
    </row>
    <row r="150" spans="1:8" ht="37.5" customHeight="1" x14ac:dyDescent="0.2">
      <c r="A150" s="335" t="s">
        <v>65</v>
      </c>
      <c r="B150" s="503"/>
      <c r="C150" s="404"/>
      <c r="D150" s="337">
        <v>240</v>
      </c>
      <c r="E150" s="338"/>
      <c r="F150" s="338"/>
      <c r="G150" s="338"/>
      <c r="H150" s="339"/>
    </row>
    <row r="151" spans="1:8" ht="37.5" customHeight="1" x14ac:dyDescent="0.2">
      <c r="A151" s="335" t="s">
        <v>66</v>
      </c>
      <c r="B151" s="503"/>
      <c r="C151" s="404"/>
      <c r="D151" s="337">
        <v>240</v>
      </c>
      <c r="E151" s="338"/>
      <c r="F151" s="338"/>
      <c r="G151" s="338"/>
      <c r="H151" s="339"/>
    </row>
    <row r="152" spans="1:8" ht="37.5" customHeight="1" x14ac:dyDescent="0.2">
      <c r="A152" s="335" t="s">
        <v>67</v>
      </c>
      <c r="B152" s="503"/>
      <c r="C152" s="404"/>
      <c r="D152" s="337">
        <v>480</v>
      </c>
      <c r="E152" s="338"/>
      <c r="F152" s="338"/>
      <c r="G152" s="338"/>
      <c r="H152" s="339"/>
    </row>
    <row r="153" spans="1:8" ht="37.5" customHeight="1" x14ac:dyDescent="0.2">
      <c r="A153" s="335" t="s">
        <v>68</v>
      </c>
      <c r="B153" s="503"/>
      <c r="C153" s="404"/>
      <c r="D153" s="337">
        <v>720</v>
      </c>
      <c r="E153" s="338"/>
      <c r="F153" s="338"/>
      <c r="G153" s="338"/>
      <c r="H153" s="339"/>
    </row>
    <row r="154" spans="1:8" ht="37.5" customHeight="1" thickBot="1" x14ac:dyDescent="0.25">
      <c r="A154" s="348" t="s">
        <v>69</v>
      </c>
      <c r="B154" s="504"/>
      <c r="C154" s="405"/>
      <c r="D154" s="367">
        <v>4896</v>
      </c>
      <c r="E154" s="351"/>
      <c r="F154" s="351"/>
      <c r="G154" s="351"/>
      <c r="H154" s="352"/>
    </row>
    <row r="155" spans="1:8" s="16" customFormat="1" ht="117.75" customHeight="1" thickBot="1" x14ac:dyDescent="0.25">
      <c r="A155" s="501" t="s">
        <v>71</v>
      </c>
      <c r="B155" s="502"/>
      <c r="C15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5" s="354">
        <v>30</v>
      </c>
      <c r="E155" s="354"/>
      <c r="F155" s="354"/>
      <c r="G155" s="354"/>
      <c r="H155" s="355"/>
    </row>
    <row r="156" spans="1:8" ht="50.1" customHeight="1" thickBot="1" x14ac:dyDescent="0.25">
      <c r="A156" s="341" t="s">
        <v>72</v>
      </c>
      <c r="B156" s="342"/>
      <c r="C156" s="21"/>
      <c r="D156" s="343" t="e">
        <f>"от "&amp;MIN(D158,D178:H179,#REF!,D180:H194)&amp;" до "&amp;MAX(D158,D178:H179,#REF!,D180:H194)</f>
        <v>#REF!</v>
      </c>
      <c r="E156" s="343"/>
      <c r="F156" s="343"/>
      <c r="G156" s="343"/>
      <c r="H156" s="344"/>
    </row>
    <row r="157" spans="1:8" ht="21.75" thickBot="1" x14ac:dyDescent="0.25">
      <c r="A157" s="497"/>
      <c r="B157" s="498"/>
      <c r="C157" s="60"/>
      <c r="D157" s="499"/>
      <c r="E157" s="499"/>
      <c r="F157" s="499"/>
      <c r="G157" s="499"/>
      <c r="H157" s="500"/>
    </row>
    <row r="158" spans="1:8" ht="54.75" customHeight="1" thickBot="1" x14ac:dyDescent="0.25">
      <c r="A158" s="374" t="s">
        <v>73</v>
      </c>
      <c r="B158" s="375"/>
      <c r="C15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58" s="379">
        <v>8520</v>
      </c>
      <c r="E158" s="379"/>
      <c r="F158" s="379"/>
      <c r="G158" s="379"/>
      <c r="H158" s="380"/>
    </row>
    <row r="159" spans="1:8" ht="54.75" customHeight="1" thickBot="1" x14ac:dyDescent="0.25">
      <c r="A159" s="381" t="s">
        <v>74</v>
      </c>
      <c r="B159" s="382"/>
      <c r="C159" s="377"/>
      <c r="D159" s="383" t="s">
        <v>75</v>
      </c>
      <c r="E159" s="384"/>
      <c r="F159" s="384"/>
      <c r="G159" s="384"/>
      <c r="H159" s="385"/>
    </row>
    <row r="160" spans="1:8" ht="54.75" customHeight="1" x14ac:dyDescent="0.2">
      <c r="A160" s="363" t="s">
        <v>76</v>
      </c>
      <c r="B160" s="364"/>
      <c r="C160" s="377"/>
      <c r="D160" s="368">
        <f>D158/4</f>
        <v>2130</v>
      </c>
      <c r="E160" s="368"/>
      <c r="F160" s="368"/>
      <c r="G160" s="368"/>
      <c r="H160" s="369"/>
    </row>
    <row r="161" spans="1:8" ht="54.75" customHeight="1" x14ac:dyDescent="0.2">
      <c r="A161" s="363" t="s">
        <v>77</v>
      </c>
      <c r="B161" s="364"/>
      <c r="C161" s="377"/>
      <c r="D161" s="368">
        <f>D158/5</f>
        <v>1704</v>
      </c>
      <c r="E161" s="368"/>
      <c r="F161" s="368"/>
      <c r="G161" s="368"/>
      <c r="H161" s="369"/>
    </row>
    <row r="162" spans="1:8" ht="54.75" customHeight="1" x14ac:dyDescent="0.2">
      <c r="A162" s="363" t="s">
        <v>78</v>
      </c>
      <c r="B162" s="364"/>
      <c r="C162" s="377"/>
      <c r="D162" s="368">
        <f>D158/6</f>
        <v>1420</v>
      </c>
      <c r="E162" s="368"/>
      <c r="F162" s="368"/>
      <c r="G162" s="368"/>
      <c r="H162" s="369"/>
    </row>
    <row r="163" spans="1:8" ht="54.75" customHeight="1" x14ac:dyDescent="0.2">
      <c r="A163" s="363" t="s">
        <v>79</v>
      </c>
      <c r="B163" s="364"/>
      <c r="C163" s="377"/>
      <c r="D163" s="368">
        <f>D158/7</f>
        <v>1217.1428571428571</v>
      </c>
      <c r="E163" s="368"/>
      <c r="F163" s="368"/>
      <c r="G163" s="368"/>
      <c r="H163" s="369"/>
    </row>
    <row r="164" spans="1:8" ht="54.75" customHeight="1" x14ac:dyDescent="0.2">
      <c r="A164" s="363" t="s">
        <v>80</v>
      </c>
      <c r="B164" s="364"/>
      <c r="C164" s="377"/>
      <c r="D164" s="368">
        <f>D158/8</f>
        <v>1065</v>
      </c>
      <c r="E164" s="368"/>
      <c r="F164" s="368"/>
      <c r="G164" s="368"/>
      <c r="H164" s="369"/>
    </row>
    <row r="165" spans="1:8" ht="54.75" customHeight="1" x14ac:dyDescent="0.2">
      <c r="A165" s="363" t="s">
        <v>81</v>
      </c>
      <c r="B165" s="364"/>
      <c r="C165" s="377"/>
      <c r="D165" s="368">
        <f>D158/9</f>
        <v>946.66666666666663</v>
      </c>
      <c r="E165" s="368"/>
      <c r="F165" s="368"/>
      <c r="G165" s="368"/>
      <c r="H165" s="369"/>
    </row>
    <row r="166" spans="1:8" ht="54.75" customHeight="1" x14ac:dyDescent="0.2">
      <c r="A166" s="363" t="s">
        <v>82</v>
      </c>
      <c r="B166" s="364"/>
      <c r="C166" s="377"/>
      <c r="D166" s="368">
        <f>D158/10</f>
        <v>852</v>
      </c>
      <c r="E166" s="368"/>
      <c r="F166" s="368"/>
      <c r="G166" s="368"/>
      <c r="H166" s="369"/>
    </row>
    <row r="167" spans="1:8" ht="54.75" customHeight="1" thickBot="1" x14ac:dyDescent="0.25">
      <c r="A167" s="374" t="s">
        <v>83</v>
      </c>
      <c r="B167" s="375"/>
      <c r="C167" s="377"/>
      <c r="D167" s="379">
        <v>12240</v>
      </c>
      <c r="E167" s="379"/>
      <c r="F167" s="379"/>
      <c r="G167" s="379"/>
      <c r="H167" s="380"/>
    </row>
    <row r="168" spans="1:8" ht="54.75" customHeight="1" thickBot="1" x14ac:dyDescent="0.25">
      <c r="A168" s="381" t="s">
        <v>74</v>
      </c>
      <c r="B168" s="382"/>
      <c r="C168" s="377"/>
      <c r="D168" s="383" t="s">
        <v>75</v>
      </c>
      <c r="E168" s="384"/>
      <c r="F168" s="384"/>
      <c r="G168" s="384"/>
      <c r="H168" s="385"/>
    </row>
    <row r="169" spans="1:8" ht="54.75" customHeight="1" x14ac:dyDescent="0.2">
      <c r="A169" s="363" t="s">
        <v>76</v>
      </c>
      <c r="B169" s="364"/>
      <c r="C169" s="377"/>
      <c r="D169" s="368">
        <v>3060</v>
      </c>
      <c r="E169" s="368"/>
      <c r="F169" s="368"/>
      <c r="G169" s="368"/>
      <c r="H169" s="369"/>
    </row>
    <row r="170" spans="1:8" ht="54.75" customHeight="1" x14ac:dyDescent="0.2">
      <c r="A170" s="363" t="s">
        <v>77</v>
      </c>
      <c r="B170" s="364"/>
      <c r="C170" s="377"/>
      <c r="D170" s="368">
        <v>2448</v>
      </c>
      <c r="E170" s="368"/>
      <c r="F170" s="368"/>
      <c r="G170" s="368"/>
      <c r="H170" s="369"/>
    </row>
    <row r="171" spans="1:8" ht="54.75" customHeight="1" x14ac:dyDescent="0.2">
      <c r="A171" s="363" t="s">
        <v>78</v>
      </c>
      <c r="B171" s="364"/>
      <c r="C171" s="377"/>
      <c r="D171" s="368">
        <v>2040</v>
      </c>
      <c r="E171" s="368"/>
      <c r="F171" s="368"/>
      <c r="G171" s="368"/>
      <c r="H171" s="369"/>
    </row>
    <row r="172" spans="1:8" ht="54.75" customHeight="1" x14ac:dyDescent="0.2">
      <c r="A172" s="363" t="s">
        <v>79</v>
      </c>
      <c r="B172" s="364"/>
      <c r="C172" s="377"/>
      <c r="D172" s="368">
        <v>1748.5714285714284</v>
      </c>
      <c r="E172" s="368"/>
      <c r="F172" s="368"/>
      <c r="G172" s="368"/>
      <c r="H172" s="369"/>
    </row>
    <row r="173" spans="1:8" ht="54.75" customHeight="1" x14ac:dyDescent="0.2">
      <c r="A173" s="363" t="s">
        <v>80</v>
      </c>
      <c r="B173" s="364"/>
      <c r="C173" s="377"/>
      <c r="D173" s="368">
        <v>1530</v>
      </c>
      <c r="E173" s="368"/>
      <c r="F173" s="368"/>
      <c r="G173" s="368"/>
      <c r="H173" s="369"/>
    </row>
    <row r="174" spans="1:8" ht="54.75" customHeight="1" x14ac:dyDescent="0.2">
      <c r="A174" s="363" t="s">
        <v>81</v>
      </c>
      <c r="B174" s="364"/>
      <c r="C174" s="377"/>
      <c r="D174" s="368">
        <v>1359.9999999999998</v>
      </c>
      <c r="E174" s="368"/>
      <c r="F174" s="368"/>
      <c r="G174" s="368"/>
      <c r="H174" s="369"/>
    </row>
    <row r="175" spans="1:8" ht="54.75" customHeight="1" thickBot="1" x14ac:dyDescent="0.25">
      <c r="A175" s="363" t="s">
        <v>82</v>
      </c>
      <c r="B175" s="364"/>
      <c r="C175" s="378"/>
      <c r="D175" s="368">
        <v>1224</v>
      </c>
      <c r="E175" s="368"/>
      <c r="F175" s="368"/>
      <c r="G175" s="368"/>
      <c r="H175" s="369"/>
    </row>
    <row r="176" spans="1:8" s="16" customFormat="1" ht="62.45" customHeight="1" thickBot="1" x14ac:dyDescent="0.25">
      <c r="A176" s="358" t="s">
        <v>84</v>
      </c>
      <c r="B176" s="359"/>
      <c r="C1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6" s="353">
        <v>17790</v>
      </c>
      <c r="E176" s="354"/>
      <c r="F176" s="354"/>
      <c r="G176" s="354"/>
      <c r="H176" s="355"/>
    </row>
    <row r="177" spans="1:8" ht="21.75" thickBot="1" x14ac:dyDescent="0.25">
      <c r="A177" s="497"/>
      <c r="B177" s="498"/>
      <c r="C177" s="30"/>
      <c r="D177" s="499"/>
      <c r="E177" s="499"/>
      <c r="F177" s="499"/>
      <c r="G177" s="499"/>
      <c r="H177" s="500"/>
    </row>
    <row r="178" spans="1:8" ht="50.1" customHeight="1" x14ac:dyDescent="0.2">
      <c r="A178" s="335" t="s">
        <v>85</v>
      </c>
      <c r="B178" s="336"/>
      <c r="C178" s="105" t="str">
        <f>"Интернет-площадка 2gis.ru на основе Cправочника организаций "&amp;$C$2&amp;""</f>
        <v>Интернет-площадка 2gis.ru на основе Cправочника организаций "2ГИС.НОВОКУЗНЕЦК"</v>
      </c>
      <c r="D178" s="340">
        <v>6240</v>
      </c>
      <c r="E178" s="338"/>
      <c r="F178" s="338"/>
      <c r="G178" s="338"/>
      <c r="H178" s="339"/>
    </row>
    <row r="179" spans="1:8" ht="50.1" customHeight="1" x14ac:dyDescent="0.2">
      <c r="A179" s="335" t="s">
        <v>86</v>
      </c>
      <c r="B179" s="336"/>
      <c r="C179"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9" s="340">
        <v>5544</v>
      </c>
      <c r="E179" s="338"/>
      <c r="F179" s="338"/>
      <c r="G179" s="338"/>
      <c r="H179" s="339"/>
    </row>
    <row r="180" spans="1:8" ht="50.1" customHeight="1" x14ac:dyDescent="0.2">
      <c r="A180" s="335" t="s">
        <v>87</v>
      </c>
      <c r="B180" s="336"/>
      <c r="C180"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0" s="340">
        <v>10974</v>
      </c>
      <c r="E180" s="338"/>
      <c r="F180" s="338"/>
      <c r="G180" s="338"/>
      <c r="H180" s="339"/>
    </row>
    <row r="181" spans="1:8" ht="50.1" customHeight="1" x14ac:dyDescent="0.2">
      <c r="A181" s="335" t="s">
        <v>88</v>
      </c>
      <c r="B181" s="336"/>
      <c r="C181" s="68" t="str">
        <f>"Интернет-площадка 2gis.ru на основе Cправочника организаций "&amp;$C$2&amp;""</f>
        <v>Интернет-площадка 2gis.ru на основе Cправочника организаций "2ГИС.НОВОКУЗНЕЦК"</v>
      </c>
      <c r="D181" s="340">
        <v>15240</v>
      </c>
      <c r="E181" s="338"/>
      <c r="F181" s="338"/>
      <c r="G181" s="338"/>
      <c r="H181" s="339"/>
    </row>
    <row r="182" spans="1:8" ht="50.1" customHeight="1" x14ac:dyDescent="0.2">
      <c r="A182" s="335" t="s">
        <v>89</v>
      </c>
      <c r="B182" s="336"/>
      <c r="C182" s="68" t="str">
        <f>"Интернет-площадка 2gis.ru на основе Cправочника организаций "&amp;$C$2&amp;""</f>
        <v>Интернет-площадка 2gis.ru на основе Cправочника организаций "2ГИС.НОВОКУЗНЕЦК"</v>
      </c>
      <c r="D182" s="340">
        <v>18288</v>
      </c>
      <c r="E182" s="338"/>
      <c r="F182" s="338"/>
      <c r="G182" s="338"/>
      <c r="H182" s="339"/>
    </row>
    <row r="183" spans="1:8" ht="50.1" customHeight="1" x14ac:dyDescent="0.2">
      <c r="A183" s="335" t="s">
        <v>90</v>
      </c>
      <c r="B183" s="336"/>
      <c r="C183"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3" s="340">
        <v>5544</v>
      </c>
      <c r="E183" s="338"/>
      <c r="F183" s="338"/>
      <c r="G183" s="338"/>
      <c r="H183" s="339"/>
    </row>
    <row r="184" spans="1:8" ht="50.1" customHeight="1" x14ac:dyDescent="0.2">
      <c r="A184" s="335" t="s">
        <v>91</v>
      </c>
      <c r="B184" s="336"/>
      <c r="C184"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4" s="340">
        <v>6252</v>
      </c>
      <c r="E184" s="338"/>
      <c r="F184" s="338"/>
      <c r="G184" s="338"/>
      <c r="H184" s="339"/>
    </row>
    <row r="185" spans="1:8" ht="50.1" customHeight="1" x14ac:dyDescent="0.2">
      <c r="A185" s="335" t="s">
        <v>92</v>
      </c>
      <c r="B185" s="336"/>
      <c r="C185"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5" s="340">
        <v>10974</v>
      </c>
      <c r="E185" s="338"/>
      <c r="F185" s="338"/>
      <c r="G185" s="338"/>
      <c r="H185" s="339"/>
    </row>
    <row r="186" spans="1:8" ht="50.1" customHeight="1" x14ac:dyDescent="0.2">
      <c r="A186" s="335" t="s">
        <v>93</v>
      </c>
      <c r="B186" s="336"/>
      <c r="C18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86" s="340">
        <v>15000</v>
      </c>
      <c r="E186" s="338"/>
      <c r="F186" s="338"/>
      <c r="G186" s="338"/>
      <c r="H186" s="339"/>
    </row>
    <row r="187" spans="1:8" ht="50.1" customHeight="1" x14ac:dyDescent="0.2">
      <c r="A187" s="335" t="s">
        <v>94</v>
      </c>
      <c r="B187" s="336"/>
      <c r="C187" s="68" t="s">
        <v>95</v>
      </c>
      <c r="D187" s="340">
        <v>2010</v>
      </c>
      <c r="E187" s="338"/>
      <c r="F187" s="338"/>
      <c r="G187" s="338"/>
      <c r="H187" s="339"/>
    </row>
    <row r="188" spans="1:8" ht="69.75" customHeight="1" x14ac:dyDescent="0.2">
      <c r="A188" s="335" t="s">
        <v>96</v>
      </c>
      <c r="B188" s="336"/>
      <c r="C18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8" s="340">
        <v>3840</v>
      </c>
      <c r="E188" s="338"/>
      <c r="F188" s="338"/>
      <c r="G188" s="338"/>
      <c r="H188" s="339"/>
    </row>
    <row r="189" spans="1:8" ht="69.75" customHeight="1" x14ac:dyDescent="0.2">
      <c r="A189" s="335" t="s">
        <v>97</v>
      </c>
      <c r="B189" s="336"/>
      <c r="C189" s="68" t="str">
        <f t="shared" ref="C189:C19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9" s="340">
        <v>3840</v>
      </c>
      <c r="E189" s="338"/>
      <c r="F189" s="338"/>
      <c r="G189" s="338"/>
      <c r="H189" s="339"/>
    </row>
    <row r="190" spans="1:8" ht="69.75" customHeight="1" x14ac:dyDescent="0.2">
      <c r="A190" s="335" t="s">
        <v>98</v>
      </c>
      <c r="B190" s="336"/>
      <c r="C190"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0" s="340">
        <v>3840</v>
      </c>
      <c r="E190" s="338"/>
      <c r="F190" s="338"/>
      <c r="G190" s="338"/>
      <c r="H190" s="339"/>
    </row>
    <row r="191" spans="1:8" ht="69.75" customHeight="1" x14ac:dyDescent="0.2">
      <c r="A191" s="335" t="s">
        <v>99</v>
      </c>
      <c r="B191" s="336"/>
      <c r="C191"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1" s="340">
        <v>3840</v>
      </c>
      <c r="E191" s="338"/>
      <c r="F191" s="338"/>
      <c r="G191" s="338"/>
      <c r="H191" s="339"/>
    </row>
    <row r="192" spans="1:8" ht="69.75" customHeight="1" x14ac:dyDescent="0.2">
      <c r="A192" s="335" t="s">
        <v>100</v>
      </c>
      <c r="B192" s="336" t="s">
        <v>100</v>
      </c>
      <c r="C19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2" s="340">
        <v>28920</v>
      </c>
      <c r="E192" s="338"/>
      <c r="F192" s="338"/>
      <c r="G192" s="338"/>
      <c r="H192" s="339"/>
    </row>
    <row r="193" spans="1:8" ht="69.75" customHeight="1" x14ac:dyDescent="0.2">
      <c r="A193" s="335" t="s">
        <v>101</v>
      </c>
      <c r="B193" s="336" t="s">
        <v>101</v>
      </c>
      <c r="C19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3" s="340">
        <v>12000</v>
      </c>
      <c r="E193" s="338"/>
      <c r="F193" s="338"/>
      <c r="G193" s="338"/>
      <c r="H193" s="339"/>
    </row>
    <row r="194" spans="1:8" ht="50.1" customHeight="1" x14ac:dyDescent="0.2">
      <c r="A194" s="335" t="s">
        <v>102</v>
      </c>
      <c r="B194" s="336"/>
      <c r="C194"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94" s="340">
        <v>14988</v>
      </c>
      <c r="E194" s="338"/>
      <c r="F194" s="338"/>
      <c r="G194" s="338"/>
      <c r="H194" s="339"/>
    </row>
    <row r="195" spans="1:8" s="16" customFormat="1" ht="102" customHeight="1" x14ac:dyDescent="0.2">
      <c r="A195" s="335" t="s">
        <v>16</v>
      </c>
      <c r="B195" s="336"/>
      <c r="C19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5" s="340">
        <v>1110</v>
      </c>
      <c r="E195" s="338"/>
      <c r="F195" s="338"/>
      <c r="G195" s="338"/>
      <c r="H195" s="339"/>
    </row>
    <row r="196" spans="1:8" s="16" customFormat="1" ht="102" customHeight="1" x14ac:dyDescent="0.2">
      <c r="A196" s="335" t="s">
        <v>103</v>
      </c>
      <c r="B196" s="336"/>
      <c r="C19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6" s="340">
        <v>50010</v>
      </c>
      <c r="E196" s="338"/>
      <c r="F196" s="338"/>
      <c r="G196" s="338"/>
      <c r="H196" s="339"/>
    </row>
    <row r="197" spans="1:8" s="16" customFormat="1" ht="126" customHeight="1" x14ac:dyDescent="0.2">
      <c r="A197" s="335" t="s">
        <v>104</v>
      </c>
      <c r="B197" s="336"/>
      <c r="C19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7" s="340">
        <v>20100</v>
      </c>
      <c r="E197" s="338"/>
      <c r="F197" s="338"/>
      <c r="G197" s="338"/>
      <c r="H197" s="339"/>
    </row>
    <row r="198" spans="1:8" s="16" customFormat="1" ht="96" customHeight="1" x14ac:dyDescent="0.2">
      <c r="A198" s="356" t="s">
        <v>105</v>
      </c>
      <c r="B198" s="395"/>
      <c r="C19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8" s="340">
        <v>10008</v>
      </c>
      <c r="E198" s="338"/>
      <c r="F198" s="338"/>
      <c r="G198" s="338"/>
      <c r="H198" s="339"/>
    </row>
    <row r="199" spans="1:8" s="16" customFormat="1" ht="96" customHeight="1" x14ac:dyDescent="0.2">
      <c r="A199" s="356" t="s">
        <v>106</v>
      </c>
      <c r="B199" s="395"/>
      <c r="C19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99" s="340">
        <v>12000</v>
      </c>
      <c r="E199" s="338"/>
      <c r="F199" s="338"/>
      <c r="G199" s="338"/>
      <c r="H199" s="339"/>
    </row>
    <row r="200" spans="1:8" ht="50.1" customHeight="1" x14ac:dyDescent="0.2">
      <c r="A200" s="335" t="s">
        <v>107</v>
      </c>
      <c r="B200" s="336"/>
      <c r="C200" s="68" t="str">
        <f>"Интернет-площадка 2gis.ru на основе Cправочника организаций "&amp;$C$2&amp;""</f>
        <v>Интернет-площадка 2gis.ru на основе Cправочника организаций "2ГИС.НОВОКУЗНЕЦК"</v>
      </c>
      <c r="D200" s="340">
        <v>17520</v>
      </c>
      <c r="E200" s="338"/>
      <c r="F200" s="338"/>
      <c r="G200" s="338"/>
      <c r="H200" s="339"/>
    </row>
    <row r="201" spans="1:8" ht="50.1" customHeight="1" x14ac:dyDescent="0.2">
      <c r="A201" s="335" t="s">
        <v>108</v>
      </c>
      <c r="B201" s="336"/>
      <c r="C20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1" s="340">
        <v>15600</v>
      </c>
      <c r="E201" s="338"/>
      <c r="F201" s="338"/>
      <c r="G201" s="338"/>
      <c r="H201" s="339"/>
    </row>
    <row r="202" spans="1:8" ht="50.1" customHeight="1" x14ac:dyDescent="0.2">
      <c r="A202" s="335" t="s">
        <v>109</v>
      </c>
      <c r="B202" s="336"/>
      <c r="C202"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2" s="340">
        <v>30840</v>
      </c>
      <c r="E202" s="338"/>
      <c r="F202" s="338"/>
      <c r="G202" s="338"/>
      <c r="H202" s="339"/>
    </row>
    <row r="203" spans="1:8" ht="50.1" customHeight="1" x14ac:dyDescent="0.2">
      <c r="A203" s="335" t="s">
        <v>110</v>
      </c>
      <c r="B203" s="336"/>
      <c r="C203" s="68" t="str">
        <f>"Интернет-площадка 2gis.ru на основе Cправочника организаций "&amp;$C$2&amp;""</f>
        <v>Интернет-площадка 2gis.ru на основе Cправочника организаций "2ГИС.НОВОКУЗНЕЦК"</v>
      </c>
      <c r="D203" s="340">
        <v>42720</v>
      </c>
      <c r="E203" s="338"/>
      <c r="F203" s="338"/>
      <c r="G203" s="338"/>
      <c r="H203" s="339"/>
    </row>
    <row r="204" spans="1:8" ht="50.1" customHeight="1" x14ac:dyDescent="0.2">
      <c r="A204" s="335" t="s">
        <v>111</v>
      </c>
      <c r="B204" s="336"/>
      <c r="C204" s="68" t="str">
        <f>"Интернет-площадка 2gis.ru на основе Cправочника организаций "&amp;$C$2&amp;""</f>
        <v>Интернет-площадка 2gis.ru на основе Cправочника организаций "2ГИС.НОВОКУЗНЕЦК"</v>
      </c>
      <c r="D204" s="340">
        <v>51264</v>
      </c>
      <c r="E204" s="338"/>
      <c r="F204" s="338"/>
      <c r="G204" s="338"/>
      <c r="H204" s="339"/>
    </row>
    <row r="205" spans="1:8" ht="50.1" customHeight="1" x14ac:dyDescent="0.2">
      <c r="A205" s="335" t="s">
        <v>112</v>
      </c>
      <c r="B205" s="336"/>
      <c r="C205"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5" s="340">
        <v>15600</v>
      </c>
      <c r="E205" s="338"/>
      <c r="F205" s="338"/>
      <c r="G205" s="338"/>
      <c r="H205" s="339"/>
    </row>
    <row r="206" spans="1:8" ht="50.1" customHeight="1" x14ac:dyDescent="0.2">
      <c r="A206" s="335" t="s">
        <v>113</v>
      </c>
      <c r="B206" s="336"/>
      <c r="C206"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6" s="340">
        <v>17520</v>
      </c>
      <c r="E206" s="338"/>
      <c r="F206" s="338"/>
      <c r="G206" s="338"/>
      <c r="H206" s="339"/>
    </row>
    <row r="207" spans="1:8" ht="50.1" customHeight="1" x14ac:dyDescent="0.2">
      <c r="A207" s="335" t="s">
        <v>114</v>
      </c>
      <c r="B207" s="336"/>
      <c r="C207"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7" s="340">
        <v>30840</v>
      </c>
      <c r="E207" s="338"/>
      <c r="F207" s="338"/>
      <c r="G207" s="338"/>
      <c r="H207" s="339"/>
    </row>
    <row r="208" spans="1:8" ht="50.1" customHeight="1" x14ac:dyDescent="0.2">
      <c r="A208" s="335" t="s">
        <v>115</v>
      </c>
      <c r="B208" s="336"/>
      <c r="C208" s="68" t="s">
        <v>95</v>
      </c>
      <c r="D208" s="340">
        <v>5640</v>
      </c>
      <c r="E208" s="338"/>
      <c r="F208" s="338"/>
      <c r="G208" s="338"/>
      <c r="H208" s="339"/>
    </row>
    <row r="209" spans="1:8" ht="73.5" customHeight="1" x14ac:dyDescent="0.2">
      <c r="A209" s="335" t="s">
        <v>116</v>
      </c>
      <c r="B209" s="336"/>
      <c r="C20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209" s="340">
        <v>81000</v>
      </c>
      <c r="E209" s="338"/>
      <c r="F209" s="338"/>
      <c r="G209" s="338"/>
      <c r="H209" s="339"/>
    </row>
    <row r="210" spans="1:8" ht="50.1" customHeight="1" thickBot="1" x14ac:dyDescent="0.25">
      <c r="A210" s="335" t="s">
        <v>117</v>
      </c>
      <c r="B210" s="336"/>
      <c r="C210" s="3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0" s="340">
        <v>42000</v>
      </c>
      <c r="E210" s="338"/>
      <c r="F210" s="338"/>
      <c r="G210" s="338"/>
      <c r="H210" s="339"/>
    </row>
    <row r="211" spans="1:8" s="23" customFormat="1" ht="50.1" customHeight="1" thickBot="1" x14ac:dyDescent="0.25">
      <c r="A211" s="341" t="s">
        <v>118</v>
      </c>
      <c r="B211" s="342"/>
      <c r="C211" s="70"/>
      <c r="D211" s="343"/>
      <c r="E211" s="343"/>
      <c r="F211" s="343"/>
      <c r="G211" s="343"/>
      <c r="H211" s="344"/>
    </row>
    <row r="212" spans="1:8" s="16" customFormat="1" ht="50.1" customHeight="1" x14ac:dyDescent="0.2">
      <c r="A212" s="335" t="s">
        <v>119</v>
      </c>
      <c r="B212" s="336"/>
      <c r="C212"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212" s="337">
        <v>12000</v>
      </c>
      <c r="E212" s="338"/>
      <c r="F212" s="338"/>
      <c r="G212" s="338"/>
      <c r="H212" s="339"/>
    </row>
    <row r="213" spans="1:8" s="16" customFormat="1" ht="50.1" customHeight="1" x14ac:dyDescent="0.2">
      <c r="A213" s="335" t="s">
        <v>120</v>
      </c>
      <c r="B213" s="336"/>
      <c r="C213" s="346"/>
      <c r="D213" s="337">
        <v>12000</v>
      </c>
      <c r="E213" s="338"/>
      <c r="F213" s="338"/>
      <c r="G213" s="338"/>
      <c r="H213" s="339"/>
    </row>
    <row r="214" spans="1:8" s="16" customFormat="1" ht="50.1" customHeight="1" x14ac:dyDescent="0.2">
      <c r="A214" s="348" t="s">
        <v>121</v>
      </c>
      <c r="B214" s="349"/>
      <c r="C214" s="346"/>
      <c r="D214" s="496">
        <v>3000</v>
      </c>
      <c r="E214" s="368"/>
      <c r="F214" s="368"/>
      <c r="G214" s="368"/>
      <c r="H214" s="368"/>
    </row>
    <row r="215" spans="1:8" s="16" customFormat="1" ht="50.1" customHeight="1" x14ac:dyDescent="0.2">
      <c r="A215" s="348" t="s">
        <v>122</v>
      </c>
      <c r="B215" s="349"/>
      <c r="C215" s="346"/>
      <c r="D215" s="496">
        <v>300</v>
      </c>
      <c r="E215" s="368"/>
      <c r="F215" s="368"/>
      <c r="G215" s="368"/>
      <c r="H215" s="368"/>
    </row>
    <row r="216" spans="1:8" s="16" customFormat="1" ht="50.1" customHeight="1" thickBot="1" x14ac:dyDescent="0.25">
      <c r="A216" s="348" t="s">
        <v>123</v>
      </c>
      <c r="B216" s="349"/>
      <c r="C216" s="347"/>
      <c r="D216" s="450">
        <v>1500</v>
      </c>
      <c r="E216" s="451"/>
      <c r="F216" s="451"/>
      <c r="G216" s="451"/>
      <c r="H216" s="451"/>
    </row>
    <row r="217" spans="1:8" s="16" customFormat="1" ht="50.1" customHeight="1" thickBot="1" x14ac:dyDescent="0.25">
      <c r="A217" s="341" t="s">
        <v>124</v>
      </c>
      <c r="B217" s="342"/>
      <c r="C217" s="21"/>
      <c r="D217" s="343"/>
      <c r="E217" s="343"/>
      <c r="F217" s="343"/>
      <c r="G217" s="343"/>
      <c r="H217" s="344"/>
    </row>
    <row r="218" spans="1:8" ht="50.1" customHeight="1" x14ac:dyDescent="0.2">
      <c r="A218" s="335" t="s">
        <v>125</v>
      </c>
      <c r="B218" s="336"/>
      <c r="C218" s="68" t="str">
        <f>"Интернет-площадка 2gis.ru на основе Cправочника организаций "&amp;$C$2&amp;""</f>
        <v>Интернет-площадка 2gis.ru на основе Cправочника организаций "2ГИС.НОВОКУЗНЕЦК"</v>
      </c>
      <c r="D218" s="337">
        <v>3012</v>
      </c>
      <c r="E218" s="338"/>
      <c r="F218" s="338"/>
      <c r="G218" s="338"/>
      <c r="H218" s="339"/>
    </row>
    <row r="219" spans="1:8" ht="50.1" customHeight="1" x14ac:dyDescent="0.2">
      <c r="A219" s="335" t="s">
        <v>126</v>
      </c>
      <c r="B219" s="336"/>
      <c r="C219"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9" s="340">
        <v>2772</v>
      </c>
      <c r="E219" s="338"/>
      <c r="F219" s="338"/>
      <c r="G219" s="338"/>
      <c r="H219" s="339"/>
    </row>
    <row r="220" spans="1:8" ht="50.1" customHeight="1" x14ac:dyDescent="0.2">
      <c r="A220" s="335" t="s">
        <v>195</v>
      </c>
      <c r="B220" s="336"/>
      <c r="C220" s="68" t="str">
        <f>"Интернет-площадка 2gis.ru на основе Cправочника организаций "&amp;$C$2&amp;""</f>
        <v>Интернет-площадка 2gis.ru на основе Cправочника организаций "2ГИС.НОВОКУЗНЕЦК"</v>
      </c>
      <c r="D220" s="337">
        <v>8520</v>
      </c>
      <c r="E220" s="338"/>
      <c r="F220" s="338"/>
      <c r="G220" s="338"/>
      <c r="H220" s="339"/>
    </row>
    <row r="221" spans="1:8" ht="50.1" customHeight="1" x14ac:dyDescent="0.2">
      <c r="A221" s="335" t="s">
        <v>128</v>
      </c>
      <c r="B221" s="336"/>
      <c r="C22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21" s="337">
        <v>7800</v>
      </c>
      <c r="E221" s="338"/>
      <c r="F221" s="338"/>
      <c r="G221" s="338"/>
      <c r="H221" s="339"/>
    </row>
    <row r="222" spans="1:8" s="16" customFormat="1" ht="126" customHeight="1" thickBot="1" x14ac:dyDescent="0.25">
      <c r="A222" s="335" t="s">
        <v>129</v>
      </c>
      <c r="B222" s="336"/>
      <c r="C22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2" s="340">
        <v>6120</v>
      </c>
      <c r="E222" s="338"/>
      <c r="F222" s="338"/>
      <c r="G222" s="338"/>
      <c r="H222" s="339"/>
    </row>
    <row r="223" spans="1:8" ht="50.1" customHeight="1" thickBot="1" x14ac:dyDescent="0.25">
      <c r="A223" s="341" t="s">
        <v>196</v>
      </c>
      <c r="B223" s="342"/>
      <c r="C223" s="21"/>
      <c r="D223" s="343"/>
      <c r="E223" s="343"/>
      <c r="F223" s="343"/>
      <c r="G223" s="343"/>
      <c r="H223" s="344"/>
    </row>
    <row r="224" spans="1:8" s="20" customFormat="1" ht="30" customHeight="1" thickBot="1" x14ac:dyDescent="0.25">
      <c r="A224" s="486"/>
      <c r="B224" s="486"/>
      <c r="C224" s="486"/>
      <c r="D224" s="486"/>
      <c r="E224" s="486"/>
      <c r="F224" s="486"/>
      <c r="G224" s="486"/>
      <c r="H224" s="487"/>
    </row>
    <row r="225" spans="1:8" s="16" customFormat="1" ht="83.25" customHeight="1" x14ac:dyDescent="0.2">
      <c r="A225" s="488" t="s">
        <v>197</v>
      </c>
      <c r="B225" s="489"/>
      <c r="C225"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5" s="490">
        <v>14070</v>
      </c>
      <c r="E225" s="491"/>
      <c r="F225" s="491"/>
      <c r="G225" s="491"/>
      <c r="H225" s="492"/>
    </row>
    <row r="226" spans="1:8" s="16" customFormat="1" ht="83.25" customHeight="1" thickBot="1" x14ac:dyDescent="0.25">
      <c r="A226" s="493" t="s">
        <v>198</v>
      </c>
      <c r="B226" s="494"/>
      <c r="C226" s="347"/>
      <c r="D226" s="495">
        <v>14070</v>
      </c>
      <c r="E226" s="393"/>
      <c r="F226" s="393"/>
      <c r="G226" s="393"/>
      <c r="H226" s="394"/>
    </row>
    <row r="227" spans="1:8" ht="50.1" customHeight="1" thickBot="1" x14ac:dyDescent="0.25">
      <c r="A227" s="329"/>
      <c r="B227" s="330"/>
      <c r="C227" s="56"/>
      <c r="D227" s="331"/>
      <c r="E227" s="331"/>
      <c r="F227" s="331"/>
      <c r="G227" s="331"/>
      <c r="H227" s="332"/>
    </row>
    <row r="228" spans="1:8" s="20" customFormat="1" ht="26.25" x14ac:dyDescent="0.2">
      <c r="A228" s="71"/>
      <c r="B228" s="72"/>
      <c r="C228" s="73"/>
      <c r="D228" s="72"/>
      <c r="E228" s="72"/>
      <c r="F228" s="72"/>
      <c r="G228" s="72"/>
      <c r="H228" s="74"/>
    </row>
    <row r="229" spans="1:8" s="16" customFormat="1" ht="21" x14ac:dyDescent="0.2">
      <c r="A229" s="75"/>
      <c r="B229" s="76" t="s">
        <v>130</v>
      </c>
      <c r="C229" s="333" t="s">
        <v>580</v>
      </c>
      <c r="D229" s="333"/>
      <c r="E229" s="77"/>
      <c r="F229" s="77"/>
      <c r="G229" s="77"/>
      <c r="H229" s="77"/>
    </row>
    <row r="230" spans="1:8" s="16" customFormat="1" ht="21" x14ac:dyDescent="0.2">
      <c r="A230" s="75"/>
      <c r="B230" s="77"/>
      <c r="C230" s="327" t="s">
        <v>581</v>
      </c>
      <c r="D230" s="327"/>
      <c r="E230" s="77"/>
      <c r="F230" s="77"/>
      <c r="G230" s="77"/>
      <c r="H230" s="77"/>
    </row>
    <row r="231" spans="1:8" s="16" customFormat="1" ht="21" x14ac:dyDescent="0.2">
      <c r="A231" s="75"/>
      <c r="B231" s="77"/>
      <c r="C231" s="327" t="s">
        <v>582</v>
      </c>
      <c r="D231" s="327"/>
      <c r="E231" s="77"/>
      <c r="F231" s="77"/>
      <c r="G231" s="77"/>
      <c r="H231" s="77"/>
    </row>
    <row r="232" spans="1:8" s="16" customFormat="1" ht="21" x14ac:dyDescent="0.2">
      <c r="A232" s="71"/>
      <c r="B232" s="72"/>
      <c r="C232" s="327"/>
      <c r="D232" s="327"/>
      <c r="E232" s="77"/>
      <c r="F232" s="77"/>
      <c r="G232" s="77"/>
      <c r="H232" s="72"/>
    </row>
    <row r="233" spans="1:8" s="16" customFormat="1" ht="26.25" x14ac:dyDescent="0.2">
      <c r="A233" s="324" t="str">
        <f>Абакан_юр!A171</f>
        <v>По соглашению сторон в качестве валюты платежа могут выступать украинские гривны, в этом случае курс следующий: 1 руб. = 0,5104 гривен</v>
      </c>
      <c r="B233" s="324"/>
      <c r="C233" s="324"/>
      <c r="D233" s="79"/>
      <c r="E233" s="79"/>
      <c r="F233" s="80"/>
      <c r="G233" s="328"/>
      <c r="H233" s="328"/>
    </row>
    <row r="234" spans="1:8" ht="26.25" x14ac:dyDescent="0.2">
      <c r="A234" s="324" t="str">
        <f>Абакан_юр!A172</f>
        <v>По соглашению сторон в качестве валюты платежа могут выступать дирхамы ОАЭ, в этом случае курс следующий: 1 руб. = 0,0434 дирхам</v>
      </c>
      <c r="B234" s="324"/>
      <c r="C234" s="324"/>
      <c r="D234" s="79"/>
      <c r="E234" s="79"/>
      <c r="F234" s="80"/>
      <c r="G234" s="82"/>
      <c r="H234" s="82"/>
    </row>
    <row r="235" spans="1:8" ht="26.25" x14ac:dyDescent="0.2">
      <c r="A235" s="324" t="str">
        <f>Абакан_юр!A173</f>
        <v>По соглашению сторон в качестве валюты платежа могут выступать доллары США, в этом случае курс следующий: 1 руб. = 0,0126 доллара</v>
      </c>
      <c r="B235" s="324"/>
      <c r="C235" s="324"/>
      <c r="D235" s="79"/>
      <c r="E235" s="79"/>
      <c r="F235" s="80"/>
      <c r="G235" s="82"/>
      <c r="H235" s="82"/>
    </row>
    <row r="236" spans="1:8" ht="26.25" x14ac:dyDescent="0.2">
      <c r="A236" s="324" t="str">
        <f>Абакан_юр!A174</f>
        <v>По соглашению сторон в качестве валюты платежа могут выступать евро, в этом случае курс следующий: 1 руб. = 0,0117 евро</v>
      </c>
      <c r="B236" s="324"/>
      <c r="C236" s="324"/>
      <c r="D236" s="79"/>
      <c r="E236" s="80"/>
      <c r="F236" s="80"/>
      <c r="G236" s="82"/>
      <c r="H236" s="82"/>
    </row>
    <row r="237" spans="1:8" ht="26.25" x14ac:dyDescent="0.2">
      <c r="A237" s="324" t="str">
        <f>Абакан_юр!A175</f>
        <v>По соглашению сторон в качестве валюты платежа могут выступать чешские кроны, в этом случае курс следующий: 1 руб. = 0,2914 крона</v>
      </c>
      <c r="B237" s="324"/>
      <c r="C237" s="324"/>
      <c r="D237" s="79"/>
      <c r="E237" s="80"/>
      <c r="F237" s="80"/>
      <c r="G237" s="82"/>
      <c r="H237" s="82"/>
    </row>
    <row r="238" spans="1:8" ht="26.25" x14ac:dyDescent="0.2">
      <c r="A238" s="324" t="str">
        <f>Абакан_юр!A176</f>
        <v>По соглашению сторон в качестве валюты платежа могут выступать киргизские сомы, в этом случае курс следующий: 1 руб. = 1,0988 сом</v>
      </c>
      <c r="B238" s="324"/>
      <c r="C238" s="324"/>
      <c r="D238" s="79"/>
      <c r="E238" s="79"/>
      <c r="F238" s="80"/>
      <c r="G238" s="82"/>
      <c r="H238" s="82"/>
    </row>
    <row r="239" spans="1:8" ht="26.25" x14ac:dyDescent="0.2">
      <c r="A239" s="324" t="str">
        <f>Абакан_юр!A177</f>
        <v>По соглашению сторон в качестве валюты платежа могут выступать казахстанские тенге, в этом случае курс следующий: 1 руб. = 5,7644 тенге</v>
      </c>
      <c r="B239" s="324"/>
      <c r="C239" s="324"/>
      <c r="D239" s="79"/>
      <c r="E239" s="79"/>
      <c r="F239" s="80"/>
      <c r="G239" s="82"/>
      <c r="H239" s="82"/>
    </row>
    <row r="240" spans="1:8" ht="26.25" x14ac:dyDescent="0.2">
      <c r="A240" s="83"/>
      <c r="B240" s="83"/>
      <c r="C240" s="84"/>
      <c r="D240" s="85"/>
      <c r="E240" s="85"/>
      <c r="F240" s="86"/>
      <c r="G240" s="87"/>
      <c r="H240" s="87"/>
    </row>
    <row r="241" spans="1:8" ht="21" x14ac:dyDescent="0.2">
      <c r="A241" s="325" t="s">
        <v>141</v>
      </c>
      <c r="B241" s="325"/>
      <c r="C241" s="325"/>
      <c r="D241" s="325"/>
      <c r="E241" s="325"/>
      <c r="F241" s="325"/>
      <c r="G241" s="325"/>
      <c r="H241" s="325"/>
    </row>
    <row r="242" spans="1:8" ht="21" x14ac:dyDescent="0.2">
      <c r="A242" s="325" t="s">
        <v>142</v>
      </c>
      <c r="B242" s="325"/>
      <c r="C242" s="325"/>
      <c r="D242" s="325"/>
      <c r="E242" s="325"/>
      <c r="F242" s="325"/>
      <c r="G242" s="325"/>
      <c r="H242" s="325"/>
    </row>
    <row r="243" spans="1:8" ht="27" thickBot="1" x14ac:dyDescent="0.25">
      <c r="A243" s="83"/>
      <c r="B243" s="83"/>
      <c r="C243" s="84"/>
      <c r="D243" s="85"/>
      <c r="E243" s="85"/>
      <c r="F243" s="86"/>
      <c r="G243" s="87"/>
      <c r="H243" s="87"/>
    </row>
    <row r="244" spans="1:8" ht="21.75" thickBot="1" x14ac:dyDescent="0.25">
      <c r="A244" s="517" t="s">
        <v>145</v>
      </c>
      <c r="B244" s="518"/>
      <c r="C244" s="93" t="s">
        <v>146</v>
      </c>
      <c r="D244" s="600" t="s">
        <v>147</v>
      </c>
      <c r="E244" s="601"/>
      <c r="F244" s="94"/>
      <c r="G244" s="94"/>
      <c r="H244" s="94"/>
    </row>
    <row r="245" spans="1:8" ht="21" x14ac:dyDescent="0.2">
      <c r="A245" s="318" t="s">
        <v>203</v>
      </c>
      <c r="B245" s="319"/>
      <c r="C245" s="320" t="s">
        <v>204</v>
      </c>
      <c r="D245" s="619">
        <v>2190</v>
      </c>
      <c r="E245" s="321"/>
      <c r="F245" s="94"/>
      <c r="G245" s="94"/>
      <c r="H245" s="94"/>
    </row>
    <row r="246" spans="1:8" ht="21" x14ac:dyDescent="0.2">
      <c r="A246" s="322" t="s">
        <v>205</v>
      </c>
      <c r="B246" s="323"/>
      <c r="C246" s="310"/>
      <c r="D246" s="620">
        <v>1590</v>
      </c>
      <c r="E246" s="311"/>
      <c r="F246" s="94"/>
      <c r="G246" s="94"/>
      <c r="H246" s="94"/>
    </row>
    <row r="247" spans="1:8" ht="21" x14ac:dyDescent="0.2">
      <c r="A247" s="322" t="s">
        <v>206</v>
      </c>
      <c r="B247" s="323"/>
      <c r="C247" s="310"/>
      <c r="D247" s="620">
        <v>1440</v>
      </c>
      <c r="E247" s="311"/>
      <c r="F247" s="94"/>
      <c r="G247" s="94"/>
      <c r="H247" s="94"/>
    </row>
    <row r="248" spans="1:8" ht="21.75" thickBot="1" x14ac:dyDescent="0.25">
      <c r="A248" s="322" t="s">
        <v>207</v>
      </c>
      <c r="B248" s="323"/>
      <c r="C248" s="310"/>
      <c r="D248" s="620">
        <v>1290</v>
      </c>
      <c r="E248" s="311"/>
      <c r="F248" s="94"/>
      <c r="G248" s="94"/>
      <c r="H248" s="94"/>
    </row>
    <row r="249" spans="1:8" ht="84" x14ac:dyDescent="0.2">
      <c r="A249" s="318" t="s">
        <v>148</v>
      </c>
      <c r="B249" s="319"/>
      <c r="C249" s="95" t="s">
        <v>149</v>
      </c>
      <c r="D249" s="320" t="s">
        <v>150</v>
      </c>
      <c r="E249" s="321"/>
      <c r="F249" s="94"/>
      <c r="G249" s="94"/>
      <c r="H249" s="94"/>
    </row>
    <row r="250" spans="1:8" ht="21" x14ac:dyDescent="0.2">
      <c r="A250" s="322" t="s">
        <v>151</v>
      </c>
      <c r="B250" s="323"/>
      <c r="C250" s="96" t="s">
        <v>152</v>
      </c>
      <c r="D250" s="310" t="s">
        <v>153</v>
      </c>
      <c r="E250" s="311"/>
      <c r="F250" s="94"/>
      <c r="G250" s="94"/>
      <c r="H250" s="94"/>
    </row>
    <row r="251" spans="1:8" ht="96" customHeight="1" x14ac:dyDescent="0.2">
      <c r="A251" s="322" t="s">
        <v>154</v>
      </c>
      <c r="B251" s="323"/>
      <c r="C251" s="96" t="s">
        <v>155</v>
      </c>
      <c r="D251" s="310" t="s">
        <v>153</v>
      </c>
      <c r="E251" s="311"/>
      <c r="F251" s="94"/>
      <c r="G251" s="94"/>
      <c r="H251" s="94"/>
    </row>
    <row r="252" spans="1:8" ht="50.1" customHeight="1" thickBot="1" x14ac:dyDescent="0.25">
      <c r="A252" s="474" t="s">
        <v>157</v>
      </c>
      <c r="B252" s="475"/>
      <c r="C252" s="230" t="s">
        <v>158</v>
      </c>
      <c r="D252" s="475" t="s">
        <v>153</v>
      </c>
      <c r="E252" s="686"/>
      <c r="F252" s="91"/>
      <c r="G252" s="91"/>
      <c r="H252" s="91"/>
    </row>
    <row r="253" spans="1:8" ht="50.1" customHeight="1" thickBot="1" x14ac:dyDescent="0.25">
      <c r="A253" s="474" t="s">
        <v>159</v>
      </c>
      <c r="B253" s="475"/>
      <c r="C253" s="111" t="s">
        <v>160</v>
      </c>
      <c r="D253" s="476" t="s">
        <v>153</v>
      </c>
      <c r="E253" s="477"/>
      <c r="F253" s="86"/>
      <c r="G253" s="87"/>
      <c r="H253" s="87"/>
    </row>
    <row r="254" spans="1:8" ht="50.1" customHeight="1" x14ac:dyDescent="0.2">
      <c r="A254" s="307" t="s">
        <v>161</v>
      </c>
      <c r="B254" s="307"/>
      <c r="C254" s="307"/>
      <c r="D254" s="307"/>
      <c r="E254" s="307"/>
      <c r="F254" s="307"/>
      <c r="G254" s="307"/>
      <c r="H254" s="307"/>
    </row>
    <row r="255" spans="1:8" ht="50.1" customHeight="1" x14ac:dyDescent="0.2">
      <c r="A255" s="307" t="s">
        <v>162</v>
      </c>
      <c r="B255" s="307"/>
      <c r="C255" s="307"/>
      <c r="D255" s="307"/>
      <c r="E255" s="307"/>
      <c r="F255" s="307"/>
      <c r="G255" s="307"/>
      <c r="H255" s="307"/>
    </row>
    <row r="256" spans="1:8" ht="192.75" customHeight="1" x14ac:dyDescent="0.2">
      <c r="A256"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6" s="472"/>
      <c r="C256" s="472"/>
      <c r="D256" s="472"/>
      <c r="E256" s="472"/>
      <c r="F256" s="472"/>
      <c r="G256" s="472"/>
      <c r="H256" s="472"/>
    </row>
    <row r="257" spans="1:8" ht="97.5" customHeight="1" x14ac:dyDescent="0.2">
      <c r="A257" s="325" t="s">
        <v>164</v>
      </c>
      <c r="B257" s="325"/>
      <c r="C257" s="325"/>
      <c r="D257" s="325"/>
      <c r="E257" s="325"/>
      <c r="F257" s="325"/>
      <c r="G257" s="325"/>
      <c r="H257" s="325"/>
    </row>
    <row r="258" spans="1:8" ht="113.25" customHeight="1" x14ac:dyDescent="0.2">
      <c r="A258" s="307" t="s">
        <v>165</v>
      </c>
      <c r="B258" s="307"/>
      <c r="C258" s="307"/>
      <c r="D258" s="307"/>
      <c r="E258" s="307"/>
      <c r="F258" s="307"/>
      <c r="G258" s="307"/>
      <c r="H258" s="307"/>
    </row>
    <row r="259" spans="1:8" s="72" customFormat="1" ht="102.75" customHeight="1" x14ac:dyDescent="0.2">
      <c r="A259" s="325" t="s">
        <v>166</v>
      </c>
      <c r="B259" s="325"/>
      <c r="C259" s="325"/>
      <c r="D259" s="325"/>
      <c r="E259" s="325"/>
      <c r="F259" s="325"/>
      <c r="G259" s="325"/>
      <c r="H259" s="325"/>
    </row>
    <row r="260" spans="1:8" s="88" customFormat="1" ht="159" customHeight="1" x14ac:dyDescent="0.2">
      <c r="A260" s="618" t="s">
        <v>281</v>
      </c>
      <c r="B260" s="618"/>
      <c r="C260" s="618"/>
      <c r="D260" s="618"/>
      <c r="E260" s="618"/>
      <c r="F260" s="618"/>
      <c r="G260" s="618"/>
      <c r="H260" s="618"/>
    </row>
    <row r="261" spans="1:8" ht="38.25" customHeight="1" x14ac:dyDescent="0.35">
      <c r="A261" s="616" t="s">
        <v>282</v>
      </c>
      <c r="B261" s="617"/>
      <c r="C261" s="158" t="s">
        <v>283</v>
      </c>
    </row>
    <row r="262" spans="1:8" ht="34.5" customHeight="1" x14ac:dyDescent="0.35">
      <c r="A262" s="614" t="s">
        <v>284</v>
      </c>
      <c r="B262" s="615"/>
      <c r="C262" s="159">
        <v>1</v>
      </c>
    </row>
    <row r="263" spans="1:8" ht="25.5" x14ac:dyDescent="0.35">
      <c r="A263" s="614">
        <v>2</v>
      </c>
      <c r="B263" s="615"/>
      <c r="C263" s="159">
        <v>1.1000000000000001</v>
      </c>
    </row>
    <row r="264" spans="1:8" ht="25.5" x14ac:dyDescent="0.35">
      <c r="A264" s="614">
        <v>3</v>
      </c>
      <c r="B264" s="615"/>
      <c r="C264" s="159">
        <v>1.2</v>
      </c>
    </row>
    <row r="265" spans="1:8" ht="25.5" x14ac:dyDescent="0.35">
      <c r="A265" s="614" t="s">
        <v>285</v>
      </c>
      <c r="B265" s="615"/>
      <c r="C265" s="159">
        <v>1.25</v>
      </c>
    </row>
    <row r="266" spans="1:8" s="97" customFormat="1" ht="25.5" x14ac:dyDescent="0.35">
      <c r="A266" s="614" t="s">
        <v>286</v>
      </c>
      <c r="B266" s="615"/>
      <c r="C266" s="159">
        <v>1.3</v>
      </c>
      <c r="D266" s="72"/>
      <c r="E266" s="72"/>
      <c r="F266" s="72"/>
      <c r="G266" s="72"/>
      <c r="H266" s="74"/>
    </row>
    <row r="267" spans="1:8" ht="25.5" x14ac:dyDescent="0.35">
      <c r="A267" s="614" t="s">
        <v>287</v>
      </c>
      <c r="B267" s="615"/>
      <c r="C267" s="159">
        <v>1.35</v>
      </c>
    </row>
    <row r="268" spans="1:8" ht="25.5" x14ac:dyDescent="0.35">
      <c r="A268" s="614" t="s">
        <v>288</v>
      </c>
      <c r="B268" s="615"/>
      <c r="C268" s="159">
        <v>1.4</v>
      </c>
    </row>
    <row r="269" spans="1:8" ht="25.5" x14ac:dyDescent="0.35">
      <c r="A269" s="614" t="s">
        <v>289</v>
      </c>
      <c r="B269" s="615"/>
      <c r="C269" s="159">
        <v>1.45</v>
      </c>
    </row>
    <row r="270" spans="1:8" ht="25.5" x14ac:dyDescent="0.35">
      <c r="A270" s="614" t="s">
        <v>290</v>
      </c>
      <c r="B270" s="615"/>
      <c r="C270" s="159">
        <v>1.5</v>
      </c>
    </row>
    <row r="271" spans="1:8" ht="25.5" x14ac:dyDescent="0.35">
      <c r="A271" s="614" t="s">
        <v>291</v>
      </c>
      <c r="B271" s="615"/>
      <c r="C271" s="159">
        <v>2</v>
      </c>
    </row>
    <row r="272" spans="1:8" ht="23.25" x14ac:dyDescent="0.2">
      <c r="A272" s="307" t="s">
        <v>292</v>
      </c>
      <c r="B272" s="307"/>
      <c r="C272" s="307"/>
      <c r="D272" s="307"/>
      <c r="E272" s="307"/>
      <c r="F272" s="307"/>
      <c r="G272" s="307"/>
      <c r="H272" s="307"/>
    </row>
  </sheetData>
  <sheetProtection selectLockedCells="1" selectUnlockedCells="1"/>
  <mergeCells count="454">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9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4:B94"/>
    <mergeCell ref="D94:H94"/>
    <mergeCell ref="A95:B95"/>
    <mergeCell ref="D95:H95"/>
    <mergeCell ref="D96:H96"/>
    <mergeCell ref="A98:A101"/>
    <mergeCell ref="B98:B99"/>
    <mergeCell ref="C98:C99"/>
    <mergeCell ref="D98:D101"/>
    <mergeCell ref="E98:E101"/>
    <mergeCell ref="G103:G107"/>
    <mergeCell ref="H103:H107"/>
    <mergeCell ref="D108:H108"/>
    <mergeCell ref="A109:A111"/>
    <mergeCell ref="B109:B110"/>
    <mergeCell ref="C109:C110"/>
    <mergeCell ref="D109:H111"/>
    <mergeCell ref="F98:F101"/>
    <mergeCell ref="G98:G101"/>
    <mergeCell ref="H98:H101"/>
    <mergeCell ref="D102:H102"/>
    <mergeCell ref="A103:A107"/>
    <mergeCell ref="B103:B104"/>
    <mergeCell ref="C103:C104"/>
    <mergeCell ref="D103:D107"/>
    <mergeCell ref="E103:E107"/>
    <mergeCell ref="F103:F107"/>
    <mergeCell ref="A117:B117"/>
    <mergeCell ref="D117:H117"/>
    <mergeCell ref="A118:B118"/>
    <mergeCell ref="D118:H118"/>
    <mergeCell ref="A119:B119"/>
    <mergeCell ref="D119:H119"/>
    <mergeCell ref="D112:H112"/>
    <mergeCell ref="A113:C113"/>
    <mergeCell ref="D113:H113"/>
    <mergeCell ref="A114:B114"/>
    <mergeCell ref="C114:C143"/>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9:B149"/>
    <mergeCell ref="D149:H149"/>
    <mergeCell ref="A150:B150"/>
    <mergeCell ref="D150:H150"/>
    <mergeCell ref="A151:B151"/>
    <mergeCell ref="D151:H151"/>
    <mergeCell ref="A144:C144"/>
    <mergeCell ref="D144:H144"/>
    <mergeCell ref="D145:H145"/>
    <mergeCell ref="A146:B146"/>
    <mergeCell ref="C146:C154"/>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58:B158"/>
    <mergeCell ref="C158:C175"/>
    <mergeCell ref="D158:H158"/>
    <mergeCell ref="A159:B159"/>
    <mergeCell ref="D159:H159"/>
    <mergeCell ref="A160:B160"/>
    <mergeCell ref="D160:H160"/>
    <mergeCell ref="A161:B161"/>
    <mergeCell ref="D161:H161"/>
    <mergeCell ref="A162:B162"/>
    <mergeCell ref="A166:B166"/>
    <mergeCell ref="D166:H166"/>
    <mergeCell ref="A167:B167"/>
    <mergeCell ref="D167:H167"/>
    <mergeCell ref="A168:B168"/>
    <mergeCell ref="D168:H168"/>
    <mergeCell ref="D162:H162"/>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11:B211"/>
    <mergeCell ref="D211:H211"/>
    <mergeCell ref="A212:B212"/>
    <mergeCell ref="C212:C216"/>
    <mergeCell ref="D212:H212"/>
    <mergeCell ref="A213:B213"/>
    <mergeCell ref="D213:H213"/>
    <mergeCell ref="A214:B214"/>
    <mergeCell ref="D214:H214"/>
    <mergeCell ref="A215:B215"/>
    <mergeCell ref="A219:B219"/>
    <mergeCell ref="D219:H219"/>
    <mergeCell ref="A220:B220"/>
    <mergeCell ref="D220:H220"/>
    <mergeCell ref="A221:B221"/>
    <mergeCell ref="D221:H221"/>
    <mergeCell ref="D215:H215"/>
    <mergeCell ref="A216:B216"/>
    <mergeCell ref="D216:H216"/>
    <mergeCell ref="A217:B217"/>
    <mergeCell ref="D217:H217"/>
    <mergeCell ref="A218:B218"/>
    <mergeCell ref="D218:H218"/>
    <mergeCell ref="G233:H233"/>
    <mergeCell ref="A225:B225"/>
    <mergeCell ref="C225:C226"/>
    <mergeCell ref="D225:H225"/>
    <mergeCell ref="A226:B226"/>
    <mergeCell ref="D226:H226"/>
    <mergeCell ref="A227:B227"/>
    <mergeCell ref="D227:H227"/>
    <mergeCell ref="A222:B222"/>
    <mergeCell ref="D222:H222"/>
    <mergeCell ref="A223:B223"/>
    <mergeCell ref="D223:H223"/>
    <mergeCell ref="A224:C224"/>
    <mergeCell ref="D224:H224"/>
    <mergeCell ref="A234:C234"/>
    <mergeCell ref="A235:C235"/>
    <mergeCell ref="A236:C236"/>
    <mergeCell ref="A237:C237"/>
    <mergeCell ref="A238:C238"/>
    <mergeCell ref="A239:C239"/>
    <mergeCell ref="C229:D229"/>
    <mergeCell ref="C230:D230"/>
    <mergeCell ref="C231:D231"/>
    <mergeCell ref="C232:D232"/>
    <mergeCell ref="A233:C233"/>
    <mergeCell ref="D247:E247"/>
    <mergeCell ref="A248:B248"/>
    <mergeCell ref="D248:E248"/>
    <mergeCell ref="A249:B249"/>
    <mergeCell ref="D249:E249"/>
    <mergeCell ref="A250:B250"/>
    <mergeCell ref="D250:E250"/>
    <mergeCell ref="A241:H241"/>
    <mergeCell ref="A242:H242"/>
    <mergeCell ref="A244:B244"/>
    <mergeCell ref="D244:E244"/>
    <mergeCell ref="A245:B245"/>
    <mergeCell ref="C245:C248"/>
    <mergeCell ref="D245:E245"/>
    <mergeCell ref="A246:B246"/>
    <mergeCell ref="D246:E246"/>
    <mergeCell ref="A247:B247"/>
    <mergeCell ref="A254:H254"/>
    <mergeCell ref="A255:H255"/>
    <mergeCell ref="A256:H256"/>
    <mergeCell ref="A257:H257"/>
    <mergeCell ref="A258:H258"/>
    <mergeCell ref="A259:E259"/>
    <mergeCell ref="F259:H259"/>
    <mergeCell ref="A251:B251"/>
    <mergeCell ref="D251:E251"/>
    <mergeCell ref="A252:B252"/>
    <mergeCell ref="D252:E252"/>
    <mergeCell ref="A253:B253"/>
    <mergeCell ref="D253:E253"/>
    <mergeCell ref="A272:H272"/>
    <mergeCell ref="A266:B266"/>
    <mergeCell ref="A267:B267"/>
    <mergeCell ref="A268:B268"/>
    <mergeCell ref="A269:B269"/>
    <mergeCell ref="A270:B270"/>
    <mergeCell ref="A271:B271"/>
    <mergeCell ref="A260:H260"/>
    <mergeCell ref="A261:B261"/>
    <mergeCell ref="A262:B262"/>
    <mergeCell ref="A263:B263"/>
    <mergeCell ref="A264:B264"/>
    <mergeCell ref="A265:B26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6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583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60">
        <f>F7*1.2</f>
        <v>10644.480000000001</v>
      </c>
      <c r="E7" s="361">
        <f>F7*1.1</f>
        <v>9757.4400000000023</v>
      </c>
      <c r="F7" s="361">
        <v>8870.4000000000015</v>
      </c>
      <c r="G7" s="361">
        <f>F7*0.75</f>
        <v>6652.8000000000011</v>
      </c>
      <c r="H7" s="362">
        <f>F7*0.5</f>
        <v>4435.2000000000007</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436">
        <f>F12*1.2</f>
        <v>11436.480000000001</v>
      </c>
      <c r="E12" s="361">
        <f>F12*1.1</f>
        <v>10483.440000000002</v>
      </c>
      <c r="F12" s="361">
        <v>9530.4000000000015</v>
      </c>
      <c r="G12" s="361">
        <f>F12*0.75</f>
        <v>7147.8000000000011</v>
      </c>
      <c r="H12" s="362">
        <f>F12*0.5</f>
        <v>4765.2000000000007</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330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"2ГИС.НОВОРОССИЙСК"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506">
        <v>330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60">
        <f>F27*1.2</f>
        <v>14904</v>
      </c>
      <c r="E27" s="361">
        <f>F27*1.1</f>
        <v>13662.000000000002</v>
      </c>
      <c r="F27" s="361">
        <v>12420</v>
      </c>
      <c r="G27" s="361">
        <f>F27*0.75</f>
        <v>9315</v>
      </c>
      <c r="H27" s="362">
        <f>F27*0.5</f>
        <v>6210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436">
        <f>F32*1.2</f>
        <v>16012.8</v>
      </c>
      <c r="E32" s="361">
        <f>F32*1.1</f>
        <v>14678.400000000001</v>
      </c>
      <c r="F32" s="361">
        <v>13344</v>
      </c>
      <c r="G32" s="361">
        <f>F32*0.75</f>
        <v>10008</v>
      </c>
      <c r="H32" s="362">
        <f>F32*0.5</f>
        <v>6672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480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"2ГИС.НОВОРОССИЙСК"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424">
        <v>468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428"/>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60">
        <f>F48*1.2</f>
        <v>12772.8</v>
      </c>
      <c r="E48" s="361">
        <f>F48*1.1</f>
        <v>11708.400000000001</v>
      </c>
      <c r="F48" s="361">
        <v>10644</v>
      </c>
      <c r="G48" s="361">
        <f>F48*0.75</f>
        <v>7983</v>
      </c>
      <c r="H48" s="362">
        <f>F48*0.5</f>
        <v>5322</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436">
        <f>F54*1.2</f>
        <v>13723.199999999999</v>
      </c>
      <c r="E54" s="361">
        <f>F54*1.1</f>
        <v>12579.6</v>
      </c>
      <c r="F54" s="361">
        <v>11436</v>
      </c>
      <c r="G54" s="361">
        <f>F54*0.75</f>
        <v>8577</v>
      </c>
      <c r="H54" s="362">
        <f>F54*0.5</f>
        <v>5718</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506">
        <v>330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"&amp;MIN(D65:D94)&amp;" до "&amp;MAX(D65:D94)</f>
        <v>от 2010 до 60300</v>
      </c>
      <c r="E64" s="399"/>
      <c r="F64" s="399"/>
      <c r="G64" s="399"/>
      <c r="H64" s="400"/>
    </row>
    <row r="65" spans="1:8" ht="37.5" customHeight="1" x14ac:dyDescent="0.2">
      <c r="A65" s="408" t="s">
        <v>39</v>
      </c>
      <c r="B65" s="409"/>
      <c r="C65" s="652"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411">
        <v>2010</v>
      </c>
      <c r="E65" s="412"/>
      <c r="F65" s="412"/>
      <c r="G65" s="412"/>
      <c r="H65" s="413"/>
    </row>
    <row r="66" spans="1:8" ht="37.5" customHeight="1" x14ac:dyDescent="0.2">
      <c r="A66" s="396" t="s">
        <v>40</v>
      </c>
      <c r="B66" s="397"/>
      <c r="C66" s="653"/>
      <c r="D66" s="337">
        <v>4020</v>
      </c>
      <c r="E66" s="338"/>
      <c r="F66" s="338"/>
      <c r="G66" s="338"/>
      <c r="H66" s="339"/>
    </row>
    <row r="67" spans="1:8" ht="37.5" customHeight="1" x14ac:dyDescent="0.2">
      <c r="A67" s="396" t="s">
        <v>41</v>
      </c>
      <c r="B67" s="397"/>
      <c r="C67" s="653"/>
      <c r="D67" s="337">
        <v>6030</v>
      </c>
      <c r="E67" s="338"/>
      <c r="F67" s="338"/>
      <c r="G67" s="338"/>
      <c r="H67" s="339"/>
    </row>
    <row r="68" spans="1:8" ht="37.5" customHeight="1" x14ac:dyDescent="0.2">
      <c r="A68" s="396" t="s">
        <v>42</v>
      </c>
      <c r="B68" s="397"/>
      <c r="C68" s="653"/>
      <c r="D68" s="337">
        <v>8040</v>
      </c>
      <c r="E68" s="338"/>
      <c r="F68" s="338"/>
      <c r="G68" s="338"/>
      <c r="H68" s="339"/>
    </row>
    <row r="69" spans="1:8" ht="37.5" customHeight="1" x14ac:dyDescent="0.2">
      <c r="A69" s="396" t="s">
        <v>43</v>
      </c>
      <c r="B69" s="397"/>
      <c r="C69" s="653"/>
      <c r="D69" s="337">
        <v>10050</v>
      </c>
      <c r="E69" s="338"/>
      <c r="F69" s="338"/>
      <c r="G69" s="338"/>
      <c r="H69" s="339"/>
    </row>
    <row r="70" spans="1:8" ht="37.5" customHeight="1" x14ac:dyDescent="0.2">
      <c r="A70" s="396" t="s">
        <v>44</v>
      </c>
      <c r="B70" s="397"/>
      <c r="C70" s="653"/>
      <c r="D70" s="337">
        <v>12060</v>
      </c>
      <c r="E70" s="338"/>
      <c r="F70" s="338"/>
      <c r="G70" s="338"/>
      <c r="H70" s="339"/>
    </row>
    <row r="71" spans="1:8" ht="37.5" customHeight="1" x14ac:dyDescent="0.2">
      <c r="A71" s="396" t="s">
        <v>45</v>
      </c>
      <c r="B71" s="397"/>
      <c r="C71" s="653"/>
      <c r="D71" s="337">
        <v>14070</v>
      </c>
      <c r="E71" s="338"/>
      <c r="F71" s="338"/>
      <c r="G71" s="338"/>
      <c r="H71" s="339"/>
    </row>
    <row r="72" spans="1:8" ht="37.5" customHeight="1" x14ac:dyDescent="0.2">
      <c r="A72" s="396" t="s">
        <v>46</v>
      </c>
      <c r="B72" s="397"/>
      <c r="C72" s="653"/>
      <c r="D72" s="337">
        <v>16080</v>
      </c>
      <c r="E72" s="338"/>
      <c r="F72" s="338"/>
      <c r="G72" s="338"/>
      <c r="H72" s="339"/>
    </row>
    <row r="73" spans="1:8" ht="37.5" customHeight="1" x14ac:dyDescent="0.2">
      <c r="A73" s="396" t="s">
        <v>47</v>
      </c>
      <c r="B73" s="397"/>
      <c r="C73" s="653"/>
      <c r="D73" s="337">
        <v>18090</v>
      </c>
      <c r="E73" s="338"/>
      <c r="F73" s="338"/>
      <c r="G73" s="338"/>
      <c r="H73" s="339"/>
    </row>
    <row r="74" spans="1:8" ht="37.5" customHeight="1" x14ac:dyDescent="0.2">
      <c r="A74" s="396" t="s">
        <v>48</v>
      </c>
      <c r="B74" s="397"/>
      <c r="C74" s="653"/>
      <c r="D74" s="337">
        <v>20100</v>
      </c>
      <c r="E74" s="338"/>
      <c r="F74" s="338"/>
      <c r="G74" s="338"/>
      <c r="H74" s="339"/>
    </row>
    <row r="75" spans="1:8" ht="37.5" customHeight="1" x14ac:dyDescent="0.2">
      <c r="A75" s="396" t="s">
        <v>49</v>
      </c>
      <c r="B75" s="397"/>
      <c r="C75" s="653"/>
      <c r="D75" s="337">
        <v>22110</v>
      </c>
      <c r="E75" s="338"/>
      <c r="F75" s="338"/>
      <c r="G75" s="338"/>
      <c r="H75" s="339"/>
    </row>
    <row r="76" spans="1:8" ht="37.5" customHeight="1" x14ac:dyDescent="0.2">
      <c r="A76" s="396" t="s">
        <v>50</v>
      </c>
      <c r="B76" s="397"/>
      <c r="C76" s="653"/>
      <c r="D76" s="337">
        <v>24120</v>
      </c>
      <c r="E76" s="338"/>
      <c r="F76" s="338"/>
      <c r="G76" s="338"/>
      <c r="H76" s="339"/>
    </row>
    <row r="77" spans="1:8" ht="37.5" customHeight="1" x14ac:dyDescent="0.2">
      <c r="A77" s="396" t="s">
        <v>51</v>
      </c>
      <c r="B77" s="397"/>
      <c r="C77" s="653"/>
      <c r="D77" s="337">
        <v>26130</v>
      </c>
      <c r="E77" s="338"/>
      <c r="F77" s="338"/>
      <c r="G77" s="338"/>
      <c r="H77" s="339"/>
    </row>
    <row r="78" spans="1:8" ht="37.5" customHeight="1" x14ac:dyDescent="0.2">
      <c r="A78" s="396" t="s">
        <v>52</v>
      </c>
      <c r="B78" s="397"/>
      <c r="C78" s="653"/>
      <c r="D78" s="337">
        <v>28140</v>
      </c>
      <c r="E78" s="338"/>
      <c r="F78" s="338"/>
      <c r="G78" s="338"/>
      <c r="H78" s="339"/>
    </row>
    <row r="79" spans="1:8" ht="37.5" customHeight="1" x14ac:dyDescent="0.2">
      <c r="A79" s="396" t="s">
        <v>53</v>
      </c>
      <c r="B79" s="397"/>
      <c r="C79" s="653"/>
      <c r="D79" s="337">
        <v>30150</v>
      </c>
      <c r="E79" s="338"/>
      <c r="F79" s="338"/>
      <c r="G79" s="338"/>
      <c r="H79" s="339"/>
    </row>
    <row r="80" spans="1:8" ht="37.5" customHeight="1" x14ac:dyDescent="0.2">
      <c r="A80" s="396" t="s">
        <v>54</v>
      </c>
      <c r="B80" s="397"/>
      <c r="C80" s="653"/>
      <c r="D80" s="337">
        <v>32160</v>
      </c>
      <c r="E80" s="338"/>
      <c r="F80" s="338"/>
      <c r="G80" s="338"/>
      <c r="H80" s="339"/>
    </row>
    <row r="81" spans="1:8" ht="37.5" customHeight="1" x14ac:dyDescent="0.2">
      <c r="A81" s="396" t="s">
        <v>55</v>
      </c>
      <c r="B81" s="397"/>
      <c r="C81" s="653"/>
      <c r="D81" s="337">
        <v>34170</v>
      </c>
      <c r="E81" s="338"/>
      <c r="F81" s="338"/>
      <c r="G81" s="338"/>
      <c r="H81" s="339"/>
    </row>
    <row r="82" spans="1:8" ht="37.5" customHeight="1" x14ac:dyDescent="0.2">
      <c r="A82" s="396" t="s">
        <v>56</v>
      </c>
      <c r="B82" s="397"/>
      <c r="C82" s="653"/>
      <c r="D82" s="337">
        <v>36180</v>
      </c>
      <c r="E82" s="338"/>
      <c r="F82" s="338"/>
      <c r="G82" s="338"/>
      <c r="H82" s="339"/>
    </row>
    <row r="83" spans="1:8" ht="37.5" customHeight="1" x14ac:dyDescent="0.2">
      <c r="A83" s="396" t="s">
        <v>57</v>
      </c>
      <c r="B83" s="397"/>
      <c r="C83" s="653"/>
      <c r="D83" s="337">
        <v>38190</v>
      </c>
      <c r="E83" s="338"/>
      <c r="F83" s="338"/>
      <c r="G83" s="338"/>
      <c r="H83" s="339"/>
    </row>
    <row r="84" spans="1:8" ht="37.5" customHeight="1" x14ac:dyDescent="0.2">
      <c r="A84" s="396" t="s">
        <v>58</v>
      </c>
      <c r="B84" s="397"/>
      <c r="C84" s="653"/>
      <c r="D84" s="337">
        <v>40200</v>
      </c>
      <c r="E84" s="338"/>
      <c r="F84" s="338"/>
      <c r="G84" s="338"/>
      <c r="H84" s="339"/>
    </row>
    <row r="85" spans="1:8" ht="37.5" customHeight="1" x14ac:dyDescent="0.2">
      <c r="A85" s="396" t="s">
        <v>178</v>
      </c>
      <c r="B85" s="397"/>
      <c r="C85" s="653"/>
      <c r="D85" s="337">
        <v>42210</v>
      </c>
      <c r="E85" s="338"/>
      <c r="F85" s="338"/>
      <c r="G85" s="338"/>
      <c r="H85" s="339"/>
    </row>
    <row r="86" spans="1:8" ht="37.5" customHeight="1" x14ac:dyDescent="0.2">
      <c r="A86" s="396" t="s">
        <v>179</v>
      </c>
      <c r="B86" s="397"/>
      <c r="C86" s="653"/>
      <c r="D86" s="337">
        <v>44220</v>
      </c>
      <c r="E86" s="338"/>
      <c r="F86" s="338"/>
      <c r="G86" s="338"/>
      <c r="H86" s="339"/>
    </row>
    <row r="87" spans="1:8" ht="37.5" customHeight="1" x14ac:dyDescent="0.2">
      <c r="A87" s="396" t="s">
        <v>180</v>
      </c>
      <c r="B87" s="397"/>
      <c r="C87" s="653"/>
      <c r="D87" s="337">
        <v>46230</v>
      </c>
      <c r="E87" s="338"/>
      <c r="F87" s="338"/>
      <c r="G87" s="338"/>
      <c r="H87" s="339"/>
    </row>
    <row r="88" spans="1:8" ht="37.5" customHeight="1" x14ac:dyDescent="0.2">
      <c r="A88" s="396" t="s">
        <v>181</v>
      </c>
      <c r="B88" s="397"/>
      <c r="C88" s="653"/>
      <c r="D88" s="337">
        <v>48240</v>
      </c>
      <c r="E88" s="338"/>
      <c r="F88" s="338"/>
      <c r="G88" s="338"/>
      <c r="H88" s="339"/>
    </row>
    <row r="89" spans="1:8" ht="37.5" customHeight="1" x14ac:dyDescent="0.2">
      <c r="A89" s="396" t="s">
        <v>182</v>
      </c>
      <c r="B89" s="397"/>
      <c r="C89" s="653"/>
      <c r="D89" s="337">
        <v>50250</v>
      </c>
      <c r="E89" s="338"/>
      <c r="F89" s="338"/>
      <c r="G89" s="338"/>
      <c r="H89" s="339"/>
    </row>
    <row r="90" spans="1:8" ht="37.5" customHeight="1" x14ac:dyDescent="0.2">
      <c r="A90" s="396" t="s">
        <v>183</v>
      </c>
      <c r="B90" s="397"/>
      <c r="C90" s="653"/>
      <c r="D90" s="337">
        <v>52260</v>
      </c>
      <c r="E90" s="338"/>
      <c r="F90" s="338"/>
      <c r="G90" s="338"/>
      <c r="H90" s="339"/>
    </row>
    <row r="91" spans="1:8" ht="37.5" customHeight="1" x14ac:dyDescent="0.2">
      <c r="A91" s="396" t="s">
        <v>184</v>
      </c>
      <c r="B91" s="397"/>
      <c r="C91" s="653"/>
      <c r="D91" s="337">
        <v>54270</v>
      </c>
      <c r="E91" s="338"/>
      <c r="F91" s="338"/>
      <c r="G91" s="338"/>
      <c r="H91" s="339"/>
    </row>
    <row r="92" spans="1:8" ht="37.5" customHeight="1" x14ac:dyDescent="0.2">
      <c r="A92" s="396" t="s">
        <v>185</v>
      </c>
      <c r="B92" s="397"/>
      <c r="C92" s="653"/>
      <c r="D92" s="337">
        <v>56280</v>
      </c>
      <c r="E92" s="338"/>
      <c r="F92" s="338"/>
      <c r="G92" s="338"/>
      <c r="H92" s="339"/>
    </row>
    <row r="93" spans="1:8" ht="37.5" customHeight="1" x14ac:dyDescent="0.2">
      <c r="A93" s="396" t="s">
        <v>186</v>
      </c>
      <c r="B93" s="397"/>
      <c r="C93" s="653"/>
      <c r="D93" s="337">
        <v>58290</v>
      </c>
      <c r="E93" s="338"/>
      <c r="F93" s="338"/>
      <c r="G93" s="338"/>
      <c r="H93" s="339"/>
    </row>
    <row r="94" spans="1:8" ht="37.5" customHeight="1" thickBot="1" x14ac:dyDescent="0.25">
      <c r="A94" s="396" t="s">
        <v>187</v>
      </c>
      <c r="B94" s="397"/>
      <c r="C94" s="653"/>
      <c r="D94" s="337">
        <v>60300</v>
      </c>
      <c r="E94" s="338"/>
      <c r="F94" s="338"/>
      <c r="G94" s="338"/>
      <c r="H94" s="339"/>
    </row>
    <row r="95" spans="1:8" ht="50.1" customHeight="1" thickBot="1" x14ac:dyDescent="0.25">
      <c r="A95" s="386" t="s">
        <v>59</v>
      </c>
      <c r="B95" s="387"/>
      <c r="C95" s="387"/>
      <c r="D95" s="398" t="str">
        <f>"от "&amp;MIN(D96:D105)&amp;" до "&amp;MAX(D96:D105)</f>
        <v>от 270 до 1662</v>
      </c>
      <c r="E95" s="399"/>
      <c r="F95" s="399"/>
      <c r="G95" s="399"/>
      <c r="H95" s="400"/>
    </row>
    <row r="96" spans="1:8" ht="151.5" x14ac:dyDescent="0.2">
      <c r="A96" s="62" t="s">
        <v>60</v>
      </c>
      <c r="B96" s="63" t="s">
        <v>13</v>
      </c>
      <c r="C96" s="107"/>
      <c r="D96" s="411">
        <v>1500</v>
      </c>
      <c r="E96" s="412"/>
      <c r="F96" s="412"/>
      <c r="G96" s="412"/>
      <c r="H96" s="413"/>
    </row>
    <row r="97" spans="1:8" ht="37.5" customHeight="1" x14ac:dyDescent="0.2">
      <c r="A97" s="335" t="s">
        <v>61</v>
      </c>
      <c r="B97" s="503"/>
      <c r="C97" s="4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37">
        <v>576</v>
      </c>
      <c r="E97" s="338"/>
      <c r="F97" s="338"/>
      <c r="G97" s="338"/>
      <c r="H97" s="339"/>
    </row>
    <row r="98" spans="1:8" ht="37.5" customHeight="1" x14ac:dyDescent="0.2">
      <c r="A98" s="335" t="s">
        <v>62</v>
      </c>
      <c r="B98" s="503"/>
      <c r="C98" s="404"/>
      <c r="D98" s="337">
        <v>702</v>
      </c>
      <c r="E98" s="338"/>
      <c r="F98" s="338"/>
      <c r="G98" s="338"/>
      <c r="H98" s="339"/>
    </row>
    <row r="99" spans="1:8" ht="37.5" customHeight="1" x14ac:dyDescent="0.2">
      <c r="A99" s="335" t="s">
        <v>63</v>
      </c>
      <c r="B99" s="503"/>
      <c r="C99" s="404"/>
      <c r="D99" s="337">
        <v>330</v>
      </c>
      <c r="E99" s="338"/>
      <c r="F99" s="338"/>
      <c r="G99" s="338"/>
      <c r="H99" s="339"/>
    </row>
    <row r="100" spans="1:8" ht="37.5" customHeight="1" x14ac:dyDescent="0.2">
      <c r="A100" s="335" t="s">
        <v>64</v>
      </c>
      <c r="B100" s="336"/>
      <c r="C100" s="404"/>
      <c r="D100" s="337">
        <v>600</v>
      </c>
      <c r="E100" s="338"/>
      <c r="F100" s="338"/>
      <c r="G100" s="338"/>
      <c r="H100" s="339"/>
    </row>
    <row r="101" spans="1:8" ht="37.5" customHeight="1" x14ac:dyDescent="0.2">
      <c r="A101" s="335" t="s">
        <v>65</v>
      </c>
      <c r="B101" s="503"/>
      <c r="C101" s="404"/>
      <c r="D101" s="337">
        <v>270</v>
      </c>
      <c r="E101" s="338"/>
      <c r="F101" s="338"/>
      <c r="G101" s="338"/>
      <c r="H101" s="339"/>
    </row>
    <row r="102" spans="1:8" ht="37.5" customHeight="1" x14ac:dyDescent="0.2">
      <c r="A102" s="335" t="s">
        <v>66</v>
      </c>
      <c r="B102" s="503"/>
      <c r="C102" s="404"/>
      <c r="D102" s="337">
        <v>270</v>
      </c>
      <c r="E102" s="338"/>
      <c r="F102" s="338"/>
      <c r="G102" s="338"/>
      <c r="H102" s="339"/>
    </row>
    <row r="103" spans="1:8" ht="37.5" customHeight="1" x14ac:dyDescent="0.2">
      <c r="A103" s="335" t="s">
        <v>67</v>
      </c>
      <c r="B103" s="503"/>
      <c r="C103" s="404"/>
      <c r="D103" s="337">
        <v>540</v>
      </c>
      <c r="E103" s="338"/>
      <c r="F103" s="338"/>
      <c r="G103" s="338"/>
      <c r="H103" s="339"/>
    </row>
    <row r="104" spans="1:8" ht="37.5" customHeight="1" x14ac:dyDescent="0.2">
      <c r="A104" s="335" t="s">
        <v>68</v>
      </c>
      <c r="B104" s="503"/>
      <c r="C104" s="404"/>
      <c r="D104" s="337">
        <v>810</v>
      </c>
      <c r="E104" s="338"/>
      <c r="F104" s="338"/>
      <c r="G104" s="338"/>
      <c r="H104" s="339"/>
    </row>
    <row r="105" spans="1:8" ht="37.5" customHeight="1" thickBot="1" x14ac:dyDescent="0.25">
      <c r="A105" s="348" t="s">
        <v>69</v>
      </c>
      <c r="B105" s="504"/>
      <c r="C105" s="405"/>
      <c r="D105" s="367">
        <v>1662</v>
      </c>
      <c r="E105" s="351"/>
      <c r="F105" s="351"/>
      <c r="G105" s="351"/>
      <c r="H105" s="352"/>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354">
        <v>30</v>
      </c>
      <c r="E106" s="354"/>
      <c r="F106" s="354"/>
      <c r="G106" s="354"/>
      <c r="H106" s="355"/>
    </row>
    <row r="107" spans="1:8" ht="50.1" customHeight="1" thickBot="1" x14ac:dyDescent="0.25">
      <c r="A107" s="341" t="s">
        <v>72</v>
      </c>
      <c r="B107" s="342"/>
      <c r="C107" s="21"/>
      <c r="D107" s="343" t="e">
        <f>"от "&amp;MIN(D109,D129:H130,#REF!,D131:H145)&amp;" до "&amp;MAX(D109,D129:H130,#REF!,D131:H145)</f>
        <v>#REF!</v>
      </c>
      <c r="E107" s="343"/>
      <c r="F107" s="343"/>
      <c r="G107" s="343"/>
      <c r="H107" s="344"/>
    </row>
    <row r="108" spans="1:8" ht="21.75" thickBot="1" x14ac:dyDescent="0.25">
      <c r="A108" s="497"/>
      <c r="B108" s="498"/>
      <c r="C108" s="60"/>
      <c r="D108" s="372"/>
      <c r="E108" s="372"/>
      <c r="F108" s="372"/>
      <c r="G108" s="372"/>
      <c r="H108" s="373"/>
    </row>
    <row r="109" spans="1:8" ht="74.25" customHeight="1" thickBot="1" x14ac:dyDescent="0.25">
      <c r="A109" s="374" t="s">
        <v>73</v>
      </c>
      <c r="B109" s="375"/>
      <c r="C10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379">
        <v>8016</v>
      </c>
      <c r="E109" s="379"/>
      <c r="F109" s="379"/>
      <c r="G109" s="379"/>
      <c r="H109" s="380"/>
    </row>
    <row r="110" spans="1:8" ht="74.25" customHeight="1" thickBot="1" x14ac:dyDescent="0.25">
      <c r="A110" s="381" t="s">
        <v>74</v>
      </c>
      <c r="B110" s="382"/>
      <c r="C110" s="377"/>
      <c r="D110" s="383" t="s">
        <v>75</v>
      </c>
      <c r="E110" s="384"/>
      <c r="F110" s="384"/>
      <c r="G110" s="384"/>
      <c r="H110" s="385"/>
    </row>
    <row r="111" spans="1:8" ht="74.25" customHeight="1" x14ac:dyDescent="0.2">
      <c r="A111" s="363" t="s">
        <v>76</v>
      </c>
      <c r="B111" s="364"/>
      <c r="C111" s="377"/>
      <c r="D111" s="368">
        <f>D109/4</f>
        <v>2004</v>
      </c>
      <c r="E111" s="368"/>
      <c r="F111" s="368"/>
      <c r="G111" s="368"/>
      <c r="H111" s="369"/>
    </row>
    <row r="112" spans="1:8" ht="74.25" customHeight="1" x14ac:dyDescent="0.2">
      <c r="A112" s="363" t="s">
        <v>77</v>
      </c>
      <c r="B112" s="364"/>
      <c r="C112" s="377"/>
      <c r="D112" s="368">
        <f>D109/5</f>
        <v>1603.2</v>
      </c>
      <c r="E112" s="368"/>
      <c r="F112" s="368"/>
      <c r="G112" s="368"/>
      <c r="H112" s="369"/>
    </row>
    <row r="113" spans="1:8" ht="74.25" customHeight="1" x14ac:dyDescent="0.2">
      <c r="A113" s="363" t="s">
        <v>78</v>
      </c>
      <c r="B113" s="364"/>
      <c r="C113" s="377"/>
      <c r="D113" s="368">
        <f>D109/6</f>
        <v>1336</v>
      </c>
      <c r="E113" s="368"/>
      <c r="F113" s="368"/>
      <c r="G113" s="368"/>
      <c r="H113" s="369"/>
    </row>
    <row r="114" spans="1:8" ht="74.25" customHeight="1" x14ac:dyDescent="0.2">
      <c r="A114" s="363" t="s">
        <v>79</v>
      </c>
      <c r="B114" s="364"/>
      <c r="C114" s="377"/>
      <c r="D114" s="368">
        <f>D109/7</f>
        <v>1145.1428571428571</v>
      </c>
      <c r="E114" s="368"/>
      <c r="F114" s="368"/>
      <c r="G114" s="368"/>
      <c r="H114" s="369"/>
    </row>
    <row r="115" spans="1:8" ht="74.25" customHeight="1" x14ac:dyDescent="0.2">
      <c r="A115" s="363" t="s">
        <v>80</v>
      </c>
      <c r="B115" s="364"/>
      <c r="C115" s="377"/>
      <c r="D115" s="368">
        <f>D109/8</f>
        <v>1002</v>
      </c>
      <c r="E115" s="368"/>
      <c r="F115" s="368"/>
      <c r="G115" s="368"/>
      <c r="H115" s="369"/>
    </row>
    <row r="116" spans="1:8" ht="74.25" customHeight="1" x14ac:dyDescent="0.2">
      <c r="A116" s="363" t="s">
        <v>81</v>
      </c>
      <c r="B116" s="364"/>
      <c r="C116" s="377"/>
      <c r="D116" s="368">
        <f>D109/9</f>
        <v>890.66666666666663</v>
      </c>
      <c r="E116" s="368"/>
      <c r="F116" s="368"/>
      <c r="G116" s="368"/>
      <c r="H116" s="369"/>
    </row>
    <row r="117" spans="1:8" ht="74.25" customHeight="1" x14ac:dyDescent="0.2">
      <c r="A117" s="363" t="s">
        <v>82</v>
      </c>
      <c r="B117" s="364"/>
      <c r="C117" s="377"/>
      <c r="D117" s="368">
        <f>D109/10</f>
        <v>801.6</v>
      </c>
      <c r="E117" s="368"/>
      <c r="F117" s="368"/>
      <c r="G117" s="368"/>
      <c r="H117" s="369"/>
    </row>
    <row r="118" spans="1:8" ht="74.25" customHeight="1" thickBot="1" x14ac:dyDescent="0.25">
      <c r="A118" s="374" t="s">
        <v>83</v>
      </c>
      <c r="B118" s="375"/>
      <c r="C118" s="377"/>
      <c r="D118" s="379">
        <v>12024</v>
      </c>
      <c r="E118" s="379"/>
      <c r="F118" s="379"/>
      <c r="G118" s="379"/>
      <c r="H118" s="380"/>
    </row>
    <row r="119" spans="1:8" ht="74.25" customHeight="1" thickBot="1" x14ac:dyDescent="0.25">
      <c r="A119" s="381" t="s">
        <v>74</v>
      </c>
      <c r="B119" s="382"/>
      <c r="C119" s="377"/>
      <c r="D119" s="383" t="s">
        <v>75</v>
      </c>
      <c r="E119" s="384"/>
      <c r="F119" s="384"/>
      <c r="G119" s="384"/>
      <c r="H119" s="385"/>
    </row>
    <row r="120" spans="1:8" ht="74.25" customHeight="1" x14ac:dyDescent="0.2">
      <c r="A120" s="363" t="s">
        <v>76</v>
      </c>
      <c r="B120" s="364"/>
      <c r="C120" s="377"/>
      <c r="D120" s="368">
        <v>3006</v>
      </c>
      <c r="E120" s="368"/>
      <c r="F120" s="368"/>
      <c r="G120" s="368"/>
      <c r="H120" s="369"/>
    </row>
    <row r="121" spans="1:8" ht="74.25" customHeight="1" x14ac:dyDescent="0.2">
      <c r="A121" s="363" t="s">
        <v>77</v>
      </c>
      <c r="B121" s="364"/>
      <c r="C121" s="377"/>
      <c r="D121" s="368">
        <v>2404.7999999999997</v>
      </c>
      <c r="E121" s="368"/>
      <c r="F121" s="368"/>
      <c r="G121" s="368"/>
      <c r="H121" s="369"/>
    </row>
    <row r="122" spans="1:8" ht="74.25" customHeight="1" x14ac:dyDescent="0.2">
      <c r="A122" s="363" t="s">
        <v>78</v>
      </c>
      <c r="B122" s="364"/>
      <c r="C122" s="377"/>
      <c r="D122" s="368">
        <v>2004</v>
      </c>
      <c r="E122" s="368"/>
      <c r="F122" s="368"/>
      <c r="G122" s="368"/>
      <c r="H122" s="369"/>
    </row>
    <row r="123" spans="1:8" ht="74.25" customHeight="1" x14ac:dyDescent="0.2">
      <c r="A123" s="363" t="s">
        <v>79</v>
      </c>
      <c r="B123" s="364"/>
      <c r="C123" s="377"/>
      <c r="D123" s="368">
        <v>1717.7142857142856</v>
      </c>
      <c r="E123" s="368"/>
      <c r="F123" s="368"/>
      <c r="G123" s="368"/>
      <c r="H123" s="369"/>
    </row>
    <row r="124" spans="1:8" ht="74.25" customHeight="1" x14ac:dyDescent="0.2">
      <c r="A124" s="363" t="s">
        <v>80</v>
      </c>
      <c r="B124" s="364"/>
      <c r="C124" s="377"/>
      <c r="D124" s="368">
        <v>1503</v>
      </c>
      <c r="E124" s="368"/>
      <c r="F124" s="368"/>
      <c r="G124" s="368"/>
      <c r="H124" s="369"/>
    </row>
    <row r="125" spans="1:8" ht="74.25" customHeight="1" x14ac:dyDescent="0.2">
      <c r="A125" s="363" t="s">
        <v>81</v>
      </c>
      <c r="B125" s="364"/>
      <c r="C125" s="377"/>
      <c r="D125" s="368">
        <v>1335.9999999999998</v>
      </c>
      <c r="E125" s="368"/>
      <c r="F125" s="368"/>
      <c r="G125" s="368"/>
      <c r="H125" s="369"/>
    </row>
    <row r="126" spans="1:8" ht="74.25" customHeight="1" thickBot="1" x14ac:dyDescent="0.25">
      <c r="A126" s="363" t="s">
        <v>82</v>
      </c>
      <c r="B126" s="364"/>
      <c r="C126" s="378"/>
      <c r="D126" s="368">
        <v>1202.3999999999999</v>
      </c>
      <c r="E126" s="368"/>
      <c r="F126" s="368"/>
      <c r="G126" s="368"/>
      <c r="H126" s="369"/>
    </row>
    <row r="127" spans="1:8" s="16" customFormat="1" ht="62.45" customHeight="1" thickBot="1" x14ac:dyDescent="0.25">
      <c r="A127" s="358" t="s">
        <v>84</v>
      </c>
      <c r="B127" s="359"/>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353">
        <v>13890</v>
      </c>
      <c r="E127" s="354"/>
      <c r="F127" s="354"/>
      <c r="G127" s="354"/>
      <c r="H127" s="355"/>
    </row>
    <row r="128" spans="1:8" ht="21.75" thickBot="1" x14ac:dyDescent="0.25">
      <c r="A128" s="497"/>
      <c r="B128" s="498"/>
      <c r="C128" s="56"/>
      <c r="D128" s="331"/>
      <c r="E128" s="331"/>
      <c r="F128" s="331"/>
      <c r="G128" s="331"/>
      <c r="H128" s="332"/>
    </row>
    <row r="129" spans="1:8" ht="50.1" customHeight="1" x14ac:dyDescent="0.2">
      <c r="A129" s="335" t="s">
        <v>85</v>
      </c>
      <c r="B129" s="336"/>
      <c r="C129" s="105" t="str">
        <f>"Интернет-площадка 2gis.ru на основе Cправочника организаций "&amp;$C$2&amp;""</f>
        <v>Интернет-площадка 2gis.ru на основе Cправочника организаций "2ГИС.НОВОРОССИЙСК"</v>
      </c>
      <c r="D129" s="340">
        <v>7482</v>
      </c>
      <c r="E129" s="338"/>
      <c r="F129" s="338"/>
      <c r="G129" s="338"/>
      <c r="H129" s="339"/>
    </row>
    <row r="130" spans="1:8" ht="50.1" customHeight="1" x14ac:dyDescent="0.2">
      <c r="A130" s="335" t="s">
        <v>86</v>
      </c>
      <c r="B130" s="336"/>
      <c r="C13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340">
        <v>1170</v>
      </c>
      <c r="E130" s="338"/>
      <c r="F130" s="338"/>
      <c r="G130" s="338"/>
      <c r="H130" s="339"/>
    </row>
    <row r="131" spans="1:8" ht="50.1" customHeight="1" x14ac:dyDescent="0.2">
      <c r="A131" s="335" t="s">
        <v>87</v>
      </c>
      <c r="B131" s="336"/>
      <c r="C131"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340">
        <v>762</v>
      </c>
      <c r="E131" s="338"/>
      <c r="F131" s="338"/>
      <c r="G131" s="338"/>
      <c r="H131" s="339"/>
    </row>
    <row r="132" spans="1:8" ht="50.1" customHeight="1" x14ac:dyDescent="0.2">
      <c r="A132" s="335" t="s">
        <v>88</v>
      </c>
      <c r="B132" s="336"/>
      <c r="C132" s="68" t="str">
        <f>"Интернет-площадка 2gis.ru на основе Cправочника организаций "&amp;$C$2&amp;""</f>
        <v>Интернет-площадка 2gis.ru на основе Cправочника организаций "2ГИС.НОВОРОССИЙСК"</v>
      </c>
      <c r="D132" s="340">
        <v>8262</v>
      </c>
      <c r="E132" s="338"/>
      <c r="F132" s="338"/>
      <c r="G132" s="338"/>
      <c r="H132" s="339"/>
    </row>
    <row r="133" spans="1:8" ht="50.1" customHeight="1" x14ac:dyDescent="0.2">
      <c r="A133" s="335" t="s">
        <v>89</v>
      </c>
      <c r="B133" s="336"/>
      <c r="C133" s="68" t="str">
        <f>"Интернет-площадка 2gis.ru на основе Cправочника организаций "&amp;$C$2&amp;""</f>
        <v>Интернет-площадка 2gis.ru на основе Cправочника организаций "2ГИС.НОВОРОССИЙСК"</v>
      </c>
      <c r="D133" s="340">
        <v>9918</v>
      </c>
      <c r="E133" s="338"/>
      <c r="F133" s="338"/>
      <c r="G133" s="338"/>
      <c r="H133" s="339"/>
    </row>
    <row r="134" spans="1:8" ht="50.1" customHeight="1" x14ac:dyDescent="0.2">
      <c r="A134" s="335" t="s">
        <v>90</v>
      </c>
      <c r="B134" s="336"/>
      <c r="C134"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340">
        <v>762</v>
      </c>
      <c r="E134" s="338"/>
      <c r="F134" s="338"/>
      <c r="G134" s="338"/>
      <c r="H134" s="339"/>
    </row>
    <row r="135" spans="1:8" ht="50.1" customHeight="1" x14ac:dyDescent="0.2">
      <c r="A135" s="335" t="s">
        <v>91</v>
      </c>
      <c r="B135" s="336"/>
      <c r="C13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340">
        <v>762</v>
      </c>
      <c r="E135" s="338"/>
      <c r="F135" s="338"/>
      <c r="G135" s="338"/>
      <c r="H135" s="339"/>
    </row>
    <row r="136" spans="1:8" ht="50.1" customHeight="1" x14ac:dyDescent="0.2">
      <c r="A136" s="335" t="s">
        <v>92</v>
      </c>
      <c r="B136" s="336"/>
      <c r="C13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340">
        <v>1380</v>
      </c>
      <c r="E136" s="338"/>
      <c r="F136" s="338"/>
      <c r="G136" s="338"/>
      <c r="H136" s="339"/>
    </row>
    <row r="137" spans="1:8" ht="50.1" customHeight="1" x14ac:dyDescent="0.2">
      <c r="A137" s="335" t="s">
        <v>93</v>
      </c>
      <c r="B137" s="336"/>
      <c r="C137" s="68" t="e">
        <f>#REF!</f>
        <v>#REF!</v>
      </c>
      <c r="D137" s="340">
        <v>9000</v>
      </c>
      <c r="E137" s="338"/>
      <c r="F137" s="338"/>
      <c r="G137" s="338"/>
      <c r="H137" s="339"/>
    </row>
    <row r="138" spans="1:8" ht="50.1" customHeight="1" x14ac:dyDescent="0.2">
      <c r="A138" s="335" t="s">
        <v>94</v>
      </c>
      <c r="B138" s="336"/>
      <c r="C138" s="68" t="s">
        <v>95</v>
      </c>
      <c r="D138" s="340">
        <v>642</v>
      </c>
      <c r="E138" s="338"/>
      <c r="F138" s="338"/>
      <c r="G138" s="338"/>
      <c r="H138" s="339"/>
    </row>
    <row r="139" spans="1:8" ht="66.75" customHeight="1" x14ac:dyDescent="0.2">
      <c r="A139" s="335" t="s">
        <v>96</v>
      </c>
      <c r="B139" s="336"/>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340">
        <v>2634</v>
      </c>
      <c r="E139" s="338"/>
      <c r="F139" s="338"/>
      <c r="G139" s="338"/>
      <c r="H139" s="339"/>
    </row>
    <row r="140" spans="1:8" ht="66.75" customHeight="1" x14ac:dyDescent="0.2">
      <c r="A140" s="335" t="s">
        <v>97</v>
      </c>
      <c r="B140" s="336"/>
      <c r="C140" s="68"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340">
        <v>1896</v>
      </c>
      <c r="E140" s="338"/>
      <c r="F140" s="338"/>
      <c r="G140" s="338"/>
      <c r="H140" s="339"/>
    </row>
    <row r="141" spans="1:8" ht="66.75" customHeight="1" x14ac:dyDescent="0.2">
      <c r="A141" s="335" t="s">
        <v>98</v>
      </c>
      <c r="B141" s="336"/>
      <c r="C141"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340">
        <v>1650</v>
      </c>
      <c r="E141" s="338"/>
      <c r="F141" s="338"/>
      <c r="G141" s="338"/>
      <c r="H141" s="339"/>
    </row>
    <row r="142" spans="1:8" ht="66.75" customHeight="1" x14ac:dyDescent="0.2">
      <c r="A142" s="335" t="s">
        <v>99</v>
      </c>
      <c r="B142" s="336"/>
      <c r="C142"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340">
        <v>948</v>
      </c>
      <c r="E142" s="338"/>
      <c r="F142" s="338"/>
      <c r="G142" s="338"/>
      <c r="H142" s="339"/>
    </row>
    <row r="143" spans="1:8" ht="66.75" customHeight="1" x14ac:dyDescent="0.2">
      <c r="A143" s="335" t="s">
        <v>100</v>
      </c>
      <c r="B143" s="336"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3" s="340">
        <v>10266</v>
      </c>
      <c r="E143" s="338"/>
      <c r="F143" s="338"/>
      <c r="G143" s="338"/>
      <c r="H143" s="339"/>
    </row>
    <row r="144" spans="1:8" ht="66.75" customHeight="1" x14ac:dyDescent="0.2">
      <c r="A144" s="335" t="s">
        <v>101</v>
      </c>
      <c r="B144" s="336"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4" s="340">
        <v>4002</v>
      </c>
      <c r="E144" s="338"/>
      <c r="F144" s="338"/>
      <c r="G144" s="338"/>
      <c r="H144" s="339"/>
    </row>
    <row r="145" spans="1:8" ht="50.1" customHeight="1" thickBot="1" x14ac:dyDescent="0.25">
      <c r="A145" s="335" t="s">
        <v>102</v>
      </c>
      <c r="B145" s="336"/>
      <c r="C14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340">
        <v>612</v>
      </c>
      <c r="E145" s="338"/>
      <c r="F145" s="338"/>
      <c r="G145" s="338"/>
      <c r="H145" s="339"/>
    </row>
    <row r="146" spans="1:8" s="16" customFormat="1" ht="102" customHeight="1" thickBot="1" x14ac:dyDescent="0.25">
      <c r="A146" s="335" t="s">
        <v>16</v>
      </c>
      <c r="B146" s="336"/>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340">
        <v>462</v>
      </c>
      <c r="E146" s="338"/>
      <c r="F146" s="338"/>
      <c r="G146" s="338"/>
      <c r="H146" s="339"/>
    </row>
    <row r="147" spans="1:8" s="16" customFormat="1" ht="102" customHeight="1" thickBot="1" x14ac:dyDescent="0.25">
      <c r="A147" s="335" t="s">
        <v>103</v>
      </c>
      <c r="B147" s="336"/>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7" s="340">
        <v>50010</v>
      </c>
      <c r="E147" s="338"/>
      <c r="F147" s="338"/>
      <c r="G147" s="338"/>
      <c r="H147" s="339"/>
    </row>
    <row r="148" spans="1:8" s="16" customFormat="1" ht="126" customHeight="1" x14ac:dyDescent="0.2">
      <c r="A148" s="335" t="s">
        <v>104</v>
      </c>
      <c r="B148" s="336"/>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8" s="340">
        <v>6534</v>
      </c>
      <c r="E148" s="338"/>
      <c r="F148" s="338"/>
      <c r="G148" s="338"/>
      <c r="H148" s="339"/>
    </row>
    <row r="149" spans="1:8" s="16" customFormat="1" ht="96" customHeight="1" x14ac:dyDescent="0.2">
      <c r="A149" s="356" t="s">
        <v>105</v>
      </c>
      <c r="B149" s="357"/>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340">
        <v>4500</v>
      </c>
      <c r="E149" s="338"/>
      <c r="F149" s="338"/>
      <c r="G149" s="338"/>
      <c r="H149" s="339"/>
    </row>
    <row r="150" spans="1:8" s="16" customFormat="1" ht="96" customHeight="1" x14ac:dyDescent="0.2">
      <c r="A150" s="356" t="s">
        <v>106</v>
      </c>
      <c r="B150" s="357"/>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340">
        <v>5562</v>
      </c>
      <c r="E150" s="338"/>
      <c r="F150" s="338"/>
      <c r="G150" s="338"/>
      <c r="H150" s="339"/>
    </row>
    <row r="151" spans="1:8" ht="50.1" customHeight="1" x14ac:dyDescent="0.2">
      <c r="A151" s="335" t="s">
        <v>107</v>
      </c>
      <c r="B151" s="336"/>
      <c r="C151" s="68" t="str">
        <f>"Интернет-площадка 2gis.ru на основе Cправочника организаций "&amp;$C$2&amp;""</f>
        <v>Интернет-площадка 2gis.ru на основе Cправочника организаций "2ГИС.НОВОРОССИЙСК"</v>
      </c>
      <c r="D151" s="340">
        <v>10560</v>
      </c>
      <c r="E151" s="338"/>
      <c r="F151" s="338"/>
      <c r="G151" s="338"/>
      <c r="H151" s="339"/>
    </row>
    <row r="152" spans="1:8" ht="50.1" customHeight="1" x14ac:dyDescent="0.2">
      <c r="A152" s="335" t="s">
        <v>108</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340">
        <v>1680</v>
      </c>
      <c r="E152" s="338"/>
      <c r="F152" s="338"/>
      <c r="G152" s="338"/>
      <c r="H152" s="339"/>
    </row>
    <row r="153" spans="1:8" ht="50.1" customHeight="1" x14ac:dyDescent="0.2">
      <c r="A153" s="335" t="s">
        <v>109</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340">
        <v>1080</v>
      </c>
      <c r="E153" s="338"/>
      <c r="F153" s="338"/>
      <c r="G153" s="338"/>
      <c r="H153" s="339"/>
    </row>
    <row r="154" spans="1:8" ht="50.1" customHeight="1" x14ac:dyDescent="0.2">
      <c r="A154" s="335" t="s">
        <v>110</v>
      </c>
      <c r="B154" s="336"/>
      <c r="C154" s="68" t="str">
        <f>"Интернет-площадка 2gis.ru на основе Cправочника организаций "&amp;$C$2&amp;""</f>
        <v>Интернет-площадка 2gis.ru на основе Cправочника организаций "2ГИС.НОВОРОССИЙСК"</v>
      </c>
      <c r="D154" s="340">
        <v>11640</v>
      </c>
      <c r="E154" s="338"/>
      <c r="F154" s="338"/>
      <c r="G154" s="338"/>
      <c r="H154" s="339"/>
    </row>
    <row r="155" spans="1:8" ht="50.1" customHeight="1" x14ac:dyDescent="0.2">
      <c r="A155" s="335" t="s">
        <v>111</v>
      </c>
      <c r="B155" s="336"/>
      <c r="C155" s="68" t="str">
        <f>"Интернет-площадка 2gis.ru на основе Cправочника организаций "&amp;$C$2&amp;""</f>
        <v>Интернет-площадка 2gis.ru на основе Cправочника организаций "2ГИС.НОВОРОССИЙСК"</v>
      </c>
      <c r="D155" s="340">
        <v>13968</v>
      </c>
      <c r="E155" s="338"/>
      <c r="F155" s="338"/>
      <c r="G155" s="338"/>
      <c r="H155" s="339"/>
    </row>
    <row r="156" spans="1:8" ht="50.1" customHeight="1" x14ac:dyDescent="0.2">
      <c r="A156" s="335" t="s">
        <v>112</v>
      </c>
      <c r="B156" s="336"/>
      <c r="C15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340">
        <v>1080</v>
      </c>
      <c r="E156" s="338"/>
      <c r="F156" s="338"/>
      <c r="G156" s="338"/>
      <c r="H156" s="339"/>
    </row>
    <row r="157" spans="1:8" ht="50.1" customHeight="1" x14ac:dyDescent="0.2">
      <c r="A157" s="335" t="s">
        <v>115</v>
      </c>
      <c r="B157" s="336"/>
      <c r="C157" s="68" t="s">
        <v>95</v>
      </c>
      <c r="D157" s="340">
        <v>960</v>
      </c>
      <c r="E157" s="338"/>
      <c r="F157" s="338"/>
      <c r="G157" s="338"/>
      <c r="H157" s="339"/>
    </row>
    <row r="158" spans="1:8" ht="70.5" customHeight="1" x14ac:dyDescent="0.2">
      <c r="A158" s="335" t="s">
        <v>116</v>
      </c>
      <c r="B158" s="336"/>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340">
        <v>14400</v>
      </c>
      <c r="E158" s="338"/>
      <c r="F158" s="338"/>
      <c r="G158" s="338"/>
      <c r="H158" s="339"/>
    </row>
    <row r="159" spans="1:8" ht="50.1" customHeight="1" thickBot="1" x14ac:dyDescent="0.25">
      <c r="A159" s="335" t="s">
        <v>117</v>
      </c>
      <c r="B159" s="336"/>
      <c r="C159"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340">
        <v>960</v>
      </c>
      <c r="E159" s="338"/>
      <c r="F159" s="338"/>
      <c r="G159" s="338"/>
      <c r="H159" s="339"/>
    </row>
    <row r="160" spans="1:8" s="23" customFormat="1" ht="50.1" customHeight="1" thickBot="1" x14ac:dyDescent="0.25">
      <c r="A160" s="341" t="s">
        <v>118</v>
      </c>
      <c r="B160" s="342"/>
      <c r="C160" s="21"/>
      <c r="D160" s="343"/>
      <c r="E160" s="343"/>
      <c r="F160" s="343"/>
      <c r="G160" s="343"/>
      <c r="H160" s="344"/>
    </row>
    <row r="161" spans="1:8" s="16" customFormat="1" ht="50.1" customHeight="1" x14ac:dyDescent="0.2">
      <c r="A161" s="335" t="s">
        <v>119</v>
      </c>
      <c r="B161" s="336"/>
      <c r="C161"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37">
        <v>12000</v>
      </c>
      <c r="E161" s="338"/>
      <c r="F161" s="338"/>
      <c r="G161" s="338"/>
      <c r="H161" s="339"/>
    </row>
    <row r="162" spans="1:8" s="16" customFormat="1" ht="50.1" customHeight="1" x14ac:dyDescent="0.2">
      <c r="A162" s="335" t="s">
        <v>120</v>
      </c>
      <c r="B162" s="336"/>
      <c r="C162" s="346"/>
      <c r="D162" s="337">
        <v>12000</v>
      </c>
      <c r="E162" s="338"/>
      <c r="F162" s="338"/>
      <c r="G162" s="338"/>
      <c r="H162" s="339"/>
    </row>
    <row r="163" spans="1:8" s="16" customFormat="1" ht="50.1" customHeight="1" x14ac:dyDescent="0.2">
      <c r="A163" s="348" t="s">
        <v>121</v>
      </c>
      <c r="B163" s="349"/>
      <c r="C163" s="346"/>
      <c r="D163" s="496">
        <v>1620</v>
      </c>
      <c r="E163" s="368"/>
      <c r="F163" s="368"/>
      <c r="G163" s="368"/>
      <c r="H163" s="368"/>
    </row>
    <row r="164" spans="1:8" s="16" customFormat="1" ht="50.1" customHeight="1" x14ac:dyDescent="0.2">
      <c r="A164" s="348" t="s">
        <v>122</v>
      </c>
      <c r="B164" s="349"/>
      <c r="C164" s="346"/>
      <c r="D164" s="496">
        <v>162</v>
      </c>
      <c r="E164" s="368"/>
      <c r="F164" s="368"/>
      <c r="G164" s="368"/>
      <c r="H164" s="368"/>
    </row>
    <row r="165" spans="1:8" s="16" customFormat="1" ht="50.1" customHeight="1" thickBot="1" x14ac:dyDescent="0.25">
      <c r="A165" s="348" t="s">
        <v>123</v>
      </c>
      <c r="B165" s="349"/>
      <c r="C165" s="347"/>
      <c r="D165" s="450">
        <v>570</v>
      </c>
      <c r="E165" s="451"/>
      <c r="F165" s="451"/>
      <c r="G165" s="451"/>
      <c r="H165" s="451"/>
    </row>
    <row r="166" spans="1:8" s="16" customFormat="1" ht="50.1" customHeight="1" thickBot="1" x14ac:dyDescent="0.25">
      <c r="A166" s="341" t="s">
        <v>124</v>
      </c>
      <c r="B166" s="342"/>
      <c r="C166" s="21"/>
      <c r="D166" s="343"/>
      <c r="E166" s="343"/>
      <c r="F166" s="343"/>
      <c r="G166" s="343"/>
      <c r="H166" s="344"/>
    </row>
    <row r="167" spans="1:8" ht="50.1" customHeight="1" x14ac:dyDescent="0.2">
      <c r="A167" s="335" t="s">
        <v>125</v>
      </c>
      <c r="B167" s="336"/>
      <c r="C167" s="68" t="str">
        <f>"Интернет-площадка 2gis.ru на основе Cправочника организаций "&amp;$C$2&amp;""</f>
        <v>Интернет-площадка 2gis.ru на основе Cправочника организаций "2ГИС.НОВОРОССИЙСК"</v>
      </c>
      <c r="D167" s="337">
        <v>3246</v>
      </c>
      <c r="E167" s="338"/>
      <c r="F167" s="338"/>
      <c r="G167" s="338"/>
      <c r="H167" s="339"/>
    </row>
    <row r="168" spans="1:8" ht="50.1" customHeight="1" x14ac:dyDescent="0.2">
      <c r="A168" s="335" t="s">
        <v>126</v>
      </c>
      <c r="B168" s="336"/>
      <c r="C168"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8" s="340">
        <v>762</v>
      </c>
      <c r="E168" s="338"/>
      <c r="F168" s="338"/>
      <c r="G168" s="338"/>
      <c r="H168" s="339"/>
    </row>
    <row r="169" spans="1:8" ht="50.1" customHeight="1" x14ac:dyDescent="0.2">
      <c r="A169" s="335" t="s">
        <v>195</v>
      </c>
      <c r="B169" s="336"/>
      <c r="C169" s="68" t="str">
        <f>"Интернет-площадка 2gis.ru на основе Cправочника организаций "&amp;$C$2&amp;""</f>
        <v>Интернет-площадка 2gis.ru на основе Cправочника организаций "2ГИС.НОВОРОССИЙСК"</v>
      </c>
      <c r="D169" s="337">
        <v>4560</v>
      </c>
      <c r="E169" s="338"/>
      <c r="F169" s="338"/>
      <c r="G169" s="338"/>
      <c r="H169" s="339"/>
    </row>
    <row r="170" spans="1:8" ht="50.1" customHeight="1" x14ac:dyDescent="0.2">
      <c r="A170" s="335" t="s">
        <v>128</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0" s="337">
        <v>1080</v>
      </c>
      <c r="E170" s="338"/>
      <c r="F170" s="338"/>
      <c r="G170" s="338"/>
      <c r="H170" s="339"/>
    </row>
    <row r="171" spans="1:8" s="16" customFormat="1" ht="126" customHeight="1" thickBot="1" x14ac:dyDescent="0.25">
      <c r="A171" s="335" t="s">
        <v>129</v>
      </c>
      <c r="B171" s="336"/>
      <c r="C171" s="160" t="str">
        <f>C167</f>
        <v>Интернет-площадка 2gis.ru на основе Cправочника организаций "2ГИС.НОВОРОССИЙСК"</v>
      </c>
      <c r="D171" s="340">
        <v>6372</v>
      </c>
      <c r="E171" s="338"/>
      <c r="F171" s="338"/>
      <c r="G171" s="338"/>
      <c r="H171" s="339"/>
    </row>
    <row r="172" spans="1:8" ht="50.1" customHeight="1" thickBot="1" x14ac:dyDescent="0.25">
      <c r="A172" s="341" t="s">
        <v>196</v>
      </c>
      <c r="B172" s="342"/>
      <c r="C172" s="21"/>
      <c r="D172" s="343"/>
      <c r="E172" s="343"/>
      <c r="F172" s="343"/>
      <c r="G172" s="343"/>
      <c r="H172" s="344"/>
    </row>
    <row r="173" spans="1:8" s="20" customFormat="1" ht="30" customHeight="1" thickBot="1" x14ac:dyDescent="0.25">
      <c r="A173" s="485"/>
      <c r="B173" s="486"/>
      <c r="C173" s="602"/>
      <c r="D173" s="486"/>
      <c r="E173" s="486"/>
      <c r="F173" s="486"/>
      <c r="G173" s="486"/>
      <c r="H173" s="487"/>
    </row>
    <row r="174" spans="1:8" s="16" customFormat="1" ht="185.25" customHeight="1" x14ac:dyDescent="0.2">
      <c r="A174" s="335" t="s">
        <v>197</v>
      </c>
      <c r="B174" s="336"/>
      <c r="C17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4" s="360">
        <v>18612</v>
      </c>
      <c r="E174" s="361"/>
      <c r="F174" s="361"/>
      <c r="G174" s="361"/>
      <c r="H174" s="362"/>
    </row>
    <row r="175" spans="1:8" s="16" customFormat="1" ht="83.25" customHeight="1" thickBot="1" x14ac:dyDescent="0.25">
      <c r="A175" s="335" t="s">
        <v>198</v>
      </c>
      <c r="B175" s="336"/>
      <c r="C175" s="346"/>
      <c r="D175" s="337">
        <v>18612</v>
      </c>
      <c r="E175" s="338"/>
      <c r="F175" s="338"/>
      <c r="G175" s="338"/>
      <c r="H175" s="339"/>
    </row>
    <row r="176" spans="1:8" ht="21.75" thickBot="1" x14ac:dyDescent="0.25">
      <c r="A176" s="497"/>
      <c r="B176" s="498"/>
      <c r="C176" s="56"/>
      <c r="D176" s="499"/>
      <c r="E176" s="499"/>
      <c r="F176" s="499"/>
      <c r="G176" s="499"/>
      <c r="H176" s="500"/>
    </row>
    <row r="178" spans="1:8" ht="21" x14ac:dyDescent="0.2">
      <c r="A178" s="75"/>
      <c r="B178" s="76" t="s">
        <v>130</v>
      </c>
      <c r="C178" s="333" t="s">
        <v>584</v>
      </c>
      <c r="D178" s="333"/>
      <c r="E178" s="77"/>
      <c r="F178" s="77"/>
      <c r="G178" s="77"/>
      <c r="H178" s="77"/>
    </row>
    <row r="179" spans="1:8" ht="21" x14ac:dyDescent="0.2">
      <c r="A179" s="75"/>
      <c r="B179" s="77"/>
      <c r="C179" s="520" t="s">
        <v>585</v>
      </c>
      <c r="D179" s="327"/>
      <c r="E179" s="77"/>
      <c r="F179" s="77"/>
      <c r="G179" s="77"/>
      <c r="H179" s="77"/>
    </row>
    <row r="180" spans="1:8" ht="21" x14ac:dyDescent="0.2">
      <c r="A180" s="75"/>
      <c r="B180" s="77"/>
      <c r="C180" s="520" t="s">
        <v>586</v>
      </c>
      <c r="D180" s="327"/>
      <c r="E180" s="77"/>
      <c r="F180" s="77"/>
      <c r="G180" s="77"/>
      <c r="H180" s="77"/>
    </row>
    <row r="181" spans="1:8" ht="21" x14ac:dyDescent="0.2">
      <c r="A181" s="75"/>
      <c r="B181" s="77"/>
      <c r="C181" s="247"/>
      <c r="D181" s="108"/>
      <c r="E181" s="77"/>
      <c r="F181" s="77"/>
      <c r="G181" s="77"/>
      <c r="H181" s="77"/>
    </row>
    <row r="182" spans="1:8" s="78" customFormat="1" ht="11.25" customHeight="1" x14ac:dyDescent="0.2">
      <c r="A182" s="334"/>
      <c r="B182" s="334"/>
      <c r="C182" s="334"/>
      <c r="D182" s="334"/>
      <c r="E182" s="334"/>
      <c r="F182" s="334"/>
      <c r="G182" s="334"/>
      <c r="H182" s="334"/>
    </row>
    <row r="183" spans="1:8" ht="26.25" x14ac:dyDescent="0.2">
      <c r="A183" s="324" t="str">
        <f>Абакан_юр!A171</f>
        <v>По соглашению сторон в качестве валюты платежа могут выступать украинские гривны, в этом случае курс следующий: 1 руб. = 0,5104 гривен</v>
      </c>
      <c r="B183" s="324"/>
      <c r="C183" s="324"/>
      <c r="D183" s="79"/>
      <c r="E183" s="79"/>
      <c r="F183" s="80"/>
      <c r="G183" s="328"/>
      <c r="H183" s="328"/>
    </row>
    <row r="184" spans="1:8" ht="26.25" x14ac:dyDescent="0.2">
      <c r="A184" s="324" t="str">
        <f>Абакан_юр!A172</f>
        <v>По соглашению сторон в качестве валюты платежа могут выступать дирхамы ОАЭ, в этом случае курс следующий: 1 руб. = 0,0434 дирхам</v>
      </c>
      <c r="B184" s="324"/>
      <c r="C184" s="324"/>
      <c r="D184" s="79"/>
      <c r="E184" s="79"/>
      <c r="F184" s="80"/>
      <c r="G184" s="82"/>
      <c r="H184" s="82"/>
    </row>
    <row r="185" spans="1:8" ht="26.25" x14ac:dyDescent="0.2">
      <c r="A185" s="324" t="str">
        <f>Абакан_юр!A173</f>
        <v>По соглашению сторон в качестве валюты платежа могут выступать доллары США, в этом случае курс следующий: 1 руб. = 0,0126 доллара</v>
      </c>
      <c r="B185" s="324"/>
      <c r="C185" s="324"/>
      <c r="D185" s="79"/>
      <c r="E185" s="79"/>
      <c r="F185" s="80"/>
      <c r="G185" s="82"/>
      <c r="H185" s="82"/>
    </row>
    <row r="186" spans="1:8" ht="26.25" x14ac:dyDescent="0.2">
      <c r="A186" s="324" t="str">
        <f>Абакан_юр!A174</f>
        <v>По соглашению сторон в качестве валюты платежа могут выступать евро, в этом случае курс следующий: 1 руб. = 0,0117 евро</v>
      </c>
      <c r="B186" s="324"/>
      <c r="C186" s="324"/>
      <c r="D186" s="79"/>
      <c r="E186" s="80"/>
      <c r="F186" s="80"/>
      <c r="G186" s="82"/>
      <c r="H186" s="82"/>
    </row>
    <row r="187" spans="1:8" ht="26.25" x14ac:dyDescent="0.2">
      <c r="A187" s="324" t="str">
        <f>Абакан_юр!A175</f>
        <v>По соглашению сторон в качестве валюты платежа могут выступать чешские кроны, в этом случае курс следующий: 1 руб. = 0,2914 крона</v>
      </c>
      <c r="B187" s="324"/>
      <c r="C187" s="324"/>
      <c r="D187" s="79"/>
      <c r="E187" s="80"/>
      <c r="F187" s="80"/>
      <c r="G187" s="82"/>
      <c r="H187" s="82"/>
    </row>
    <row r="188" spans="1:8" ht="26.25" x14ac:dyDescent="0.2">
      <c r="A188" s="324" t="str">
        <f>Абакан_юр!A176</f>
        <v>По соглашению сторон в качестве валюты платежа могут выступать киргизские сомы, в этом случае курс следующий: 1 руб. = 1,0988 сом</v>
      </c>
      <c r="B188" s="324"/>
      <c r="C188" s="324"/>
      <c r="D188" s="79"/>
      <c r="E188" s="79"/>
      <c r="F188" s="80"/>
      <c r="G188" s="82"/>
      <c r="H188" s="82"/>
    </row>
    <row r="189" spans="1:8" ht="26.25" x14ac:dyDescent="0.2">
      <c r="A189"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9" s="324"/>
      <c r="C189" s="324"/>
      <c r="D189" s="79"/>
      <c r="E189" s="79"/>
      <c r="F189" s="80"/>
      <c r="G189" s="82"/>
      <c r="H189" s="82"/>
    </row>
    <row r="190" spans="1:8" ht="26.25" x14ac:dyDescent="0.2">
      <c r="A190" s="83"/>
      <c r="B190" s="83"/>
      <c r="C190" s="84"/>
      <c r="D190" s="85"/>
      <c r="E190" s="85"/>
      <c r="F190" s="86"/>
      <c r="G190" s="87"/>
      <c r="H190" s="87"/>
    </row>
    <row r="191" spans="1:8" ht="21" x14ac:dyDescent="0.2">
      <c r="A191" s="325" t="s">
        <v>141</v>
      </c>
      <c r="B191" s="325"/>
      <c r="C191" s="325"/>
      <c r="D191" s="325"/>
      <c r="E191" s="325"/>
      <c r="F191" s="325"/>
      <c r="G191" s="325"/>
      <c r="H191" s="325"/>
    </row>
    <row r="192" spans="1:8" ht="21" x14ac:dyDescent="0.2">
      <c r="A192" s="325" t="s">
        <v>142</v>
      </c>
      <c r="B192" s="325"/>
      <c r="C192" s="325"/>
      <c r="D192" s="325"/>
      <c r="E192" s="325"/>
      <c r="F192" s="325"/>
      <c r="G192" s="325"/>
      <c r="H192" s="325"/>
    </row>
    <row r="193" spans="1:8" ht="26.25" x14ac:dyDescent="0.2">
      <c r="A193" s="83"/>
      <c r="B193" s="83"/>
      <c r="C193" s="84"/>
      <c r="D193" s="85"/>
      <c r="E193" s="85"/>
      <c r="F193" s="86"/>
      <c r="G193" s="87"/>
      <c r="H193" s="87"/>
    </row>
    <row r="194" spans="1:8" ht="50.1" customHeight="1" thickBot="1" x14ac:dyDescent="0.25">
      <c r="A194" s="326" t="s">
        <v>143</v>
      </c>
      <c r="B194" s="326"/>
      <c r="C194" s="326"/>
      <c r="D194" s="326"/>
      <c r="E194" s="326"/>
      <c r="F194" s="89"/>
      <c r="G194" s="81"/>
      <c r="H194" s="90"/>
    </row>
    <row r="195" spans="1:8" ht="50.1" customHeight="1" thickBot="1" x14ac:dyDescent="0.25">
      <c r="A195" s="312" t="s">
        <v>144</v>
      </c>
      <c r="B195" s="313"/>
      <c r="C195" s="313"/>
      <c r="D195" s="313"/>
      <c r="E195" s="314"/>
      <c r="F195" s="91"/>
      <c r="H195" s="92"/>
    </row>
    <row r="196" spans="1:8" ht="96" customHeight="1" thickBot="1" x14ac:dyDescent="0.25">
      <c r="A196" s="517" t="s">
        <v>145</v>
      </c>
      <c r="B196" s="518"/>
      <c r="C196" s="93" t="s">
        <v>146</v>
      </c>
      <c r="D196" s="600" t="s">
        <v>147</v>
      </c>
      <c r="E196" s="601"/>
      <c r="F196" s="94"/>
      <c r="G196" s="94"/>
      <c r="H196" s="94"/>
    </row>
    <row r="197" spans="1:8" ht="115.5" customHeight="1" x14ac:dyDescent="0.2">
      <c r="A197" s="318" t="s">
        <v>148</v>
      </c>
      <c r="B197" s="319"/>
      <c r="C197" s="95" t="s">
        <v>149</v>
      </c>
      <c r="D197" s="320" t="s">
        <v>150</v>
      </c>
      <c r="E197" s="321"/>
      <c r="F197" s="94"/>
      <c r="G197" s="94"/>
      <c r="H197" s="94"/>
    </row>
    <row r="198" spans="1:8" ht="115.5" customHeight="1" x14ac:dyDescent="0.2">
      <c r="A198" s="322" t="s">
        <v>151</v>
      </c>
      <c r="B198" s="323"/>
      <c r="C198" s="96" t="s">
        <v>152</v>
      </c>
      <c r="D198" s="310" t="s">
        <v>153</v>
      </c>
      <c r="E198" s="311"/>
      <c r="F198" s="94"/>
      <c r="G198" s="94"/>
      <c r="H198" s="94"/>
    </row>
    <row r="199" spans="1:8" ht="141.75" customHeight="1" thickBot="1" x14ac:dyDescent="0.25">
      <c r="A199" s="474" t="s">
        <v>154</v>
      </c>
      <c r="B199" s="475"/>
      <c r="C199" s="111" t="s">
        <v>155</v>
      </c>
      <c r="D199" s="476" t="s">
        <v>153</v>
      </c>
      <c r="E199" s="477"/>
      <c r="F199" s="94"/>
      <c r="G199" s="94"/>
      <c r="H199" s="94"/>
    </row>
    <row r="200" spans="1:8" s="72" customFormat="1" ht="102.75" customHeight="1" thickBot="1" x14ac:dyDescent="0.25">
      <c r="A200" s="474" t="s">
        <v>157</v>
      </c>
      <c r="B200" s="475"/>
      <c r="C200" s="230" t="s">
        <v>158</v>
      </c>
      <c r="D200" s="475" t="s">
        <v>153</v>
      </c>
      <c r="E200" s="686"/>
      <c r="F200" s="91"/>
      <c r="G200" s="91"/>
      <c r="H200" s="91"/>
    </row>
    <row r="201" spans="1:8" s="88" customFormat="1" ht="222.75" customHeight="1" thickBot="1" x14ac:dyDescent="0.25">
      <c r="A201" s="474" t="s">
        <v>159</v>
      </c>
      <c r="B201" s="475"/>
      <c r="C201" s="111" t="s">
        <v>160</v>
      </c>
      <c r="D201" s="476" t="s">
        <v>153</v>
      </c>
      <c r="E201" s="477"/>
      <c r="F201" s="86"/>
      <c r="G201" s="87"/>
      <c r="H201" s="87"/>
    </row>
    <row r="202" spans="1:8" ht="23.25" x14ac:dyDescent="0.2">
      <c r="A202" s="307" t="s">
        <v>161</v>
      </c>
      <c r="B202" s="307"/>
      <c r="C202" s="307"/>
      <c r="D202" s="307"/>
      <c r="E202" s="307"/>
      <c r="F202" s="307"/>
      <c r="G202" s="307"/>
      <c r="H202" s="307"/>
    </row>
    <row r="203" spans="1:8" ht="23.25" x14ac:dyDescent="0.2">
      <c r="A203" s="307" t="s">
        <v>162</v>
      </c>
      <c r="B203" s="307"/>
      <c r="C203" s="307"/>
      <c r="D203" s="307"/>
      <c r="E203" s="307"/>
      <c r="F203" s="307"/>
      <c r="G203" s="307"/>
      <c r="H203" s="307"/>
    </row>
    <row r="204" spans="1:8" ht="189.75" customHeight="1" x14ac:dyDescent="0.2">
      <c r="A20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72"/>
      <c r="C204" s="472"/>
      <c r="D204" s="472"/>
      <c r="E204" s="472"/>
      <c r="F204" s="472"/>
      <c r="G204" s="472"/>
      <c r="H204" s="472"/>
    </row>
    <row r="205" spans="1:8" ht="70.5" customHeight="1" x14ac:dyDescent="0.2">
      <c r="A205" s="325" t="s">
        <v>164</v>
      </c>
      <c r="B205" s="325"/>
      <c r="C205" s="325"/>
      <c r="D205" s="325"/>
      <c r="E205" s="325"/>
      <c r="F205" s="325"/>
      <c r="G205" s="325"/>
      <c r="H205" s="325"/>
    </row>
    <row r="206" spans="1:8" ht="23.25" x14ac:dyDescent="0.2">
      <c r="A206" s="307" t="s">
        <v>165</v>
      </c>
      <c r="B206" s="307"/>
      <c r="C206" s="307"/>
      <c r="D206" s="307"/>
      <c r="E206" s="307"/>
      <c r="F206" s="307"/>
      <c r="G206" s="307"/>
      <c r="H206" s="307"/>
    </row>
    <row r="207" spans="1:8" s="97" customFormat="1" ht="114.75" customHeight="1" x14ac:dyDescent="0.2">
      <c r="A207" s="325" t="s">
        <v>166</v>
      </c>
      <c r="B207" s="325"/>
      <c r="C207" s="325"/>
      <c r="D207" s="325"/>
      <c r="E207" s="325"/>
      <c r="F207" s="325"/>
      <c r="G207" s="325"/>
      <c r="H207" s="325"/>
    </row>
  </sheetData>
  <sheetProtection selectLockedCells="1" selectUnlockedCells="1"/>
  <mergeCells count="34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D107:H107"/>
    <mergeCell ref="A108:B108"/>
    <mergeCell ref="D108:H108"/>
    <mergeCell ref="A109:B109"/>
    <mergeCell ref="C109:C126"/>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D160:H160"/>
    <mergeCell ref="A161:B161"/>
    <mergeCell ref="C161:C165"/>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4:B174"/>
    <mergeCell ref="C174:C175"/>
    <mergeCell ref="D174:H174"/>
    <mergeCell ref="A175:B175"/>
    <mergeCell ref="D175:H175"/>
    <mergeCell ref="A176:B176"/>
    <mergeCell ref="D176:H176"/>
    <mergeCell ref="A171:B171"/>
    <mergeCell ref="D171:H171"/>
    <mergeCell ref="A172:B172"/>
    <mergeCell ref="D172:H172"/>
    <mergeCell ref="A173:C173"/>
    <mergeCell ref="D173:H173"/>
    <mergeCell ref="A184:C184"/>
    <mergeCell ref="A185:C185"/>
    <mergeCell ref="A186:C186"/>
    <mergeCell ref="A187:C187"/>
    <mergeCell ref="A188:C188"/>
    <mergeCell ref="A189:C189"/>
    <mergeCell ref="C178:D178"/>
    <mergeCell ref="C179:D179"/>
    <mergeCell ref="C180:D180"/>
    <mergeCell ref="A182:H182"/>
    <mergeCell ref="A183:C183"/>
    <mergeCell ref="G183:H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4:H204"/>
    <mergeCell ref="A205:H205"/>
    <mergeCell ref="A206:H206"/>
    <mergeCell ref="A207:E207"/>
    <mergeCell ref="F207:H207"/>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265"/>
  <sheetViews>
    <sheetView view="pageBreakPreview" zoomScale="40" zoomScaleNormal="60" zoomScaleSheetLayoutView="40" workbookViewId="0">
      <pane ySplit="3" topLeftCell="A194"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253" t="s">
        <v>0</v>
      </c>
      <c r="D1" s="662"/>
      <c r="E1" s="662"/>
      <c r="F1" s="662"/>
      <c r="G1" s="186"/>
      <c r="H1" s="186"/>
    </row>
    <row r="2" spans="1:8" s="10" customFormat="1" ht="50.1" customHeight="1" x14ac:dyDescent="0.2">
      <c r="A2" s="5" t="str">
        <f>Абакан_юр!A2</f>
        <v>Введен в действие с "01" июля 2024 г.</v>
      </c>
      <c r="B2" s="6" t="s">
        <v>2</v>
      </c>
      <c r="C2" s="7" t="s">
        <v>587</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254" t="s">
        <v>5</v>
      </c>
      <c r="B4" s="164" t="s">
        <v>6</v>
      </c>
      <c r="C4" s="164" t="s">
        <v>7</v>
      </c>
      <c r="D4" s="723" t="s">
        <v>588</v>
      </c>
      <c r="E4" s="552"/>
      <c r="F4" s="552"/>
      <c r="G4" s="552"/>
      <c r="H4" s="634"/>
    </row>
    <row r="5" spans="1:8" s="23" customFormat="1" ht="49.5" customHeight="1" thickBot="1" x14ac:dyDescent="0.25">
      <c r="A5" s="603" t="s">
        <v>9</v>
      </c>
      <c r="B5" s="604"/>
      <c r="C5" s="70"/>
      <c r="D5" s="70"/>
      <c r="E5" s="70"/>
      <c r="F5" s="70"/>
      <c r="G5" s="70"/>
      <c r="H5" s="212"/>
    </row>
    <row r="6" spans="1:8" s="16" customFormat="1" ht="24.95" customHeight="1" thickBot="1" x14ac:dyDescent="0.25">
      <c r="A6" s="40"/>
      <c r="B6" s="59"/>
      <c r="C6" s="60"/>
      <c r="D6" s="498" t="s">
        <v>228</v>
      </c>
      <c r="E6" s="498"/>
      <c r="F6" s="498"/>
      <c r="G6" s="498"/>
      <c r="H6" s="624"/>
    </row>
    <row r="7" spans="1:8" s="16" customFormat="1" ht="24.95" customHeight="1" thickBot="1" x14ac:dyDescent="0.25">
      <c r="A7" s="52"/>
      <c r="B7" s="41"/>
      <c r="C7" s="42"/>
      <c r="D7" s="248" t="s">
        <v>168</v>
      </c>
      <c r="E7" s="249" t="s">
        <v>169</v>
      </c>
      <c r="F7" s="250" t="s">
        <v>170</v>
      </c>
      <c r="G7" s="249" t="s">
        <v>171</v>
      </c>
      <c r="H7" s="251" t="s">
        <v>172</v>
      </c>
    </row>
    <row r="8" spans="1:8" s="16" customFormat="1" ht="48" customHeight="1" x14ac:dyDescent="0.2">
      <c r="A8" s="440" t="s">
        <v>589</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60">
        <f>F8*1.2</f>
        <v>15631.199999999999</v>
      </c>
      <c r="E8" s="361">
        <f>F8*1.1</f>
        <v>14328.6</v>
      </c>
      <c r="F8" s="361">
        <v>13026</v>
      </c>
      <c r="G8" s="361">
        <f>F8*0.75</f>
        <v>9769.5</v>
      </c>
      <c r="H8" s="362">
        <f>F8*0.5</f>
        <v>6513</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436">
        <f>F13*1.2</f>
        <v>18547.2</v>
      </c>
      <c r="E13" s="361">
        <f>F13*1.1</f>
        <v>17001.600000000002</v>
      </c>
      <c r="F13" s="361">
        <v>15456</v>
      </c>
      <c r="G13" s="361">
        <f>F13*0.75</f>
        <v>11592</v>
      </c>
      <c r="H13" s="362">
        <f>F13*0.5</f>
        <v>7728</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92.25" customHeight="1" x14ac:dyDescent="0.2">
      <c r="A19" s="430" t="s">
        <v>590</v>
      </c>
      <c r="B19" s="255" t="s">
        <v>591</v>
      </c>
      <c r="C19" s="7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166">
        <f>F19*1.2</f>
        <v>18547.2</v>
      </c>
      <c r="E19" s="166">
        <f>F19*1.1</f>
        <v>17001.600000000002</v>
      </c>
      <c r="F19" s="166">
        <v>15456</v>
      </c>
      <c r="G19" s="166">
        <f>F19*0.75</f>
        <v>11592</v>
      </c>
      <c r="H19" s="166">
        <f>F19*0.5</f>
        <v>7728</v>
      </c>
    </row>
    <row r="20" spans="1:8" s="16" customFormat="1" ht="92.25" customHeight="1" thickBot="1" x14ac:dyDescent="0.25">
      <c r="A20" s="468"/>
      <c r="B20" s="26" t="s">
        <v>592</v>
      </c>
      <c r="C20" s="579"/>
      <c r="D20" s="256"/>
      <c r="E20" s="256"/>
      <c r="F20" s="256">
        <v>1596</v>
      </c>
      <c r="G20" s="256"/>
      <c r="H20" s="257"/>
    </row>
    <row r="21" spans="1:8" s="16" customFormat="1" ht="24.95" customHeight="1" thickBot="1" x14ac:dyDescent="0.25">
      <c r="A21" s="28"/>
      <c r="B21" s="34"/>
      <c r="C21" s="30"/>
      <c r="D21" s="35"/>
      <c r="E21" s="35"/>
      <c r="F21" s="35"/>
      <c r="G21" s="35"/>
      <c r="H21" s="36"/>
    </row>
    <row r="22" spans="1:8" s="16" customFormat="1" ht="92.25" customHeight="1" x14ac:dyDescent="0.2">
      <c r="A22" s="430" t="s">
        <v>593</v>
      </c>
      <c r="B22" s="255" t="s">
        <v>591</v>
      </c>
      <c r="C2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166">
        <f>F22*1.2</f>
        <v>18547.2</v>
      </c>
      <c r="E22" s="166">
        <f>F22*1.1</f>
        <v>17001.600000000002</v>
      </c>
      <c r="F22" s="166">
        <v>15456</v>
      </c>
      <c r="G22" s="166">
        <f>F22*0.75</f>
        <v>11592</v>
      </c>
      <c r="H22" s="166">
        <f>F22*0.5</f>
        <v>7728</v>
      </c>
    </row>
    <row r="23" spans="1:8" s="16" customFormat="1" ht="20.25" customHeight="1" x14ac:dyDescent="0.2">
      <c r="A23" s="431"/>
      <c r="B23" s="719" t="s">
        <v>594</v>
      </c>
      <c r="C23" s="578"/>
      <c r="D23" s="35"/>
      <c r="E23" s="35"/>
      <c r="F23" s="35"/>
      <c r="G23" s="721" t="s">
        <v>595</v>
      </c>
      <c r="H23" s="722"/>
    </row>
    <row r="24" spans="1:8" s="16" customFormat="1" ht="92.25" customHeight="1" thickBot="1" x14ac:dyDescent="0.25">
      <c r="A24" s="468"/>
      <c r="B24" s="720"/>
      <c r="C24" s="579"/>
      <c r="D24" s="256"/>
      <c r="E24" s="256"/>
      <c r="F24" s="256">
        <v>3630.0000000000005</v>
      </c>
      <c r="G24" s="256"/>
      <c r="H24" s="257"/>
    </row>
    <row r="25" spans="1:8" s="16" customFormat="1" ht="24.95" customHeight="1" thickBot="1" x14ac:dyDescent="0.25">
      <c r="A25" s="28"/>
      <c r="B25" s="34"/>
      <c r="C25" s="30"/>
      <c r="D25" s="35"/>
      <c r="E25" s="35"/>
      <c r="F25" s="35"/>
      <c r="G25" s="35"/>
      <c r="H25" s="36"/>
    </row>
    <row r="26" spans="1:8" s="16" customFormat="1" ht="92.25" customHeight="1" thickBot="1" x14ac:dyDescent="0.25">
      <c r="A26" s="417" t="s">
        <v>596</v>
      </c>
      <c r="B26" s="255" t="s">
        <v>591</v>
      </c>
      <c r="C26" s="71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258">
        <f>F26*1.2</f>
        <v>18547.2</v>
      </c>
      <c r="E26" s="258">
        <f>F26*1.1</f>
        <v>17001.600000000002</v>
      </c>
      <c r="F26" s="258">
        <v>15456</v>
      </c>
      <c r="G26" s="258">
        <f>F26*0.75</f>
        <v>11592</v>
      </c>
      <c r="H26" s="258">
        <f>F26*0.5</f>
        <v>7728</v>
      </c>
    </row>
    <row r="27" spans="1:8" s="16" customFormat="1" ht="92.25" customHeight="1" thickBot="1" x14ac:dyDescent="0.25">
      <c r="A27" s="418"/>
      <c r="B27" s="716" t="s">
        <v>594</v>
      </c>
      <c r="C27" s="714"/>
      <c r="D27" s="259"/>
      <c r="E27" s="260"/>
      <c r="F27" s="260"/>
      <c r="G27" s="372" t="s">
        <v>595</v>
      </c>
      <c r="H27" s="373"/>
    </row>
    <row r="28" spans="1:8" s="16" customFormat="1" ht="89.25" customHeight="1" thickBot="1" x14ac:dyDescent="0.25">
      <c r="A28" s="418"/>
      <c r="B28" s="717"/>
      <c r="C28" s="714"/>
      <c r="D28" s="535">
        <v>3630.0000000000005</v>
      </c>
      <c r="E28" s="536"/>
      <c r="F28" s="536"/>
      <c r="G28" s="536"/>
      <c r="H28" s="537"/>
    </row>
    <row r="29" spans="1:8" s="16" customFormat="1" ht="92.25" customHeight="1" thickBot="1" x14ac:dyDescent="0.25">
      <c r="A29" s="419"/>
      <c r="B29" s="26" t="s">
        <v>592</v>
      </c>
      <c r="C29" s="715"/>
      <c r="D29" s="261"/>
      <c r="E29" s="262"/>
      <c r="F29" s="262">
        <v>1596</v>
      </c>
      <c r="G29" s="262"/>
      <c r="H29" s="263"/>
    </row>
    <row r="30" spans="1:8" s="16" customFormat="1" ht="24.95" customHeight="1" thickBot="1" x14ac:dyDescent="0.25">
      <c r="A30" s="28"/>
      <c r="B30" s="34"/>
      <c r="C30" s="30"/>
      <c r="D30" s="35"/>
      <c r="E30" s="35"/>
      <c r="F30" s="35"/>
      <c r="G30" s="35"/>
      <c r="H30" s="36"/>
    </row>
    <row r="31" spans="1:8" s="16" customFormat="1" ht="112.5" customHeight="1" x14ac:dyDescent="0.2">
      <c r="A31" s="417" t="s">
        <v>17</v>
      </c>
      <c r="B31" s="37" t="s">
        <v>18</v>
      </c>
      <c r="C31" s="38"/>
      <c r="D31" s="444">
        <v>2871</v>
      </c>
      <c r="E31" s="445"/>
      <c r="F31" s="445"/>
      <c r="G31" s="445"/>
      <c r="H31" s="446"/>
    </row>
    <row r="32" spans="1:8" s="16" customFormat="1" ht="50.1" customHeight="1" x14ac:dyDescent="0.2">
      <c r="A32" s="418"/>
      <c r="B32" s="39" t="s">
        <v>19</v>
      </c>
      <c r="C32" s="453" t="str">
        <f>"Электронный справочник "&amp;$C$2&amp;" (версия для ПК)"</f>
        <v>Электронный справочник "2ГИС.НОВОСИБИРСК" (версия для ПК)</v>
      </c>
      <c r="D32" s="447"/>
      <c r="E32" s="448"/>
      <c r="F32" s="448"/>
      <c r="G32" s="448"/>
      <c r="H32" s="449"/>
    </row>
    <row r="33" spans="1:8" s="16" customFormat="1" ht="40.5" customHeight="1" x14ac:dyDescent="0.2">
      <c r="A33" s="418"/>
      <c r="B33" s="39" t="s">
        <v>20</v>
      </c>
      <c r="C33" s="435"/>
      <c r="D33" s="447"/>
      <c r="E33" s="448"/>
      <c r="F33" s="448"/>
      <c r="G33" s="448"/>
      <c r="H33" s="449"/>
    </row>
    <row r="34" spans="1:8" s="16" customFormat="1" ht="75" customHeight="1" thickBot="1" x14ac:dyDescent="0.25">
      <c r="A34" s="419"/>
      <c r="B34" s="39" t="s">
        <v>21</v>
      </c>
      <c r="C3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450"/>
      <c r="E34" s="451"/>
      <c r="F34" s="451"/>
      <c r="G34" s="451"/>
      <c r="H34" s="452"/>
    </row>
    <row r="35" spans="1:8" s="16" customFormat="1" ht="24.95" customHeight="1" thickBot="1" x14ac:dyDescent="0.25">
      <c r="A35" s="40"/>
      <c r="B35" s="41"/>
      <c r="C35" s="42"/>
      <c r="D35" s="498" t="s">
        <v>228</v>
      </c>
      <c r="E35" s="498"/>
      <c r="F35" s="498"/>
      <c r="G35" s="498"/>
      <c r="H35" s="624"/>
    </row>
    <row r="36" spans="1:8" s="16" customFormat="1" ht="50.1" customHeight="1" x14ac:dyDescent="0.2">
      <c r="A36" s="417" t="s">
        <v>22</v>
      </c>
      <c r="B36" s="454" t="s">
        <v>23</v>
      </c>
      <c r="C36"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506">
        <v>306</v>
      </c>
      <c r="E36" s="507"/>
      <c r="F36" s="507"/>
      <c r="G36" s="507"/>
      <c r="H36" s="508"/>
    </row>
    <row r="37" spans="1:8" s="16" customFormat="1" ht="94.5" customHeight="1" x14ac:dyDescent="0.2">
      <c r="A37" s="418"/>
      <c r="B37" s="455"/>
      <c r="C37" s="457"/>
      <c r="D37" s="459"/>
      <c r="E37" s="426"/>
      <c r="F37" s="426"/>
      <c r="G37" s="426"/>
      <c r="H37" s="509"/>
    </row>
    <row r="38" spans="1:8" s="16" customFormat="1" ht="163.5" customHeight="1" thickBot="1" x14ac:dyDescent="0.25">
      <c r="A38" s="419"/>
      <c r="B38" s="43" t="s">
        <v>13</v>
      </c>
      <c r="C3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510"/>
      <c r="E38" s="511"/>
      <c r="F38" s="511"/>
      <c r="G38" s="511"/>
      <c r="H38" s="512"/>
    </row>
    <row r="39" spans="1:8" s="16" customFormat="1" ht="24.95" customHeight="1" thickBot="1" x14ac:dyDescent="0.25">
      <c r="A39" s="40"/>
      <c r="B39" s="29"/>
      <c r="C39" s="30"/>
      <c r="D39" s="498" t="s">
        <v>228</v>
      </c>
      <c r="E39" s="498"/>
      <c r="F39" s="498"/>
      <c r="G39" s="498"/>
      <c r="H39" s="624"/>
    </row>
    <row r="40" spans="1:8" s="16" customFormat="1" ht="50.1" customHeight="1" x14ac:dyDescent="0.2">
      <c r="A40" s="417" t="s">
        <v>24</v>
      </c>
      <c r="B40" s="434" t="s">
        <v>27</v>
      </c>
      <c r="C40"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60">
        <f>F40*1.2</f>
        <v>21888</v>
      </c>
      <c r="E40" s="361">
        <f>F40*1.1</f>
        <v>20064</v>
      </c>
      <c r="F40" s="361">
        <v>18240</v>
      </c>
      <c r="G40" s="361">
        <f>F40*0.75</f>
        <v>13680</v>
      </c>
      <c r="H40" s="362">
        <f>F40*0.5</f>
        <v>9120</v>
      </c>
    </row>
    <row r="41" spans="1:8" s="16" customFormat="1" ht="99.95" customHeight="1" x14ac:dyDescent="0.2">
      <c r="A41" s="418"/>
      <c r="B41" s="435"/>
      <c r="C41" s="435"/>
      <c r="D41" s="337"/>
      <c r="E41" s="338"/>
      <c r="F41" s="338"/>
      <c r="G41" s="338"/>
      <c r="H41" s="339"/>
    </row>
    <row r="42" spans="1:8" s="16" customFormat="1" ht="99.95" customHeight="1" x14ac:dyDescent="0.2">
      <c r="A42" s="418"/>
      <c r="B42" s="45" t="s">
        <v>12</v>
      </c>
      <c r="C42"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37"/>
      <c r="E42" s="338"/>
      <c r="F42" s="338"/>
      <c r="G42" s="338"/>
      <c r="H42" s="339"/>
    </row>
    <row r="43" spans="1:8" s="16" customFormat="1" ht="156.75" customHeight="1" thickBot="1" x14ac:dyDescent="0.25">
      <c r="A43" s="419"/>
      <c r="B43" s="47" t="s">
        <v>13</v>
      </c>
      <c r="C43"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353"/>
      <c r="E43" s="354"/>
      <c r="F43" s="354"/>
      <c r="G43" s="354"/>
      <c r="H43" s="355"/>
    </row>
    <row r="44" spans="1:8" s="16" customFormat="1" ht="24.95" customHeight="1" thickBot="1" x14ac:dyDescent="0.25">
      <c r="A44" s="40"/>
      <c r="B44" s="29"/>
      <c r="C44" s="30"/>
      <c r="D44" s="498" t="s">
        <v>228</v>
      </c>
      <c r="E44" s="498"/>
      <c r="F44" s="498"/>
      <c r="G44" s="498"/>
      <c r="H44" s="624"/>
    </row>
    <row r="45" spans="1:8" s="16" customFormat="1" ht="50.1" customHeight="1" x14ac:dyDescent="0.2">
      <c r="A45" s="417" t="s">
        <v>26</v>
      </c>
      <c r="B45" s="434" t="s">
        <v>27</v>
      </c>
      <c r="C4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436">
        <f>F45*1.2</f>
        <v>25977.599999999999</v>
      </c>
      <c r="E45" s="361">
        <f>F45*1.1</f>
        <v>23812.800000000003</v>
      </c>
      <c r="F45" s="361">
        <v>21648</v>
      </c>
      <c r="G45" s="361">
        <f>F45*0.75</f>
        <v>16236</v>
      </c>
      <c r="H45" s="362">
        <f>F45*0.5</f>
        <v>10824</v>
      </c>
    </row>
    <row r="46" spans="1:8" s="16" customFormat="1" ht="99.95" customHeight="1" x14ac:dyDescent="0.2">
      <c r="A46" s="418"/>
      <c r="B46" s="435"/>
      <c r="C46" s="435"/>
      <c r="D46" s="340"/>
      <c r="E46" s="338"/>
      <c r="F46" s="338"/>
      <c r="G46" s="338"/>
      <c r="H46" s="339"/>
    </row>
    <row r="47" spans="1:8" s="16" customFormat="1" ht="99.95" customHeight="1" x14ac:dyDescent="0.2">
      <c r="A47" s="418"/>
      <c r="B47" s="24" t="s">
        <v>12</v>
      </c>
      <c r="C47"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340"/>
      <c r="E47" s="338"/>
      <c r="F47" s="338"/>
      <c r="G47" s="338"/>
      <c r="H47" s="339"/>
    </row>
    <row r="48" spans="1:8" s="16" customFormat="1" ht="156.75" customHeight="1" x14ac:dyDescent="0.2">
      <c r="A48" s="418"/>
      <c r="B48" s="31" t="s">
        <v>13</v>
      </c>
      <c r="C48"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340"/>
      <c r="E48" s="338"/>
      <c r="F48" s="338"/>
      <c r="G48" s="338"/>
      <c r="H48" s="339"/>
    </row>
    <row r="49" spans="1:8" s="16" customFormat="1" ht="92.25" customHeight="1" thickBot="1" x14ac:dyDescent="0.25">
      <c r="A49" s="419"/>
      <c r="B49" s="26" t="s">
        <v>16</v>
      </c>
      <c r="C49"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461"/>
      <c r="E49" s="354"/>
      <c r="F49" s="354"/>
      <c r="G49" s="354"/>
      <c r="H49" s="355"/>
    </row>
    <row r="50" spans="1:8" s="16" customFormat="1" ht="24.95" customHeight="1" thickBot="1" x14ac:dyDescent="0.25">
      <c r="A50" s="52"/>
      <c r="B50" s="34"/>
      <c r="C50" s="30"/>
      <c r="D50" s="35"/>
      <c r="E50" s="35"/>
      <c r="F50" s="35"/>
      <c r="G50" s="35"/>
      <c r="H50" s="36"/>
    </row>
    <row r="51" spans="1:8" s="16" customFormat="1" ht="125.1" customHeight="1" x14ac:dyDescent="0.2">
      <c r="A51" s="417" t="s">
        <v>28</v>
      </c>
      <c r="B51" s="37" t="s">
        <v>29</v>
      </c>
      <c r="C51" s="38"/>
      <c r="D51" s="444">
        <v>4080</v>
      </c>
      <c r="E51" s="445"/>
      <c r="F51" s="445"/>
      <c r="G51" s="445"/>
      <c r="H51" s="446"/>
    </row>
    <row r="52" spans="1:8" s="16" customFormat="1" ht="50.1" customHeight="1" x14ac:dyDescent="0.2">
      <c r="A52" s="418"/>
      <c r="B52" s="39" t="s">
        <v>19</v>
      </c>
      <c r="C52" s="453" t="str">
        <f>"Электронный справочник "&amp;$C$2&amp;" (версия для ПК)"</f>
        <v>Электронный справочник "2ГИС.НОВОСИБИРСК" (версия для ПК)</v>
      </c>
      <c r="D52" s="447"/>
      <c r="E52" s="448"/>
      <c r="F52" s="448"/>
      <c r="G52" s="448"/>
      <c r="H52" s="449"/>
    </row>
    <row r="53" spans="1:8" s="16" customFormat="1" ht="50.1" customHeight="1" x14ac:dyDescent="0.2">
      <c r="A53" s="418"/>
      <c r="B53" s="39" t="s">
        <v>20</v>
      </c>
      <c r="C53" s="435"/>
      <c r="D53" s="447"/>
      <c r="E53" s="448"/>
      <c r="F53" s="448"/>
      <c r="G53" s="448"/>
      <c r="H53" s="449"/>
    </row>
    <row r="54" spans="1:8" s="16" customFormat="1" ht="75" customHeight="1" thickBot="1" x14ac:dyDescent="0.25">
      <c r="A54" s="419"/>
      <c r="B54" s="39" t="s">
        <v>21</v>
      </c>
      <c r="C5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450"/>
      <c r="E54" s="451"/>
      <c r="F54" s="451"/>
      <c r="G54" s="451"/>
      <c r="H54" s="452"/>
    </row>
    <row r="55" spans="1:8" s="16" customFormat="1" ht="24.95" customHeight="1" thickBot="1" x14ac:dyDescent="0.25">
      <c r="A55" s="40"/>
      <c r="B55" s="41"/>
      <c r="C55" s="42"/>
      <c r="D55" s="498" t="s">
        <v>228</v>
      </c>
      <c r="E55" s="498"/>
      <c r="F55" s="498"/>
      <c r="G55" s="498"/>
      <c r="H55" s="624"/>
    </row>
    <row r="56" spans="1:8" s="16" customFormat="1" ht="50.1" customHeight="1" x14ac:dyDescent="0.2">
      <c r="A56" s="417" t="s">
        <v>30</v>
      </c>
      <c r="B56" s="454" t="s">
        <v>23</v>
      </c>
      <c r="C56"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424">
        <v>432</v>
      </c>
      <c r="E56" s="424"/>
      <c r="F56" s="424"/>
      <c r="G56" s="424"/>
      <c r="H56" s="425"/>
    </row>
    <row r="57" spans="1:8" s="16" customFormat="1" ht="69.75" customHeight="1" x14ac:dyDescent="0.2">
      <c r="A57" s="418"/>
      <c r="B57" s="455"/>
      <c r="C57" s="457"/>
      <c r="D57" s="426"/>
      <c r="E57" s="426"/>
      <c r="F57" s="426"/>
      <c r="G57" s="426"/>
      <c r="H57" s="427"/>
    </row>
    <row r="58" spans="1:8" s="16" customFormat="1" ht="155.25" customHeight="1" x14ac:dyDescent="0.2">
      <c r="A58" s="418"/>
      <c r="B58" s="45" t="s">
        <v>13</v>
      </c>
      <c r="C58"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426"/>
      <c r="E58" s="426"/>
      <c r="F58" s="426"/>
      <c r="G58" s="426"/>
      <c r="H58" s="427"/>
    </row>
    <row r="59" spans="1:8" s="16" customFormat="1" ht="168.75" customHeight="1" thickBot="1" x14ac:dyDescent="0.25">
      <c r="A59" s="419"/>
      <c r="B59" s="47" t="s">
        <v>13</v>
      </c>
      <c r="C5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428"/>
      <c r="E59" s="428"/>
      <c r="F59" s="428"/>
      <c r="G59" s="428"/>
      <c r="H59" s="429"/>
    </row>
    <row r="60" spans="1:8" s="16" customFormat="1" ht="24.95" customHeight="1" thickBot="1" x14ac:dyDescent="0.25">
      <c r="A60" s="40"/>
      <c r="B60" s="41"/>
      <c r="C60" s="42"/>
      <c r="D60" s="414"/>
      <c r="E60" s="415"/>
      <c r="F60" s="415"/>
      <c r="G60" s="415"/>
      <c r="H60" s="416"/>
    </row>
    <row r="61" spans="1:8" s="16" customFormat="1" ht="48" customHeight="1" x14ac:dyDescent="0.2">
      <c r="A61" s="440" t="s">
        <v>31</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60">
        <f>F61*1.2</f>
        <v>17056.8</v>
      </c>
      <c r="E61" s="361">
        <f>F61*1.1</f>
        <v>15635.400000000001</v>
      </c>
      <c r="F61" s="361">
        <v>14214</v>
      </c>
      <c r="G61" s="361">
        <f>F61*0.75</f>
        <v>10660.5</v>
      </c>
      <c r="H61" s="362">
        <f>F61*0.5</f>
        <v>7107</v>
      </c>
    </row>
    <row r="62" spans="1:8" s="16" customFormat="1" ht="132" customHeight="1" x14ac:dyDescent="0.2">
      <c r="A62" s="441"/>
      <c r="B62" s="435"/>
      <c r="C62" s="435"/>
      <c r="D62" s="337"/>
      <c r="E62" s="338"/>
      <c r="F62" s="338"/>
      <c r="G62" s="338"/>
      <c r="H62" s="339"/>
    </row>
    <row r="63" spans="1:8" s="16" customFormat="1" ht="127.5" customHeight="1" x14ac:dyDescent="0.2">
      <c r="A63" s="44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37"/>
      <c r="E63" s="338"/>
      <c r="F63" s="338"/>
      <c r="G63" s="338"/>
      <c r="H63" s="339"/>
    </row>
    <row r="64" spans="1:8" s="16" customFormat="1" ht="127.5" customHeight="1" thickBot="1" x14ac:dyDescent="0.25">
      <c r="A64" s="442"/>
      <c r="B64" s="54" t="s">
        <v>33</v>
      </c>
      <c r="C6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367"/>
      <c r="E64" s="351"/>
      <c r="F64" s="351"/>
      <c r="G64" s="351"/>
      <c r="H64" s="352"/>
    </row>
    <row r="65" spans="1:8" s="16" customFormat="1" ht="166.5" customHeight="1" thickBot="1" x14ac:dyDescent="0.25">
      <c r="A65" s="443"/>
      <c r="B65" s="26" t="s">
        <v>13</v>
      </c>
      <c r="C6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353"/>
      <c r="E65" s="354"/>
      <c r="F65" s="354"/>
      <c r="G65" s="354"/>
      <c r="H65" s="355"/>
    </row>
    <row r="66" spans="1:8" s="16" customFormat="1" ht="24.95" customHeight="1" thickBot="1" x14ac:dyDescent="0.25">
      <c r="A66" s="28"/>
      <c r="B66" s="29"/>
      <c r="C66" s="30"/>
      <c r="D66" s="437"/>
      <c r="E66" s="438"/>
      <c r="F66" s="438"/>
      <c r="G66" s="438"/>
      <c r="H66" s="439"/>
    </row>
    <row r="67" spans="1:8" s="16" customFormat="1" ht="48" customHeight="1" x14ac:dyDescent="0.2">
      <c r="A67" s="430" t="s">
        <v>35</v>
      </c>
      <c r="B67" s="434" t="s">
        <v>27</v>
      </c>
      <c r="C6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436">
        <f>F67*1.2</f>
        <v>20232</v>
      </c>
      <c r="E67" s="361">
        <f>F67*1.1</f>
        <v>18546</v>
      </c>
      <c r="F67" s="361">
        <v>16860</v>
      </c>
      <c r="G67" s="361">
        <f>F67*0.75</f>
        <v>12645</v>
      </c>
      <c r="H67" s="362">
        <f>F67*0.5</f>
        <v>8430</v>
      </c>
    </row>
    <row r="68" spans="1:8" s="16" customFormat="1" ht="132" customHeight="1" x14ac:dyDescent="0.2">
      <c r="A68" s="431"/>
      <c r="B68" s="435"/>
      <c r="C68" s="435"/>
      <c r="D68" s="340"/>
      <c r="E68" s="338"/>
      <c r="F68" s="338"/>
      <c r="G68" s="338"/>
      <c r="H68" s="339"/>
    </row>
    <row r="69" spans="1:8" s="16" customFormat="1" ht="138.94999999999999" customHeight="1" x14ac:dyDescent="0.2">
      <c r="A69" s="431"/>
      <c r="B69" s="24" t="s">
        <v>12</v>
      </c>
      <c r="C6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340"/>
      <c r="E69" s="338"/>
      <c r="F69" s="338"/>
      <c r="G69" s="338"/>
      <c r="H69" s="339"/>
    </row>
    <row r="70" spans="1:8" s="16" customFormat="1" ht="166.5" customHeight="1" x14ac:dyDescent="0.2">
      <c r="A70" s="431"/>
      <c r="B70" s="31" t="s">
        <v>13</v>
      </c>
      <c r="C70"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340"/>
      <c r="E70" s="338"/>
      <c r="F70" s="338"/>
      <c r="G70" s="338"/>
      <c r="H70" s="339"/>
    </row>
    <row r="71" spans="1:8" s="16" customFormat="1" ht="92.25" customHeight="1" thickBot="1" x14ac:dyDescent="0.25">
      <c r="A71" s="468"/>
      <c r="B71" s="26" t="s">
        <v>36</v>
      </c>
      <c r="C7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461"/>
      <c r="E71" s="354"/>
      <c r="F71" s="354"/>
      <c r="G71" s="354"/>
      <c r="H71" s="355"/>
    </row>
    <row r="72" spans="1:8" s="16" customFormat="1" ht="24.95" customHeight="1" thickBot="1" x14ac:dyDescent="0.25">
      <c r="A72" s="40"/>
      <c r="B72" s="41"/>
      <c r="C72" s="42"/>
      <c r="D72" s="465"/>
      <c r="E72" s="466"/>
      <c r="F72" s="466"/>
      <c r="G72" s="466"/>
      <c r="H72" s="467"/>
    </row>
    <row r="73" spans="1:8" s="16" customFormat="1" ht="50.1" customHeight="1" x14ac:dyDescent="0.2">
      <c r="A73" s="417" t="s">
        <v>37</v>
      </c>
      <c r="B73" s="454" t="s">
        <v>23</v>
      </c>
      <c r="C7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506">
        <v>282</v>
      </c>
      <c r="E73" s="507"/>
      <c r="F73" s="507"/>
      <c r="G73" s="507"/>
      <c r="H73" s="508"/>
    </row>
    <row r="74" spans="1:8" s="16" customFormat="1" ht="94.5" customHeight="1" x14ac:dyDescent="0.2">
      <c r="A74" s="418"/>
      <c r="B74" s="455"/>
      <c r="C74" s="457"/>
      <c r="D74" s="459"/>
      <c r="E74" s="426"/>
      <c r="F74" s="426"/>
      <c r="G74" s="426"/>
      <c r="H74" s="509"/>
    </row>
    <row r="75" spans="1:8" s="16" customFormat="1" ht="163.5" customHeight="1" thickBot="1" x14ac:dyDescent="0.25">
      <c r="A75" s="419"/>
      <c r="B75" s="43" t="s">
        <v>13</v>
      </c>
      <c r="C7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510"/>
      <c r="E75" s="511"/>
      <c r="F75" s="511"/>
      <c r="G75" s="511"/>
      <c r="H75" s="512"/>
    </row>
    <row r="76" spans="1:8" s="16" customFormat="1" ht="24.95" customHeight="1" thickBot="1" x14ac:dyDescent="0.25">
      <c r="A76" s="40"/>
      <c r="B76" s="59"/>
      <c r="C76" s="60"/>
      <c r="D76" s="498" t="s">
        <v>228</v>
      </c>
      <c r="E76" s="498"/>
      <c r="F76" s="498"/>
      <c r="G76" s="498"/>
      <c r="H76" s="624"/>
    </row>
    <row r="77" spans="1:8" s="16" customFormat="1" ht="50.1" customHeight="1" thickBot="1" x14ac:dyDescent="0.25">
      <c r="A77" s="386" t="s">
        <v>38</v>
      </c>
      <c r="B77" s="387"/>
      <c r="C77" s="387"/>
      <c r="D77" s="398" t="str">
        <f>"от "&amp;MIN(D78:D97)&amp;" до "&amp;MAX(D78:D97)</f>
        <v>от 2772 до 271656</v>
      </c>
      <c r="E77" s="399"/>
      <c r="F77" s="399"/>
      <c r="G77" s="399"/>
      <c r="H77" s="400"/>
    </row>
    <row r="78" spans="1:8" s="16" customFormat="1" ht="37.5" customHeight="1" outlineLevel="1" x14ac:dyDescent="0.2">
      <c r="A78" s="408" t="s">
        <v>39</v>
      </c>
      <c r="B78" s="577"/>
      <c r="C78" s="434"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580">
        <v>2772</v>
      </c>
      <c r="E78" s="412"/>
      <c r="F78" s="412"/>
      <c r="G78" s="412"/>
      <c r="H78" s="413"/>
    </row>
    <row r="79" spans="1:8" s="16" customFormat="1" ht="37.5" customHeight="1" outlineLevel="1" x14ac:dyDescent="0.2">
      <c r="A79" s="396" t="s">
        <v>40</v>
      </c>
      <c r="B79" s="565"/>
      <c r="C79" s="578"/>
      <c r="D79" s="340">
        <v>5544</v>
      </c>
      <c r="E79" s="338"/>
      <c r="F79" s="338"/>
      <c r="G79" s="338"/>
      <c r="H79" s="339"/>
    </row>
    <row r="80" spans="1:8" s="16" customFormat="1" ht="37.5" customHeight="1" outlineLevel="1" x14ac:dyDescent="0.2">
      <c r="A80" s="396" t="s">
        <v>41</v>
      </c>
      <c r="B80" s="565"/>
      <c r="C80" s="578"/>
      <c r="D80" s="340">
        <v>11088</v>
      </c>
      <c r="E80" s="338"/>
      <c r="F80" s="338"/>
      <c r="G80" s="338"/>
      <c r="H80" s="339"/>
    </row>
    <row r="81" spans="1:8" s="16" customFormat="1" ht="37.5" customHeight="1" outlineLevel="1" x14ac:dyDescent="0.2">
      <c r="A81" s="396" t="s">
        <v>42</v>
      </c>
      <c r="B81" s="565"/>
      <c r="C81" s="578"/>
      <c r="D81" s="340">
        <v>16632</v>
      </c>
      <c r="E81" s="338"/>
      <c r="F81" s="338"/>
      <c r="G81" s="338"/>
      <c r="H81" s="339"/>
    </row>
    <row r="82" spans="1:8" s="16" customFormat="1" ht="37.5" customHeight="1" outlineLevel="1" x14ac:dyDescent="0.2">
      <c r="A82" s="396" t="s">
        <v>43</v>
      </c>
      <c r="B82" s="565"/>
      <c r="C82" s="578"/>
      <c r="D82" s="340">
        <v>22176</v>
      </c>
      <c r="E82" s="338"/>
      <c r="F82" s="338"/>
      <c r="G82" s="338"/>
      <c r="H82" s="339"/>
    </row>
    <row r="83" spans="1:8" s="16" customFormat="1" ht="37.5" customHeight="1" outlineLevel="1" x14ac:dyDescent="0.2">
      <c r="A83" s="396" t="s">
        <v>44</v>
      </c>
      <c r="B83" s="565"/>
      <c r="C83" s="578"/>
      <c r="D83" s="340">
        <v>33264</v>
      </c>
      <c r="E83" s="338"/>
      <c r="F83" s="338"/>
      <c r="G83" s="338"/>
      <c r="H83" s="339"/>
    </row>
    <row r="84" spans="1:8" s="16" customFormat="1" ht="37.5" customHeight="1" outlineLevel="1" x14ac:dyDescent="0.2">
      <c r="A84" s="396" t="s">
        <v>45</v>
      </c>
      <c r="B84" s="565"/>
      <c r="C84" s="578"/>
      <c r="D84" s="340">
        <v>49896</v>
      </c>
      <c r="E84" s="338"/>
      <c r="F84" s="338"/>
      <c r="G84" s="338"/>
      <c r="H84" s="339"/>
    </row>
    <row r="85" spans="1:8" s="16" customFormat="1" ht="37.5" customHeight="1" outlineLevel="1" x14ac:dyDescent="0.2">
      <c r="A85" s="396" t="s">
        <v>46</v>
      </c>
      <c r="B85" s="565"/>
      <c r="C85" s="578"/>
      <c r="D85" s="340">
        <v>66528</v>
      </c>
      <c r="E85" s="338"/>
      <c r="F85" s="338"/>
      <c r="G85" s="338"/>
      <c r="H85" s="339"/>
    </row>
    <row r="86" spans="1:8" s="16" customFormat="1" ht="37.5" customHeight="1" outlineLevel="1" x14ac:dyDescent="0.2">
      <c r="A86" s="396" t="s">
        <v>47</v>
      </c>
      <c r="B86" s="565"/>
      <c r="C86" s="578"/>
      <c r="D86" s="340">
        <v>83160</v>
      </c>
      <c r="E86" s="338"/>
      <c r="F86" s="338"/>
      <c r="G86" s="338"/>
      <c r="H86" s="339"/>
    </row>
    <row r="87" spans="1:8" s="16" customFormat="1" ht="37.5" customHeight="1" outlineLevel="1" x14ac:dyDescent="0.2">
      <c r="A87" s="396" t="s">
        <v>48</v>
      </c>
      <c r="B87" s="565"/>
      <c r="C87" s="578"/>
      <c r="D87" s="340">
        <v>99792</v>
      </c>
      <c r="E87" s="338"/>
      <c r="F87" s="338"/>
      <c r="G87" s="338"/>
      <c r="H87" s="339"/>
    </row>
    <row r="88" spans="1:8" s="16" customFormat="1" ht="37.5" customHeight="1" outlineLevel="1" x14ac:dyDescent="0.2">
      <c r="A88" s="396" t="s">
        <v>49</v>
      </c>
      <c r="B88" s="565"/>
      <c r="C88" s="578"/>
      <c r="D88" s="340">
        <v>116424</v>
      </c>
      <c r="E88" s="338"/>
      <c r="F88" s="338"/>
      <c r="G88" s="338"/>
      <c r="H88" s="339"/>
    </row>
    <row r="89" spans="1:8" s="16" customFormat="1" ht="37.5" customHeight="1" outlineLevel="1" x14ac:dyDescent="0.2">
      <c r="A89" s="396" t="s">
        <v>50</v>
      </c>
      <c r="B89" s="565"/>
      <c r="C89" s="578"/>
      <c r="D89" s="340">
        <v>133056</v>
      </c>
      <c r="E89" s="338"/>
      <c r="F89" s="338"/>
      <c r="G89" s="338"/>
      <c r="H89" s="339"/>
    </row>
    <row r="90" spans="1:8" s="16" customFormat="1" ht="37.5" customHeight="1" outlineLevel="1" x14ac:dyDescent="0.2">
      <c r="A90" s="396" t="s">
        <v>51</v>
      </c>
      <c r="B90" s="565"/>
      <c r="C90" s="578"/>
      <c r="D90" s="340">
        <v>149688</v>
      </c>
      <c r="E90" s="338"/>
      <c r="F90" s="338"/>
      <c r="G90" s="338"/>
      <c r="H90" s="339"/>
    </row>
    <row r="91" spans="1:8" s="16" customFormat="1" ht="37.5" customHeight="1" outlineLevel="1" x14ac:dyDescent="0.2">
      <c r="A91" s="396" t="s">
        <v>52</v>
      </c>
      <c r="B91" s="565"/>
      <c r="C91" s="578"/>
      <c r="D91" s="340">
        <v>166320</v>
      </c>
      <c r="E91" s="338"/>
      <c r="F91" s="338"/>
      <c r="G91" s="338"/>
      <c r="H91" s="339"/>
    </row>
    <row r="92" spans="1:8" s="16" customFormat="1" ht="37.5" customHeight="1" outlineLevel="1" x14ac:dyDescent="0.2">
      <c r="A92" s="396" t="s">
        <v>53</v>
      </c>
      <c r="B92" s="565"/>
      <c r="C92" s="578"/>
      <c r="D92" s="340">
        <v>182952</v>
      </c>
      <c r="E92" s="338"/>
      <c r="F92" s="338"/>
      <c r="G92" s="338"/>
      <c r="H92" s="339"/>
    </row>
    <row r="93" spans="1:8" s="16" customFormat="1" ht="37.5" customHeight="1" outlineLevel="1" x14ac:dyDescent="0.2">
      <c r="A93" s="396" t="s">
        <v>54</v>
      </c>
      <c r="B93" s="565"/>
      <c r="C93" s="578"/>
      <c r="D93" s="340">
        <v>199584</v>
      </c>
      <c r="E93" s="338"/>
      <c r="F93" s="338"/>
      <c r="G93" s="338"/>
      <c r="H93" s="339"/>
    </row>
    <row r="94" spans="1:8" s="16" customFormat="1" ht="37.5" customHeight="1" outlineLevel="1" x14ac:dyDescent="0.2">
      <c r="A94" s="396" t="s">
        <v>55</v>
      </c>
      <c r="B94" s="565"/>
      <c r="C94" s="578"/>
      <c r="D94" s="340">
        <v>216216</v>
      </c>
      <c r="E94" s="338"/>
      <c r="F94" s="338"/>
      <c r="G94" s="338"/>
      <c r="H94" s="339"/>
    </row>
    <row r="95" spans="1:8" s="16" customFormat="1" ht="37.5" customHeight="1" outlineLevel="1" x14ac:dyDescent="0.2">
      <c r="A95" s="396" t="s">
        <v>56</v>
      </c>
      <c r="B95" s="565"/>
      <c r="C95" s="578"/>
      <c r="D95" s="340">
        <v>238392</v>
      </c>
      <c r="E95" s="338"/>
      <c r="F95" s="338"/>
      <c r="G95" s="338"/>
      <c r="H95" s="339"/>
    </row>
    <row r="96" spans="1:8" s="16" customFormat="1" ht="37.5" customHeight="1" outlineLevel="1" x14ac:dyDescent="0.2">
      <c r="A96" s="396" t="s">
        <v>57</v>
      </c>
      <c r="B96" s="565"/>
      <c r="C96" s="578"/>
      <c r="D96" s="340">
        <v>255024</v>
      </c>
      <c r="E96" s="338"/>
      <c r="F96" s="338"/>
      <c r="G96" s="338"/>
      <c r="H96" s="339"/>
    </row>
    <row r="97" spans="1:8" s="16" customFormat="1" ht="37.5" customHeight="1" outlineLevel="1" x14ac:dyDescent="0.2">
      <c r="A97" s="396" t="s">
        <v>58</v>
      </c>
      <c r="B97" s="565"/>
      <c r="C97" s="578"/>
      <c r="D97" s="340">
        <v>271656</v>
      </c>
      <c r="E97" s="338"/>
      <c r="F97" s="338"/>
      <c r="G97" s="338"/>
      <c r="H97" s="339"/>
    </row>
    <row r="98" spans="1:8" s="16" customFormat="1" ht="37.5" customHeight="1" outlineLevel="1" x14ac:dyDescent="0.2">
      <c r="A98" s="396" t="s">
        <v>178</v>
      </c>
      <c r="B98" s="397"/>
      <c r="C98" s="578"/>
      <c r="D98" s="340">
        <v>288288</v>
      </c>
      <c r="E98" s="338"/>
      <c r="F98" s="338"/>
      <c r="G98" s="338"/>
      <c r="H98" s="339"/>
    </row>
    <row r="99" spans="1:8" s="16" customFormat="1" ht="37.5" customHeight="1" outlineLevel="1" x14ac:dyDescent="0.2">
      <c r="A99" s="396" t="s">
        <v>179</v>
      </c>
      <c r="B99" s="397"/>
      <c r="C99" s="578"/>
      <c r="D99" s="340">
        <v>304920</v>
      </c>
      <c r="E99" s="338"/>
      <c r="F99" s="338"/>
      <c r="G99" s="338"/>
      <c r="H99" s="339"/>
    </row>
    <row r="100" spans="1:8" s="16" customFormat="1" ht="37.5" customHeight="1" outlineLevel="1" x14ac:dyDescent="0.2">
      <c r="A100" s="396" t="s">
        <v>180</v>
      </c>
      <c r="B100" s="397"/>
      <c r="C100" s="578"/>
      <c r="D100" s="340">
        <v>321552</v>
      </c>
      <c r="E100" s="338"/>
      <c r="F100" s="338"/>
      <c r="G100" s="338"/>
      <c r="H100" s="339"/>
    </row>
    <row r="101" spans="1:8" s="16" customFormat="1" ht="37.5" customHeight="1" outlineLevel="1" x14ac:dyDescent="0.2">
      <c r="A101" s="396" t="s">
        <v>181</v>
      </c>
      <c r="B101" s="397"/>
      <c r="C101" s="578"/>
      <c r="D101" s="340">
        <v>338184</v>
      </c>
      <c r="E101" s="338"/>
      <c r="F101" s="338"/>
      <c r="G101" s="338"/>
      <c r="H101" s="339"/>
    </row>
    <row r="102" spans="1:8" s="16" customFormat="1" ht="37.5" customHeight="1" outlineLevel="1" x14ac:dyDescent="0.2">
      <c r="A102" s="396" t="s">
        <v>182</v>
      </c>
      <c r="B102" s="397"/>
      <c r="C102" s="578"/>
      <c r="D102" s="340">
        <v>354816</v>
      </c>
      <c r="E102" s="338"/>
      <c r="F102" s="338"/>
      <c r="G102" s="338"/>
      <c r="H102" s="339"/>
    </row>
    <row r="103" spans="1:8" s="16" customFormat="1" ht="37.5" customHeight="1" outlineLevel="1" x14ac:dyDescent="0.2">
      <c r="A103" s="396" t="s">
        <v>183</v>
      </c>
      <c r="B103" s="397"/>
      <c r="C103" s="578"/>
      <c r="D103" s="340">
        <v>371448</v>
      </c>
      <c r="E103" s="338"/>
      <c r="F103" s="338"/>
      <c r="G103" s="338"/>
      <c r="H103" s="339"/>
    </row>
    <row r="104" spans="1:8" s="16" customFormat="1" ht="37.5" customHeight="1" outlineLevel="1" x14ac:dyDescent="0.2">
      <c r="A104" s="396" t="s">
        <v>184</v>
      </c>
      <c r="B104" s="397"/>
      <c r="C104" s="578"/>
      <c r="D104" s="340">
        <v>388080</v>
      </c>
      <c r="E104" s="338"/>
      <c r="F104" s="338"/>
      <c r="G104" s="338"/>
      <c r="H104" s="339"/>
    </row>
    <row r="105" spans="1:8" s="16" customFormat="1" ht="37.5" customHeight="1" outlineLevel="1" x14ac:dyDescent="0.2">
      <c r="A105" s="396" t="s">
        <v>185</v>
      </c>
      <c r="B105" s="397"/>
      <c r="C105" s="578"/>
      <c r="D105" s="340">
        <v>404712</v>
      </c>
      <c r="E105" s="338"/>
      <c r="F105" s="338"/>
      <c r="G105" s="338"/>
      <c r="H105" s="339"/>
    </row>
    <row r="106" spans="1:8" s="16" customFormat="1" ht="37.5" customHeight="1" outlineLevel="1" x14ac:dyDescent="0.2">
      <c r="A106" s="396" t="s">
        <v>186</v>
      </c>
      <c r="B106" s="397"/>
      <c r="C106" s="578"/>
      <c r="D106" s="340">
        <v>421344</v>
      </c>
      <c r="E106" s="338"/>
      <c r="F106" s="338"/>
      <c r="G106" s="338"/>
      <c r="H106" s="339"/>
    </row>
    <row r="107" spans="1:8" s="16" customFormat="1" ht="37.5" customHeight="1" outlineLevel="1" x14ac:dyDescent="0.2">
      <c r="A107" s="396" t="s">
        <v>187</v>
      </c>
      <c r="B107" s="397"/>
      <c r="C107" s="578"/>
      <c r="D107" s="340">
        <v>437976</v>
      </c>
      <c r="E107" s="338"/>
      <c r="F107" s="338"/>
      <c r="G107" s="338"/>
      <c r="H107" s="339"/>
    </row>
    <row r="108" spans="1:8" s="16" customFormat="1" ht="37.5" customHeight="1" outlineLevel="1" x14ac:dyDescent="0.2">
      <c r="A108" s="396" t="s">
        <v>188</v>
      </c>
      <c r="B108" s="397"/>
      <c r="C108" s="578"/>
      <c r="D108" s="340">
        <v>454608</v>
      </c>
      <c r="E108" s="338"/>
      <c r="F108" s="338"/>
      <c r="G108" s="338"/>
      <c r="H108" s="339"/>
    </row>
    <row r="109" spans="1:8" s="16" customFormat="1" ht="37.5" customHeight="1" outlineLevel="1" x14ac:dyDescent="0.2">
      <c r="A109" s="396" t="s">
        <v>189</v>
      </c>
      <c r="B109" s="397"/>
      <c r="C109" s="578"/>
      <c r="D109" s="340">
        <v>471240</v>
      </c>
      <c r="E109" s="338"/>
      <c r="F109" s="338"/>
      <c r="G109" s="338"/>
      <c r="H109" s="339"/>
    </row>
    <row r="110" spans="1:8" s="16" customFormat="1" ht="37.5" customHeight="1" outlineLevel="1" x14ac:dyDescent="0.2">
      <c r="A110" s="396" t="s">
        <v>190</v>
      </c>
      <c r="B110" s="397"/>
      <c r="C110" s="578"/>
      <c r="D110" s="340">
        <v>487872</v>
      </c>
      <c r="E110" s="338"/>
      <c r="F110" s="338"/>
      <c r="G110" s="338"/>
      <c r="H110" s="339"/>
    </row>
    <row r="111" spans="1:8" s="16" customFormat="1" ht="37.5" customHeight="1" outlineLevel="1" x14ac:dyDescent="0.2">
      <c r="A111" s="396" t="s">
        <v>191</v>
      </c>
      <c r="B111" s="397"/>
      <c r="C111" s="578"/>
      <c r="D111" s="340">
        <v>504504</v>
      </c>
      <c r="E111" s="338"/>
      <c r="F111" s="338"/>
      <c r="G111" s="338"/>
      <c r="H111" s="339"/>
    </row>
    <row r="112" spans="1:8" s="16" customFormat="1" ht="37.5" customHeight="1" outlineLevel="1" x14ac:dyDescent="0.2">
      <c r="A112" s="396" t="s">
        <v>192</v>
      </c>
      <c r="B112" s="397"/>
      <c r="C112" s="578"/>
      <c r="D112" s="340">
        <v>521136</v>
      </c>
      <c r="E112" s="338"/>
      <c r="F112" s="338"/>
      <c r="G112" s="338"/>
      <c r="H112" s="339"/>
    </row>
    <row r="113" spans="1:8" s="16" customFormat="1" ht="37.5" customHeight="1" outlineLevel="1" x14ac:dyDescent="0.2">
      <c r="A113" s="396" t="s">
        <v>229</v>
      </c>
      <c r="B113" s="397"/>
      <c r="C113" s="578"/>
      <c r="D113" s="340">
        <v>537768</v>
      </c>
      <c r="E113" s="338"/>
      <c r="F113" s="338"/>
      <c r="G113" s="338"/>
      <c r="H113" s="339"/>
    </row>
    <row r="114" spans="1:8" s="16" customFormat="1" ht="37.5" customHeight="1" outlineLevel="1" x14ac:dyDescent="0.2">
      <c r="A114" s="396" t="s">
        <v>230</v>
      </c>
      <c r="B114" s="397"/>
      <c r="C114" s="578"/>
      <c r="D114" s="340">
        <v>554400</v>
      </c>
      <c r="E114" s="338"/>
      <c r="F114" s="338"/>
      <c r="G114" s="338"/>
      <c r="H114" s="339"/>
    </row>
    <row r="115" spans="1:8" s="16" customFormat="1" ht="37.5" customHeight="1" outlineLevel="1" x14ac:dyDescent="0.2">
      <c r="A115" s="396" t="s">
        <v>231</v>
      </c>
      <c r="B115" s="397"/>
      <c r="C115" s="578"/>
      <c r="D115" s="340">
        <v>571032</v>
      </c>
      <c r="E115" s="338"/>
      <c r="F115" s="338"/>
      <c r="G115" s="338"/>
      <c r="H115" s="339"/>
    </row>
    <row r="116" spans="1:8" s="16" customFormat="1" ht="37.5" customHeight="1" outlineLevel="1" x14ac:dyDescent="0.2">
      <c r="A116" s="396" t="s">
        <v>232</v>
      </c>
      <c r="B116" s="397"/>
      <c r="C116" s="578"/>
      <c r="D116" s="340">
        <v>587664</v>
      </c>
      <c r="E116" s="338"/>
      <c r="F116" s="338"/>
      <c r="G116" s="338"/>
      <c r="H116" s="339"/>
    </row>
    <row r="117" spans="1:8" s="16" customFormat="1" ht="37.5" customHeight="1" outlineLevel="1" x14ac:dyDescent="0.2">
      <c r="A117" s="396" t="s">
        <v>233</v>
      </c>
      <c r="B117" s="397"/>
      <c r="C117" s="578"/>
      <c r="D117" s="340">
        <v>604296</v>
      </c>
      <c r="E117" s="338"/>
      <c r="F117" s="338"/>
      <c r="G117" s="338"/>
      <c r="H117" s="339"/>
    </row>
    <row r="118" spans="1:8" s="16" customFormat="1" ht="37.5" customHeight="1" outlineLevel="1" x14ac:dyDescent="0.2">
      <c r="A118" s="396" t="s">
        <v>355</v>
      </c>
      <c r="B118" s="397"/>
      <c r="C118" s="578"/>
      <c r="D118" s="340">
        <v>620928</v>
      </c>
      <c r="E118" s="338"/>
      <c r="F118" s="338"/>
      <c r="G118" s="338"/>
      <c r="H118" s="339"/>
    </row>
    <row r="119" spans="1:8" s="16" customFormat="1" ht="37.5" customHeight="1" outlineLevel="1" x14ac:dyDescent="0.2">
      <c r="A119" s="396" t="s">
        <v>356</v>
      </c>
      <c r="B119" s="397"/>
      <c r="C119" s="578"/>
      <c r="D119" s="340">
        <v>637560</v>
      </c>
      <c r="E119" s="338"/>
      <c r="F119" s="338"/>
      <c r="G119" s="338"/>
      <c r="H119" s="339"/>
    </row>
    <row r="120" spans="1:8" s="16" customFormat="1" ht="37.5" customHeight="1" outlineLevel="1" x14ac:dyDescent="0.2">
      <c r="A120" s="396" t="s">
        <v>357</v>
      </c>
      <c r="B120" s="397"/>
      <c r="C120" s="578"/>
      <c r="D120" s="340">
        <v>654192</v>
      </c>
      <c r="E120" s="338"/>
      <c r="F120" s="338"/>
      <c r="G120" s="338"/>
      <c r="H120" s="339"/>
    </row>
    <row r="121" spans="1:8" s="16" customFormat="1" ht="37.5" customHeight="1" outlineLevel="1" x14ac:dyDescent="0.2">
      <c r="A121" s="396" t="s">
        <v>358</v>
      </c>
      <c r="B121" s="397"/>
      <c r="C121" s="578"/>
      <c r="D121" s="340">
        <v>670824</v>
      </c>
      <c r="E121" s="338"/>
      <c r="F121" s="338"/>
      <c r="G121" s="338"/>
      <c r="H121" s="339"/>
    </row>
    <row r="122" spans="1:8" s="16" customFormat="1" ht="37.5" customHeight="1" outlineLevel="1" x14ac:dyDescent="0.2">
      <c r="A122" s="396" t="s">
        <v>359</v>
      </c>
      <c r="B122" s="397"/>
      <c r="C122" s="578"/>
      <c r="D122" s="340">
        <v>687456</v>
      </c>
      <c r="E122" s="338"/>
      <c r="F122" s="338"/>
      <c r="G122" s="338"/>
      <c r="H122" s="339"/>
    </row>
    <row r="123" spans="1:8" s="16" customFormat="1" ht="37.5" customHeight="1" outlineLevel="1" x14ac:dyDescent="0.2">
      <c r="A123" s="396" t="s">
        <v>360</v>
      </c>
      <c r="B123" s="397"/>
      <c r="C123" s="578"/>
      <c r="D123" s="340">
        <v>704088</v>
      </c>
      <c r="E123" s="338"/>
      <c r="F123" s="338"/>
      <c r="G123" s="338"/>
      <c r="H123" s="339"/>
    </row>
    <row r="124" spans="1:8" s="16" customFormat="1" ht="37.5" customHeight="1" outlineLevel="1" x14ac:dyDescent="0.2">
      <c r="A124" s="396" t="s">
        <v>361</v>
      </c>
      <c r="B124" s="397"/>
      <c r="C124" s="578"/>
      <c r="D124" s="340">
        <v>720720</v>
      </c>
      <c r="E124" s="338"/>
      <c r="F124" s="338"/>
      <c r="G124" s="338"/>
      <c r="H124" s="339"/>
    </row>
    <row r="125" spans="1:8" s="16" customFormat="1" ht="37.5" customHeight="1" outlineLevel="1" x14ac:dyDescent="0.2">
      <c r="A125" s="396" t="s">
        <v>362</v>
      </c>
      <c r="B125" s="397"/>
      <c r="C125" s="578"/>
      <c r="D125" s="340">
        <v>737352</v>
      </c>
      <c r="E125" s="338"/>
      <c r="F125" s="338"/>
      <c r="G125" s="338"/>
      <c r="H125" s="339"/>
    </row>
    <row r="126" spans="1:8" s="16" customFormat="1" ht="37.5" customHeight="1" outlineLevel="1" x14ac:dyDescent="0.2">
      <c r="A126" s="396" t="s">
        <v>363</v>
      </c>
      <c r="B126" s="397"/>
      <c r="C126" s="578"/>
      <c r="D126" s="340">
        <v>753984</v>
      </c>
      <c r="E126" s="338"/>
      <c r="F126" s="338"/>
      <c r="G126" s="338"/>
      <c r="H126" s="339"/>
    </row>
    <row r="127" spans="1:8" s="16" customFormat="1" ht="37.5" customHeight="1" outlineLevel="1" thickBot="1" x14ac:dyDescent="0.25">
      <c r="A127" s="396" t="s">
        <v>364</v>
      </c>
      <c r="B127" s="397"/>
      <c r="C127" s="579"/>
      <c r="D127" s="340">
        <v>770616</v>
      </c>
      <c r="E127" s="338"/>
      <c r="F127" s="338"/>
      <c r="G127" s="338"/>
      <c r="H127" s="339"/>
    </row>
    <row r="128" spans="1:8" s="16" customFormat="1" ht="50.1" customHeight="1" thickBot="1" x14ac:dyDescent="0.25">
      <c r="A128" s="386" t="s">
        <v>59</v>
      </c>
      <c r="B128" s="387"/>
      <c r="C128" s="387"/>
      <c r="D128" s="398" t="str">
        <f>"от "&amp;MIN(D130:D138)&amp;" до "&amp;MAX(D130:D138)</f>
        <v>от 429 до 20889</v>
      </c>
      <c r="E128" s="399"/>
      <c r="F128" s="399"/>
      <c r="G128" s="399"/>
      <c r="H128" s="400"/>
    </row>
    <row r="129" spans="1:8" s="16" customFormat="1" ht="151.5" customHeight="1" x14ac:dyDescent="0.2">
      <c r="A129" s="102" t="s">
        <v>338</v>
      </c>
      <c r="B129" s="63" t="s">
        <v>194</v>
      </c>
      <c r="C129"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340">
        <v>2424</v>
      </c>
      <c r="E129" s="338"/>
      <c r="F129" s="338"/>
      <c r="G129" s="338"/>
      <c r="H129" s="339"/>
    </row>
    <row r="130" spans="1:8" s="16" customFormat="1" ht="37.5" customHeight="1" x14ac:dyDescent="0.2">
      <c r="A130" s="335" t="s">
        <v>61</v>
      </c>
      <c r="B130" s="336"/>
      <c r="C130" s="712"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40">
        <v>1089</v>
      </c>
      <c r="E130" s="338"/>
      <c r="F130" s="338"/>
      <c r="G130" s="338"/>
      <c r="H130" s="339"/>
    </row>
    <row r="131" spans="1:8" s="16" customFormat="1" ht="37.5" customHeight="1" x14ac:dyDescent="0.2">
      <c r="A131" s="335" t="s">
        <v>62</v>
      </c>
      <c r="B131" s="336"/>
      <c r="C131" s="346"/>
      <c r="D131" s="340">
        <v>20889</v>
      </c>
      <c r="E131" s="338"/>
      <c r="F131" s="338"/>
      <c r="G131" s="338"/>
      <c r="H131" s="339"/>
    </row>
    <row r="132" spans="1:8" s="16" customFormat="1" ht="37.5" customHeight="1" x14ac:dyDescent="0.2">
      <c r="A132" s="335" t="s">
        <v>63</v>
      </c>
      <c r="B132" s="336"/>
      <c r="C132" s="346"/>
      <c r="D132" s="340">
        <v>4059.0000000000005</v>
      </c>
      <c r="E132" s="338"/>
      <c r="F132" s="338"/>
      <c r="G132" s="338"/>
      <c r="H132" s="339"/>
    </row>
    <row r="133" spans="1:8" s="16" customFormat="1" ht="37.5" customHeight="1" x14ac:dyDescent="0.2">
      <c r="A133" s="335" t="s">
        <v>64</v>
      </c>
      <c r="B133" s="336"/>
      <c r="C133" s="346"/>
      <c r="D133" s="340">
        <v>12639</v>
      </c>
      <c r="E133" s="338"/>
      <c r="F133" s="338"/>
      <c r="G133" s="338"/>
      <c r="H133" s="339"/>
    </row>
    <row r="134" spans="1:8" s="16" customFormat="1" ht="37.5" customHeight="1" x14ac:dyDescent="0.2">
      <c r="A134" s="335" t="s">
        <v>65</v>
      </c>
      <c r="B134" s="336"/>
      <c r="C134" s="346"/>
      <c r="D134" s="340">
        <v>429.00000000000006</v>
      </c>
      <c r="E134" s="338"/>
      <c r="F134" s="338"/>
      <c r="G134" s="338"/>
      <c r="H134" s="339"/>
    </row>
    <row r="135" spans="1:8" s="16" customFormat="1" ht="37.5" customHeight="1" x14ac:dyDescent="0.2">
      <c r="A135" s="335" t="s">
        <v>66</v>
      </c>
      <c r="B135" s="336"/>
      <c r="C135" s="346"/>
      <c r="D135" s="340">
        <v>429.00000000000006</v>
      </c>
      <c r="E135" s="338"/>
      <c r="F135" s="338"/>
      <c r="G135" s="338"/>
      <c r="H135" s="339"/>
    </row>
    <row r="136" spans="1:8" s="16" customFormat="1" ht="37.5" customHeight="1" x14ac:dyDescent="0.2">
      <c r="A136" s="335" t="s">
        <v>67</v>
      </c>
      <c r="B136" s="336"/>
      <c r="C136" s="346"/>
      <c r="D136" s="340">
        <v>858.00000000000011</v>
      </c>
      <c r="E136" s="338"/>
      <c r="F136" s="338"/>
      <c r="G136" s="338"/>
      <c r="H136" s="339"/>
    </row>
    <row r="137" spans="1:8" s="16" customFormat="1" ht="37.5" customHeight="1" x14ac:dyDescent="0.2">
      <c r="A137" s="335" t="s">
        <v>68</v>
      </c>
      <c r="B137" s="336"/>
      <c r="C137" s="346"/>
      <c r="D137" s="340">
        <v>1287</v>
      </c>
      <c r="E137" s="338"/>
      <c r="F137" s="338"/>
      <c r="G137" s="338"/>
      <c r="H137" s="339"/>
    </row>
    <row r="138" spans="1:8" s="16" customFormat="1" ht="37.5" customHeight="1" thickBot="1" x14ac:dyDescent="0.25">
      <c r="A138" s="348" t="s">
        <v>69</v>
      </c>
      <c r="B138" s="349"/>
      <c r="C138" s="347"/>
      <c r="D138" s="340">
        <v>9669</v>
      </c>
      <c r="E138" s="338"/>
      <c r="F138" s="338"/>
      <c r="G138" s="338"/>
      <c r="H138" s="339"/>
    </row>
    <row r="139" spans="1:8" s="16" customFormat="1" ht="117.75" customHeight="1" thickBot="1" x14ac:dyDescent="0.25">
      <c r="A139" s="501" t="s">
        <v>71</v>
      </c>
      <c r="B139" s="502"/>
      <c r="C139"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354">
        <v>33</v>
      </c>
      <c r="E139" s="354"/>
      <c r="F139" s="354"/>
      <c r="G139" s="354"/>
      <c r="H139" s="355"/>
    </row>
    <row r="140" spans="1:8" s="23" customFormat="1" ht="50.1" customHeight="1" thickBot="1" x14ac:dyDescent="0.25">
      <c r="A140" s="341" t="s">
        <v>72</v>
      </c>
      <c r="B140" s="342"/>
      <c r="C140" s="21"/>
      <c r="D140" s="343" t="str">
        <f>"от "&amp;MIN(D142,D162:D176)&amp;" до "&amp;MAX(,D142,D162:D176)</f>
        <v>от 594 до 67419</v>
      </c>
      <c r="E140" s="343"/>
      <c r="F140" s="343"/>
      <c r="G140" s="343"/>
      <c r="H140" s="344"/>
    </row>
    <row r="141" spans="1:8" s="16" customFormat="1" ht="24.95" customHeight="1" thickBot="1" x14ac:dyDescent="0.25">
      <c r="A141" s="370"/>
      <c r="B141" s="371"/>
      <c r="C141" s="42"/>
      <c r="D141" s="372"/>
      <c r="E141" s="372"/>
      <c r="F141" s="372"/>
      <c r="G141" s="372"/>
      <c r="H141" s="373"/>
    </row>
    <row r="142" spans="1:8" s="16" customFormat="1" ht="67.5" customHeight="1" thickBot="1" x14ac:dyDescent="0.25">
      <c r="A142" s="374" t="s">
        <v>73</v>
      </c>
      <c r="B142" s="375"/>
      <c r="C142"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379">
        <v>14520.000000000002</v>
      </c>
      <c r="E142" s="379"/>
      <c r="F142" s="379"/>
      <c r="G142" s="379"/>
      <c r="H142" s="380"/>
    </row>
    <row r="143" spans="1:8" s="16" customFormat="1" ht="67.5" customHeight="1" thickBot="1" x14ac:dyDescent="0.25">
      <c r="A143" s="381" t="s">
        <v>74</v>
      </c>
      <c r="B143" s="382"/>
      <c r="C143" s="377"/>
      <c r="D143" s="383" t="s">
        <v>75</v>
      </c>
      <c r="E143" s="384"/>
      <c r="F143" s="384"/>
      <c r="G143" s="384"/>
      <c r="H143" s="385"/>
    </row>
    <row r="144" spans="1:8" s="16" customFormat="1" ht="67.5" customHeight="1" x14ac:dyDescent="0.2">
      <c r="A144" s="363" t="s">
        <v>76</v>
      </c>
      <c r="B144" s="364"/>
      <c r="C144" s="377"/>
      <c r="D144" s="368">
        <f>D142/4</f>
        <v>3630.0000000000005</v>
      </c>
      <c r="E144" s="368"/>
      <c r="F144" s="368"/>
      <c r="G144" s="368"/>
      <c r="H144" s="369"/>
    </row>
    <row r="145" spans="1:8" s="16" customFormat="1" ht="67.5" customHeight="1" x14ac:dyDescent="0.2">
      <c r="A145" s="363" t="s">
        <v>77</v>
      </c>
      <c r="B145" s="364"/>
      <c r="C145" s="377"/>
      <c r="D145" s="368">
        <f>D142/5</f>
        <v>2904.0000000000005</v>
      </c>
      <c r="E145" s="368"/>
      <c r="F145" s="368"/>
      <c r="G145" s="368"/>
      <c r="H145" s="369"/>
    </row>
    <row r="146" spans="1:8" s="16" customFormat="1" ht="67.5" customHeight="1" x14ac:dyDescent="0.2">
      <c r="A146" s="363" t="s">
        <v>78</v>
      </c>
      <c r="B146" s="364"/>
      <c r="C146" s="377"/>
      <c r="D146" s="368">
        <f>D142/6</f>
        <v>2420.0000000000005</v>
      </c>
      <c r="E146" s="368"/>
      <c r="F146" s="368"/>
      <c r="G146" s="368"/>
      <c r="H146" s="369"/>
    </row>
    <row r="147" spans="1:8" s="16" customFormat="1" ht="67.5" customHeight="1" x14ac:dyDescent="0.2">
      <c r="A147" s="363" t="s">
        <v>79</v>
      </c>
      <c r="B147" s="364"/>
      <c r="C147" s="377"/>
      <c r="D147" s="368">
        <f>D142/7</f>
        <v>2074.2857142857147</v>
      </c>
      <c r="E147" s="368"/>
      <c r="F147" s="368"/>
      <c r="G147" s="368"/>
      <c r="H147" s="369"/>
    </row>
    <row r="148" spans="1:8" s="16" customFormat="1" ht="67.5" customHeight="1" x14ac:dyDescent="0.2">
      <c r="A148" s="363" t="s">
        <v>80</v>
      </c>
      <c r="B148" s="364"/>
      <c r="C148" s="377"/>
      <c r="D148" s="368">
        <f>D142/8</f>
        <v>1815.0000000000002</v>
      </c>
      <c r="E148" s="368"/>
      <c r="F148" s="368"/>
      <c r="G148" s="368"/>
      <c r="H148" s="369"/>
    </row>
    <row r="149" spans="1:8" s="16" customFormat="1" ht="67.5" customHeight="1" x14ac:dyDescent="0.2">
      <c r="A149" s="363" t="s">
        <v>81</v>
      </c>
      <c r="B149" s="364"/>
      <c r="C149" s="377"/>
      <c r="D149" s="368">
        <f>D142/9</f>
        <v>1613.3333333333335</v>
      </c>
      <c r="E149" s="368"/>
      <c r="F149" s="368"/>
      <c r="G149" s="368"/>
      <c r="H149" s="369"/>
    </row>
    <row r="150" spans="1:8" s="16" customFormat="1" ht="67.5" customHeight="1" x14ac:dyDescent="0.2">
      <c r="A150" s="363" t="s">
        <v>82</v>
      </c>
      <c r="B150" s="364"/>
      <c r="C150" s="377"/>
      <c r="D150" s="368">
        <f>D142/10</f>
        <v>1452.0000000000002</v>
      </c>
      <c r="E150" s="368"/>
      <c r="F150" s="368"/>
      <c r="G150" s="368"/>
      <c r="H150" s="369"/>
    </row>
    <row r="151" spans="1:8" s="16" customFormat="1" ht="67.5" customHeight="1" thickBot="1" x14ac:dyDescent="0.25">
      <c r="A151" s="374" t="s">
        <v>83</v>
      </c>
      <c r="B151" s="375"/>
      <c r="C151" s="377"/>
      <c r="D151" s="379">
        <v>21780</v>
      </c>
      <c r="E151" s="379"/>
      <c r="F151" s="379"/>
      <c r="G151" s="379"/>
      <c r="H151" s="380"/>
    </row>
    <row r="152" spans="1:8" s="16" customFormat="1" ht="67.5" customHeight="1" thickBot="1" x14ac:dyDescent="0.25">
      <c r="A152" s="381" t="s">
        <v>74</v>
      </c>
      <c r="B152" s="382"/>
      <c r="C152" s="377"/>
      <c r="D152" s="383" t="s">
        <v>75</v>
      </c>
      <c r="E152" s="384"/>
      <c r="F152" s="384"/>
      <c r="G152" s="384"/>
      <c r="H152" s="385"/>
    </row>
    <row r="153" spans="1:8" s="16" customFormat="1" ht="67.5" customHeight="1" x14ac:dyDescent="0.2">
      <c r="A153" s="363" t="s">
        <v>76</v>
      </c>
      <c r="B153" s="364"/>
      <c r="C153" s="377"/>
      <c r="D153" s="368">
        <v>5445</v>
      </c>
      <c r="E153" s="368"/>
      <c r="F153" s="368"/>
      <c r="G153" s="368"/>
      <c r="H153" s="369"/>
    </row>
    <row r="154" spans="1:8" s="16" customFormat="1" ht="67.5" customHeight="1" x14ac:dyDescent="0.2">
      <c r="A154" s="363" t="s">
        <v>77</v>
      </c>
      <c r="B154" s="364"/>
      <c r="C154" s="377"/>
      <c r="D154" s="368">
        <v>4356</v>
      </c>
      <c r="E154" s="368"/>
      <c r="F154" s="368"/>
      <c r="G154" s="368"/>
      <c r="H154" s="369"/>
    </row>
    <row r="155" spans="1:8" s="16" customFormat="1" ht="67.5" customHeight="1" x14ac:dyDescent="0.2">
      <c r="A155" s="363" t="s">
        <v>78</v>
      </c>
      <c r="B155" s="364"/>
      <c r="C155" s="377"/>
      <c r="D155" s="368">
        <v>3630.0000000000005</v>
      </c>
      <c r="E155" s="368"/>
      <c r="F155" s="368"/>
      <c r="G155" s="368"/>
      <c r="H155" s="369"/>
    </row>
    <row r="156" spans="1:8" s="16" customFormat="1" ht="67.5" customHeight="1" x14ac:dyDescent="0.2">
      <c r="A156" s="363" t="s">
        <v>79</v>
      </c>
      <c r="B156" s="364"/>
      <c r="C156" s="377"/>
      <c r="D156" s="368">
        <v>3108</v>
      </c>
      <c r="E156" s="368"/>
      <c r="F156" s="368"/>
      <c r="G156" s="368"/>
      <c r="H156" s="369"/>
    </row>
    <row r="157" spans="1:8" s="16" customFormat="1" ht="67.5" customHeight="1" x14ac:dyDescent="0.2">
      <c r="A157" s="363" t="s">
        <v>80</v>
      </c>
      <c r="B157" s="364"/>
      <c r="C157" s="377"/>
      <c r="D157" s="368">
        <v>2712</v>
      </c>
      <c r="E157" s="368"/>
      <c r="F157" s="368"/>
      <c r="G157" s="368"/>
      <c r="H157" s="369"/>
    </row>
    <row r="158" spans="1:8" s="16" customFormat="1" ht="67.5" customHeight="1" x14ac:dyDescent="0.2">
      <c r="A158" s="363" t="s">
        <v>81</v>
      </c>
      <c r="B158" s="364"/>
      <c r="C158" s="377"/>
      <c r="D158" s="368">
        <v>2418</v>
      </c>
      <c r="E158" s="368"/>
      <c r="F158" s="368"/>
      <c r="G158" s="368"/>
      <c r="H158" s="369"/>
    </row>
    <row r="159" spans="1:8" s="16" customFormat="1" ht="67.5" customHeight="1" thickBot="1" x14ac:dyDescent="0.25">
      <c r="A159" s="363" t="s">
        <v>82</v>
      </c>
      <c r="B159" s="364"/>
      <c r="C159" s="378"/>
      <c r="D159" s="368">
        <v>2178</v>
      </c>
      <c r="E159" s="368"/>
      <c r="F159" s="368"/>
      <c r="G159" s="368"/>
      <c r="H159" s="369"/>
    </row>
    <row r="160" spans="1:8" s="16" customFormat="1" ht="62.45" customHeight="1" thickBot="1" x14ac:dyDescent="0.25">
      <c r="A160" s="358" t="s">
        <v>84</v>
      </c>
      <c r="B160" s="359"/>
      <c r="C1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496">
        <v>22002</v>
      </c>
      <c r="E160" s="368"/>
      <c r="F160" s="368"/>
      <c r="G160" s="368"/>
      <c r="H160" s="369"/>
    </row>
    <row r="161" spans="1:8" s="16" customFormat="1" ht="24.95" customHeight="1" thickBot="1" x14ac:dyDescent="0.25">
      <c r="A161" s="497"/>
      <c r="B161" s="498"/>
      <c r="C161" s="56"/>
      <c r="D161" s="499"/>
      <c r="E161" s="499"/>
      <c r="F161" s="499"/>
      <c r="G161" s="499"/>
      <c r="H161" s="500"/>
    </row>
    <row r="162" spans="1:8" s="16" customFormat="1" ht="50.1" customHeight="1" x14ac:dyDescent="0.2">
      <c r="A162" s="335" t="s">
        <v>85</v>
      </c>
      <c r="B162" s="336"/>
      <c r="C162" s="105" t="str">
        <f>"Интернет-площадка 2gis.ru на основе Cправочника организаций "&amp;$C$2&amp;""</f>
        <v>Интернет-площадка 2gis.ru на основе Cправочника организаций "2ГИС.НОВОСИБИРСК"</v>
      </c>
      <c r="D162" s="340">
        <v>48609</v>
      </c>
      <c r="E162" s="338"/>
      <c r="F162" s="338"/>
      <c r="G162" s="338"/>
      <c r="H162" s="339"/>
    </row>
    <row r="163" spans="1:8" s="16" customFormat="1" ht="50.1" customHeight="1" x14ac:dyDescent="0.2">
      <c r="A163" s="335" t="s">
        <v>86</v>
      </c>
      <c r="B163" s="336"/>
      <c r="C163" s="189"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340">
        <v>5004</v>
      </c>
      <c r="E163" s="338"/>
      <c r="F163" s="338"/>
      <c r="G163" s="338"/>
      <c r="H163" s="339"/>
    </row>
    <row r="164" spans="1:8" s="16" customFormat="1" ht="50.1" customHeight="1" x14ac:dyDescent="0.2">
      <c r="A164" s="335" t="s">
        <v>87</v>
      </c>
      <c r="B164" s="336"/>
      <c r="C164"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340">
        <v>22008</v>
      </c>
      <c r="E164" s="338"/>
      <c r="F164" s="338"/>
      <c r="G164" s="338"/>
      <c r="H164" s="339"/>
    </row>
    <row r="165" spans="1:8" s="16" customFormat="1" ht="50.1" customHeight="1" x14ac:dyDescent="0.2">
      <c r="A165" s="335" t="s">
        <v>88</v>
      </c>
      <c r="B165" s="336"/>
      <c r="C165" s="68" t="str">
        <f>"Интернет-площадка 2gis.ru на основе Cправочника организаций "&amp;$C$2&amp;""</f>
        <v>Интернет-площадка 2gis.ru на основе Cправочника организаций "2ГИС.НОВОСИБИРСК"</v>
      </c>
      <c r="D165" s="340">
        <v>22539</v>
      </c>
      <c r="E165" s="338"/>
      <c r="F165" s="338"/>
      <c r="G165" s="338"/>
      <c r="H165" s="339"/>
    </row>
    <row r="166" spans="1:8" s="16" customFormat="1" ht="50.1" customHeight="1" x14ac:dyDescent="0.2">
      <c r="A166" s="335" t="s">
        <v>89</v>
      </c>
      <c r="B166" s="336"/>
      <c r="C166" s="68" t="str">
        <f>"Интернет-площадка 2gis.ru на основе Cправочника организаций "&amp;$C$2&amp;""</f>
        <v>Интернет-площадка 2gis.ru на основе Cправочника организаций "2ГИС.НОВОСИБИРСК"</v>
      </c>
      <c r="D166" s="340">
        <v>27046.799999999999</v>
      </c>
      <c r="E166" s="338"/>
      <c r="F166" s="338"/>
      <c r="G166" s="338"/>
      <c r="H166" s="339"/>
    </row>
    <row r="167" spans="1:8" s="16" customFormat="1" ht="50.1" customHeight="1" x14ac:dyDescent="0.2">
      <c r="A167" s="335" t="s">
        <v>90</v>
      </c>
      <c r="B167" s="336"/>
      <c r="C167"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340">
        <v>8508</v>
      </c>
      <c r="E167" s="338"/>
      <c r="F167" s="338"/>
      <c r="G167" s="338"/>
      <c r="H167" s="339"/>
    </row>
    <row r="168" spans="1:8" s="16" customFormat="1" ht="50.1" customHeight="1" x14ac:dyDescent="0.2">
      <c r="A168" s="335" t="s">
        <v>91</v>
      </c>
      <c r="B168" s="336"/>
      <c r="C168"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340">
        <v>20508</v>
      </c>
      <c r="E168" s="338"/>
      <c r="F168" s="338"/>
      <c r="G168" s="338"/>
      <c r="H168" s="339"/>
    </row>
    <row r="169" spans="1:8" s="16" customFormat="1" ht="50.1" customHeight="1" x14ac:dyDescent="0.2">
      <c r="A169" s="335" t="s">
        <v>92</v>
      </c>
      <c r="B169" s="336"/>
      <c r="C169"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340">
        <v>14004</v>
      </c>
      <c r="E169" s="338"/>
      <c r="F169" s="338"/>
      <c r="G169" s="338"/>
      <c r="H169" s="339"/>
    </row>
    <row r="170" spans="1:8" s="16" customFormat="1" ht="50.1" customHeight="1" x14ac:dyDescent="0.2">
      <c r="A170" s="335" t="s">
        <v>93</v>
      </c>
      <c r="B170" s="336"/>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340">
        <v>33858</v>
      </c>
      <c r="E170" s="338"/>
      <c r="F170" s="338"/>
      <c r="G170" s="338"/>
      <c r="H170" s="339"/>
    </row>
    <row r="171" spans="1:8" s="16" customFormat="1" ht="50.1" customHeight="1" x14ac:dyDescent="0.2">
      <c r="A171" s="335" t="s">
        <v>94</v>
      </c>
      <c r="B171" s="336"/>
      <c r="C171" s="68" t="s">
        <v>95</v>
      </c>
      <c r="D171" s="340">
        <v>594</v>
      </c>
      <c r="E171" s="338"/>
      <c r="F171" s="338"/>
      <c r="G171" s="338"/>
      <c r="H171" s="339"/>
    </row>
    <row r="172" spans="1:8" s="16" customFormat="1" ht="75" customHeight="1" x14ac:dyDescent="0.2">
      <c r="A172" s="335" t="s">
        <v>96</v>
      </c>
      <c r="B172" s="336"/>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340">
        <v>21549</v>
      </c>
      <c r="E172" s="338"/>
      <c r="F172" s="338"/>
      <c r="G172" s="338"/>
      <c r="H172" s="339"/>
    </row>
    <row r="173" spans="1:8" s="16" customFormat="1" ht="75" customHeight="1" x14ac:dyDescent="0.2">
      <c r="A173" s="335" t="s">
        <v>97</v>
      </c>
      <c r="B173" s="336"/>
      <c r="C173" s="68"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340">
        <v>17238</v>
      </c>
      <c r="E173" s="338"/>
      <c r="F173" s="338"/>
      <c r="G173" s="338"/>
      <c r="H173" s="339"/>
    </row>
    <row r="174" spans="1:8" s="16" customFormat="1" ht="75" customHeight="1" x14ac:dyDescent="0.2">
      <c r="A174" s="335" t="s">
        <v>98</v>
      </c>
      <c r="B174" s="336"/>
      <c r="C174"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340">
        <v>18249</v>
      </c>
      <c r="E174" s="338"/>
      <c r="F174" s="338"/>
      <c r="G174" s="338"/>
      <c r="H174" s="339"/>
    </row>
    <row r="175" spans="1:8" s="16" customFormat="1" ht="75" customHeight="1" x14ac:dyDescent="0.2">
      <c r="A175" s="335" t="s">
        <v>99</v>
      </c>
      <c r="B175" s="336"/>
      <c r="C175"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340">
        <v>8616</v>
      </c>
      <c r="E175" s="338"/>
      <c r="F175" s="338"/>
      <c r="G175" s="338"/>
      <c r="H175" s="339"/>
    </row>
    <row r="176" spans="1:8" s="16" customFormat="1" ht="50.1" customHeight="1" thickBot="1" x14ac:dyDescent="0.25">
      <c r="A176" s="335" t="s">
        <v>102</v>
      </c>
      <c r="B176" s="336"/>
      <c r="C176"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340">
        <v>67419</v>
      </c>
      <c r="E176" s="338"/>
      <c r="F176" s="338"/>
      <c r="G176" s="338"/>
      <c r="H176" s="339"/>
    </row>
    <row r="177" spans="1:8" s="16" customFormat="1" ht="102" customHeight="1" thickBot="1" x14ac:dyDescent="0.25">
      <c r="A177" s="335" t="s">
        <v>16</v>
      </c>
      <c r="B177" s="336"/>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340">
        <v>2424</v>
      </c>
      <c r="E177" s="338"/>
      <c r="F177" s="338"/>
      <c r="G177" s="338"/>
      <c r="H177" s="339"/>
    </row>
    <row r="178" spans="1:8" s="16" customFormat="1" ht="102" customHeight="1" thickBot="1" x14ac:dyDescent="0.25">
      <c r="A178" s="335" t="s">
        <v>103</v>
      </c>
      <c r="B178" s="336"/>
      <c r="C17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8" s="340">
        <v>50010</v>
      </c>
      <c r="E178" s="338"/>
      <c r="F178" s="338"/>
      <c r="G178" s="338"/>
      <c r="H178" s="339"/>
    </row>
    <row r="179" spans="1:8" s="16" customFormat="1" ht="126" customHeight="1" x14ac:dyDescent="0.2">
      <c r="A179" s="335" t="s">
        <v>104</v>
      </c>
      <c r="B179" s="336"/>
      <c r="C179"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79" s="340">
        <v>27555.000000000004</v>
      </c>
      <c r="E179" s="338"/>
      <c r="F179" s="338"/>
      <c r="G179" s="338"/>
      <c r="H179" s="339"/>
    </row>
    <row r="180" spans="1:8" s="16" customFormat="1" ht="96" customHeight="1" x14ac:dyDescent="0.2">
      <c r="A180" s="356" t="s">
        <v>105</v>
      </c>
      <c r="B180" s="357"/>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340">
        <v>11004</v>
      </c>
      <c r="E180" s="338"/>
      <c r="F180" s="338"/>
      <c r="G180" s="338"/>
      <c r="H180" s="339"/>
    </row>
    <row r="181" spans="1:8" s="16" customFormat="1" ht="96" customHeight="1" thickBot="1" x14ac:dyDescent="0.25">
      <c r="A181" s="356" t="s">
        <v>106</v>
      </c>
      <c r="B181" s="357"/>
      <c r="C181"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1" s="340">
        <v>22002</v>
      </c>
      <c r="E181" s="338"/>
      <c r="F181" s="338"/>
      <c r="G181" s="338"/>
      <c r="H181" s="339"/>
    </row>
    <row r="182" spans="1:8" s="16" customFormat="1" ht="93" customHeight="1" thickBot="1" x14ac:dyDescent="0.25">
      <c r="A182" s="335" t="s">
        <v>100</v>
      </c>
      <c r="B182" s="336" t="s">
        <v>100</v>
      </c>
      <c r="C182" s="26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2" s="340">
        <v>22002</v>
      </c>
      <c r="E182" s="338"/>
      <c r="F182" s="338"/>
      <c r="G182" s="338"/>
      <c r="H182" s="339"/>
    </row>
    <row r="183" spans="1:8" s="16" customFormat="1" ht="93" customHeight="1" x14ac:dyDescent="0.2">
      <c r="A183" s="335" t="s">
        <v>101</v>
      </c>
      <c r="B183" s="336" t="s">
        <v>101</v>
      </c>
      <c r="C183" s="26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3" s="340">
        <v>16500</v>
      </c>
      <c r="E183" s="338"/>
      <c r="F183" s="338"/>
      <c r="G183" s="338"/>
      <c r="H183" s="339"/>
    </row>
    <row r="184" spans="1:8" s="16" customFormat="1" ht="50.1" customHeight="1" x14ac:dyDescent="0.2">
      <c r="A184" s="335" t="s">
        <v>107</v>
      </c>
      <c r="B184" s="336"/>
      <c r="C184" s="68" t="str">
        <f>"Интернет-площадка 2gis.ru на основе Cправочника организаций "&amp;$C$2&amp;""</f>
        <v>Интернет-площадка 2gis.ru на основе Cправочника организаций "2ГИС.НОВОСИБИРСК"</v>
      </c>
      <c r="D184" s="340">
        <v>68160</v>
      </c>
      <c r="E184" s="338"/>
      <c r="F184" s="338"/>
      <c r="G184" s="338"/>
      <c r="H184" s="339"/>
    </row>
    <row r="185" spans="1:8" s="16" customFormat="1" ht="50.1" customHeight="1" x14ac:dyDescent="0.2">
      <c r="A185" s="335" t="s">
        <v>108</v>
      </c>
      <c r="B185" s="336"/>
      <c r="C185" s="68"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340">
        <v>7080</v>
      </c>
      <c r="E185" s="338"/>
      <c r="F185" s="338"/>
      <c r="G185" s="338"/>
      <c r="H185" s="339"/>
    </row>
    <row r="186" spans="1:8" s="16" customFormat="1" ht="50.1" customHeight="1" x14ac:dyDescent="0.2">
      <c r="A186" s="335" t="s">
        <v>109</v>
      </c>
      <c r="B186" s="336"/>
      <c r="C186" s="68" t="str">
        <f t="shared" si="1"/>
        <v>Электронный справочник на основе Справочника организаций "2ГИС.НОВОСИБИРСК" (версия для ПК)</v>
      </c>
      <c r="D186" s="340">
        <v>30840</v>
      </c>
      <c r="E186" s="338"/>
      <c r="F186" s="338"/>
      <c r="G186" s="338"/>
      <c r="H186" s="339"/>
    </row>
    <row r="187" spans="1:8" s="16" customFormat="1" ht="50.1" customHeight="1" x14ac:dyDescent="0.2">
      <c r="A187" s="335" t="s">
        <v>110</v>
      </c>
      <c r="B187" s="336"/>
      <c r="C187" s="68" t="str">
        <f>"Интернет-площадка 2gis.ru на основе Cправочника организаций "&amp;$C$2&amp;""</f>
        <v>Интернет-площадка 2gis.ru на основе Cправочника организаций "2ГИС.НОВОСИБИРСК"</v>
      </c>
      <c r="D187" s="340">
        <v>31560</v>
      </c>
      <c r="E187" s="338"/>
      <c r="F187" s="338"/>
      <c r="G187" s="338"/>
      <c r="H187" s="339"/>
    </row>
    <row r="188" spans="1:8" s="16" customFormat="1" ht="50.1" customHeight="1" x14ac:dyDescent="0.2">
      <c r="A188" s="335" t="s">
        <v>111</v>
      </c>
      <c r="B188" s="336"/>
      <c r="C188" s="68" t="str">
        <f>"Интернет-площадка 2gis.ru на основе Cправочника организаций "&amp;$C$2&amp;""</f>
        <v>Интернет-площадка 2gis.ru на основе Cправочника организаций "2ГИС.НОВОСИБИРСК"</v>
      </c>
      <c r="D188" s="340">
        <v>37872</v>
      </c>
      <c r="E188" s="338"/>
      <c r="F188" s="338"/>
      <c r="G188" s="338"/>
      <c r="H188" s="339"/>
    </row>
    <row r="189" spans="1:8" s="16" customFormat="1" ht="50.1" customHeight="1" x14ac:dyDescent="0.2">
      <c r="A189" s="335" t="s">
        <v>112</v>
      </c>
      <c r="B189" s="336"/>
      <c r="C189" s="68" t="str">
        <f t="shared" si="1"/>
        <v>Электронный справочник на основе Справочника организаций "2ГИС.НОВОСИБИРСК" (версия для ПК)</v>
      </c>
      <c r="D189" s="340">
        <v>12000</v>
      </c>
      <c r="E189" s="338"/>
      <c r="F189" s="338"/>
      <c r="G189" s="338"/>
      <c r="H189" s="339"/>
    </row>
    <row r="190" spans="1:8" s="16" customFormat="1" ht="50.1" customHeight="1" x14ac:dyDescent="0.2">
      <c r="A190" s="335" t="s">
        <v>113</v>
      </c>
      <c r="B190" s="336"/>
      <c r="C190" s="68" t="str">
        <f t="shared" si="1"/>
        <v>Электронный справочник на основе Справочника организаций "2ГИС.НОВОСИБИРСК" (версия для ПК)</v>
      </c>
      <c r="D190" s="340">
        <v>28800</v>
      </c>
      <c r="E190" s="338"/>
      <c r="F190" s="338"/>
      <c r="G190" s="338"/>
      <c r="H190" s="339"/>
    </row>
    <row r="191" spans="1:8" s="16" customFormat="1" ht="50.1" customHeight="1" x14ac:dyDescent="0.2">
      <c r="A191" s="335" t="s">
        <v>114</v>
      </c>
      <c r="B191" s="336"/>
      <c r="C191" s="68" t="str">
        <f t="shared" si="1"/>
        <v>Электронный справочник на основе Справочника организаций "2ГИС.НОВОСИБИРСК" (версия для ПК)</v>
      </c>
      <c r="D191" s="340">
        <v>19680</v>
      </c>
      <c r="E191" s="338"/>
      <c r="F191" s="338"/>
      <c r="G191" s="338"/>
      <c r="H191" s="339"/>
    </row>
    <row r="192" spans="1:8" s="16" customFormat="1" ht="50.1" customHeight="1" x14ac:dyDescent="0.2">
      <c r="A192" s="335" t="s">
        <v>339</v>
      </c>
      <c r="B192" s="336"/>
      <c r="C192" s="68" t="s">
        <v>95</v>
      </c>
      <c r="D192" s="340">
        <v>840</v>
      </c>
      <c r="E192" s="338"/>
      <c r="F192" s="338"/>
      <c r="G192" s="338"/>
      <c r="H192" s="339"/>
    </row>
    <row r="193" spans="1:8" s="16" customFormat="1" ht="50.1" customHeight="1" thickBot="1" x14ac:dyDescent="0.25">
      <c r="A193" s="335" t="s">
        <v>117</v>
      </c>
      <c r="B193" s="336"/>
      <c r="C193" s="68" t="str">
        <f t="shared" si="1"/>
        <v>Электронный справочник на основе Справочника организаций "2ГИС.НОВОСИБИРСК" (версия для ПК)</v>
      </c>
      <c r="D193" s="340">
        <v>94440</v>
      </c>
      <c r="E193" s="338"/>
      <c r="F193" s="338"/>
      <c r="G193" s="338"/>
      <c r="H193" s="339"/>
    </row>
    <row r="194" spans="1:8" s="16" customFormat="1" ht="24.95" customHeight="1" thickBot="1" x14ac:dyDescent="0.25">
      <c r="A194" s="497"/>
      <c r="B194" s="498"/>
      <c r="C194" s="60"/>
      <c r="D194" s="499"/>
      <c r="E194" s="499"/>
      <c r="F194" s="499"/>
      <c r="G194" s="499"/>
      <c r="H194" s="500"/>
    </row>
    <row r="195" spans="1:8" s="23" customFormat="1" ht="50.1" customHeight="1" thickBot="1" x14ac:dyDescent="0.25">
      <c r="A195" s="341" t="s">
        <v>118</v>
      </c>
      <c r="B195" s="342"/>
      <c r="C195" s="21"/>
      <c r="D195" s="343"/>
      <c r="E195" s="343"/>
      <c r="F195" s="343"/>
      <c r="G195" s="343"/>
      <c r="H195" s="344"/>
    </row>
    <row r="196" spans="1:8" s="16" customFormat="1" ht="50.1" customHeight="1" x14ac:dyDescent="0.2">
      <c r="A196" s="335" t="s">
        <v>119</v>
      </c>
      <c r="B196" s="336"/>
      <c r="C196"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60">
        <v>16500</v>
      </c>
      <c r="E196" s="361"/>
      <c r="F196" s="361"/>
      <c r="G196" s="361"/>
      <c r="H196" s="362"/>
    </row>
    <row r="197" spans="1:8" s="16" customFormat="1" ht="50.1" customHeight="1" x14ac:dyDescent="0.2">
      <c r="A197" s="335" t="s">
        <v>120</v>
      </c>
      <c r="B197" s="336"/>
      <c r="C197" s="346"/>
      <c r="D197" s="337">
        <v>22002</v>
      </c>
      <c r="E197" s="338"/>
      <c r="F197" s="338"/>
      <c r="G197" s="338"/>
      <c r="H197" s="339"/>
    </row>
    <row r="198" spans="1:8" s="16" customFormat="1" ht="50.1" customHeight="1" x14ac:dyDescent="0.2">
      <c r="A198" s="348" t="s">
        <v>121</v>
      </c>
      <c r="B198" s="349"/>
      <c r="C198" s="346"/>
      <c r="D198" s="496">
        <v>3300</v>
      </c>
      <c r="E198" s="368"/>
      <c r="F198" s="368"/>
      <c r="G198" s="368"/>
      <c r="H198" s="369"/>
    </row>
    <row r="199" spans="1:8" s="16" customFormat="1" ht="50.1" customHeight="1" x14ac:dyDescent="0.2">
      <c r="A199" s="348" t="s">
        <v>122</v>
      </c>
      <c r="B199" s="349"/>
      <c r="C199" s="346"/>
      <c r="D199" s="496">
        <v>330</v>
      </c>
      <c r="E199" s="368"/>
      <c r="F199" s="368"/>
      <c r="G199" s="368"/>
      <c r="H199" s="369"/>
    </row>
    <row r="200" spans="1:8" s="16" customFormat="1" ht="50.1" customHeight="1" thickBot="1" x14ac:dyDescent="0.25">
      <c r="A200" s="348" t="s">
        <v>123</v>
      </c>
      <c r="B200" s="349"/>
      <c r="C200" s="347"/>
      <c r="D200" s="450">
        <v>1155</v>
      </c>
      <c r="E200" s="451"/>
      <c r="F200" s="451"/>
      <c r="G200" s="451"/>
      <c r="H200" s="452"/>
    </row>
    <row r="201" spans="1:8" s="16" customFormat="1" ht="50.1" customHeight="1" thickBot="1" x14ac:dyDescent="0.25">
      <c r="A201" s="341" t="s">
        <v>124</v>
      </c>
      <c r="B201" s="342"/>
      <c r="C201" s="21"/>
      <c r="D201" s="343"/>
      <c r="E201" s="343"/>
      <c r="F201" s="343"/>
      <c r="G201" s="343"/>
      <c r="H201" s="344"/>
    </row>
    <row r="202" spans="1:8" s="16" customFormat="1" ht="50.1" customHeight="1" x14ac:dyDescent="0.2">
      <c r="A202" s="335" t="s">
        <v>125</v>
      </c>
      <c r="B202" s="336"/>
      <c r="C202" s="189" t="str">
        <f>"Интернет-площадка 2gis.ru на основе Cправочника организаций "&amp;$C$2&amp;""</f>
        <v>Интернет-площадка 2gis.ru на основе Cправочника организаций "2ГИС.НОВОСИБИРСК"</v>
      </c>
      <c r="D202" s="340">
        <v>8019.0000000000009</v>
      </c>
      <c r="E202" s="338"/>
      <c r="F202" s="338"/>
      <c r="G202" s="338"/>
      <c r="H202" s="339"/>
    </row>
    <row r="203" spans="1:8" s="16" customFormat="1" ht="50.1" customHeight="1" x14ac:dyDescent="0.2">
      <c r="A203" s="335" t="s">
        <v>195</v>
      </c>
      <c r="B203" s="336"/>
      <c r="C203" s="68" t="str">
        <f>"Интернет-площадка 2gis.ru на основе Cправочника организаций "&amp;$C$2&amp;""</f>
        <v>Интернет-площадка 2gis.ru на основе Cправочника организаций "2ГИС.НОВОСИБИРСК"</v>
      </c>
      <c r="D203" s="340">
        <v>11280</v>
      </c>
      <c r="E203" s="338"/>
      <c r="F203" s="338"/>
      <c r="G203" s="338"/>
      <c r="H203" s="339"/>
    </row>
    <row r="204" spans="1:8" s="16" customFormat="1" ht="126" customHeight="1" thickBot="1" x14ac:dyDescent="0.25">
      <c r="A204" s="335" t="s">
        <v>129</v>
      </c>
      <c r="B204" s="336"/>
      <c r="C20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4" s="340">
        <v>13800</v>
      </c>
      <c r="E204" s="338"/>
      <c r="F204" s="338"/>
      <c r="G204" s="338"/>
      <c r="H204" s="339"/>
    </row>
    <row r="205" spans="1:8" s="23" customFormat="1" ht="50.1" customHeight="1" thickBot="1" x14ac:dyDescent="0.25">
      <c r="A205" s="497"/>
      <c r="B205" s="498"/>
      <c r="C205" s="60"/>
      <c r="D205" s="499"/>
      <c r="E205" s="499"/>
      <c r="F205" s="499"/>
      <c r="G205" s="499"/>
      <c r="H205" s="500"/>
    </row>
    <row r="206" spans="1:8" s="20" customFormat="1" ht="26.25" x14ac:dyDescent="0.2">
      <c r="A206" s="71"/>
      <c r="B206" s="72"/>
      <c r="C206" s="73"/>
      <c r="D206" s="72"/>
      <c r="E206" s="72"/>
      <c r="F206" s="72"/>
      <c r="G206" s="72"/>
      <c r="H206" s="74"/>
    </row>
    <row r="207" spans="1:8" s="16" customFormat="1" ht="21" x14ac:dyDescent="0.2">
      <c r="A207" s="75"/>
      <c r="B207" s="76" t="s">
        <v>130</v>
      </c>
      <c r="C207" s="333" t="s">
        <v>214</v>
      </c>
      <c r="D207" s="333"/>
      <c r="E207" s="77"/>
      <c r="F207" s="77"/>
      <c r="G207" s="77"/>
      <c r="H207" s="77"/>
    </row>
    <row r="208" spans="1:8" s="16" customFormat="1" ht="21" x14ac:dyDescent="0.2">
      <c r="A208" s="75"/>
      <c r="B208" s="77"/>
      <c r="C208" s="327" t="s">
        <v>215</v>
      </c>
      <c r="D208" s="327"/>
      <c r="E208" s="77"/>
      <c r="F208" s="77"/>
      <c r="G208" s="77"/>
      <c r="H208" s="77"/>
    </row>
    <row r="209" spans="1:8" s="16" customFormat="1" ht="21" x14ac:dyDescent="0.2">
      <c r="A209" s="75"/>
      <c r="B209" s="77"/>
      <c r="C209" s="333" t="s">
        <v>216</v>
      </c>
      <c r="D209" s="327"/>
      <c r="E209" s="77"/>
      <c r="F209" s="77"/>
      <c r="G209" s="77"/>
      <c r="H209" s="77"/>
    </row>
    <row r="210" spans="1:8" s="16" customFormat="1" ht="26.25" x14ac:dyDescent="0.2">
      <c r="A210" s="324" t="str">
        <f>Абакан_юр!A171</f>
        <v>По соглашению сторон в качестве валюты платежа могут выступать украинские гривны, в этом случае курс следующий: 1 руб. = 0,5104 гривен</v>
      </c>
      <c r="B210" s="324"/>
      <c r="C210" s="324"/>
      <c r="D210" s="79"/>
      <c r="E210" s="79"/>
      <c r="F210" s="80"/>
      <c r="G210" s="328"/>
      <c r="H210" s="328"/>
    </row>
    <row r="211" spans="1:8" s="16" customFormat="1" ht="26.25" x14ac:dyDescent="0.2">
      <c r="A211" s="324" t="str">
        <f>Абакан_юр!A172</f>
        <v>По соглашению сторон в качестве валюты платежа могут выступать дирхамы ОАЭ, в этом случае курс следующий: 1 руб. = 0,0434 дирхам</v>
      </c>
      <c r="B211" s="324"/>
      <c r="C211" s="324"/>
      <c r="D211" s="79"/>
      <c r="E211" s="79"/>
      <c r="F211" s="80"/>
      <c r="G211" s="82"/>
      <c r="H211" s="82"/>
    </row>
    <row r="212" spans="1:8" s="16" customFormat="1" ht="24.95" customHeight="1" x14ac:dyDescent="0.2">
      <c r="A212" s="324" t="str">
        <f>Абакан_юр!A173</f>
        <v>По соглашению сторон в качестве валюты платежа могут выступать доллары США, в этом случае курс следующий: 1 руб. = 0,0126 доллара</v>
      </c>
      <c r="B212" s="324"/>
      <c r="C212" s="324"/>
      <c r="D212" s="79"/>
      <c r="E212" s="79"/>
      <c r="F212" s="80"/>
      <c r="G212" s="82"/>
      <c r="H212" s="82"/>
    </row>
    <row r="213" spans="1:8" ht="26.25" x14ac:dyDescent="0.2">
      <c r="A213" s="324" t="str">
        <f>Абакан_юр!A174</f>
        <v>По соглашению сторон в качестве валюты платежа могут выступать евро, в этом случае курс следующий: 1 руб. = 0,0117 евро</v>
      </c>
      <c r="B213" s="324"/>
      <c r="C213" s="324"/>
      <c r="D213" s="79"/>
      <c r="E213" s="80"/>
      <c r="F213" s="80"/>
      <c r="G213" s="82"/>
      <c r="H213" s="82"/>
    </row>
    <row r="214" spans="1:8" s="77" customFormat="1" ht="24.95" customHeight="1" x14ac:dyDescent="0.2">
      <c r="A214" s="324" t="str">
        <f>Абакан_юр!A175</f>
        <v>По соглашению сторон в качестве валюты платежа могут выступать чешские кроны, в этом случае курс следующий: 1 руб. = 0,2914 крона</v>
      </c>
      <c r="B214" s="324"/>
      <c r="C214" s="324"/>
      <c r="D214" s="79"/>
      <c r="E214" s="80"/>
      <c r="F214" s="80"/>
      <c r="G214" s="82"/>
      <c r="H214" s="82"/>
    </row>
    <row r="215" spans="1:8" s="77" customFormat="1" ht="24.95" customHeight="1" x14ac:dyDescent="0.2">
      <c r="A215" s="324" t="str">
        <f>Абакан_юр!A176</f>
        <v>По соглашению сторон в качестве валюты платежа могут выступать киргизские сомы, в этом случае курс следующий: 1 руб. = 1,0988 сом</v>
      </c>
      <c r="B215" s="324"/>
      <c r="C215" s="324"/>
      <c r="D215" s="79"/>
      <c r="E215" s="79"/>
      <c r="F215" s="80"/>
      <c r="G215" s="82"/>
      <c r="H215" s="82"/>
    </row>
    <row r="216" spans="1:8" s="77" customFormat="1" ht="24.95" customHeight="1" x14ac:dyDescent="0.2">
      <c r="A216" s="324" t="str">
        <f>Абакан_юр!A177</f>
        <v>По соглашению сторон в качестве валюты платежа могут выступать казахстанские тенге, в этом случае курс следующий: 1 руб. = 5,7644 тенге</v>
      </c>
      <c r="B216" s="324"/>
      <c r="C216" s="324"/>
      <c r="D216" s="79"/>
      <c r="E216" s="79"/>
      <c r="F216" s="80"/>
      <c r="G216" s="82"/>
      <c r="H216" s="82"/>
    </row>
    <row r="217" spans="1:8" s="81" customFormat="1" ht="24.95" customHeight="1" x14ac:dyDescent="0.2">
      <c r="A217" s="83"/>
      <c r="B217" s="83"/>
      <c r="C217" s="84"/>
      <c r="D217" s="85"/>
      <c r="E217" s="85"/>
      <c r="F217" s="86"/>
      <c r="G217" s="87"/>
      <c r="H217" s="87"/>
    </row>
    <row r="218" spans="1:8" s="81" customFormat="1" ht="24.95" customHeight="1" x14ac:dyDescent="0.2">
      <c r="A218" s="325" t="s">
        <v>141</v>
      </c>
      <c r="B218" s="325"/>
      <c r="C218" s="325"/>
      <c r="D218" s="325"/>
      <c r="E218" s="325"/>
      <c r="F218" s="325"/>
      <c r="G218" s="325"/>
      <c r="H218" s="325"/>
    </row>
    <row r="219" spans="1:8" s="81" customFormat="1" ht="24.95" customHeight="1" x14ac:dyDescent="0.2">
      <c r="A219" s="325" t="s">
        <v>476</v>
      </c>
      <c r="B219" s="325"/>
      <c r="C219" s="325"/>
      <c r="D219" s="325"/>
      <c r="E219" s="325"/>
      <c r="F219" s="325"/>
      <c r="G219" s="325"/>
      <c r="H219" s="325"/>
    </row>
    <row r="220" spans="1:8" s="81" customFormat="1" ht="24.95" customHeight="1" x14ac:dyDescent="0.2">
      <c r="A220" s="325" t="s">
        <v>142</v>
      </c>
      <c r="B220" s="325"/>
      <c r="C220" s="325"/>
      <c r="D220" s="325"/>
      <c r="E220" s="325"/>
      <c r="F220" s="325"/>
      <c r="G220" s="325"/>
      <c r="H220" s="325"/>
    </row>
    <row r="221" spans="1:8" s="81" customFormat="1" ht="23.25" x14ac:dyDescent="0.2">
      <c r="A221" s="324" t="s">
        <v>478</v>
      </c>
      <c r="B221" s="324"/>
      <c r="C221" s="324"/>
      <c r="D221" s="324"/>
      <c r="E221" s="324"/>
      <c r="F221" s="324"/>
      <c r="G221" s="324"/>
      <c r="H221" s="324"/>
    </row>
    <row r="222" spans="1:8" s="81" customFormat="1" ht="24.95" customHeight="1" x14ac:dyDescent="0.2">
      <c r="A222" s="710" t="s">
        <v>597</v>
      </c>
      <c r="B222" s="711"/>
      <c r="C222" s="711"/>
      <c r="D222" s="711"/>
      <c r="E222" s="711"/>
      <c r="F222" s="711"/>
      <c r="G222" s="83"/>
      <c r="H222" s="83"/>
    </row>
    <row r="223" spans="1:8" s="81" customFormat="1" ht="24.75" customHeight="1" x14ac:dyDescent="0.2">
      <c r="A223" s="83"/>
      <c r="B223" s="83"/>
      <c r="C223" s="84"/>
      <c r="D223" s="85"/>
      <c r="E223" s="85"/>
      <c r="F223" s="86"/>
      <c r="G223" s="87"/>
      <c r="H223" s="87"/>
    </row>
    <row r="224" spans="1:8" s="88" customFormat="1" ht="12" customHeight="1" thickBot="1" x14ac:dyDescent="0.25">
      <c r="A224" s="326" t="s">
        <v>143</v>
      </c>
      <c r="B224" s="326"/>
      <c r="C224" s="326"/>
      <c r="D224" s="326"/>
      <c r="E224" s="326"/>
      <c r="F224" s="89"/>
      <c r="G224" s="81"/>
      <c r="H224" s="90"/>
    </row>
    <row r="225" spans="1:16384" ht="24.95" customHeight="1" thickBot="1" x14ac:dyDescent="0.25">
      <c r="A225" s="312" t="s">
        <v>144</v>
      </c>
      <c r="B225" s="313"/>
      <c r="C225" s="313"/>
      <c r="D225" s="313"/>
      <c r="E225" s="314"/>
      <c r="F225" s="91"/>
      <c r="H225" s="92"/>
    </row>
    <row r="226" spans="1:16384" ht="90.75" customHeight="1" thickBot="1" x14ac:dyDescent="0.25">
      <c r="A226" s="708" t="s">
        <v>145</v>
      </c>
      <c r="B226" s="709"/>
      <c r="C226" s="109" t="s">
        <v>146</v>
      </c>
      <c r="D226" s="483" t="s">
        <v>147</v>
      </c>
      <c r="E226" s="484"/>
      <c r="F226" s="94"/>
      <c r="G226" s="94"/>
      <c r="H226" s="94"/>
    </row>
    <row r="227" spans="1:16384" ht="24.95" customHeight="1" x14ac:dyDescent="0.2">
      <c r="A227" s="318" t="s">
        <v>203</v>
      </c>
      <c r="B227" s="319"/>
      <c r="C227" s="320" t="s">
        <v>204</v>
      </c>
      <c r="D227" s="619">
        <v>2190</v>
      </c>
      <c r="E227" s="321"/>
      <c r="F227" s="94"/>
      <c r="G227" s="94"/>
      <c r="H227" s="94"/>
    </row>
    <row r="228" spans="1:16384" s="72" customFormat="1" ht="38.25" customHeight="1" x14ac:dyDescent="0.2">
      <c r="A228" s="322" t="s">
        <v>205</v>
      </c>
      <c r="B228" s="323"/>
      <c r="C228" s="310"/>
      <c r="D228" s="620">
        <v>1590</v>
      </c>
      <c r="E228" s="311"/>
      <c r="F228" s="94"/>
      <c r="G228" s="94"/>
      <c r="H228" s="94"/>
    </row>
    <row r="229" spans="1:16384" s="88" customFormat="1" ht="67.5" customHeight="1" x14ac:dyDescent="0.2">
      <c r="A229" s="322" t="s">
        <v>206</v>
      </c>
      <c r="B229" s="323"/>
      <c r="C229" s="310"/>
      <c r="D229" s="620">
        <v>1440</v>
      </c>
      <c r="E229" s="311"/>
      <c r="F229" s="94"/>
      <c r="G229" s="94"/>
      <c r="H229" s="94"/>
      <c r="I229" s="83"/>
      <c r="J229" s="324"/>
      <c r="K229" s="324"/>
      <c r="L229" s="324"/>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c r="AS229" s="324"/>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c r="DA229" s="324"/>
      <c r="DB229" s="324"/>
      <c r="DC229" s="324"/>
      <c r="DD229" s="324"/>
      <c r="DE229" s="324"/>
      <c r="DF229" s="324"/>
      <c r="DG229" s="324"/>
      <c r="DH229" s="324"/>
      <c r="DI229" s="324"/>
      <c r="DJ229" s="324"/>
      <c r="DK229" s="324"/>
      <c r="DL229" s="324"/>
      <c r="DM229" s="324"/>
      <c r="DN229" s="324"/>
      <c r="DO229" s="324"/>
      <c r="DP229" s="324"/>
      <c r="DQ229" s="324"/>
      <c r="DR229" s="324"/>
      <c r="DS229" s="324"/>
      <c r="DT229" s="324"/>
      <c r="DU229" s="324"/>
      <c r="DV229" s="324"/>
      <c r="DW229" s="324"/>
      <c r="DX229" s="324"/>
      <c r="DY229" s="324"/>
      <c r="DZ229" s="324"/>
      <c r="EA229" s="324"/>
      <c r="EB229" s="324"/>
      <c r="EC229" s="324"/>
      <c r="ED229" s="324"/>
      <c r="EE229" s="324"/>
      <c r="EF229" s="324"/>
      <c r="EG229" s="324"/>
      <c r="EH229" s="324"/>
      <c r="EI229" s="324"/>
      <c r="EJ229" s="324"/>
      <c r="EK229" s="324"/>
      <c r="EL229" s="324"/>
      <c r="EM229" s="324"/>
      <c r="EN229" s="324"/>
      <c r="EO229" s="324"/>
      <c r="EP229" s="324"/>
      <c r="EQ229" s="324"/>
      <c r="ER229" s="324"/>
      <c r="ES229" s="324"/>
      <c r="ET229" s="324"/>
      <c r="EU229" s="324"/>
      <c r="EV229" s="324"/>
      <c r="EW229" s="324"/>
      <c r="EX229" s="324"/>
      <c r="EY229" s="324"/>
      <c r="EZ229" s="324"/>
      <c r="FA229" s="324"/>
      <c r="FB229" s="324"/>
      <c r="FC229" s="324"/>
      <c r="FD229" s="324"/>
      <c r="FE229" s="324"/>
      <c r="FF229" s="324"/>
      <c r="FG229" s="324"/>
      <c r="FH229" s="324"/>
      <c r="FI229" s="324"/>
      <c r="FJ229" s="324"/>
      <c r="FK229" s="324"/>
      <c r="FL229" s="324"/>
      <c r="FM229" s="324"/>
      <c r="FN229" s="324"/>
      <c r="FO229" s="324"/>
      <c r="FP229" s="324"/>
      <c r="FQ229" s="324"/>
      <c r="FR229" s="324"/>
      <c r="FS229" s="324"/>
      <c r="FT229" s="324"/>
      <c r="FU229" s="324"/>
      <c r="FV229" s="324"/>
      <c r="FW229" s="324"/>
      <c r="FX229" s="324"/>
      <c r="FY229" s="324"/>
      <c r="FZ229" s="324"/>
      <c r="GA229" s="324"/>
      <c r="GB229" s="324"/>
      <c r="GC229" s="324"/>
      <c r="GD229" s="324"/>
      <c r="GE229" s="324"/>
      <c r="GF229" s="324"/>
      <c r="GG229" s="324"/>
      <c r="GH229" s="324"/>
      <c r="GI229" s="324"/>
      <c r="GJ229" s="324"/>
      <c r="GK229" s="324"/>
      <c r="GL229" s="324"/>
      <c r="GM229" s="324"/>
      <c r="GN229" s="324"/>
      <c r="GO229" s="324"/>
      <c r="GP229" s="324"/>
      <c r="GQ229" s="324"/>
      <c r="GR229" s="324"/>
      <c r="GS229" s="324"/>
      <c r="GT229" s="324"/>
      <c r="GU229" s="324"/>
      <c r="GV229" s="324"/>
      <c r="GW229" s="324"/>
      <c r="GX229" s="324"/>
      <c r="GY229" s="324"/>
      <c r="GZ229" s="324"/>
      <c r="HA229" s="324"/>
      <c r="HB229" s="324"/>
      <c r="HC229" s="324"/>
      <c r="HD229" s="324"/>
      <c r="HE229" s="324"/>
      <c r="HF229" s="324"/>
      <c r="HG229" s="324"/>
      <c r="HH229" s="324"/>
      <c r="HI229" s="324"/>
      <c r="HJ229" s="324"/>
      <c r="HK229" s="324"/>
      <c r="HL229" s="324"/>
      <c r="HM229" s="324"/>
      <c r="HN229" s="324"/>
      <c r="HO229" s="324"/>
      <c r="HP229" s="324"/>
      <c r="HQ229" s="324"/>
      <c r="HR229" s="324"/>
      <c r="HS229" s="324"/>
      <c r="HT229" s="324"/>
      <c r="HU229" s="324"/>
      <c r="HV229" s="324"/>
      <c r="HW229" s="324"/>
      <c r="HX229" s="324"/>
      <c r="HY229" s="324"/>
      <c r="HZ229" s="324"/>
      <c r="IA229" s="324"/>
      <c r="IB229" s="324"/>
      <c r="IC229" s="324"/>
      <c r="ID229" s="324"/>
      <c r="IE229" s="324"/>
      <c r="IF229" s="324"/>
      <c r="IG229" s="324"/>
      <c r="IH229" s="324"/>
      <c r="II229" s="324"/>
      <c r="IJ229" s="324"/>
      <c r="IK229" s="324"/>
      <c r="IL229" s="324"/>
      <c r="IM229" s="324"/>
      <c r="IN229" s="324"/>
      <c r="IO229" s="324"/>
      <c r="IP229" s="324"/>
      <c r="IQ229" s="324"/>
      <c r="IR229" s="324"/>
      <c r="IS229" s="324"/>
      <c r="IT229" s="324"/>
      <c r="IU229" s="324"/>
      <c r="IV229" s="324"/>
      <c r="IW229" s="324"/>
      <c r="IX229" s="324"/>
      <c r="IY229" s="324"/>
      <c r="IZ229" s="324"/>
      <c r="JA229" s="324"/>
      <c r="JB229" s="324"/>
      <c r="JC229" s="324"/>
      <c r="JD229" s="324"/>
      <c r="JE229" s="324"/>
      <c r="JF229" s="324"/>
      <c r="JG229" s="324"/>
      <c r="JH229" s="324"/>
      <c r="JI229" s="324"/>
      <c r="JJ229" s="324"/>
      <c r="JK229" s="324"/>
      <c r="JL229" s="324"/>
      <c r="JM229" s="324"/>
      <c r="JN229" s="324"/>
      <c r="JO229" s="324"/>
      <c r="JP229" s="324"/>
      <c r="JQ229" s="324"/>
      <c r="JR229" s="324"/>
      <c r="JS229" s="324"/>
      <c r="JT229" s="324"/>
      <c r="JU229" s="324"/>
      <c r="JV229" s="324"/>
      <c r="JW229" s="324"/>
      <c r="JX229" s="324"/>
      <c r="JY229" s="324"/>
      <c r="JZ229" s="324"/>
      <c r="KA229" s="324"/>
      <c r="KB229" s="324"/>
      <c r="KC229" s="324"/>
      <c r="KD229" s="324"/>
      <c r="KE229" s="324"/>
      <c r="KF229" s="324"/>
      <c r="KG229" s="324"/>
      <c r="KH229" s="324"/>
      <c r="KI229" s="324"/>
      <c r="KJ229" s="324"/>
      <c r="KK229" s="324"/>
      <c r="KL229" s="324"/>
      <c r="KM229" s="324"/>
      <c r="KN229" s="324"/>
      <c r="KO229" s="324"/>
      <c r="KP229" s="324"/>
      <c r="KQ229" s="324"/>
      <c r="KR229" s="324"/>
      <c r="KS229" s="324"/>
      <c r="KT229" s="324"/>
      <c r="KU229" s="324"/>
      <c r="KV229" s="324"/>
      <c r="KW229" s="324"/>
      <c r="KX229" s="324"/>
      <c r="KY229" s="324"/>
      <c r="KZ229" s="324"/>
      <c r="LA229" s="324"/>
      <c r="LB229" s="324"/>
      <c r="LC229" s="324"/>
      <c r="LD229" s="324"/>
      <c r="LE229" s="324"/>
      <c r="LF229" s="324"/>
      <c r="LG229" s="324"/>
      <c r="LH229" s="324"/>
      <c r="LI229" s="324"/>
      <c r="LJ229" s="324"/>
      <c r="LK229" s="324"/>
      <c r="LL229" s="324"/>
      <c r="LM229" s="324"/>
      <c r="LN229" s="324"/>
      <c r="LO229" s="324"/>
      <c r="LP229" s="324"/>
      <c r="LQ229" s="324"/>
      <c r="LR229" s="324"/>
      <c r="LS229" s="324"/>
      <c r="LT229" s="324"/>
      <c r="LU229" s="324"/>
      <c r="LV229" s="324"/>
      <c r="LW229" s="324"/>
      <c r="LX229" s="324"/>
      <c r="LY229" s="324"/>
      <c r="LZ229" s="324"/>
      <c r="MA229" s="324"/>
      <c r="MB229" s="324"/>
      <c r="MC229" s="324"/>
      <c r="MD229" s="324"/>
      <c r="ME229" s="324"/>
      <c r="MF229" s="324"/>
      <c r="MG229" s="324"/>
      <c r="MH229" s="324"/>
      <c r="MI229" s="324"/>
      <c r="MJ229" s="324"/>
      <c r="MK229" s="324"/>
      <c r="ML229" s="324"/>
      <c r="MM229" s="324"/>
      <c r="MN229" s="324"/>
      <c r="MO229" s="324"/>
      <c r="MP229" s="324"/>
      <c r="MQ229" s="324"/>
      <c r="MR229" s="324"/>
      <c r="MS229" s="324"/>
      <c r="MT229" s="324"/>
      <c r="MU229" s="324"/>
      <c r="MV229" s="324"/>
      <c r="MW229" s="324"/>
      <c r="MX229" s="324"/>
      <c r="MY229" s="324"/>
      <c r="MZ229" s="324"/>
      <c r="NA229" s="324"/>
      <c r="NB229" s="324"/>
      <c r="NC229" s="324"/>
      <c r="ND229" s="324"/>
      <c r="NE229" s="324"/>
      <c r="NF229" s="324"/>
      <c r="NG229" s="324"/>
      <c r="NH229" s="324"/>
      <c r="NI229" s="324"/>
      <c r="NJ229" s="324"/>
      <c r="NK229" s="324"/>
      <c r="NL229" s="324"/>
      <c r="NM229" s="324"/>
      <c r="NN229" s="324"/>
      <c r="NO229" s="324"/>
      <c r="NP229" s="324"/>
      <c r="NQ229" s="324"/>
      <c r="NR229" s="324"/>
      <c r="NS229" s="324"/>
      <c r="NT229" s="324"/>
      <c r="NU229" s="324"/>
      <c r="NV229" s="324"/>
      <c r="NW229" s="324"/>
      <c r="NX229" s="324"/>
      <c r="NY229" s="324"/>
      <c r="NZ229" s="324"/>
      <c r="OA229" s="324"/>
      <c r="OB229" s="324"/>
      <c r="OC229" s="324"/>
      <c r="OD229" s="324"/>
      <c r="OE229" s="324"/>
      <c r="OF229" s="324"/>
      <c r="OG229" s="324"/>
      <c r="OH229" s="324"/>
      <c r="OI229" s="324"/>
      <c r="OJ229" s="324"/>
      <c r="OK229" s="324"/>
      <c r="OL229" s="324"/>
      <c r="OM229" s="324"/>
      <c r="ON229" s="324"/>
      <c r="OO229" s="324"/>
      <c r="OP229" s="324"/>
      <c r="OQ229" s="324"/>
      <c r="OR229" s="324"/>
      <c r="OS229" s="324"/>
      <c r="OT229" s="324"/>
      <c r="OU229" s="324"/>
      <c r="OV229" s="324"/>
      <c r="OW229" s="324"/>
      <c r="OX229" s="324"/>
      <c r="OY229" s="324"/>
      <c r="OZ229" s="324"/>
      <c r="PA229" s="324"/>
      <c r="PB229" s="324"/>
      <c r="PC229" s="324"/>
      <c r="PD229" s="324"/>
      <c r="PE229" s="324"/>
      <c r="PF229" s="324"/>
      <c r="PG229" s="324"/>
      <c r="PH229" s="324"/>
      <c r="PI229" s="324"/>
      <c r="PJ229" s="324"/>
      <c r="PK229" s="324"/>
      <c r="PL229" s="324"/>
      <c r="PM229" s="324"/>
      <c r="PN229" s="324"/>
      <c r="PO229" s="324"/>
      <c r="PP229" s="324"/>
      <c r="PQ229" s="324"/>
      <c r="PR229" s="324"/>
      <c r="PS229" s="324"/>
      <c r="PT229" s="324"/>
      <c r="PU229" s="324"/>
      <c r="PV229" s="324"/>
      <c r="PW229" s="324"/>
      <c r="PX229" s="324"/>
      <c r="PY229" s="324"/>
      <c r="PZ229" s="324"/>
      <c r="QA229" s="324"/>
      <c r="QB229" s="324"/>
      <c r="QC229" s="324"/>
      <c r="QD229" s="324"/>
      <c r="QE229" s="324"/>
      <c r="QF229" s="324"/>
      <c r="QG229" s="324"/>
      <c r="QH229" s="324"/>
      <c r="QI229" s="324"/>
      <c r="QJ229" s="324"/>
      <c r="QK229" s="324"/>
      <c r="QL229" s="324"/>
      <c r="QM229" s="324"/>
      <c r="QN229" s="324"/>
      <c r="QO229" s="324"/>
      <c r="QP229" s="324"/>
      <c r="QQ229" s="324"/>
      <c r="QR229" s="324"/>
      <c r="QS229" s="324"/>
      <c r="QT229" s="324"/>
      <c r="QU229" s="324"/>
      <c r="QV229" s="324"/>
      <c r="QW229" s="324"/>
      <c r="QX229" s="324"/>
      <c r="QY229" s="324"/>
      <c r="QZ229" s="324"/>
      <c r="RA229" s="324"/>
      <c r="RB229" s="324"/>
      <c r="RC229" s="324"/>
      <c r="RD229" s="324"/>
      <c r="RE229" s="324"/>
      <c r="RF229" s="324"/>
      <c r="RG229" s="324"/>
      <c r="RH229" s="324"/>
      <c r="RI229" s="324"/>
      <c r="RJ229" s="324"/>
      <c r="RK229" s="324"/>
      <c r="RL229" s="324"/>
      <c r="RM229" s="324"/>
      <c r="RN229" s="324"/>
      <c r="RO229" s="324"/>
      <c r="RP229" s="324"/>
      <c r="RQ229" s="324"/>
      <c r="RR229" s="324"/>
      <c r="RS229" s="324"/>
      <c r="RT229" s="324"/>
      <c r="RU229" s="324"/>
      <c r="RV229" s="324"/>
      <c r="RW229" s="324"/>
      <c r="RX229" s="324"/>
      <c r="RY229" s="324"/>
      <c r="RZ229" s="324"/>
      <c r="SA229" s="324"/>
      <c r="SB229" s="324"/>
      <c r="SC229" s="324"/>
      <c r="SD229" s="324"/>
      <c r="SE229" s="324"/>
      <c r="SF229" s="324"/>
      <c r="SG229" s="324"/>
      <c r="SH229" s="324"/>
      <c r="SI229" s="324"/>
      <c r="SJ229" s="324"/>
      <c r="SK229" s="324"/>
      <c r="SL229" s="324"/>
      <c r="SM229" s="324"/>
      <c r="SN229" s="324"/>
      <c r="SO229" s="324"/>
      <c r="SP229" s="324"/>
      <c r="SQ229" s="324"/>
      <c r="SR229" s="324"/>
      <c r="SS229" s="324"/>
      <c r="ST229" s="324"/>
      <c r="SU229" s="324"/>
      <c r="SV229" s="324"/>
      <c r="SW229" s="324"/>
      <c r="SX229" s="324"/>
      <c r="SY229" s="324"/>
      <c r="SZ229" s="324"/>
      <c r="TA229" s="324"/>
      <c r="TB229" s="324"/>
      <c r="TC229" s="324"/>
      <c r="TD229" s="324"/>
      <c r="TE229" s="324"/>
      <c r="TF229" s="324"/>
      <c r="TG229" s="324"/>
      <c r="TH229" s="324"/>
      <c r="TI229" s="324"/>
      <c r="TJ229" s="324"/>
      <c r="TK229" s="324"/>
      <c r="TL229" s="324"/>
      <c r="TM229" s="324"/>
      <c r="TN229" s="324"/>
      <c r="TO229" s="324"/>
      <c r="TP229" s="324"/>
      <c r="TQ229" s="324"/>
      <c r="TR229" s="324"/>
      <c r="TS229" s="324"/>
      <c r="TT229" s="324"/>
      <c r="TU229" s="324"/>
      <c r="TV229" s="324"/>
      <c r="TW229" s="324"/>
      <c r="TX229" s="324"/>
      <c r="TY229" s="324"/>
      <c r="TZ229" s="324"/>
      <c r="UA229" s="324"/>
      <c r="UB229" s="324"/>
      <c r="UC229" s="324"/>
      <c r="UD229" s="324"/>
      <c r="UE229" s="324"/>
      <c r="UF229" s="324"/>
      <c r="UG229" s="324"/>
      <c r="UH229" s="324"/>
      <c r="UI229" s="324"/>
      <c r="UJ229" s="324"/>
      <c r="UK229" s="324"/>
      <c r="UL229" s="324"/>
      <c r="UM229" s="324"/>
      <c r="UN229" s="324"/>
      <c r="UO229" s="324"/>
      <c r="UP229" s="324"/>
      <c r="UQ229" s="324"/>
      <c r="UR229" s="324"/>
      <c r="US229" s="324"/>
      <c r="UT229" s="324"/>
      <c r="UU229" s="324"/>
      <c r="UV229" s="324"/>
      <c r="UW229" s="324"/>
      <c r="UX229" s="324"/>
      <c r="UY229" s="324"/>
      <c r="UZ229" s="324"/>
      <c r="VA229" s="324"/>
      <c r="VB229" s="324"/>
      <c r="VC229" s="324"/>
      <c r="VD229" s="324"/>
      <c r="VE229" s="324"/>
      <c r="VF229" s="324"/>
      <c r="VG229" s="324"/>
      <c r="VH229" s="324"/>
      <c r="VI229" s="324"/>
      <c r="VJ229" s="324"/>
      <c r="VK229" s="324"/>
      <c r="VL229" s="324"/>
      <c r="VM229" s="324"/>
      <c r="VN229" s="324"/>
      <c r="VO229" s="324"/>
      <c r="VP229" s="324"/>
      <c r="VQ229" s="324"/>
      <c r="VR229" s="324"/>
      <c r="VS229" s="324"/>
      <c r="VT229" s="324"/>
      <c r="VU229" s="324"/>
      <c r="VV229" s="324"/>
      <c r="VW229" s="324"/>
      <c r="VX229" s="324"/>
      <c r="VY229" s="324"/>
      <c r="VZ229" s="324"/>
      <c r="WA229" s="324"/>
      <c r="WB229" s="324"/>
      <c r="WC229" s="324"/>
      <c r="WD229" s="324"/>
      <c r="WE229" s="324"/>
      <c r="WF229" s="324"/>
      <c r="WG229" s="324"/>
      <c r="WH229" s="324"/>
      <c r="WI229" s="324"/>
      <c r="WJ229" s="324"/>
      <c r="WK229" s="324"/>
      <c r="WL229" s="324"/>
      <c r="WM229" s="324"/>
      <c r="WN229" s="324"/>
      <c r="WO229" s="324"/>
      <c r="WP229" s="324"/>
      <c r="WQ229" s="324"/>
      <c r="WR229" s="324"/>
      <c r="WS229" s="324"/>
      <c r="WT229" s="324"/>
      <c r="WU229" s="324"/>
      <c r="WV229" s="324"/>
      <c r="WW229" s="324"/>
      <c r="WX229" s="324"/>
      <c r="WY229" s="324"/>
      <c r="WZ229" s="324"/>
      <c r="XA229" s="324"/>
      <c r="XB229" s="324"/>
      <c r="XC229" s="324"/>
      <c r="XD229" s="324"/>
      <c r="XE229" s="324"/>
      <c r="XF229" s="324"/>
      <c r="XG229" s="324"/>
      <c r="XH229" s="324"/>
      <c r="XI229" s="324"/>
      <c r="XJ229" s="324"/>
      <c r="XK229" s="324"/>
      <c r="XL229" s="324"/>
      <c r="XM229" s="324"/>
      <c r="XN229" s="324"/>
      <c r="XO229" s="324"/>
      <c r="XP229" s="324"/>
      <c r="XQ229" s="324"/>
      <c r="XR229" s="324"/>
      <c r="XS229" s="324"/>
      <c r="XT229" s="324"/>
      <c r="XU229" s="324"/>
      <c r="XV229" s="324"/>
      <c r="XW229" s="324"/>
      <c r="XX229" s="324"/>
      <c r="XY229" s="324"/>
      <c r="XZ229" s="324"/>
      <c r="YA229" s="324"/>
      <c r="YB229" s="324"/>
      <c r="YC229" s="324"/>
      <c r="YD229" s="324"/>
      <c r="YE229" s="324"/>
      <c r="YF229" s="324"/>
      <c r="YG229" s="324"/>
      <c r="YH229" s="324"/>
      <c r="YI229" s="324"/>
      <c r="YJ229" s="324"/>
      <c r="YK229" s="324"/>
      <c r="YL229" s="324"/>
      <c r="YM229" s="324"/>
      <c r="YN229" s="324"/>
      <c r="YO229" s="324"/>
      <c r="YP229" s="324"/>
      <c r="YQ229" s="324"/>
      <c r="YR229" s="324"/>
      <c r="YS229" s="324"/>
      <c r="YT229" s="324"/>
      <c r="YU229" s="324"/>
      <c r="YV229" s="324"/>
      <c r="YW229" s="324"/>
      <c r="YX229" s="324"/>
      <c r="YY229" s="324"/>
      <c r="YZ229" s="324"/>
      <c r="ZA229" s="324"/>
      <c r="ZB229" s="324"/>
      <c r="ZC229" s="324"/>
      <c r="ZD229" s="324"/>
      <c r="ZE229" s="324"/>
      <c r="ZF229" s="324"/>
      <c r="ZG229" s="324"/>
      <c r="ZH229" s="324"/>
      <c r="ZI229" s="324"/>
      <c r="ZJ229" s="324"/>
      <c r="ZK229" s="324"/>
      <c r="ZL229" s="324"/>
      <c r="ZM229" s="324"/>
      <c r="ZN229" s="324"/>
      <c r="ZO229" s="324"/>
      <c r="ZP229" s="324"/>
      <c r="ZQ229" s="324"/>
      <c r="ZR229" s="324"/>
      <c r="ZS229" s="324"/>
      <c r="ZT229" s="324"/>
      <c r="ZU229" s="324"/>
      <c r="ZV229" s="324"/>
      <c r="ZW229" s="324"/>
      <c r="ZX229" s="324"/>
      <c r="ZY229" s="324"/>
      <c r="ZZ229" s="324"/>
      <c r="AAA229" s="324"/>
      <c r="AAB229" s="324"/>
      <c r="AAC229" s="324"/>
      <c r="AAD229" s="324"/>
      <c r="AAE229" s="324"/>
      <c r="AAF229" s="324"/>
      <c r="AAG229" s="324"/>
      <c r="AAH229" s="324"/>
      <c r="AAI229" s="324"/>
      <c r="AAJ229" s="324"/>
      <c r="AAK229" s="324"/>
      <c r="AAL229" s="324"/>
      <c r="AAM229" s="324"/>
      <c r="AAN229" s="324"/>
      <c r="AAO229" s="324"/>
      <c r="AAP229" s="324"/>
      <c r="AAQ229" s="324"/>
      <c r="AAR229" s="324"/>
      <c r="AAS229" s="324"/>
      <c r="AAT229" s="324"/>
      <c r="AAU229" s="324"/>
      <c r="AAV229" s="324"/>
      <c r="AAW229" s="324"/>
      <c r="AAX229" s="324"/>
      <c r="AAY229" s="324"/>
      <c r="AAZ229" s="324"/>
      <c r="ABA229" s="324"/>
      <c r="ABB229" s="324"/>
      <c r="ABC229" s="324"/>
      <c r="ABD229" s="324"/>
      <c r="ABE229" s="324"/>
      <c r="ABF229" s="324"/>
      <c r="ABG229" s="324"/>
      <c r="ABH229" s="324"/>
      <c r="ABI229" s="324"/>
      <c r="ABJ229" s="324"/>
      <c r="ABK229" s="324"/>
      <c r="ABL229" s="324"/>
      <c r="ABM229" s="324"/>
      <c r="ABN229" s="324"/>
      <c r="ABO229" s="324"/>
      <c r="ABP229" s="324"/>
      <c r="ABQ229" s="324"/>
      <c r="ABR229" s="324"/>
      <c r="ABS229" s="324"/>
      <c r="ABT229" s="324"/>
      <c r="ABU229" s="324"/>
      <c r="ABV229" s="324"/>
      <c r="ABW229" s="324"/>
      <c r="ABX229" s="324"/>
      <c r="ABY229" s="324"/>
      <c r="ABZ229" s="324"/>
      <c r="ACA229" s="324"/>
      <c r="ACB229" s="324"/>
      <c r="ACC229" s="324"/>
      <c r="ACD229" s="324"/>
      <c r="ACE229" s="324"/>
      <c r="ACF229" s="324"/>
      <c r="ACG229" s="324"/>
      <c r="ACH229" s="324"/>
      <c r="ACI229" s="324"/>
      <c r="ACJ229" s="324"/>
      <c r="ACK229" s="324"/>
      <c r="ACL229" s="324"/>
      <c r="ACM229" s="324"/>
      <c r="ACN229" s="324"/>
      <c r="ACO229" s="324"/>
      <c r="ACP229" s="324"/>
      <c r="ACQ229" s="324"/>
      <c r="ACR229" s="324"/>
      <c r="ACS229" s="324"/>
      <c r="ACT229" s="324"/>
      <c r="ACU229" s="324"/>
      <c r="ACV229" s="324"/>
      <c r="ACW229" s="324"/>
      <c r="ACX229" s="324"/>
      <c r="ACY229" s="324"/>
      <c r="ACZ229" s="324"/>
      <c r="ADA229" s="324"/>
      <c r="ADB229" s="324"/>
      <c r="ADC229" s="324"/>
      <c r="ADD229" s="324"/>
      <c r="ADE229" s="324"/>
      <c r="ADF229" s="324"/>
      <c r="ADG229" s="324"/>
      <c r="ADH229" s="324"/>
      <c r="ADI229" s="324"/>
      <c r="ADJ229" s="324"/>
      <c r="ADK229" s="324"/>
      <c r="ADL229" s="324"/>
      <c r="ADM229" s="324"/>
      <c r="ADN229" s="324"/>
      <c r="ADO229" s="324"/>
      <c r="ADP229" s="324"/>
      <c r="ADQ229" s="324"/>
      <c r="ADR229" s="324"/>
      <c r="ADS229" s="324"/>
      <c r="ADT229" s="324"/>
      <c r="ADU229" s="324"/>
      <c r="ADV229" s="324"/>
      <c r="ADW229" s="324"/>
      <c r="ADX229" s="324"/>
      <c r="ADY229" s="324"/>
      <c r="ADZ229" s="324"/>
      <c r="AEA229" s="324"/>
      <c r="AEB229" s="324"/>
      <c r="AEC229" s="324"/>
      <c r="AED229" s="324"/>
      <c r="AEE229" s="324"/>
      <c r="AEF229" s="324"/>
      <c r="AEG229" s="324"/>
      <c r="AEH229" s="324"/>
      <c r="AEI229" s="324"/>
      <c r="AEJ229" s="324"/>
      <c r="AEK229" s="324"/>
      <c r="AEL229" s="324"/>
      <c r="AEM229" s="324"/>
      <c r="AEN229" s="324"/>
      <c r="AEO229" s="324"/>
      <c r="AEP229" s="324"/>
      <c r="AEQ229" s="324"/>
      <c r="AER229" s="324"/>
      <c r="AES229" s="324"/>
      <c r="AET229" s="324"/>
      <c r="AEU229" s="324"/>
      <c r="AEV229" s="324"/>
      <c r="AEW229" s="324"/>
      <c r="AEX229" s="324"/>
      <c r="AEY229" s="324"/>
      <c r="AEZ229" s="324"/>
      <c r="AFA229" s="324"/>
      <c r="AFB229" s="324"/>
      <c r="AFC229" s="324"/>
      <c r="AFD229" s="324"/>
      <c r="AFE229" s="324"/>
      <c r="AFF229" s="324"/>
      <c r="AFG229" s="324"/>
      <c r="AFH229" s="324"/>
      <c r="AFI229" s="324"/>
      <c r="AFJ229" s="324"/>
      <c r="AFK229" s="324"/>
      <c r="AFL229" s="324"/>
      <c r="AFM229" s="324"/>
      <c r="AFN229" s="324"/>
      <c r="AFO229" s="324"/>
      <c r="AFP229" s="324"/>
      <c r="AFQ229" s="324"/>
      <c r="AFR229" s="324"/>
      <c r="AFS229" s="324"/>
      <c r="AFT229" s="324"/>
      <c r="AFU229" s="324"/>
      <c r="AFV229" s="324"/>
      <c r="AFW229" s="324"/>
      <c r="AFX229" s="324"/>
      <c r="AFY229" s="324"/>
      <c r="AFZ229" s="324"/>
      <c r="AGA229" s="324"/>
      <c r="AGB229" s="324"/>
      <c r="AGC229" s="324"/>
      <c r="AGD229" s="324"/>
      <c r="AGE229" s="324"/>
      <c r="AGF229" s="324"/>
      <c r="AGG229" s="324"/>
      <c r="AGH229" s="324"/>
      <c r="AGI229" s="324"/>
      <c r="AGJ229" s="324"/>
      <c r="AGK229" s="324"/>
      <c r="AGL229" s="324"/>
      <c r="AGM229" s="324"/>
      <c r="AGN229" s="324"/>
      <c r="AGO229" s="324"/>
      <c r="AGP229" s="324"/>
      <c r="AGQ229" s="324"/>
      <c r="AGR229" s="324"/>
      <c r="AGS229" s="324"/>
      <c r="AGT229" s="324"/>
      <c r="AGU229" s="324"/>
      <c r="AGV229" s="324"/>
      <c r="AGW229" s="324"/>
      <c r="AGX229" s="324"/>
      <c r="AGY229" s="324"/>
      <c r="AGZ229" s="324"/>
      <c r="AHA229" s="324"/>
      <c r="AHB229" s="324"/>
      <c r="AHC229" s="324"/>
      <c r="AHD229" s="324"/>
      <c r="AHE229" s="324"/>
      <c r="AHF229" s="324"/>
      <c r="AHG229" s="324"/>
      <c r="AHH229" s="324"/>
      <c r="AHI229" s="324"/>
      <c r="AHJ229" s="324"/>
      <c r="AHK229" s="324"/>
      <c r="AHL229" s="324"/>
      <c r="AHM229" s="324"/>
      <c r="AHN229" s="324"/>
      <c r="AHO229" s="324"/>
      <c r="AHP229" s="324"/>
      <c r="AHQ229" s="324"/>
      <c r="AHR229" s="324"/>
      <c r="AHS229" s="324"/>
      <c r="AHT229" s="324"/>
      <c r="AHU229" s="324"/>
      <c r="AHV229" s="324"/>
      <c r="AHW229" s="324"/>
      <c r="AHX229" s="324"/>
      <c r="AHY229" s="324"/>
      <c r="AHZ229" s="324"/>
      <c r="AIA229" s="324"/>
      <c r="AIB229" s="324"/>
      <c r="AIC229" s="324"/>
      <c r="AID229" s="324"/>
      <c r="AIE229" s="324"/>
      <c r="AIF229" s="324"/>
      <c r="AIG229" s="324"/>
      <c r="AIH229" s="324"/>
      <c r="AII229" s="324"/>
      <c r="AIJ229" s="324"/>
      <c r="AIK229" s="324"/>
      <c r="AIL229" s="324"/>
      <c r="AIM229" s="324"/>
      <c r="AIN229" s="324"/>
      <c r="AIO229" s="324"/>
      <c r="AIP229" s="324"/>
      <c r="AIQ229" s="324"/>
      <c r="AIR229" s="324"/>
      <c r="AIS229" s="324"/>
      <c r="AIT229" s="324"/>
      <c r="AIU229" s="324"/>
      <c r="AIV229" s="324"/>
      <c r="AIW229" s="324"/>
      <c r="AIX229" s="324"/>
      <c r="AIY229" s="324"/>
      <c r="AIZ229" s="324"/>
      <c r="AJA229" s="324"/>
      <c r="AJB229" s="324"/>
      <c r="AJC229" s="324"/>
      <c r="AJD229" s="324"/>
      <c r="AJE229" s="324"/>
      <c r="AJF229" s="324"/>
      <c r="AJG229" s="324"/>
      <c r="AJH229" s="324"/>
      <c r="AJI229" s="324"/>
      <c r="AJJ229" s="324"/>
      <c r="AJK229" s="324"/>
      <c r="AJL229" s="324"/>
      <c r="AJM229" s="324"/>
      <c r="AJN229" s="324"/>
      <c r="AJO229" s="324"/>
      <c r="AJP229" s="324"/>
      <c r="AJQ229" s="324"/>
      <c r="AJR229" s="324"/>
      <c r="AJS229" s="324"/>
      <c r="AJT229" s="324"/>
      <c r="AJU229" s="324"/>
      <c r="AJV229" s="324"/>
      <c r="AJW229" s="324"/>
      <c r="AJX229" s="324"/>
      <c r="AJY229" s="324"/>
      <c r="AJZ229" s="324"/>
      <c r="AKA229" s="324"/>
      <c r="AKB229" s="324"/>
      <c r="AKC229" s="324"/>
      <c r="AKD229" s="324"/>
      <c r="AKE229" s="324"/>
      <c r="AKF229" s="324"/>
      <c r="AKG229" s="324"/>
      <c r="AKH229" s="324"/>
      <c r="AKI229" s="324"/>
      <c r="AKJ229" s="324"/>
      <c r="AKK229" s="324"/>
      <c r="AKL229" s="324"/>
      <c r="AKM229" s="324"/>
      <c r="AKN229" s="324"/>
      <c r="AKO229" s="324"/>
      <c r="AKP229" s="324"/>
      <c r="AKQ229" s="324"/>
      <c r="AKR229" s="324"/>
      <c r="AKS229" s="324"/>
      <c r="AKT229" s="324"/>
      <c r="AKU229" s="324"/>
      <c r="AKV229" s="324"/>
      <c r="AKW229" s="324"/>
      <c r="AKX229" s="324"/>
      <c r="AKY229" s="324"/>
      <c r="AKZ229" s="324"/>
      <c r="ALA229" s="324"/>
      <c r="ALB229" s="324"/>
      <c r="ALC229" s="324"/>
      <c r="ALD229" s="324"/>
      <c r="ALE229" s="324"/>
      <c r="ALF229" s="324"/>
      <c r="ALG229" s="324"/>
      <c r="ALH229" s="324"/>
      <c r="ALI229" s="324"/>
      <c r="ALJ229" s="324"/>
      <c r="ALK229" s="324"/>
      <c r="ALL229" s="324"/>
      <c r="ALM229" s="324"/>
      <c r="ALN229" s="324"/>
      <c r="ALO229" s="324"/>
      <c r="ALP229" s="324"/>
      <c r="ALQ229" s="324"/>
      <c r="ALR229" s="324"/>
      <c r="ALS229" s="324"/>
      <c r="ALT229" s="324"/>
      <c r="ALU229" s="324"/>
      <c r="ALV229" s="324"/>
      <c r="ALW229" s="324"/>
      <c r="ALX229" s="324"/>
      <c r="ALY229" s="324"/>
      <c r="ALZ229" s="324"/>
      <c r="AMA229" s="324"/>
      <c r="AMB229" s="324"/>
      <c r="AMC229" s="324"/>
      <c r="AMD229" s="324"/>
      <c r="AME229" s="324"/>
      <c r="AMF229" s="324"/>
      <c r="AMG229" s="324"/>
      <c r="AMH229" s="324"/>
      <c r="AMI229" s="324"/>
      <c r="AMJ229" s="324"/>
      <c r="AMK229" s="324"/>
      <c r="AML229" s="324"/>
      <c r="AMM229" s="324"/>
      <c r="AMN229" s="324"/>
      <c r="AMO229" s="324"/>
      <c r="AMP229" s="324"/>
      <c r="AMQ229" s="324"/>
      <c r="AMR229" s="324"/>
      <c r="AMS229" s="324"/>
      <c r="AMT229" s="324"/>
      <c r="AMU229" s="324"/>
      <c r="AMV229" s="324"/>
      <c r="AMW229" s="324"/>
      <c r="AMX229" s="324"/>
      <c r="AMY229" s="324"/>
      <c r="AMZ229" s="324"/>
      <c r="ANA229" s="324"/>
      <c r="ANB229" s="324"/>
      <c r="ANC229" s="324"/>
      <c r="AND229" s="324"/>
      <c r="ANE229" s="324"/>
      <c r="ANF229" s="324"/>
      <c r="ANG229" s="324"/>
      <c r="ANH229" s="324"/>
      <c r="ANI229" s="324"/>
      <c r="ANJ229" s="324"/>
      <c r="ANK229" s="324"/>
      <c r="ANL229" s="324"/>
      <c r="ANM229" s="324"/>
      <c r="ANN229" s="324"/>
      <c r="ANO229" s="324"/>
      <c r="ANP229" s="324"/>
      <c r="ANQ229" s="324"/>
      <c r="ANR229" s="324"/>
      <c r="ANS229" s="324"/>
      <c r="ANT229" s="324"/>
      <c r="ANU229" s="324"/>
      <c r="ANV229" s="324"/>
      <c r="ANW229" s="324"/>
      <c r="ANX229" s="324"/>
      <c r="ANY229" s="324"/>
      <c r="ANZ229" s="324"/>
      <c r="AOA229" s="324"/>
      <c r="AOB229" s="324"/>
      <c r="AOC229" s="324"/>
      <c r="AOD229" s="324"/>
      <c r="AOE229" s="324"/>
      <c r="AOF229" s="324"/>
      <c r="AOG229" s="324"/>
      <c r="AOH229" s="324"/>
      <c r="AOI229" s="324"/>
      <c r="AOJ229" s="324"/>
      <c r="AOK229" s="324"/>
      <c r="AOL229" s="324"/>
      <c r="AOM229" s="324"/>
      <c r="AON229" s="324"/>
      <c r="AOO229" s="324"/>
      <c r="AOP229" s="324"/>
      <c r="AOQ229" s="324"/>
      <c r="AOR229" s="324"/>
      <c r="AOS229" s="324"/>
      <c r="AOT229" s="324"/>
      <c r="AOU229" s="324"/>
      <c r="AOV229" s="324"/>
      <c r="AOW229" s="324"/>
      <c r="AOX229" s="324"/>
      <c r="AOY229" s="324"/>
      <c r="AOZ229" s="324"/>
      <c r="APA229" s="324"/>
      <c r="APB229" s="324"/>
      <c r="APC229" s="324"/>
      <c r="APD229" s="324"/>
      <c r="APE229" s="324"/>
      <c r="APF229" s="324"/>
      <c r="APG229" s="324"/>
      <c r="APH229" s="324"/>
      <c r="API229" s="324"/>
      <c r="APJ229" s="324"/>
      <c r="APK229" s="324"/>
      <c r="APL229" s="324"/>
      <c r="APM229" s="324"/>
      <c r="APN229" s="324"/>
      <c r="APO229" s="324"/>
      <c r="APP229" s="324"/>
      <c r="APQ229" s="324"/>
      <c r="APR229" s="324"/>
      <c r="APS229" s="324"/>
      <c r="APT229" s="324"/>
      <c r="APU229" s="324"/>
      <c r="APV229" s="324"/>
      <c r="APW229" s="324"/>
      <c r="APX229" s="324"/>
      <c r="APY229" s="324"/>
      <c r="APZ229" s="324"/>
      <c r="AQA229" s="324"/>
      <c r="AQB229" s="324"/>
      <c r="AQC229" s="324"/>
      <c r="AQD229" s="324"/>
      <c r="AQE229" s="324"/>
      <c r="AQF229" s="324"/>
      <c r="AQG229" s="324"/>
      <c r="AQH229" s="324"/>
      <c r="AQI229" s="324"/>
      <c r="AQJ229" s="324"/>
      <c r="AQK229" s="324"/>
      <c r="AQL229" s="324"/>
      <c r="AQM229" s="324"/>
      <c r="AQN229" s="324"/>
      <c r="AQO229" s="324"/>
      <c r="AQP229" s="324"/>
      <c r="AQQ229" s="324"/>
      <c r="AQR229" s="324"/>
      <c r="AQS229" s="324"/>
      <c r="AQT229" s="324"/>
      <c r="AQU229" s="324"/>
      <c r="AQV229" s="324"/>
      <c r="AQW229" s="324"/>
      <c r="AQX229" s="324"/>
      <c r="AQY229" s="324"/>
      <c r="AQZ229" s="324"/>
      <c r="ARA229" s="324"/>
      <c r="ARB229" s="324"/>
      <c r="ARC229" s="324"/>
      <c r="ARD229" s="324"/>
      <c r="ARE229" s="324"/>
      <c r="ARF229" s="324"/>
      <c r="ARG229" s="324"/>
      <c r="ARH229" s="324"/>
      <c r="ARI229" s="324"/>
      <c r="ARJ229" s="324"/>
      <c r="ARK229" s="324"/>
      <c r="ARL229" s="324"/>
      <c r="ARM229" s="324"/>
      <c r="ARN229" s="324"/>
      <c r="ARO229" s="324"/>
      <c r="ARP229" s="324"/>
      <c r="ARQ229" s="324"/>
      <c r="ARR229" s="324"/>
      <c r="ARS229" s="324"/>
      <c r="ART229" s="324"/>
      <c r="ARU229" s="324"/>
      <c r="ARV229" s="324"/>
      <c r="ARW229" s="324"/>
      <c r="ARX229" s="324"/>
      <c r="ARY229" s="324"/>
      <c r="ARZ229" s="324"/>
      <c r="ASA229" s="324"/>
      <c r="ASB229" s="324"/>
      <c r="ASC229" s="324"/>
      <c r="ASD229" s="324"/>
      <c r="ASE229" s="324"/>
      <c r="ASF229" s="324"/>
      <c r="ASG229" s="324"/>
      <c r="ASH229" s="324"/>
      <c r="ASI229" s="324"/>
      <c r="ASJ229" s="324"/>
      <c r="ASK229" s="324"/>
      <c r="ASL229" s="324"/>
      <c r="ASM229" s="324"/>
      <c r="ASN229" s="324"/>
      <c r="ASO229" s="324"/>
      <c r="ASP229" s="324"/>
      <c r="ASQ229" s="324"/>
      <c r="ASR229" s="324"/>
      <c r="ASS229" s="324"/>
      <c r="AST229" s="324"/>
      <c r="ASU229" s="324"/>
      <c r="ASV229" s="324"/>
      <c r="ASW229" s="324"/>
      <c r="ASX229" s="324"/>
      <c r="ASY229" s="324"/>
      <c r="ASZ229" s="324"/>
      <c r="ATA229" s="324"/>
      <c r="ATB229" s="324"/>
      <c r="ATC229" s="324"/>
      <c r="ATD229" s="324"/>
      <c r="ATE229" s="324"/>
      <c r="ATF229" s="324"/>
      <c r="ATG229" s="324"/>
      <c r="ATH229" s="324"/>
      <c r="ATI229" s="324"/>
      <c r="ATJ229" s="324"/>
      <c r="ATK229" s="324"/>
      <c r="ATL229" s="324"/>
      <c r="ATM229" s="324"/>
      <c r="ATN229" s="324"/>
      <c r="ATO229" s="324"/>
      <c r="ATP229" s="324"/>
      <c r="ATQ229" s="324"/>
      <c r="ATR229" s="324"/>
      <c r="ATS229" s="324"/>
      <c r="ATT229" s="324"/>
      <c r="ATU229" s="324"/>
      <c r="ATV229" s="324"/>
      <c r="ATW229" s="324"/>
      <c r="ATX229" s="324"/>
      <c r="ATY229" s="324"/>
      <c r="ATZ229" s="324"/>
      <c r="AUA229" s="324"/>
      <c r="AUB229" s="324"/>
      <c r="AUC229" s="324"/>
      <c r="AUD229" s="324"/>
      <c r="AUE229" s="324"/>
      <c r="AUF229" s="324"/>
      <c r="AUG229" s="324"/>
      <c r="AUH229" s="324"/>
      <c r="AUI229" s="324"/>
      <c r="AUJ229" s="324"/>
      <c r="AUK229" s="324"/>
      <c r="AUL229" s="324"/>
      <c r="AUM229" s="324"/>
      <c r="AUN229" s="324"/>
      <c r="AUO229" s="324"/>
      <c r="AUP229" s="324"/>
      <c r="AUQ229" s="324"/>
      <c r="AUR229" s="324"/>
      <c r="AUS229" s="324"/>
      <c r="AUT229" s="324"/>
      <c r="AUU229" s="324"/>
      <c r="AUV229" s="324"/>
      <c r="AUW229" s="324"/>
      <c r="AUX229" s="324"/>
      <c r="AUY229" s="324"/>
      <c r="AUZ229" s="324"/>
      <c r="AVA229" s="324"/>
      <c r="AVB229" s="324"/>
      <c r="AVC229" s="324"/>
      <c r="AVD229" s="324"/>
      <c r="AVE229" s="324"/>
      <c r="AVF229" s="324"/>
      <c r="AVG229" s="324"/>
      <c r="AVH229" s="324"/>
      <c r="AVI229" s="324"/>
      <c r="AVJ229" s="324"/>
      <c r="AVK229" s="324"/>
      <c r="AVL229" s="324"/>
      <c r="AVM229" s="324"/>
      <c r="AVN229" s="324"/>
      <c r="AVO229" s="324"/>
      <c r="AVP229" s="324"/>
      <c r="AVQ229" s="324"/>
      <c r="AVR229" s="324"/>
      <c r="AVS229" s="324"/>
      <c r="AVT229" s="324"/>
      <c r="AVU229" s="324"/>
      <c r="AVV229" s="324"/>
      <c r="AVW229" s="324"/>
      <c r="AVX229" s="324"/>
      <c r="AVY229" s="324"/>
      <c r="AVZ229" s="324"/>
      <c r="AWA229" s="324"/>
      <c r="AWB229" s="324"/>
      <c r="AWC229" s="324"/>
      <c r="AWD229" s="324"/>
      <c r="AWE229" s="324"/>
      <c r="AWF229" s="324"/>
      <c r="AWG229" s="324"/>
      <c r="AWH229" s="324"/>
      <c r="AWI229" s="324"/>
      <c r="AWJ229" s="324"/>
      <c r="AWK229" s="324"/>
      <c r="AWL229" s="324"/>
      <c r="AWM229" s="324"/>
      <c r="AWN229" s="324"/>
      <c r="AWO229" s="324"/>
      <c r="AWP229" s="324"/>
      <c r="AWQ229" s="324"/>
      <c r="AWR229" s="324"/>
      <c r="AWS229" s="324"/>
      <c r="AWT229" s="324"/>
      <c r="AWU229" s="324"/>
      <c r="AWV229" s="324"/>
      <c r="AWW229" s="324"/>
      <c r="AWX229" s="324"/>
      <c r="AWY229" s="324"/>
      <c r="AWZ229" s="324"/>
      <c r="AXA229" s="324"/>
      <c r="AXB229" s="324"/>
      <c r="AXC229" s="324"/>
      <c r="AXD229" s="324"/>
      <c r="AXE229" s="324"/>
      <c r="AXF229" s="324"/>
      <c r="AXG229" s="324"/>
      <c r="AXH229" s="324"/>
      <c r="AXI229" s="324"/>
      <c r="AXJ229" s="324"/>
      <c r="AXK229" s="324"/>
      <c r="AXL229" s="324"/>
      <c r="AXM229" s="324"/>
      <c r="AXN229" s="324"/>
      <c r="AXO229" s="324"/>
      <c r="AXP229" s="324"/>
      <c r="AXQ229" s="324"/>
      <c r="AXR229" s="324"/>
      <c r="AXS229" s="324"/>
      <c r="AXT229" s="324"/>
      <c r="AXU229" s="324"/>
      <c r="AXV229" s="324"/>
      <c r="AXW229" s="324"/>
      <c r="AXX229" s="324"/>
      <c r="AXY229" s="324"/>
      <c r="AXZ229" s="324"/>
      <c r="AYA229" s="324"/>
      <c r="AYB229" s="324"/>
      <c r="AYC229" s="324"/>
      <c r="AYD229" s="324"/>
      <c r="AYE229" s="324"/>
      <c r="AYF229" s="324"/>
      <c r="AYG229" s="324"/>
      <c r="AYH229" s="324"/>
      <c r="AYI229" s="324"/>
      <c r="AYJ229" s="324"/>
      <c r="AYK229" s="324"/>
      <c r="AYL229" s="324"/>
      <c r="AYM229" s="324"/>
      <c r="AYN229" s="324"/>
      <c r="AYO229" s="324"/>
      <c r="AYP229" s="324"/>
      <c r="AYQ229" s="324"/>
      <c r="AYR229" s="324"/>
      <c r="AYS229" s="324"/>
      <c r="AYT229" s="324"/>
      <c r="AYU229" s="324"/>
      <c r="AYV229" s="324"/>
      <c r="AYW229" s="324"/>
      <c r="AYX229" s="324"/>
      <c r="AYY229" s="324"/>
      <c r="AYZ229" s="324"/>
      <c r="AZA229" s="324"/>
      <c r="AZB229" s="324"/>
      <c r="AZC229" s="324"/>
      <c r="AZD229" s="324"/>
      <c r="AZE229" s="324"/>
      <c r="AZF229" s="324"/>
      <c r="AZG229" s="324"/>
      <c r="AZH229" s="324"/>
      <c r="AZI229" s="324"/>
      <c r="AZJ229" s="324"/>
      <c r="AZK229" s="324"/>
      <c r="AZL229" s="324"/>
      <c r="AZM229" s="324"/>
      <c r="AZN229" s="324"/>
      <c r="AZO229" s="324"/>
      <c r="AZP229" s="324"/>
      <c r="AZQ229" s="324"/>
      <c r="AZR229" s="324"/>
      <c r="AZS229" s="324"/>
      <c r="AZT229" s="324"/>
      <c r="AZU229" s="324"/>
      <c r="AZV229" s="324"/>
      <c r="AZW229" s="324"/>
      <c r="AZX229" s="324"/>
      <c r="AZY229" s="324"/>
      <c r="AZZ229" s="324"/>
      <c r="BAA229" s="324"/>
      <c r="BAB229" s="324"/>
      <c r="BAC229" s="324"/>
      <c r="BAD229" s="324"/>
      <c r="BAE229" s="324"/>
      <c r="BAF229" s="324"/>
      <c r="BAG229" s="324"/>
      <c r="BAH229" s="324"/>
      <c r="BAI229" s="324"/>
      <c r="BAJ229" s="324"/>
      <c r="BAK229" s="324"/>
      <c r="BAL229" s="324"/>
      <c r="BAM229" s="324"/>
      <c r="BAN229" s="324"/>
      <c r="BAO229" s="324"/>
      <c r="BAP229" s="324"/>
      <c r="BAQ229" s="324"/>
      <c r="BAR229" s="324"/>
      <c r="BAS229" s="324"/>
      <c r="BAT229" s="324"/>
      <c r="BAU229" s="324"/>
      <c r="BAV229" s="324"/>
      <c r="BAW229" s="324"/>
      <c r="BAX229" s="324"/>
      <c r="BAY229" s="324"/>
      <c r="BAZ229" s="324"/>
      <c r="BBA229" s="324"/>
      <c r="BBB229" s="324"/>
      <c r="BBC229" s="324"/>
      <c r="BBD229" s="324"/>
      <c r="BBE229" s="324"/>
      <c r="BBF229" s="324"/>
      <c r="BBG229" s="324"/>
      <c r="BBH229" s="324"/>
      <c r="BBI229" s="324"/>
      <c r="BBJ229" s="324"/>
      <c r="BBK229" s="324"/>
      <c r="BBL229" s="324"/>
      <c r="BBM229" s="324"/>
      <c r="BBN229" s="324"/>
      <c r="BBO229" s="324"/>
      <c r="BBP229" s="324"/>
      <c r="BBQ229" s="324"/>
      <c r="BBR229" s="324"/>
      <c r="BBS229" s="324"/>
      <c r="BBT229" s="324"/>
      <c r="BBU229" s="324"/>
      <c r="BBV229" s="324"/>
      <c r="BBW229" s="324"/>
      <c r="BBX229" s="324"/>
      <c r="BBY229" s="324"/>
      <c r="BBZ229" s="324"/>
      <c r="BCA229" s="324"/>
      <c r="BCB229" s="324"/>
      <c r="BCC229" s="324"/>
      <c r="BCD229" s="324"/>
      <c r="BCE229" s="324"/>
      <c r="BCF229" s="324"/>
      <c r="BCG229" s="324"/>
      <c r="BCH229" s="324"/>
      <c r="BCI229" s="324"/>
      <c r="BCJ229" s="324"/>
      <c r="BCK229" s="324"/>
      <c r="BCL229" s="324"/>
      <c r="BCM229" s="324"/>
      <c r="BCN229" s="324"/>
      <c r="BCO229" s="324"/>
      <c r="BCP229" s="324"/>
      <c r="BCQ229" s="324"/>
      <c r="BCR229" s="324"/>
      <c r="BCS229" s="324"/>
      <c r="BCT229" s="324"/>
      <c r="BCU229" s="324"/>
      <c r="BCV229" s="324"/>
      <c r="BCW229" s="324"/>
      <c r="BCX229" s="324"/>
      <c r="BCY229" s="324"/>
      <c r="BCZ229" s="324"/>
      <c r="BDA229" s="324"/>
      <c r="BDB229" s="324"/>
      <c r="BDC229" s="324"/>
      <c r="BDD229" s="324"/>
      <c r="BDE229" s="324"/>
      <c r="BDF229" s="324"/>
      <c r="BDG229" s="324"/>
      <c r="BDH229" s="324"/>
      <c r="BDI229" s="324"/>
      <c r="BDJ229" s="324"/>
      <c r="BDK229" s="324"/>
      <c r="BDL229" s="324"/>
      <c r="BDM229" s="324"/>
      <c r="BDN229" s="324"/>
      <c r="BDO229" s="324"/>
      <c r="BDP229" s="324"/>
      <c r="BDQ229" s="324"/>
      <c r="BDR229" s="324"/>
      <c r="BDS229" s="324"/>
      <c r="BDT229" s="324"/>
      <c r="BDU229" s="324"/>
      <c r="BDV229" s="324"/>
      <c r="BDW229" s="324"/>
      <c r="BDX229" s="324"/>
      <c r="BDY229" s="324"/>
      <c r="BDZ229" s="324"/>
      <c r="BEA229" s="324"/>
      <c r="BEB229" s="324"/>
      <c r="BEC229" s="324"/>
      <c r="BED229" s="324"/>
      <c r="BEE229" s="324"/>
      <c r="BEF229" s="324"/>
      <c r="BEG229" s="324"/>
      <c r="BEH229" s="324"/>
      <c r="BEI229" s="324"/>
      <c r="BEJ229" s="324"/>
      <c r="BEK229" s="324"/>
      <c r="BEL229" s="324"/>
      <c r="BEM229" s="324"/>
      <c r="BEN229" s="324"/>
      <c r="BEO229" s="324"/>
      <c r="BEP229" s="324"/>
      <c r="BEQ229" s="324"/>
      <c r="BER229" s="324"/>
      <c r="BES229" s="324"/>
      <c r="BET229" s="324"/>
      <c r="BEU229" s="324"/>
      <c r="BEV229" s="324"/>
      <c r="BEW229" s="324"/>
      <c r="BEX229" s="324"/>
      <c r="BEY229" s="324"/>
      <c r="BEZ229" s="324"/>
      <c r="BFA229" s="324"/>
      <c r="BFB229" s="324"/>
      <c r="BFC229" s="324"/>
      <c r="BFD229" s="324"/>
      <c r="BFE229" s="324"/>
      <c r="BFF229" s="324"/>
      <c r="BFG229" s="324"/>
      <c r="BFH229" s="324"/>
      <c r="BFI229" s="324"/>
      <c r="BFJ229" s="324"/>
      <c r="BFK229" s="324"/>
      <c r="BFL229" s="324"/>
      <c r="BFM229" s="324"/>
      <c r="BFN229" s="324"/>
      <c r="BFO229" s="324"/>
      <c r="BFP229" s="324"/>
      <c r="BFQ229" s="324"/>
      <c r="BFR229" s="324"/>
      <c r="BFS229" s="324"/>
      <c r="BFT229" s="324"/>
      <c r="BFU229" s="324"/>
      <c r="BFV229" s="324"/>
      <c r="BFW229" s="324"/>
      <c r="BFX229" s="324"/>
      <c r="BFY229" s="324"/>
      <c r="BFZ229" s="324"/>
      <c r="BGA229" s="324"/>
      <c r="BGB229" s="324"/>
      <c r="BGC229" s="324"/>
      <c r="BGD229" s="324"/>
      <c r="BGE229" s="324"/>
      <c r="BGF229" s="324"/>
      <c r="BGG229" s="324"/>
      <c r="BGH229" s="324"/>
      <c r="BGI229" s="324"/>
      <c r="BGJ229" s="324"/>
      <c r="BGK229" s="324"/>
      <c r="BGL229" s="324"/>
      <c r="BGM229" s="324"/>
      <c r="BGN229" s="324"/>
      <c r="BGO229" s="324"/>
      <c r="BGP229" s="324"/>
      <c r="BGQ229" s="324"/>
      <c r="BGR229" s="324"/>
      <c r="BGS229" s="324"/>
      <c r="BGT229" s="324"/>
      <c r="BGU229" s="324"/>
      <c r="BGV229" s="324"/>
      <c r="BGW229" s="324"/>
      <c r="BGX229" s="324"/>
      <c r="BGY229" s="324"/>
      <c r="BGZ229" s="324"/>
      <c r="BHA229" s="324"/>
      <c r="BHB229" s="324"/>
      <c r="BHC229" s="324"/>
      <c r="BHD229" s="324"/>
      <c r="BHE229" s="324"/>
      <c r="BHF229" s="324"/>
      <c r="BHG229" s="324"/>
      <c r="BHH229" s="324"/>
      <c r="BHI229" s="324"/>
      <c r="BHJ229" s="324"/>
      <c r="BHK229" s="324"/>
      <c r="BHL229" s="324"/>
      <c r="BHM229" s="324"/>
      <c r="BHN229" s="324"/>
      <c r="BHO229" s="324"/>
      <c r="BHP229" s="324"/>
      <c r="BHQ229" s="324"/>
      <c r="BHR229" s="324"/>
      <c r="BHS229" s="324"/>
      <c r="BHT229" s="324"/>
      <c r="BHU229" s="324"/>
      <c r="BHV229" s="324"/>
      <c r="BHW229" s="324"/>
      <c r="BHX229" s="324"/>
      <c r="BHY229" s="324"/>
      <c r="BHZ229" s="324"/>
      <c r="BIA229" s="324"/>
      <c r="BIB229" s="324"/>
      <c r="BIC229" s="324"/>
      <c r="BID229" s="324"/>
      <c r="BIE229" s="324"/>
      <c r="BIF229" s="324"/>
      <c r="BIG229" s="324"/>
      <c r="BIH229" s="324"/>
      <c r="BII229" s="324"/>
      <c r="BIJ229" s="324"/>
      <c r="BIK229" s="324"/>
      <c r="BIL229" s="324"/>
      <c r="BIM229" s="324"/>
      <c r="BIN229" s="324"/>
      <c r="BIO229" s="324"/>
      <c r="BIP229" s="324"/>
      <c r="BIQ229" s="324"/>
      <c r="BIR229" s="324"/>
      <c r="BIS229" s="324"/>
      <c r="BIT229" s="324"/>
      <c r="BIU229" s="324"/>
      <c r="BIV229" s="324"/>
      <c r="BIW229" s="324"/>
      <c r="BIX229" s="324"/>
      <c r="BIY229" s="324"/>
      <c r="BIZ229" s="324"/>
      <c r="BJA229" s="324"/>
      <c r="BJB229" s="324"/>
      <c r="BJC229" s="324"/>
      <c r="BJD229" s="324"/>
      <c r="BJE229" s="324"/>
      <c r="BJF229" s="324"/>
      <c r="BJG229" s="324"/>
      <c r="BJH229" s="324"/>
      <c r="BJI229" s="324"/>
      <c r="BJJ229" s="324"/>
      <c r="BJK229" s="324"/>
      <c r="BJL229" s="324"/>
      <c r="BJM229" s="324"/>
      <c r="BJN229" s="324"/>
      <c r="BJO229" s="324"/>
      <c r="BJP229" s="324"/>
      <c r="BJQ229" s="324"/>
      <c r="BJR229" s="324"/>
      <c r="BJS229" s="324"/>
      <c r="BJT229" s="324"/>
      <c r="BJU229" s="324"/>
      <c r="BJV229" s="324"/>
      <c r="BJW229" s="324"/>
      <c r="BJX229" s="324"/>
      <c r="BJY229" s="324"/>
      <c r="BJZ229" s="324"/>
      <c r="BKA229" s="324"/>
      <c r="BKB229" s="324"/>
      <c r="BKC229" s="324"/>
      <c r="BKD229" s="324"/>
      <c r="BKE229" s="324"/>
      <c r="BKF229" s="324"/>
      <c r="BKG229" s="324"/>
      <c r="BKH229" s="324"/>
      <c r="BKI229" s="324"/>
      <c r="BKJ229" s="324"/>
      <c r="BKK229" s="324"/>
      <c r="BKL229" s="324"/>
      <c r="BKM229" s="324"/>
      <c r="BKN229" s="324"/>
      <c r="BKO229" s="324"/>
      <c r="BKP229" s="324"/>
      <c r="BKQ229" s="324"/>
      <c r="BKR229" s="324"/>
      <c r="BKS229" s="324"/>
      <c r="BKT229" s="324"/>
      <c r="BKU229" s="324"/>
      <c r="BKV229" s="324"/>
      <c r="BKW229" s="324"/>
      <c r="BKX229" s="324"/>
      <c r="BKY229" s="324"/>
      <c r="BKZ229" s="324"/>
      <c r="BLA229" s="324"/>
      <c r="BLB229" s="324"/>
      <c r="BLC229" s="324"/>
      <c r="BLD229" s="324"/>
      <c r="BLE229" s="324"/>
      <c r="BLF229" s="324"/>
      <c r="BLG229" s="324"/>
      <c r="BLH229" s="324"/>
      <c r="BLI229" s="324"/>
      <c r="BLJ229" s="324"/>
      <c r="BLK229" s="324"/>
      <c r="BLL229" s="324"/>
      <c r="BLM229" s="324"/>
      <c r="BLN229" s="324"/>
      <c r="BLO229" s="324"/>
      <c r="BLP229" s="324"/>
      <c r="BLQ229" s="324"/>
      <c r="BLR229" s="324"/>
      <c r="BLS229" s="324"/>
      <c r="BLT229" s="324"/>
      <c r="BLU229" s="324"/>
      <c r="BLV229" s="324"/>
      <c r="BLW229" s="324"/>
      <c r="BLX229" s="324"/>
      <c r="BLY229" s="324"/>
      <c r="BLZ229" s="324"/>
      <c r="BMA229" s="324"/>
      <c r="BMB229" s="324"/>
      <c r="BMC229" s="324"/>
      <c r="BMD229" s="324"/>
      <c r="BME229" s="324"/>
      <c r="BMF229" s="324"/>
      <c r="BMG229" s="324"/>
      <c r="BMH229" s="324"/>
      <c r="BMI229" s="324"/>
      <c r="BMJ229" s="324"/>
      <c r="BMK229" s="324"/>
      <c r="BML229" s="324"/>
      <c r="BMM229" s="324"/>
      <c r="BMN229" s="324"/>
      <c r="BMO229" s="324"/>
      <c r="BMP229" s="324"/>
      <c r="BMQ229" s="324"/>
      <c r="BMR229" s="324"/>
      <c r="BMS229" s="324"/>
      <c r="BMT229" s="324"/>
      <c r="BMU229" s="324"/>
      <c r="BMV229" s="324"/>
      <c r="BMW229" s="324"/>
      <c r="BMX229" s="324"/>
      <c r="BMY229" s="324"/>
      <c r="BMZ229" s="324"/>
      <c r="BNA229" s="324"/>
      <c r="BNB229" s="324"/>
      <c r="BNC229" s="324"/>
      <c r="BND229" s="324"/>
      <c r="BNE229" s="324"/>
      <c r="BNF229" s="324"/>
      <c r="BNG229" s="324"/>
      <c r="BNH229" s="324"/>
      <c r="BNI229" s="324"/>
      <c r="BNJ229" s="324"/>
      <c r="BNK229" s="324"/>
      <c r="BNL229" s="324"/>
      <c r="BNM229" s="324"/>
      <c r="BNN229" s="324"/>
      <c r="BNO229" s="324"/>
      <c r="BNP229" s="324"/>
      <c r="BNQ229" s="324"/>
      <c r="BNR229" s="324"/>
      <c r="BNS229" s="324"/>
      <c r="BNT229" s="324"/>
      <c r="BNU229" s="324"/>
      <c r="BNV229" s="324"/>
      <c r="BNW229" s="324"/>
      <c r="BNX229" s="324"/>
      <c r="BNY229" s="324"/>
      <c r="BNZ229" s="324"/>
      <c r="BOA229" s="324"/>
      <c r="BOB229" s="324"/>
      <c r="BOC229" s="324"/>
      <c r="BOD229" s="324"/>
      <c r="BOE229" s="324"/>
      <c r="BOF229" s="324"/>
      <c r="BOG229" s="324"/>
      <c r="BOH229" s="324"/>
      <c r="BOI229" s="324"/>
      <c r="BOJ229" s="324"/>
      <c r="BOK229" s="324"/>
      <c r="BOL229" s="324"/>
      <c r="BOM229" s="324"/>
      <c r="BON229" s="324"/>
      <c r="BOO229" s="324"/>
      <c r="BOP229" s="324"/>
      <c r="BOQ229" s="324"/>
      <c r="BOR229" s="324"/>
      <c r="BOS229" s="324"/>
      <c r="BOT229" s="324"/>
      <c r="BOU229" s="324"/>
      <c r="BOV229" s="324"/>
      <c r="BOW229" s="324"/>
      <c r="BOX229" s="324"/>
      <c r="BOY229" s="324"/>
      <c r="BOZ229" s="324"/>
      <c r="BPA229" s="324"/>
      <c r="BPB229" s="324"/>
      <c r="BPC229" s="324"/>
      <c r="BPD229" s="324"/>
      <c r="BPE229" s="324"/>
      <c r="BPF229" s="324"/>
      <c r="BPG229" s="324"/>
      <c r="BPH229" s="324"/>
      <c r="BPI229" s="324"/>
      <c r="BPJ229" s="324"/>
      <c r="BPK229" s="324"/>
      <c r="BPL229" s="324"/>
      <c r="BPM229" s="324"/>
      <c r="BPN229" s="324"/>
      <c r="BPO229" s="324"/>
      <c r="BPP229" s="324"/>
      <c r="BPQ229" s="324"/>
      <c r="BPR229" s="324"/>
      <c r="BPS229" s="324"/>
      <c r="BPT229" s="324"/>
      <c r="BPU229" s="324"/>
      <c r="BPV229" s="324"/>
      <c r="BPW229" s="324"/>
      <c r="BPX229" s="324"/>
      <c r="BPY229" s="324"/>
      <c r="BPZ229" s="324"/>
      <c r="BQA229" s="324"/>
      <c r="BQB229" s="324"/>
      <c r="BQC229" s="324"/>
      <c r="BQD229" s="324"/>
      <c r="BQE229" s="324"/>
      <c r="BQF229" s="324"/>
      <c r="BQG229" s="324"/>
      <c r="BQH229" s="324"/>
      <c r="BQI229" s="324"/>
      <c r="BQJ229" s="324"/>
      <c r="BQK229" s="324"/>
      <c r="BQL229" s="324"/>
      <c r="BQM229" s="324"/>
      <c r="BQN229" s="324"/>
      <c r="BQO229" s="324"/>
      <c r="BQP229" s="324"/>
      <c r="BQQ229" s="324"/>
      <c r="BQR229" s="324"/>
      <c r="BQS229" s="324"/>
      <c r="BQT229" s="324"/>
      <c r="BQU229" s="324"/>
      <c r="BQV229" s="324"/>
      <c r="BQW229" s="324"/>
      <c r="BQX229" s="324"/>
      <c r="BQY229" s="324"/>
      <c r="BQZ229" s="324"/>
      <c r="BRA229" s="324"/>
      <c r="BRB229" s="324"/>
      <c r="BRC229" s="324"/>
      <c r="BRD229" s="324"/>
      <c r="BRE229" s="324"/>
      <c r="BRF229" s="324"/>
      <c r="BRG229" s="324"/>
      <c r="BRH229" s="324"/>
      <c r="BRI229" s="324"/>
      <c r="BRJ229" s="324"/>
      <c r="BRK229" s="324"/>
      <c r="BRL229" s="324"/>
      <c r="BRM229" s="324"/>
      <c r="BRN229" s="324"/>
      <c r="BRO229" s="324"/>
      <c r="BRP229" s="324"/>
      <c r="BRQ229" s="324"/>
      <c r="BRR229" s="324"/>
      <c r="BRS229" s="324"/>
      <c r="BRT229" s="324"/>
      <c r="BRU229" s="324"/>
      <c r="BRV229" s="324"/>
      <c r="BRW229" s="324"/>
      <c r="BRX229" s="324"/>
      <c r="BRY229" s="324"/>
      <c r="BRZ229" s="324"/>
      <c r="BSA229" s="324"/>
      <c r="BSB229" s="324"/>
      <c r="BSC229" s="324"/>
      <c r="BSD229" s="324"/>
      <c r="BSE229" s="324"/>
      <c r="BSF229" s="324"/>
      <c r="BSG229" s="324"/>
      <c r="BSH229" s="324"/>
      <c r="BSI229" s="324"/>
      <c r="BSJ229" s="324"/>
      <c r="BSK229" s="324"/>
      <c r="BSL229" s="324"/>
      <c r="BSM229" s="324"/>
      <c r="BSN229" s="324"/>
      <c r="BSO229" s="324"/>
      <c r="BSP229" s="324"/>
      <c r="BSQ229" s="324"/>
      <c r="BSR229" s="324"/>
      <c r="BSS229" s="324"/>
      <c r="BST229" s="324"/>
      <c r="BSU229" s="324"/>
      <c r="BSV229" s="324"/>
      <c r="BSW229" s="324"/>
      <c r="BSX229" s="324"/>
      <c r="BSY229" s="324"/>
      <c r="BSZ229" s="324"/>
      <c r="BTA229" s="324"/>
      <c r="BTB229" s="324"/>
      <c r="BTC229" s="324"/>
      <c r="BTD229" s="324"/>
      <c r="BTE229" s="324"/>
      <c r="BTF229" s="324"/>
      <c r="BTG229" s="324"/>
      <c r="BTH229" s="324"/>
      <c r="BTI229" s="324"/>
      <c r="BTJ229" s="324"/>
      <c r="BTK229" s="324"/>
      <c r="BTL229" s="324"/>
      <c r="BTM229" s="324"/>
      <c r="BTN229" s="324"/>
      <c r="BTO229" s="324"/>
      <c r="BTP229" s="324"/>
      <c r="BTQ229" s="324"/>
      <c r="BTR229" s="324"/>
      <c r="BTS229" s="324"/>
      <c r="BTT229" s="324"/>
      <c r="BTU229" s="324"/>
      <c r="BTV229" s="324"/>
      <c r="BTW229" s="324"/>
      <c r="BTX229" s="324"/>
      <c r="BTY229" s="324"/>
      <c r="BTZ229" s="324"/>
      <c r="BUA229" s="324"/>
      <c r="BUB229" s="324"/>
      <c r="BUC229" s="324"/>
      <c r="BUD229" s="324"/>
      <c r="BUE229" s="324"/>
      <c r="BUF229" s="324"/>
      <c r="BUG229" s="324"/>
      <c r="BUH229" s="324"/>
      <c r="BUI229" s="324"/>
      <c r="BUJ229" s="324"/>
      <c r="BUK229" s="324"/>
      <c r="BUL229" s="324"/>
      <c r="BUM229" s="324"/>
      <c r="BUN229" s="324"/>
      <c r="BUO229" s="324"/>
      <c r="BUP229" s="324"/>
      <c r="BUQ229" s="324"/>
      <c r="BUR229" s="324"/>
      <c r="BUS229" s="324"/>
      <c r="BUT229" s="324"/>
      <c r="BUU229" s="324"/>
      <c r="BUV229" s="324"/>
      <c r="BUW229" s="324"/>
      <c r="BUX229" s="324"/>
      <c r="BUY229" s="324"/>
      <c r="BUZ229" s="324"/>
      <c r="BVA229" s="324"/>
      <c r="BVB229" s="324"/>
      <c r="BVC229" s="324"/>
      <c r="BVD229" s="324"/>
      <c r="BVE229" s="324"/>
      <c r="BVF229" s="324"/>
      <c r="BVG229" s="324"/>
      <c r="BVH229" s="324"/>
      <c r="BVI229" s="324"/>
      <c r="BVJ229" s="324"/>
      <c r="BVK229" s="324"/>
      <c r="BVL229" s="324"/>
      <c r="BVM229" s="324"/>
      <c r="BVN229" s="324"/>
      <c r="BVO229" s="324"/>
      <c r="BVP229" s="324"/>
      <c r="BVQ229" s="324"/>
      <c r="BVR229" s="324"/>
      <c r="BVS229" s="324"/>
      <c r="BVT229" s="324"/>
      <c r="BVU229" s="324"/>
      <c r="BVV229" s="324"/>
      <c r="BVW229" s="324"/>
      <c r="BVX229" s="324"/>
      <c r="BVY229" s="324"/>
      <c r="BVZ229" s="324"/>
      <c r="BWA229" s="324"/>
      <c r="BWB229" s="324"/>
      <c r="BWC229" s="324"/>
      <c r="BWD229" s="324"/>
      <c r="BWE229" s="324"/>
      <c r="BWF229" s="324"/>
      <c r="BWG229" s="324"/>
      <c r="BWH229" s="324"/>
      <c r="BWI229" s="324"/>
      <c r="BWJ229" s="324"/>
      <c r="BWK229" s="324"/>
      <c r="BWL229" s="324"/>
      <c r="BWM229" s="324"/>
      <c r="BWN229" s="324"/>
      <c r="BWO229" s="324"/>
      <c r="BWP229" s="324"/>
      <c r="BWQ229" s="324"/>
      <c r="BWR229" s="324"/>
      <c r="BWS229" s="324"/>
      <c r="BWT229" s="324"/>
      <c r="BWU229" s="324"/>
      <c r="BWV229" s="324"/>
      <c r="BWW229" s="324"/>
      <c r="BWX229" s="324"/>
      <c r="BWY229" s="324"/>
      <c r="BWZ229" s="324"/>
      <c r="BXA229" s="324"/>
      <c r="BXB229" s="324"/>
      <c r="BXC229" s="324"/>
      <c r="BXD229" s="324"/>
      <c r="BXE229" s="324"/>
      <c r="BXF229" s="324"/>
      <c r="BXG229" s="324"/>
      <c r="BXH229" s="324"/>
      <c r="BXI229" s="324"/>
      <c r="BXJ229" s="324"/>
      <c r="BXK229" s="324"/>
      <c r="BXL229" s="324"/>
      <c r="BXM229" s="324"/>
      <c r="BXN229" s="324"/>
      <c r="BXO229" s="324"/>
      <c r="BXP229" s="324"/>
      <c r="BXQ229" s="324"/>
      <c r="BXR229" s="324"/>
      <c r="BXS229" s="324"/>
      <c r="BXT229" s="324"/>
      <c r="BXU229" s="324"/>
      <c r="BXV229" s="324"/>
      <c r="BXW229" s="324"/>
      <c r="BXX229" s="324"/>
      <c r="BXY229" s="324"/>
      <c r="BXZ229" s="324"/>
      <c r="BYA229" s="324"/>
      <c r="BYB229" s="324"/>
      <c r="BYC229" s="324"/>
      <c r="BYD229" s="324"/>
      <c r="BYE229" s="324"/>
      <c r="BYF229" s="324"/>
      <c r="BYG229" s="324"/>
      <c r="BYH229" s="324"/>
      <c r="BYI229" s="324"/>
      <c r="BYJ229" s="324"/>
      <c r="BYK229" s="324"/>
      <c r="BYL229" s="324"/>
      <c r="BYM229" s="324"/>
      <c r="BYN229" s="324"/>
      <c r="BYO229" s="324"/>
      <c r="BYP229" s="324"/>
      <c r="BYQ229" s="324"/>
      <c r="BYR229" s="324"/>
      <c r="BYS229" s="324"/>
      <c r="BYT229" s="324"/>
      <c r="BYU229" s="324"/>
      <c r="BYV229" s="324"/>
      <c r="BYW229" s="324"/>
      <c r="BYX229" s="324"/>
      <c r="BYY229" s="324"/>
      <c r="BYZ229" s="324"/>
      <c r="BZA229" s="324"/>
      <c r="BZB229" s="324"/>
      <c r="BZC229" s="324"/>
      <c r="BZD229" s="324"/>
      <c r="BZE229" s="324"/>
      <c r="BZF229" s="324"/>
      <c r="BZG229" s="324"/>
      <c r="BZH229" s="324"/>
      <c r="BZI229" s="324"/>
      <c r="BZJ229" s="324"/>
      <c r="BZK229" s="324"/>
      <c r="BZL229" s="324"/>
      <c r="BZM229" s="324"/>
      <c r="BZN229" s="324"/>
      <c r="BZO229" s="324"/>
      <c r="BZP229" s="324"/>
      <c r="BZQ229" s="324"/>
      <c r="BZR229" s="324"/>
      <c r="BZS229" s="324"/>
      <c r="BZT229" s="324"/>
      <c r="BZU229" s="324"/>
      <c r="BZV229" s="324"/>
      <c r="BZW229" s="324"/>
      <c r="BZX229" s="324"/>
      <c r="BZY229" s="324"/>
      <c r="BZZ229" s="324"/>
      <c r="CAA229" s="324"/>
      <c r="CAB229" s="324"/>
      <c r="CAC229" s="324"/>
      <c r="CAD229" s="324"/>
      <c r="CAE229" s="324"/>
      <c r="CAF229" s="324"/>
      <c r="CAG229" s="324"/>
      <c r="CAH229" s="324"/>
      <c r="CAI229" s="324"/>
      <c r="CAJ229" s="324"/>
      <c r="CAK229" s="324"/>
      <c r="CAL229" s="324"/>
      <c r="CAM229" s="324"/>
      <c r="CAN229" s="324"/>
      <c r="CAO229" s="324"/>
      <c r="CAP229" s="324"/>
      <c r="CAQ229" s="324"/>
      <c r="CAR229" s="324"/>
      <c r="CAS229" s="324"/>
      <c r="CAT229" s="324"/>
      <c r="CAU229" s="324"/>
      <c r="CAV229" s="324"/>
      <c r="CAW229" s="324"/>
      <c r="CAX229" s="324"/>
      <c r="CAY229" s="324"/>
      <c r="CAZ229" s="324"/>
      <c r="CBA229" s="324"/>
      <c r="CBB229" s="324"/>
      <c r="CBC229" s="324"/>
      <c r="CBD229" s="324"/>
      <c r="CBE229" s="324"/>
      <c r="CBF229" s="324"/>
      <c r="CBG229" s="324"/>
      <c r="CBH229" s="324"/>
      <c r="CBI229" s="324"/>
      <c r="CBJ229" s="324"/>
      <c r="CBK229" s="324"/>
      <c r="CBL229" s="324"/>
      <c r="CBM229" s="324"/>
      <c r="CBN229" s="324"/>
      <c r="CBO229" s="324"/>
      <c r="CBP229" s="324"/>
      <c r="CBQ229" s="324"/>
      <c r="CBR229" s="324"/>
      <c r="CBS229" s="324"/>
      <c r="CBT229" s="324"/>
      <c r="CBU229" s="324"/>
      <c r="CBV229" s="324"/>
      <c r="CBW229" s="324"/>
      <c r="CBX229" s="324"/>
      <c r="CBY229" s="324"/>
      <c r="CBZ229" s="324"/>
      <c r="CCA229" s="324"/>
      <c r="CCB229" s="324"/>
      <c r="CCC229" s="324"/>
      <c r="CCD229" s="324"/>
      <c r="CCE229" s="324"/>
      <c r="CCF229" s="324"/>
      <c r="CCG229" s="324"/>
      <c r="CCH229" s="324"/>
      <c r="CCI229" s="324"/>
      <c r="CCJ229" s="324"/>
      <c r="CCK229" s="324"/>
      <c r="CCL229" s="324"/>
      <c r="CCM229" s="324"/>
      <c r="CCN229" s="324"/>
      <c r="CCO229" s="324"/>
      <c r="CCP229" s="324"/>
      <c r="CCQ229" s="324"/>
      <c r="CCR229" s="324"/>
      <c r="CCS229" s="324"/>
      <c r="CCT229" s="324"/>
      <c r="CCU229" s="324"/>
      <c r="CCV229" s="324"/>
      <c r="CCW229" s="324"/>
      <c r="CCX229" s="324"/>
      <c r="CCY229" s="324"/>
      <c r="CCZ229" s="324"/>
      <c r="CDA229" s="324"/>
      <c r="CDB229" s="324"/>
      <c r="CDC229" s="324"/>
      <c r="CDD229" s="324"/>
      <c r="CDE229" s="324"/>
      <c r="CDF229" s="324"/>
      <c r="CDG229" s="324"/>
      <c r="CDH229" s="324"/>
      <c r="CDI229" s="324"/>
      <c r="CDJ229" s="324"/>
      <c r="CDK229" s="324"/>
      <c r="CDL229" s="324"/>
      <c r="CDM229" s="324"/>
      <c r="CDN229" s="324"/>
      <c r="CDO229" s="324"/>
      <c r="CDP229" s="324"/>
      <c r="CDQ229" s="324"/>
      <c r="CDR229" s="324"/>
      <c r="CDS229" s="324"/>
      <c r="CDT229" s="324"/>
      <c r="CDU229" s="324"/>
      <c r="CDV229" s="324"/>
      <c r="CDW229" s="324"/>
      <c r="CDX229" s="324"/>
      <c r="CDY229" s="324"/>
      <c r="CDZ229" s="324"/>
      <c r="CEA229" s="324"/>
      <c r="CEB229" s="324"/>
      <c r="CEC229" s="324"/>
      <c r="CED229" s="324"/>
      <c r="CEE229" s="324"/>
      <c r="CEF229" s="324"/>
      <c r="CEG229" s="324"/>
      <c r="CEH229" s="324"/>
      <c r="CEI229" s="324"/>
      <c r="CEJ229" s="324"/>
      <c r="CEK229" s="324"/>
      <c r="CEL229" s="324"/>
      <c r="CEM229" s="324"/>
      <c r="CEN229" s="324"/>
      <c r="CEO229" s="324"/>
      <c r="CEP229" s="324"/>
      <c r="CEQ229" s="324"/>
      <c r="CER229" s="324"/>
      <c r="CES229" s="324"/>
      <c r="CET229" s="324"/>
      <c r="CEU229" s="324"/>
      <c r="CEV229" s="324"/>
      <c r="CEW229" s="324"/>
      <c r="CEX229" s="324"/>
      <c r="CEY229" s="324"/>
      <c r="CEZ229" s="324"/>
      <c r="CFA229" s="324"/>
      <c r="CFB229" s="324"/>
      <c r="CFC229" s="324"/>
      <c r="CFD229" s="324"/>
      <c r="CFE229" s="324"/>
      <c r="CFF229" s="324"/>
      <c r="CFG229" s="324"/>
      <c r="CFH229" s="324"/>
      <c r="CFI229" s="324"/>
      <c r="CFJ229" s="324"/>
      <c r="CFK229" s="324"/>
      <c r="CFL229" s="324"/>
      <c r="CFM229" s="324"/>
      <c r="CFN229" s="324"/>
      <c r="CFO229" s="324"/>
      <c r="CFP229" s="324"/>
      <c r="CFQ229" s="324"/>
      <c r="CFR229" s="324"/>
      <c r="CFS229" s="324"/>
      <c r="CFT229" s="324"/>
      <c r="CFU229" s="324"/>
      <c r="CFV229" s="324"/>
      <c r="CFW229" s="324"/>
      <c r="CFX229" s="324"/>
      <c r="CFY229" s="324"/>
      <c r="CFZ229" s="324"/>
      <c r="CGA229" s="324"/>
      <c r="CGB229" s="324"/>
      <c r="CGC229" s="324"/>
      <c r="CGD229" s="324"/>
      <c r="CGE229" s="324"/>
      <c r="CGF229" s="324"/>
      <c r="CGG229" s="324"/>
      <c r="CGH229" s="324"/>
      <c r="CGI229" s="324"/>
      <c r="CGJ229" s="324"/>
      <c r="CGK229" s="324"/>
      <c r="CGL229" s="324"/>
      <c r="CGM229" s="324"/>
      <c r="CGN229" s="324"/>
      <c r="CGO229" s="324"/>
      <c r="CGP229" s="324"/>
      <c r="CGQ229" s="324"/>
      <c r="CGR229" s="324"/>
      <c r="CGS229" s="324"/>
      <c r="CGT229" s="324"/>
      <c r="CGU229" s="324"/>
      <c r="CGV229" s="324"/>
      <c r="CGW229" s="324"/>
      <c r="CGX229" s="324"/>
      <c r="CGY229" s="324"/>
      <c r="CGZ229" s="324"/>
      <c r="CHA229" s="324"/>
      <c r="CHB229" s="324"/>
      <c r="CHC229" s="324"/>
      <c r="CHD229" s="324"/>
      <c r="CHE229" s="324"/>
      <c r="CHF229" s="324"/>
      <c r="CHG229" s="324"/>
      <c r="CHH229" s="324"/>
      <c r="CHI229" s="324"/>
      <c r="CHJ229" s="324"/>
      <c r="CHK229" s="324"/>
      <c r="CHL229" s="324"/>
      <c r="CHM229" s="324"/>
      <c r="CHN229" s="324"/>
      <c r="CHO229" s="324"/>
      <c r="CHP229" s="324"/>
      <c r="CHQ229" s="324"/>
      <c r="CHR229" s="324"/>
      <c r="CHS229" s="324"/>
      <c r="CHT229" s="324"/>
      <c r="CHU229" s="324"/>
      <c r="CHV229" s="324"/>
      <c r="CHW229" s="324"/>
      <c r="CHX229" s="324"/>
      <c r="CHY229" s="324"/>
      <c r="CHZ229" s="324"/>
      <c r="CIA229" s="324"/>
      <c r="CIB229" s="324"/>
      <c r="CIC229" s="324"/>
      <c r="CID229" s="324"/>
      <c r="CIE229" s="324"/>
      <c r="CIF229" s="324"/>
      <c r="CIG229" s="324"/>
      <c r="CIH229" s="324"/>
      <c r="CII229" s="324"/>
      <c r="CIJ229" s="324"/>
      <c r="CIK229" s="324"/>
      <c r="CIL229" s="324"/>
      <c r="CIM229" s="324"/>
      <c r="CIN229" s="324"/>
      <c r="CIO229" s="324"/>
      <c r="CIP229" s="324"/>
      <c r="CIQ229" s="324"/>
      <c r="CIR229" s="324"/>
      <c r="CIS229" s="324"/>
      <c r="CIT229" s="324"/>
      <c r="CIU229" s="324"/>
      <c r="CIV229" s="324"/>
      <c r="CIW229" s="324"/>
      <c r="CIX229" s="324"/>
      <c r="CIY229" s="324"/>
      <c r="CIZ229" s="324"/>
      <c r="CJA229" s="324"/>
      <c r="CJB229" s="324"/>
      <c r="CJC229" s="324"/>
      <c r="CJD229" s="324"/>
      <c r="CJE229" s="324"/>
      <c r="CJF229" s="324"/>
      <c r="CJG229" s="324"/>
      <c r="CJH229" s="324"/>
      <c r="CJI229" s="324"/>
      <c r="CJJ229" s="324"/>
      <c r="CJK229" s="324"/>
      <c r="CJL229" s="324"/>
      <c r="CJM229" s="324"/>
      <c r="CJN229" s="324"/>
      <c r="CJO229" s="324"/>
      <c r="CJP229" s="324"/>
      <c r="CJQ229" s="324"/>
      <c r="CJR229" s="324"/>
      <c r="CJS229" s="324"/>
      <c r="CJT229" s="324"/>
      <c r="CJU229" s="324"/>
      <c r="CJV229" s="324"/>
      <c r="CJW229" s="324"/>
      <c r="CJX229" s="324"/>
      <c r="CJY229" s="324"/>
      <c r="CJZ229" s="324"/>
      <c r="CKA229" s="324"/>
      <c r="CKB229" s="324"/>
      <c r="CKC229" s="324"/>
      <c r="CKD229" s="324"/>
      <c r="CKE229" s="324"/>
      <c r="CKF229" s="324"/>
      <c r="CKG229" s="324"/>
      <c r="CKH229" s="324"/>
      <c r="CKI229" s="324"/>
      <c r="CKJ229" s="324"/>
      <c r="CKK229" s="324"/>
      <c r="CKL229" s="324"/>
      <c r="CKM229" s="324"/>
      <c r="CKN229" s="324"/>
      <c r="CKO229" s="324"/>
      <c r="CKP229" s="324"/>
      <c r="CKQ229" s="324"/>
      <c r="CKR229" s="324"/>
      <c r="CKS229" s="324"/>
      <c r="CKT229" s="324"/>
      <c r="CKU229" s="324"/>
      <c r="CKV229" s="324"/>
      <c r="CKW229" s="324"/>
      <c r="CKX229" s="324"/>
      <c r="CKY229" s="324"/>
      <c r="CKZ229" s="324"/>
      <c r="CLA229" s="324"/>
      <c r="CLB229" s="324"/>
      <c r="CLC229" s="324"/>
      <c r="CLD229" s="324"/>
      <c r="CLE229" s="324"/>
      <c r="CLF229" s="324"/>
      <c r="CLG229" s="324"/>
      <c r="CLH229" s="324"/>
      <c r="CLI229" s="324"/>
      <c r="CLJ229" s="324"/>
      <c r="CLK229" s="324"/>
      <c r="CLL229" s="324"/>
      <c r="CLM229" s="324"/>
      <c r="CLN229" s="324"/>
      <c r="CLO229" s="324"/>
      <c r="CLP229" s="324"/>
      <c r="CLQ229" s="324"/>
      <c r="CLR229" s="324"/>
      <c r="CLS229" s="324"/>
      <c r="CLT229" s="324"/>
      <c r="CLU229" s="324"/>
      <c r="CLV229" s="324"/>
      <c r="CLW229" s="324"/>
      <c r="CLX229" s="324"/>
      <c r="CLY229" s="324"/>
      <c r="CLZ229" s="324"/>
      <c r="CMA229" s="324"/>
      <c r="CMB229" s="324"/>
      <c r="CMC229" s="324"/>
      <c r="CMD229" s="324"/>
      <c r="CME229" s="324"/>
      <c r="CMF229" s="324"/>
      <c r="CMG229" s="324"/>
      <c r="CMH229" s="324"/>
      <c r="CMI229" s="324"/>
      <c r="CMJ229" s="324"/>
      <c r="CMK229" s="324"/>
      <c r="CML229" s="324"/>
      <c r="CMM229" s="324"/>
      <c r="CMN229" s="324"/>
      <c r="CMO229" s="324"/>
      <c r="CMP229" s="324"/>
      <c r="CMQ229" s="324"/>
      <c r="CMR229" s="324"/>
      <c r="CMS229" s="324"/>
      <c r="CMT229" s="324"/>
      <c r="CMU229" s="324"/>
      <c r="CMV229" s="324"/>
      <c r="CMW229" s="324"/>
      <c r="CMX229" s="324"/>
      <c r="CMY229" s="324"/>
      <c r="CMZ229" s="324"/>
      <c r="CNA229" s="324"/>
      <c r="CNB229" s="324"/>
      <c r="CNC229" s="324"/>
      <c r="CND229" s="324"/>
      <c r="CNE229" s="324"/>
      <c r="CNF229" s="324"/>
      <c r="CNG229" s="324"/>
      <c r="CNH229" s="324"/>
      <c r="CNI229" s="324"/>
      <c r="CNJ229" s="324"/>
      <c r="CNK229" s="324"/>
      <c r="CNL229" s="324"/>
      <c r="CNM229" s="324"/>
      <c r="CNN229" s="324"/>
      <c r="CNO229" s="324"/>
      <c r="CNP229" s="324"/>
      <c r="CNQ229" s="324"/>
      <c r="CNR229" s="324"/>
      <c r="CNS229" s="324"/>
      <c r="CNT229" s="324"/>
      <c r="CNU229" s="324"/>
      <c r="CNV229" s="324"/>
      <c r="CNW229" s="324"/>
      <c r="CNX229" s="324"/>
      <c r="CNY229" s="324"/>
      <c r="CNZ229" s="324"/>
      <c r="COA229" s="324"/>
      <c r="COB229" s="324"/>
      <c r="COC229" s="324"/>
      <c r="COD229" s="324"/>
      <c r="COE229" s="324"/>
      <c r="COF229" s="324"/>
      <c r="COG229" s="324"/>
      <c r="COH229" s="324"/>
      <c r="COI229" s="324"/>
      <c r="COJ229" s="324"/>
      <c r="COK229" s="324"/>
      <c r="COL229" s="324"/>
      <c r="COM229" s="324"/>
      <c r="CON229" s="324"/>
      <c r="COO229" s="324"/>
      <c r="COP229" s="324"/>
      <c r="COQ229" s="324"/>
      <c r="COR229" s="324"/>
      <c r="COS229" s="324"/>
      <c r="COT229" s="324"/>
      <c r="COU229" s="324"/>
      <c r="COV229" s="324"/>
      <c r="COW229" s="324"/>
      <c r="COX229" s="324"/>
      <c r="COY229" s="324"/>
      <c r="COZ229" s="324"/>
      <c r="CPA229" s="324"/>
      <c r="CPB229" s="324"/>
      <c r="CPC229" s="324"/>
      <c r="CPD229" s="324"/>
      <c r="CPE229" s="324"/>
      <c r="CPF229" s="324"/>
      <c r="CPG229" s="324"/>
      <c r="CPH229" s="324"/>
      <c r="CPI229" s="324"/>
      <c r="CPJ229" s="324"/>
      <c r="CPK229" s="324"/>
      <c r="CPL229" s="324"/>
      <c r="CPM229" s="324"/>
      <c r="CPN229" s="324"/>
      <c r="CPO229" s="324"/>
      <c r="CPP229" s="324"/>
      <c r="CPQ229" s="324"/>
      <c r="CPR229" s="324"/>
      <c r="CPS229" s="324"/>
      <c r="CPT229" s="324"/>
      <c r="CPU229" s="324"/>
      <c r="CPV229" s="324"/>
      <c r="CPW229" s="324"/>
      <c r="CPX229" s="324"/>
      <c r="CPY229" s="324"/>
      <c r="CPZ229" s="324"/>
      <c r="CQA229" s="324"/>
      <c r="CQB229" s="324"/>
      <c r="CQC229" s="324"/>
      <c r="CQD229" s="324"/>
      <c r="CQE229" s="324"/>
      <c r="CQF229" s="324"/>
      <c r="CQG229" s="324"/>
      <c r="CQH229" s="324"/>
      <c r="CQI229" s="324"/>
      <c r="CQJ229" s="324"/>
      <c r="CQK229" s="324"/>
      <c r="CQL229" s="324"/>
      <c r="CQM229" s="324"/>
      <c r="CQN229" s="324"/>
      <c r="CQO229" s="324"/>
      <c r="CQP229" s="324"/>
      <c r="CQQ229" s="324"/>
      <c r="CQR229" s="324"/>
      <c r="CQS229" s="324"/>
      <c r="CQT229" s="324"/>
      <c r="CQU229" s="324"/>
      <c r="CQV229" s="324"/>
      <c r="CQW229" s="324"/>
      <c r="CQX229" s="324"/>
      <c r="CQY229" s="324"/>
      <c r="CQZ229" s="324"/>
      <c r="CRA229" s="324"/>
      <c r="CRB229" s="324"/>
      <c r="CRC229" s="324"/>
      <c r="CRD229" s="324"/>
      <c r="CRE229" s="324"/>
      <c r="CRF229" s="324"/>
      <c r="CRG229" s="324"/>
      <c r="CRH229" s="324"/>
      <c r="CRI229" s="324"/>
      <c r="CRJ229" s="324"/>
      <c r="CRK229" s="324"/>
      <c r="CRL229" s="324"/>
      <c r="CRM229" s="324"/>
      <c r="CRN229" s="324"/>
      <c r="CRO229" s="324"/>
      <c r="CRP229" s="324"/>
      <c r="CRQ229" s="324"/>
      <c r="CRR229" s="324"/>
      <c r="CRS229" s="324"/>
      <c r="CRT229" s="324"/>
      <c r="CRU229" s="324"/>
      <c r="CRV229" s="324"/>
      <c r="CRW229" s="324"/>
      <c r="CRX229" s="324"/>
      <c r="CRY229" s="324"/>
      <c r="CRZ229" s="324"/>
      <c r="CSA229" s="324"/>
      <c r="CSB229" s="324"/>
      <c r="CSC229" s="324"/>
      <c r="CSD229" s="324"/>
      <c r="CSE229" s="324"/>
      <c r="CSF229" s="324"/>
      <c r="CSG229" s="324"/>
      <c r="CSH229" s="324"/>
      <c r="CSI229" s="324"/>
      <c r="CSJ229" s="324"/>
      <c r="CSK229" s="324"/>
      <c r="CSL229" s="324"/>
      <c r="CSM229" s="324"/>
      <c r="CSN229" s="324"/>
      <c r="CSO229" s="324"/>
      <c r="CSP229" s="324"/>
      <c r="CSQ229" s="324"/>
      <c r="CSR229" s="324"/>
      <c r="CSS229" s="324"/>
      <c r="CST229" s="324"/>
      <c r="CSU229" s="324"/>
      <c r="CSV229" s="324"/>
      <c r="CSW229" s="324"/>
      <c r="CSX229" s="324"/>
      <c r="CSY229" s="324"/>
      <c r="CSZ229" s="324"/>
      <c r="CTA229" s="324"/>
      <c r="CTB229" s="324"/>
      <c r="CTC229" s="324"/>
      <c r="CTD229" s="324"/>
      <c r="CTE229" s="324"/>
      <c r="CTF229" s="324"/>
      <c r="CTG229" s="324"/>
      <c r="CTH229" s="324"/>
      <c r="CTI229" s="324"/>
      <c r="CTJ229" s="324"/>
      <c r="CTK229" s="324"/>
      <c r="CTL229" s="324"/>
      <c r="CTM229" s="324"/>
      <c r="CTN229" s="324"/>
      <c r="CTO229" s="324"/>
      <c r="CTP229" s="324"/>
      <c r="CTQ229" s="324"/>
      <c r="CTR229" s="324"/>
      <c r="CTS229" s="324"/>
      <c r="CTT229" s="324"/>
      <c r="CTU229" s="324"/>
      <c r="CTV229" s="324"/>
      <c r="CTW229" s="324"/>
      <c r="CTX229" s="324"/>
      <c r="CTY229" s="324"/>
      <c r="CTZ229" s="324"/>
      <c r="CUA229" s="324"/>
      <c r="CUB229" s="324"/>
      <c r="CUC229" s="324"/>
      <c r="CUD229" s="324"/>
      <c r="CUE229" s="324"/>
      <c r="CUF229" s="324"/>
      <c r="CUG229" s="324"/>
      <c r="CUH229" s="324"/>
      <c r="CUI229" s="324"/>
      <c r="CUJ229" s="324"/>
      <c r="CUK229" s="324"/>
      <c r="CUL229" s="324"/>
      <c r="CUM229" s="324"/>
      <c r="CUN229" s="324"/>
      <c r="CUO229" s="324"/>
      <c r="CUP229" s="324"/>
      <c r="CUQ229" s="324"/>
      <c r="CUR229" s="324"/>
      <c r="CUS229" s="324"/>
      <c r="CUT229" s="324"/>
      <c r="CUU229" s="324"/>
      <c r="CUV229" s="324"/>
      <c r="CUW229" s="324"/>
      <c r="CUX229" s="324"/>
      <c r="CUY229" s="324"/>
      <c r="CUZ229" s="324"/>
      <c r="CVA229" s="324"/>
      <c r="CVB229" s="324"/>
      <c r="CVC229" s="324"/>
      <c r="CVD229" s="324"/>
      <c r="CVE229" s="324"/>
      <c r="CVF229" s="324"/>
      <c r="CVG229" s="324"/>
      <c r="CVH229" s="324"/>
      <c r="CVI229" s="324"/>
      <c r="CVJ229" s="324"/>
      <c r="CVK229" s="324"/>
      <c r="CVL229" s="324"/>
      <c r="CVM229" s="324"/>
      <c r="CVN229" s="324"/>
      <c r="CVO229" s="324"/>
      <c r="CVP229" s="324"/>
      <c r="CVQ229" s="324"/>
      <c r="CVR229" s="324"/>
      <c r="CVS229" s="324"/>
      <c r="CVT229" s="324"/>
      <c r="CVU229" s="324"/>
      <c r="CVV229" s="324"/>
      <c r="CVW229" s="324"/>
      <c r="CVX229" s="324"/>
      <c r="CVY229" s="324"/>
      <c r="CVZ229" s="324"/>
      <c r="CWA229" s="324"/>
      <c r="CWB229" s="324"/>
      <c r="CWC229" s="324"/>
      <c r="CWD229" s="324"/>
      <c r="CWE229" s="324"/>
      <c r="CWF229" s="324"/>
      <c r="CWG229" s="324"/>
      <c r="CWH229" s="324"/>
      <c r="CWI229" s="324"/>
      <c r="CWJ229" s="324"/>
      <c r="CWK229" s="324"/>
      <c r="CWL229" s="324"/>
      <c r="CWM229" s="324"/>
      <c r="CWN229" s="324"/>
      <c r="CWO229" s="324"/>
      <c r="CWP229" s="324"/>
      <c r="CWQ229" s="324"/>
      <c r="CWR229" s="324"/>
      <c r="CWS229" s="324"/>
      <c r="CWT229" s="324"/>
      <c r="CWU229" s="324"/>
      <c r="CWV229" s="324"/>
      <c r="CWW229" s="324"/>
      <c r="CWX229" s="324"/>
      <c r="CWY229" s="324"/>
      <c r="CWZ229" s="324"/>
      <c r="CXA229" s="324"/>
      <c r="CXB229" s="324"/>
      <c r="CXC229" s="324"/>
      <c r="CXD229" s="324"/>
      <c r="CXE229" s="324"/>
      <c r="CXF229" s="324"/>
      <c r="CXG229" s="324"/>
      <c r="CXH229" s="324"/>
      <c r="CXI229" s="324"/>
      <c r="CXJ229" s="324"/>
      <c r="CXK229" s="324"/>
      <c r="CXL229" s="324"/>
      <c r="CXM229" s="324"/>
      <c r="CXN229" s="324"/>
      <c r="CXO229" s="324"/>
      <c r="CXP229" s="324"/>
      <c r="CXQ229" s="324"/>
      <c r="CXR229" s="324"/>
      <c r="CXS229" s="324"/>
      <c r="CXT229" s="324"/>
      <c r="CXU229" s="324"/>
      <c r="CXV229" s="324"/>
      <c r="CXW229" s="324"/>
      <c r="CXX229" s="324"/>
      <c r="CXY229" s="324"/>
      <c r="CXZ229" s="324"/>
      <c r="CYA229" s="324"/>
      <c r="CYB229" s="324"/>
      <c r="CYC229" s="324"/>
      <c r="CYD229" s="324"/>
      <c r="CYE229" s="324"/>
      <c r="CYF229" s="324"/>
      <c r="CYG229" s="324"/>
      <c r="CYH229" s="324"/>
      <c r="CYI229" s="324"/>
      <c r="CYJ229" s="324"/>
      <c r="CYK229" s="324"/>
      <c r="CYL229" s="324"/>
      <c r="CYM229" s="324"/>
      <c r="CYN229" s="324"/>
      <c r="CYO229" s="324"/>
      <c r="CYP229" s="324"/>
      <c r="CYQ229" s="324"/>
      <c r="CYR229" s="324"/>
      <c r="CYS229" s="324"/>
      <c r="CYT229" s="324"/>
      <c r="CYU229" s="324"/>
      <c r="CYV229" s="324"/>
      <c r="CYW229" s="324"/>
      <c r="CYX229" s="324"/>
      <c r="CYY229" s="324"/>
      <c r="CYZ229" s="324"/>
      <c r="CZA229" s="324"/>
      <c r="CZB229" s="324"/>
      <c r="CZC229" s="324"/>
      <c r="CZD229" s="324"/>
      <c r="CZE229" s="324"/>
      <c r="CZF229" s="324"/>
      <c r="CZG229" s="324"/>
      <c r="CZH229" s="324"/>
      <c r="CZI229" s="324"/>
      <c r="CZJ229" s="324"/>
      <c r="CZK229" s="324"/>
      <c r="CZL229" s="324"/>
      <c r="CZM229" s="324"/>
      <c r="CZN229" s="324"/>
      <c r="CZO229" s="324"/>
      <c r="CZP229" s="324"/>
      <c r="CZQ229" s="324"/>
      <c r="CZR229" s="324"/>
      <c r="CZS229" s="324"/>
      <c r="CZT229" s="324"/>
      <c r="CZU229" s="324"/>
      <c r="CZV229" s="324"/>
      <c r="CZW229" s="324"/>
      <c r="CZX229" s="324"/>
      <c r="CZY229" s="324"/>
      <c r="CZZ229" s="324"/>
      <c r="DAA229" s="324"/>
      <c r="DAB229" s="324"/>
      <c r="DAC229" s="324"/>
      <c r="DAD229" s="324"/>
      <c r="DAE229" s="324"/>
      <c r="DAF229" s="324"/>
      <c r="DAG229" s="324"/>
      <c r="DAH229" s="324"/>
      <c r="DAI229" s="324"/>
      <c r="DAJ229" s="324"/>
      <c r="DAK229" s="324"/>
      <c r="DAL229" s="324"/>
      <c r="DAM229" s="324"/>
      <c r="DAN229" s="324"/>
      <c r="DAO229" s="324"/>
      <c r="DAP229" s="324"/>
      <c r="DAQ229" s="324"/>
      <c r="DAR229" s="324"/>
      <c r="DAS229" s="324"/>
      <c r="DAT229" s="324"/>
      <c r="DAU229" s="324"/>
      <c r="DAV229" s="324"/>
      <c r="DAW229" s="324"/>
      <c r="DAX229" s="324"/>
      <c r="DAY229" s="324"/>
      <c r="DAZ229" s="324"/>
      <c r="DBA229" s="324"/>
      <c r="DBB229" s="324"/>
      <c r="DBC229" s="324"/>
      <c r="DBD229" s="324"/>
      <c r="DBE229" s="324"/>
      <c r="DBF229" s="324"/>
      <c r="DBG229" s="324"/>
      <c r="DBH229" s="324"/>
      <c r="DBI229" s="324"/>
      <c r="DBJ229" s="324"/>
      <c r="DBK229" s="324"/>
      <c r="DBL229" s="324"/>
      <c r="DBM229" s="324"/>
      <c r="DBN229" s="324"/>
      <c r="DBO229" s="324"/>
      <c r="DBP229" s="324"/>
      <c r="DBQ229" s="324"/>
      <c r="DBR229" s="324"/>
      <c r="DBS229" s="324"/>
      <c r="DBT229" s="324"/>
      <c r="DBU229" s="324"/>
      <c r="DBV229" s="324"/>
      <c r="DBW229" s="324"/>
      <c r="DBX229" s="324"/>
      <c r="DBY229" s="324"/>
      <c r="DBZ229" s="324"/>
      <c r="DCA229" s="324"/>
      <c r="DCB229" s="324"/>
      <c r="DCC229" s="324"/>
      <c r="DCD229" s="324"/>
      <c r="DCE229" s="324"/>
      <c r="DCF229" s="324"/>
      <c r="DCG229" s="324"/>
      <c r="DCH229" s="324"/>
      <c r="DCI229" s="324"/>
      <c r="DCJ229" s="324"/>
      <c r="DCK229" s="324"/>
      <c r="DCL229" s="324"/>
      <c r="DCM229" s="324"/>
      <c r="DCN229" s="324"/>
      <c r="DCO229" s="324"/>
      <c r="DCP229" s="324"/>
      <c r="DCQ229" s="324"/>
      <c r="DCR229" s="324"/>
      <c r="DCS229" s="324"/>
      <c r="DCT229" s="324"/>
      <c r="DCU229" s="324"/>
      <c r="DCV229" s="324"/>
      <c r="DCW229" s="324"/>
      <c r="DCX229" s="324"/>
      <c r="DCY229" s="324"/>
      <c r="DCZ229" s="324"/>
      <c r="DDA229" s="324"/>
      <c r="DDB229" s="324"/>
      <c r="DDC229" s="324"/>
      <c r="DDD229" s="324"/>
      <c r="DDE229" s="324"/>
      <c r="DDF229" s="324"/>
      <c r="DDG229" s="324"/>
      <c r="DDH229" s="324"/>
      <c r="DDI229" s="324"/>
      <c r="DDJ229" s="324"/>
      <c r="DDK229" s="324"/>
      <c r="DDL229" s="324"/>
      <c r="DDM229" s="324"/>
      <c r="DDN229" s="324"/>
      <c r="DDO229" s="324"/>
      <c r="DDP229" s="324"/>
      <c r="DDQ229" s="324"/>
      <c r="DDR229" s="324"/>
      <c r="DDS229" s="324"/>
      <c r="DDT229" s="324"/>
      <c r="DDU229" s="324"/>
      <c r="DDV229" s="324"/>
      <c r="DDW229" s="324"/>
      <c r="DDX229" s="324"/>
      <c r="DDY229" s="324"/>
      <c r="DDZ229" s="324"/>
      <c r="DEA229" s="324"/>
      <c r="DEB229" s="324"/>
      <c r="DEC229" s="324"/>
      <c r="DED229" s="324"/>
      <c r="DEE229" s="324"/>
      <c r="DEF229" s="324"/>
      <c r="DEG229" s="324"/>
      <c r="DEH229" s="324"/>
      <c r="DEI229" s="324"/>
      <c r="DEJ229" s="324"/>
      <c r="DEK229" s="324"/>
      <c r="DEL229" s="324"/>
      <c r="DEM229" s="324"/>
      <c r="DEN229" s="324"/>
      <c r="DEO229" s="324"/>
      <c r="DEP229" s="324"/>
      <c r="DEQ229" s="324"/>
      <c r="DER229" s="324"/>
      <c r="DES229" s="324"/>
      <c r="DET229" s="324"/>
      <c r="DEU229" s="324"/>
      <c r="DEV229" s="324"/>
      <c r="DEW229" s="324"/>
      <c r="DEX229" s="324"/>
      <c r="DEY229" s="324"/>
      <c r="DEZ229" s="324"/>
      <c r="DFA229" s="324"/>
      <c r="DFB229" s="324"/>
      <c r="DFC229" s="324"/>
      <c r="DFD229" s="324"/>
      <c r="DFE229" s="324"/>
      <c r="DFF229" s="324"/>
      <c r="DFG229" s="324"/>
      <c r="DFH229" s="324"/>
      <c r="DFI229" s="324"/>
      <c r="DFJ229" s="324"/>
      <c r="DFK229" s="324"/>
      <c r="DFL229" s="324"/>
      <c r="DFM229" s="324"/>
      <c r="DFN229" s="324"/>
      <c r="DFO229" s="324"/>
      <c r="DFP229" s="324"/>
      <c r="DFQ229" s="324"/>
      <c r="DFR229" s="324"/>
      <c r="DFS229" s="324"/>
      <c r="DFT229" s="324"/>
      <c r="DFU229" s="324"/>
      <c r="DFV229" s="324"/>
      <c r="DFW229" s="324"/>
      <c r="DFX229" s="324"/>
      <c r="DFY229" s="324"/>
      <c r="DFZ229" s="324"/>
      <c r="DGA229" s="324"/>
      <c r="DGB229" s="324"/>
      <c r="DGC229" s="324"/>
      <c r="DGD229" s="324"/>
      <c r="DGE229" s="324"/>
      <c r="DGF229" s="324"/>
      <c r="DGG229" s="324"/>
      <c r="DGH229" s="324"/>
      <c r="DGI229" s="324"/>
      <c r="DGJ229" s="324"/>
      <c r="DGK229" s="324"/>
      <c r="DGL229" s="324"/>
      <c r="DGM229" s="324"/>
      <c r="DGN229" s="324"/>
      <c r="DGO229" s="324"/>
      <c r="DGP229" s="324"/>
      <c r="DGQ229" s="324"/>
      <c r="DGR229" s="324"/>
      <c r="DGS229" s="324"/>
      <c r="DGT229" s="324"/>
      <c r="DGU229" s="324"/>
      <c r="DGV229" s="324"/>
      <c r="DGW229" s="324"/>
      <c r="DGX229" s="324"/>
      <c r="DGY229" s="324"/>
      <c r="DGZ229" s="324"/>
      <c r="DHA229" s="324"/>
      <c r="DHB229" s="324"/>
      <c r="DHC229" s="324"/>
      <c r="DHD229" s="324"/>
      <c r="DHE229" s="324"/>
      <c r="DHF229" s="324"/>
      <c r="DHG229" s="324"/>
      <c r="DHH229" s="324"/>
      <c r="DHI229" s="324"/>
      <c r="DHJ229" s="324"/>
      <c r="DHK229" s="324"/>
      <c r="DHL229" s="324"/>
      <c r="DHM229" s="324"/>
      <c r="DHN229" s="324"/>
      <c r="DHO229" s="324"/>
      <c r="DHP229" s="324"/>
      <c r="DHQ229" s="324"/>
      <c r="DHR229" s="324"/>
      <c r="DHS229" s="324"/>
      <c r="DHT229" s="324"/>
      <c r="DHU229" s="324"/>
      <c r="DHV229" s="324"/>
      <c r="DHW229" s="324"/>
      <c r="DHX229" s="324"/>
      <c r="DHY229" s="324"/>
      <c r="DHZ229" s="324"/>
      <c r="DIA229" s="324"/>
      <c r="DIB229" s="324"/>
      <c r="DIC229" s="324"/>
      <c r="DID229" s="324"/>
      <c r="DIE229" s="324"/>
      <c r="DIF229" s="324"/>
      <c r="DIG229" s="324"/>
      <c r="DIH229" s="324"/>
      <c r="DII229" s="324"/>
      <c r="DIJ229" s="324"/>
      <c r="DIK229" s="324"/>
      <c r="DIL229" s="324"/>
      <c r="DIM229" s="324"/>
      <c r="DIN229" s="324"/>
      <c r="DIO229" s="324"/>
      <c r="DIP229" s="324"/>
      <c r="DIQ229" s="324"/>
      <c r="DIR229" s="324"/>
      <c r="DIS229" s="324"/>
      <c r="DIT229" s="324"/>
      <c r="DIU229" s="324"/>
      <c r="DIV229" s="324"/>
      <c r="DIW229" s="324"/>
      <c r="DIX229" s="324"/>
      <c r="DIY229" s="324"/>
      <c r="DIZ229" s="324"/>
      <c r="DJA229" s="324"/>
      <c r="DJB229" s="324"/>
      <c r="DJC229" s="324"/>
      <c r="DJD229" s="324"/>
      <c r="DJE229" s="324"/>
      <c r="DJF229" s="324"/>
      <c r="DJG229" s="324"/>
      <c r="DJH229" s="324"/>
      <c r="DJI229" s="324"/>
      <c r="DJJ229" s="324"/>
      <c r="DJK229" s="324"/>
      <c r="DJL229" s="324"/>
      <c r="DJM229" s="324"/>
      <c r="DJN229" s="324"/>
      <c r="DJO229" s="324"/>
      <c r="DJP229" s="324"/>
      <c r="DJQ229" s="324"/>
      <c r="DJR229" s="324"/>
      <c r="DJS229" s="324"/>
      <c r="DJT229" s="324"/>
      <c r="DJU229" s="324"/>
      <c r="DJV229" s="324"/>
      <c r="DJW229" s="324"/>
      <c r="DJX229" s="324"/>
      <c r="DJY229" s="324"/>
      <c r="DJZ229" s="324"/>
      <c r="DKA229" s="324"/>
      <c r="DKB229" s="324"/>
      <c r="DKC229" s="324"/>
      <c r="DKD229" s="324"/>
      <c r="DKE229" s="324"/>
      <c r="DKF229" s="324"/>
      <c r="DKG229" s="324"/>
      <c r="DKH229" s="324"/>
      <c r="DKI229" s="324"/>
      <c r="DKJ229" s="324"/>
      <c r="DKK229" s="324"/>
      <c r="DKL229" s="324"/>
      <c r="DKM229" s="324"/>
      <c r="DKN229" s="324"/>
      <c r="DKO229" s="324"/>
      <c r="DKP229" s="324"/>
      <c r="DKQ229" s="324"/>
      <c r="DKR229" s="324"/>
      <c r="DKS229" s="324"/>
      <c r="DKT229" s="324"/>
      <c r="DKU229" s="324"/>
      <c r="DKV229" s="324"/>
      <c r="DKW229" s="324"/>
      <c r="DKX229" s="324"/>
      <c r="DKY229" s="324"/>
      <c r="DKZ229" s="324"/>
      <c r="DLA229" s="324"/>
      <c r="DLB229" s="324"/>
      <c r="DLC229" s="324"/>
      <c r="DLD229" s="324"/>
      <c r="DLE229" s="324"/>
      <c r="DLF229" s="324"/>
      <c r="DLG229" s="324"/>
      <c r="DLH229" s="324"/>
      <c r="DLI229" s="324"/>
      <c r="DLJ229" s="324"/>
      <c r="DLK229" s="324"/>
      <c r="DLL229" s="324"/>
      <c r="DLM229" s="324"/>
      <c r="DLN229" s="324"/>
      <c r="DLO229" s="324"/>
      <c r="DLP229" s="324"/>
      <c r="DLQ229" s="324"/>
      <c r="DLR229" s="324"/>
      <c r="DLS229" s="324"/>
      <c r="DLT229" s="324"/>
      <c r="DLU229" s="324"/>
      <c r="DLV229" s="324"/>
      <c r="DLW229" s="324"/>
      <c r="DLX229" s="324"/>
      <c r="DLY229" s="324"/>
      <c r="DLZ229" s="324"/>
      <c r="DMA229" s="324"/>
      <c r="DMB229" s="324"/>
      <c r="DMC229" s="324"/>
      <c r="DMD229" s="324"/>
      <c r="DME229" s="324"/>
      <c r="DMF229" s="324"/>
      <c r="DMG229" s="324"/>
      <c r="DMH229" s="324"/>
      <c r="DMI229" s="324"/>
      <c r="DMJ229" s="324"/>
      <c r="DMK229" s="324"/>
      <c r="DML229" s="324"/>
      <c r="DMM229" s="324"/>
      <c r="DMN229" s="324"/>
      <c r="DMO229" s="324"/>
      <c r="DMP229" s="324"/>
      <c r="DMQ229" s="324"/>
      <c r="DMR229" s="324"/>
      <c r="DMS229" s="324"/>
      <c r="DMT229" s="324"/>
      <c r="DMU229" s="324"/>
      <c r="DMV229" s="324"/>
      <c r="DMW229" s="324"/>
      <c r="DMX229" s="324"/>
      <c r="DMY229" s="324"/>
      <c r="DMZ229" s="324"/>
      <c r="DNA229" s="324"/>
      <c r="DNB229" s="324"/>
      <c r="DNC229" s="324"/>
      <c r="DND229" s="324"/>
      <c r="DNE229" s="324"/>
      <c r="DNF229" s="324"/>
      <c r="DNG229" s="324"/>
      <c r="DNH229" s="324"/>
      <c r="DNI229" s="324"/>
      <c r="DNJ229" s="324"/>
      <c r="DNK229" s="324"/>
      <c r="DNL229" s="324"/>
      <c r="DNM229" s="324"/>
      <c r="DNN229" s="324"/>
      <c r="DNO229" s="324"/>
      <c r="DNP229" s="324"/>
      <c r="DNQ229" s="324"/>
      <c r="DNR229" s="324"/>
      <c r="DNS229" s="324"/>
      <c r="DNT229" s="324"/>
      <c r="DNU229" s="324"/>
      <c r="DNV229" s="324"/>
      <c r="DNW229" s="324"/>
      <c r="DNX229" s="324"/>
      <c r="DNY229" s="324"/>
      <c r="DNZ229" s="324"/>
      <c r="DOA229" s="324"/>
      <c r="DOB229" s="324"/>
      <c r="DOC229" s="324"/>
      <c r="DOD229" s="324"/>
      <c r="DOE229" s="324"/>
      <c r="DOF229" s="324"/>
      <c r="DOG229" s="324"/>
      <c r="DOH229" s="324"/>
      <c r="DOI229" s="324"/>
      <c r="DOJ229" s="324"/>
      <c r="DOK229" s="324"/>
      <c r="DOL229" s="324"/>
      <c r="DOM229" s="324"/>
      <c r="DON229" s="324"/>
      <c r="DOO229" s="324"/>
      <c r="DOP229" s="324"/>
      <c r="DOQ229" s="324"/>
      <c r="DOR229" s="324"/>
      <c r="DOS229" s="324"/>
      <c r="DOT229" s="324"/>
      <c r="DOU229" s="324"/>
      <c r="DOV229" s="324"/>
      <c r="DOW229" s="324"/>
      <c r="DOX229" s="324"/>
      <c r="DOY229" s="324"/>
      <c r="DOZ229" s="324"/>
      <c r="DPA229" s="324"/>
      <c r="DPB229" s="324"/>
      <c r="DPC229" s="324"/>
      <c r="DPD229" s="324"/>
      <c r="DPE229" s="324"/>
      <c r="DPF229" s="324"/>
      <c r="DPG229" s="324"/>
      <c r="DPH229" s="324"/>
      <c r="DPI229" s="324"/>
      <c r="DPJ229" s="324"/>
      <c r="DPK229" s="324"/>
      <c r="DPL229" s="324"/>
      <c r="DPM229" s="324"/>
      <c r="DPN229" s="324"/>
      <c r="DPO229" s="324"/>
      <c r="DPP229" s="324"/>
      <c r="DPQ229" s="324"/>
      <c r="DPR229" s="324"/>
      <c r="DPS229" s="324"/>
      <c r="DPT229" s="324"/>
      <c r="DPU229" s="324"/>
      <c r="DPV229" s="324"/>
      <c r="DPW229" s="324"/>
      <c r="DPX229" s="324"/>
      <c r="DPY229" s="324"/>
      <c r="DPZ229" s="324"/>
      <c r="DQA229" s="324"/>
      <c r="DQB229" s="324"/>
      <c r="DQC229" s="324"/>
      <c r="DQD229" s="324"/>
      <c r="DQE229" s="324"/>
      <c r="DQF229" s="324"/>
      <c r="DQG229" s="324"/>
      <c r="DQH229" s="324"/>
      <c r="DQI229" s="324"/>
      <c r="DQJ229" s="324"/>
      <c r="DQK229" s="324"/>
      <c r="DQL229" s="324"/>
      <c r="DQM229" s="324"/>
      <c r="DQN229" s="324"/>
      <c r="DQO229" s="324"/>
      <c r="DQP229" s="324"/>
      <c r="DQQ229" s="324"/>
      <c r="DQR229" s="324"/>
      <c r="DQS229" s="324"/>
      <c r="DQT229" s="324"/>
      <c r="DQU229" s="324"/>
      <c r="DQV229" s="324"/>
      <c r="DQW229" s="324"/>
      <c r="DQX229" s="324"/>
      <c r="DQY229" s="324"/>
      <c r="DQZ229" s="324"/>
      <c r="DRA229" s="324"/>
      <c r="DRB229" s="324"/>
      <c r="DRC229" s="324"/>
      <c r="DRD229" s="324"/>
      <c r="DRE229" s="324"/>
      <c r="DRF229" s="324"/>
      <c r="DRG229" s="324"/>
      <c r="DRH229" s="324"/>
      <c r="DRI229" s="324"/>
      <c r="DRJ229" s="324"/>
      <c r="DRK229" s="324"/>
      <c r="DRL229" s="324"/>
      <c r="DRM229" s="324"/>
      <c r="DRN229" s="324"/>
      <c r="DRO229" s="324"/>
      <c r="DRP229" s="324"/>
      <c r="DRQ229" s="324"/>
      <c r="DRR229" s="324"/>
      <c r="DRS229" s="324"/>
      <c r="DRT229" s="324"/>
      <c r="DRU229" s="324"/>
      <c r="DRV229" s="324"/>
      <c r="DRW229" s="324"/>
      <c r="DRX229" s="324"/>
      <c r="DRY229" s="324"/>
      <c r="DRZ229" s="324"/>
      <c r="DSA229" s="324"/>
      <c r="DSB229" s="324"/>
      <c r="DSC229" s="324"/>
      <c r="DSD229" s="324"/>
      <c r="DSE229" s="324"/>
      <c r="DSF229" s="324"/>
      <c r="DSG229" s="324"/>
      <c r="DSH229" s="324"/>
      <c r="DSI229" s="324"/>
      <c r="DSJ229" s="324"/>
      <c r="DSK229" s="324"/>
      <c r="DSL229" s="324"/>
      <c r="DSM229" s="324"/>
      <c r="DSN229" s="324"/>
      <c r="DSO229" s="324"/>
      <c r="DSP229" s="324"/>
      <c r="DSQ229" s="324"/>
      <c r="DSR229" s="324"/>
      <c r="DSS229" s="324"/>
      <c r="DST229" s="324"/>
      <c r="DSU229" s="324"/>
      <c r="DSV229" s="324"/>
      <c r="DSW229" s="324"/>
      <c r="DSX229" s="324"/>
      <c r="DSY229" s="324"/>
      <c r="DSZ229" s="324"/>
      <c r="DTA229" s="324"/>
      <c r="DTB229" s="324"/>
      <c r="DTC229" s="324"/>
      <c r="DTD229" s="324"/>
      <c r="DTE229" s="324"/>
      <c r="DTF229" s="324"/>
      <c r="DTG229" s="324"/>
      <c r="DTH229" s="324"/>
      <c r="DTI229" s="324"/>
      <c r="DTJ229" s="324"/>
      <c r="DTK229" s="324"/>
      <c r="DTL229" s="324"/>
      <c r="DTM229" s="324"/>
      <c r="DTN229" s="324"/>
      <c r="DTO229" s="324"/>
      <c r="DTP229" s="324"/>
      <c r="DTQ229" s="324"/>
      <c r="DTR229" s="324"/>
      <c r="DTS229" s="324"/>
      <c r="DTT229" s="324"/>
      <c r="DTU229" s="324"/>
      <c r="DTV229" s="324"/>
      <c r="DTW229" s="324"/>
      <c r="DTX229" s="324"/>
      <c r="DTY229" s="324"/>
      <c r="DTZ229" s="324"/>
      <c r="DUA229" s="324"/>
      <c r="DUB229" s="324"/>
      <c r="DUC229" s="324"/>
      <c r="DUD229" s="324"/>
      <c r="DUE229" s="324"/>
      <c r="DUF229" s="324"/>
      <c r="DUG229" s="324"/>
      <c r="DUH229" s="324"/>
      <c r="DUI229" s="324"/>
      <c r="DUJ229" s="324"/>
      <c r="DUK229" s="324"/>
      <c r="DUL229" s="324"/>
      <c r="DUM229" s="324"/>
      <c r="DUN229" s="324"/>
      <c r="DUO229" s="324"/>
      <c r="DUP229" s="324"/>
      <c r="DUQ229" s="324"/>
      <c r="DUR229" s="324"/>
      <c r="DUS229" s="324"/>
      <c r="DUT229" s="324"/>
      <c r="DUU229" s="324"/>
      <c r="DUV229" s="324"/>
      <c r="DUW229" s="324"/>
      <c r="DUX229" s="324"/>
      <c r="DUY229" s="324"/>
      <c r="DUZ229" s="324"/>
      <c r="DVA229" s="324"/>
      <c r="DVB229" s="324"/>
      <c r="DVC229" s="324"/>
      <c r="DVD229" s="324"/>
      <c r="DVE229" s="324"/>
      <c r="DVF229" s="324"/>
      <c r="DVG229" s="324"/>
      <c r="DVH229" s="324"/>
      <c r="DVI229" s="324"/>
      <c r="DVJ229" s="324"/>
      <c r="DVK229" s="324"/>
      <c r="DVL229" s="324"/>
      <c r="DVM229" s="324"/>
      <c r="DVN229" s="324"/>
      <c r="DVO229" s="324"/>
      <c r="DVP229" s="324"/>
      <c r="DVQ229" s="324"/>
      <c r="DVR229" s="324"/>
      <c r="DVS229" s="324"/>
      <c r="DVT229" s="324"/>
      <c r="DVU229" s="324"/>
      <c r="DVV229" s="324"/>
      <c r="DVW229" s="324"/>
      <c r="DVX229" s="324"/>
      <c r="DVY229" s="324"/>
      <c r="DVZ229" s="324"/>
      <c r="DWA229" s="324"/>
      <c r="DWB229" s="324"/>
      <c r="DWC229" s="324"/>
      <c r="DWD229" s="324"/>
      <c r="DWE229" s="324"/>
      <c r="DWF229" s="324"/>
      <c r="DWG229" s="324"/>
      <c r="DWH229" s="324"/>
      <c r="DWI229" s="324"/>
      <c r="DWJ229" s="324"/>
      <c r="DWK229" s="324"/>
      <c r="DWL229" s="324"/>
      <c r="DWM229" s="324"/>
      <c r="DWN229" s="324"/>
      <c r="DWO229" s="324"/>
      <c r="DWP229" s="324"/>
      <c r="DWQ229" s="324"/>
      <c r="DWR229" s="324"/>
      <c r="DWS229" s="324"/>
      <c r="DWT229" s="324"/>
      <c r="DWU229" s="324"/>
      <c r="DWV229" s="324"/>
      <c r="DWW229" s="324"/>
      <c r="DWX229" s="324"/>
      <c r="DWY229" s="324"/>
      <c r="DWZ229" s="324"/>
      <c r="DXA229" s="324"/>
      <c r="DXB229" s="324"/>
      <c r="DXC229" s="324"/>
      <c r="DXD229" s="324"/>
      <c r="DXE229" s="324"/>
      <c r="DXF229" s="324"/>
      <c r="DXG229" s="324"/>
      <c r="DXH229" s="324"/>
      <c r="DXI229" s="324"/>
      <c r="DXJ229" s="324"/>
      <c r="DXK229" s="324"/>
      <c r="DXL229" s="324"/>
      <c r="DXM229" s="324"/>
      <c r="DXN229" s="324"/>
      <c r="DXO229" s="324"/>
      <c r="DXP229" s="324"/>
      <c r="DXQ229" s="324"/>
      <c r="DXR229" s="324"/>
      <c r="DXS229" s="324"/>
      <c r="DXT229" s="324"/>
      <c r="DXU229" s="324"/>
      <c r="DXV229" s="324"/>
      <c r="DXW229" s="324"/>
      <c r="DXX229" s="324"/>
      <c r="DXY229" s="324"/>
      <c r="DXZ229" s="324"/>
      <c r="DYA229" s="324"/>
      <c r="DYB229" s="324"/>
      <c r="DYC229" s="324"/>
      <c r="DYD229" s="324"/>
      <c r="DYE229" s="324"/>
      <c r="DYF229" s="324"/>
      <c r="DYG229" s="324"/>
      <c r="DYH229" s="324"/>
      <c r="DYI229" s="324"/>
      <c r="DYJ229" s="324"/>
      <c r="DYK229" s="324"/>
      <c r="DYL229" s="324"/>
      <c r="DYM229" s="324"/>
      <c r="DYN229" s="324"/>
      <c r="DYO229" s="324"/>
      <c r="DYP229" s="324"/>
      <c r="DYQ229" s="324"/>
      <c r="DYR229" s="324"/>
      <c r="DYS229" s="324"/>
      <c r="DYT229" s="324"/>
      <c r="DYU229" s="324"/>
      <c r="DYV229" s="324"/>
      <c r="DYW229" s="324"/>
      <c r="DYX229" s="324"/>
      <c r="DYY229" s="324"/>
      <c r="DYZ229" s="324"/>
      <c r="DZA229" s="324"/>
      <c r="DZB229" s="324"/>
      <c r="DZC229" s="324"/>
      <c r="DZD229" s="324"/>
      <c r="DZE229" s="324"/>
      <c r="DZF229" s="324"/>
      <c r="DZG229" s="324"/>
      <c r="DZH229" s="324"/>
      <c r="DZI229" s="324"/>
      <c r="DZJ229" s="324"/>
      <c r="DZK229" s="324"/>
      <c r="DZL229" s="324"/>
      <c r="DZM229" s="324"/>
      <c r="DZN229" s="324"/>
      <c r="DZO229" s="324"/>
      <c r="DZP229" s="324"/>
      <c r="DZQ229" s="324"/>
      <c r="DZR229" s="324"/>
      <c r="DZS229" s="324"/>
      <c r="DZT229" s="324"/>
      <c r="DZU229" s="324"/>
      <c r="DZV229" s="324"/>
      <c r="DZW229" s="324"/>
      <c r="DZX229" s="324"/>
      <c r="DZY229" s="324"/>
      <c r="DZZ229" s="324"/>
      <c r="EAA229" s="324"/>
      <c r="EAB229" s="324"/>
      <c r="EAC229" s="324"/>
      <c r="EAD229" s="324"/>
      <c r="EAE229" s="324"/>
      <c r="EAF229" s="324"/>
      <c r="EAG229" s="324"/>
      <c r="EAH229" s="324"/>
      <c r="EAI229" s="324"/>
      <c r="EAJ229" s="324"/>
      <c r="EAK229" s="324"/>
      <c r="EAL229" s="324"/>
      <c r="EAM229" s="324"/>
      <c r="EAN229" s="324"/>
      <c r="EAO229" s="324"/>
      <c r="EAP229" s="324"/>
      <c r="EAQ229" s="324"/>
      <c r="EAR229" s="324"/>
      <c r="EAS229" s="324"/>
      <c r="EAT229" s="324"/>
      <c r="EAU229" s="324"/>
      <c r="EAV229" s="324"/>
      <c r="EAW229" s="324"/>
      <c r="EAX229" s="324"/>
      <c r="EAY229" s="324"/>
      <c r="EAZ229" s="324"/>
      <c r="EBA229" s="324"/>
      <c r="EBB229" s="324"/>
      <c r="EBC229" s="324"/>
      <c r="EBD229" s="324"/>
      <c r="EBE229" s="324"/>
      <c r="EBF229" s="324"/>
      <c r="EBG229" s="324"/>
      <c r="EBH229" s="324"/>
      <c r="EBI229" s="324"/>
      <c r="EBJ229" s="324"/>
      <c r="EBK229" s="324"/>
      <c r="EBL229" s="324"/>
      <c r="EBM229" s="324"/>
      <c r="EBN229" s="324"/>
      <c r="EBO229" s="324"/>
      <c r="EBP229" s="324"/>
      <c r="EBQ229" s="324"/>
      <c r="EBR229" s="324"/>
      <c r="EBS229" s="324"/>
      <c r="EBT229" s="324"/>
      <c r="EBU229" s="324"/>
      <c r="EBV229" s="324"/>
      <c r="EBW229" s="324"/>
      <c r="EBX229" s="324"/>
      <c r="EBY229" s="324"/>
      <c r="EBZ229" s="324"/>
      <c r="ECA229" s="324"/>
      <c r="ECB229" s="324"/>
      <c r="ECC229" s="324"/>
      <c r="ECD229" s="324"/>
      <c r="ECE229" s="324"/>
      <c r="ECF229" s="324"/>
      <c r="ECG229" s="324"/>
      <c r="ECH229" s="324"/>
      <c r="ECI229" s="324"/>
      <c r="ECJ229" s="324"/>
      <c r="ECK229" s="324"/>
      <c r="ECL229" s="324"/>
      <c r="ECM229" s="324"/>
      <c r="ECN229" s="324"/>
      <c r="ECO229" s="324"/>
      <c r="ECP229" s="324"/>
      <c r="ECQ229" s="324"/>
      <c r="ECR229" s="324"/>
      <c r="ECS229" s="324"/>
      <c r="ECT229" s="324"/>
      <c r="ECU229" s="324"/>
      <c r="ECV229" s="324"/>
      <c r="ECW229" s="324"/>
      <c r="ECX229" s="324"/>
      <c r="ECY229" s="324"/>
      <c r="ECZ229" s="324"/>
      <c r="EDA229" s="324"/>
      <c r="EDB229" s="324"/>
      <c r="EDC229" s="324"/>
      <c r="EDD229" s="324"/>
      <c r="EDE229" s="324"/>
      <c r="EDF229" s="324"/>
      <c r="EDG229" s="324"/>
      <c r="EDH229" s="324"/>
      <c r="EDI229" s="324"/>
      <c r="EDJ229" s="324"/>
      <c r="EDK229" s="324"/>
      <c r="EDL229" s="324"/>
      <c r="EDM229" s="324"/>
      <c r="EDN229" s="324"/>
      <c r="EDO229" s="324"/>
      <c r="EDP229" s="324"/>
      <c r="EDQ229" s="324"/>
      <c r="EDR229" s="324"/>
      <c r="EDS229" s="324"/>
      <c r="EDT229" s="324"/>
      <c r="EDU229" s="324"/>
      <c r="EDV229" s="324"/>
      <c r="EDW229" s="324"/>
      <c r="EDX229" s="324"/>
      <c r="EDY229" s="324"/>
      <c r="EDZ229" s="324"/>
      <c r="EEA229" s="324"/>
      <c r="EEB229" s="324"/>
      <c r="EEC229" s="324"/>
      <c r="EED229" s="324"/>
      <c r="EEE229" s="324"/>
      <c r="EEF229" s="324"/>
      <c r="EEG229" s="324"/>
      <c r="EEH229" s="324"/>
      <c r="EEI229" s="324"/>
      <c r="EEJ229" s="324"/>
      <c r="EEK229" s="324"/>
      <c r="EEL229" s="324"/>
      <c r="EEM229" s="324"/>
      <c r="EEN229" s="324"/>
      <c r="EEO229" s="324"/>
      <c r="EEP229" s="324"/>
      <c r="EEQ229" s="324"/>
      <c r="EER229" s="324"/>
      <c r="EES229" s="324"/>
      <c r="EET229" s="324"/>
      <c r="EEU229" s="324"/>
      <c r="EEV229" s="324"/>
      <c r="EEW229" s="324"/>
      <c r="EEX229" s="324"/>
      <c r="EEY229" s="324"/>
      <c r="EEZ229" s="324"/>
      <c r="EFA229" s="324"/>
      <c r="EFB229" s="324"/>
      <c r="EFC229" s="324"/>
      <c r="EFD229" s="324"/>
      <c r="EFE229" s="324"/>
      <c r="EFF229" s="324"/>
      <c r="EFG229" s="324"/>
      <c r="EFH229" s="324"/>
      <c r="EFI229" s="324"/>
      <c r="EFJ229" s="324"/>
      <c r="EFK229" s="324"/>
      <c r="EFL229" s="324"/>
      <c r="EFM229" s="324"/>
      <c r="EFN229" s="324"/>
      <c r="EFO229" s="324"/>
      <c r="EFP229" s="324"/>
      <c r="EFQ229" s="324"/>
      <c r="EFR229" s="324"/>
      <c r="EFS229" s="324"/>
      <c r="EFT229" s="324"/>
      <c r="EFU229" s="324"/>
      <c r="EFV229" s="324"/>
      <c r="EFW229" s="324"/>
      <c r="EFX229" s="324"/>
      <c r="EFY229" s="324"/>
      <c r="EFZ229" s="324"/>
      <c r="EGA229" s="324"/>
      <c r="EGB229" s="324"/>
      <c r="EGC229" s="324"/>
      <c r="EGD229" s="324"/>
      <c r="EGE229" s="324"/>
      <c r="EGF229" s="324"/>
      <c r="EGG229" s="324"/>
      <c r="EGH229" s="324"/>
      <c r="EGI229" s="324"/>
      <c r="EGJ229" s="324"/>
      <c r="EGK229" s="324"/>
      <c r="EGL229" s="324"/>
      <c r="EGM229" s="324"/>
      <c r="EGN229" s="324"/>
      <c r="EGO229" s="324"/>
      <c r="EGP229" s="324"/>
      <c r="EGQ229" s="324"/>
      <c r="EGR229" s="324"/>
      <c r="EGS229" s="324"/>
      <c r="EGT229" s="324"/>
      <c r="EGU229" s="324"/>
      <c r="EGV229" s="324"/>
      <c r="EGW229" s="324"/>
      <c r="EGX229" s="324"/>
      <c r="EGY229" s="324"/>
      <c r="EGZ229" s="324"/>
      <c r="EHA229" s="324"/>
      <c r="EHB229" s="324"/>
      <c r="EHC229" s="324"/>
      <c r="EHD229" s="324"/>
      <c r="EHE229" s="324"/>
      <c r="EHF229" s="324"/>
      <c r="EHG229" s="324"/>
      <c r="EHH229" s="324"/>
      <c r="EHI229" s="324"/>
      <c r="EHJ229" s="324"/>
      <c r="EHK229" s="324"/>
      <c r="EHL229" s="324"/>
      <c r="EHM229" s="324"/>
      <c r="EHN229" s="324"/>
      <c r="EHO229" s="324"/>
      <c r="EHP229" s="324"/>
      <c r="EHQ229" s="324"/>
      <c r="EHR229" s="324"/>
      <c r="EHS229" s="324"/>
      <c r="EHT229" s="324"/>
      <c r="EHU229" s="324"/>
      <c r="EHV229" s="324"/>
      <c r="EHW229" s="324"/>
      <c r="EHX229" s="324"/>
      <c r="EHY229" s="324"/>
      <c r="EHZ229" s="324"/>
      <c r="EIA229" s="324"/>
      <c r="EIB229" s="324"/>
      <c r="EIC229" s="324"/>
      <c r="EID229" s="324"/>
      <c r="EIE229" s="324"/>
      <c r="EIF229" s="324"/>
      <c r="EIG229" s="324"/>
      <c r="EIH229" s="324"/>
      <c r="EII229" s="324"/>
      <c r="EIJ229" s="324"/>
      <c r="EIK229" s="324"/>
      <c r="EIL229" s="324"/>
      <c r="EIM229" s="324"/>
      <c r="EIN229" s="324"/>
      <c r="EIO229" s="324"/>
      <c r="EIP229" s="324"/>
      <c r="EIQ229" s="324"/>
      <c r="EIR229" s="324"/>
      <c r="EIS229" s="324"/>
      <c r="EIT229" s="324"/>
      <c r="EIU229" s="324"/>
      <c r="EIV229" s="324"/>
      <c r="EIW229" s="324"/>
      <c r="EIX229" s="324"/>
      <c r="EIY229" s="324"/>
      <c r="EIZ229" s="324"/>
      <c r="EJA229" s="324"/>
      <c r="EJB229" s="324"/>
      <c r="EJC229" s="324"/>
      <c r="EJD229" s="324"/>
      <c r="EJE229" s="324"/>
      <c r="EJF229" s="324"/>
      <c r="EJG229" s="324"/>
      <c r="EJH229" s="324"/>
      <c r="EJI229" s="324"/>
      <c r="EJJ229" s="324"/>
      <c r="EJK229" s="324"/>
      <c r="EJL229" s="324"/>
      <c r="EJM229" s="324"/>
      <c r="EJN229" s="324"/>
      <c r="EJO229" s="324"/>
      <c r="EJP229" s="324"/>
      <c r="EJQ229" s="324"/>
      <c r="EJR229" s="324"/>
      <c r="EJS229" s="324"/>
      <c r="EJT229" s="324"/>
      <c r="EJU229" s="324"/>
      <c r="EJV229" s="324"/>
      <c r="EJW229" s="324"/>
      <c r="EJX229" s="324"/>
      <c r="EJY229" s="324"/>
      <c r="EJZ229" s="324"/>
      <c r="EKA229" s="324"/>
      <c r="EKB229" s="324"/>
      <c r="EKC229" s="324"/>
      <c r="EKD229" s="324"/>
      <c r="EKE229" s="324"/>
      <c r="EKF229" s="324"/>
      <c r="EKG229" s="324"/>
      <c r="EKH229" s="324"/>
      <c r="EKI229" s="324"/>
      <c r="EKJ229" s="324"/>
      <c r="EKK229" s="324"/>
      <c r="EKL229" s="324"/>
      <c r="EKM229" s="324"/>
      <c r="EKN229" s="324"/>
      <c r="EKO229" s="324"/>
      <c r="EKP229" s="324"/>
      <c r="EKQ229" s="324"/>
      <c r="EKR229" s="324"/>
      <c r="EKS229" s="324"/>
      <c r="EKT229" s="324"/>
      <c r="EKU229" s="324"/>
      <c r="EKV229" s="324"/>
      <c r="EKW229" s="324"/>
      <c r="EKX229" s="324"/>
      <c r="EKY229" s="324"/>
      <c r="EKZ229" s="324"/>
      <c r="ELA229" s="324"/>
      <c r="ELB229" s="324"/>
      <c r="ELC229" s="324"/>
      <c r="ELD229" s="324"/>
      <c r="ELE229" s="324"/>
      <c r="ELF229" s="324"/>
      <c r="ELG229" s="324"/>
      <c r="ELH229" s="324"/>
      <c r="ELI229" s="324"/>
      <c r="ELJ229" s="324"/>
      <c r="ELK229" s="324"/>
      <c r="ELL229" s="324"/>
      <c r="ELM229" s="324"/>
      <c r="ELN229" s="324"/>
      <c r="ELO229" s="324"/>
      <c r="ELP229" s="324"/>
      <c r="ELQ229" s="324"/>
      <c r="ELR229" s="324"/>
      <c r="ELS229" s="324"/>
      <c r="ELT229" s="324"/>
      <c r="ELU229" s="324"/>
      <c r="ELV229" s="324"/>
      <c r="ELW229" s="324"/>
      <c r="ELX229" s="324"/>
      <c r="ELY229" s="324"/>
      <c r="ELZ229" s="324"/>
      <c r="EMA229" s="324"/>
      <c r="EMB229" s="324"/>
      <c r="EMC229" s="324"/>
      <c r="EMD229" s="324"/>
      <c r="EME229" s="324"/>
      <c r="EMF229" s="324"/>
      <c r="EMG229" s="324"/>
      <c r="EMH229" s="324"/>
      <c r="EMI229" s="324"/>
      <c r="EMJ229" s="324"/>
      <c r="EMK229" s="324"/>
      <c r="EML229" s="324"/>
      <c r="EMM229" s="324"/>
      <c r="EMN229" s="324"/>
      <c r="EMO229" s="324"/>
      <c r="EMP229" s="324"/>
      <c r="EMQ229" s="324"/>
      <c r="EMR229" s="324"/>
      <c r="EMS229" s="324"/>
      <c r="EMT229" s="324"/>
      <c r="EMU229" s="324"/>
      <c r="EMV229" s="324"/>
      <c r="EMW229" s="324"/>
      <c r="EMX229" s="324"/>
      <c r="EMY229" s="324"/>
      <c r="EMZ229" s="324"/>
      <c r="ENA229" s="324"/>
      <c r="ENB229" s="324"/>
      <c r="ENC229" s="324"/>
      <c r="END229" s="324"/>
      <c r="ENE229" s="324"/>
      <c r="ENF229" s="324"/>
      <c r="ENG229" s="324"/>
      <c r="ENH229" s="324"/>
      <c r="ENI229" s="324"/>
      <c r="ENJ229" s="324"/>
      <c r="ENK229" s="324"/>
      <c r="ENL229" s="324"/>
      <c r="ENM229" s="324"/>
      <c r="ENN229" s="324"/>
      <c r="ENO229" s="324"/>
      <c r="ENP229" s="324"/>
      <c r="ENQ229" s="324"/>
      <c r="ENR229" s="324"/>
      <c r="ENS229" s="324"/>
      <c r="ENT229" s="324"/>
      <c r="ENU229" s="324"/>
      <c r="ENV229" s="324"/>
      <c r="ENW229" s="324"/>
      <c r="ENX229" s="324"/>
      <c r="ENY229" s="324"/>
      <c r="ENZ229" s="324"/>
      <c r="EOA229" s="324"/>
      <c r="EOB229" s="324"/>
      <c r="EOC229" s="324"/>
      <c r="EOD229" s="324"/>
      <c r="EOE229" s="324"/>
      <c r="EOF229" s="324"/>
      <c r="EOG229" s="324"/>
      <c r="EOH229" s="324"/>
      <c r="EOI229" s="324"/>
      <c r="EOJ229" s="324"/>
      <c r="EOK229" s="324"/>
      <c r="EOL229" s="324"/>
      <c r="EOM229" s="324"/>
      <c r="EON229" s="324"/>
      <c r="EOO229" s="324"/>
      <c r="EOP229" s="324"/>
      <c r="EOQ229" s="324"/>
      <c r="EOR229" s="324"/>
      <c r="EOS229" s="324"/>
      <c r="EOT229" s="324"/>
      <c r="EOU229" s="324"/>
      <c r="EOV229" s="324"/>
      <c r="EOW229" s="324"/>
      <c r="EOX229" s="324"/>
      <c r="EOY229" s="324"/>
      <c r="EOZ229" s="324"/>
      <c r="EPA229" s="324"/>
      <c r="EPB229" s="324"/>
      <c r="EPC229" s="324"/>
      <c r="EPD229" s="324"/>
      <c r="EPE229" s="324"/>
      <c r="EPF229" s="324"/>
      <c r="EPG229" s="324"/>
      <c r="EPH229" s="324"/>
      <c r="EPI229" s="324"/>
      <c r="EPJ229" s="324"/>
      <c r="EPK229" s="324"/>
      <c r="EPL229" s="324"/>
      <c r="EPM229" s="324"/>
      <c r="EPN229" s="324"/>
      <c r="EPO229" s="324"/>
      <c r="EPP229" s="324"/>
      <c r="EPQ229" s="324"/>
      <c r="EPR229" s="324"/>
      <c r="EPS229" s="324"/>
      <c r="EPT229" s="324"/>
      <c r="EPU229" s="324"/>
      <c r="EPV229" s="324"/>
      <c r="EPW229" s="324"/>
      <c r="EPX229" s="324"/>
      <c r="EPY229" s="324"/>
      <c r="EPZ229" s="324"/>
      <c r="EQA229" s="324"/>
      <c r="EQB229" s="324"/>
      <c r="EQC229" s="324"/>
      <c r="EQD229" s="324"/>
      <c r="EQE229" s="324"/>
      <c r="EQF229" s="324"/>
      <c r="EQG229" s="324"/>
      <c r="EQH229" s="324"/>
      <c r="EQI229" s="324"/>
      <c r="EQJ229" s="324"/>
      <c r="EQK229" s="324"/>
      <c r="EQL229" s="324"/>
      <c r="EQM229" s="324"/>
      <c r="EQN229" s="324"/>
      <c r="EQO229" s="324"/>
      <c r="EQP229" s="324"/>
      <c r="EQQ229" s="324"/>
      <c r="EQR229" s="324"/>
      <c r="EQS229" s="324"/>
      <c r="EQT229" s="324"/>
      <c r="EQU229" s="324"/>
      <c r="EQV229" s="324"/>
      <c r="EQW229" s="324"/>
      <c r="EQX229" s="324"/>
      <c r="EQY229" s="324"/>
      <c r="EQZ229" s="324"/>
      <c r="ERA229" s="324"/>
      <c r="ERB229" s="324"/>
      <c r="ERC229" s="324"/>
      <c r="ERD229" s="324"/>
      <c r="ERE229" s="324"/>
      <c r="ERF229" s="324"/>
      <c r="ERG229" s="324"/>
      <c r="ERH229" s="324"/>
      <c r="ERI229" s="324"/>
      <c r="ERJ229" s="324"/>
      <c r="ERK229" s="324"/>
      <c r="ERL229" s="324"/>
      <c r="ERM229" s="324"/>
      <c r="ERN229" s="324"/>
      <c r="ERO229" s="324"/>
      <c r="ERP229" s="324"/>
      <c r="ERQ229" s="324"/>
      <c r="ERR229" s="324"/>
      <c r="ERS229" s="324"/>
      <c r="ERT229" s="324"/>
      <c r="ERU229" s="324"/>
      <c r="ERV229" s="324"/>
      <c r="ERW229" s="324"/>
      <c r="ERX229" s="324"/>
      <c r="ERY229" s="324"/>
      <c r="ERZ229" s="324"/>
      <c r="ESA229" s="324"/>
      <c r="ESB229" s="324"/>
      <c r="ESC229" s="324"/>
      <c r="ESD229" s="324"/>
      <c r="ESE229" s="324"/>
      <c r="ESF229" s="324"/>
      <c r="ESG229" s="324"/>
      <c r="ESH229" s="324"/>
      <c r="ESI229" s="324"/>
      <c r="ESJ229" s="324"/>
      <c r="ESK229" s="324"/>
      <c r="ESL229" s="324"/>
      <c r="ESM229" s="324"/>
      <c r="ESN229" s="324"/>
      <c r="ESO229" s="324"/>
      <c r="ESP229" s="324"/>
      <c r="ESQ229" s="324"/>
      <c r="ESR229" s="324"/>
      <c r="ESS229" s="324"/>
      <c r="EST229" s="324"/>
      <c r="ESU229" s="324"/>
      <c r="ESV229" s="324"/>
      <c r="ESW229" s="324"/>
      <c r="ESX229" s="324"/>
      <c r="ESY229" s="324"/>
      <c r="ESZ229" s="324"/>
      <c r="ETA229" s="324"/>
      <c r="ETB229" s="324"/>
      <c r="ETC229" s="324"/>
      <c r="ETD229" s="324"/>
      <c r="ETE229" s="324"/>
      <c r="ETF229" s="324"/>
      <c r="ETG229" s="324"/>
      <c r="ETH229" s="324"/>
      <c r="ETI229" s="324"/>
      <c r="ETJ229" s="324"/>
      <c r="ETK229" s="324"/>
      <c r="ETL229" s="324"/>
      <c r="ETM229" s="324"/>
      <c r="ETN229" s="324"/>
      <c r="ETO229" s="324"/>
      <c r="ETP229" s="324"/>
      <c r="ETQ229" s="324"/>
      <c r="ETR229" s="324"/>
      <c r="ETS229" s="324"/>
      <c r="ETT229" s="324"/>
      <c r="ETU229" s="324"/>
      <c r="ETV229" s="324"/>
      <c r="ETW229" s="324"/>
      <c r="ETX229" s="324"/>
      <c r="ETY229" s="324"/>
      <c r="ETZ229" s="324"/>
      <c r="EUA229" s="324"/>
      <c r="EUB229" s="324"/>
      <c r="EUC229" s="324"/>
      <c r="EUD229" s="324"/>
      <c r="EUE229" s="324"/>
      <c r="EUF229" s="324"/>
      <c r="EUG229" s="324"/>
      <c r="EUH229" s="324"/>
      <c r="EUI229" s="324"/>
      <c r="EUJ229" s="324"/>
      <c r="EUK229" s="324"/>
      <c r="EUL229" s="324"/>
      <c r="EUM229" s="324"/>
      <c r="EUN229" s="324"/>
      <c r="EUO229" s="324"/>
      <c r="EUP229" s="324"/>
      <c r="EUQ229" s="324"/>
      <c r="EUR229" s="324"/>
      <c r="EUS229" s="324"/>
      <c r="EUT229" s="324"/>
      <c r="EUU229" s="324"/>
      <c r="EUV229" s="324"/>
      <c r="EUW229" s="324"/>
      <c r="EUX229" s="324"/>
      <c r="EUY229" s="324"/>
      <c r="EUZ229" s="324"/>
      <c r="EVA229" s="324"/>
      <c r="EVB229" s="324"/>
      <c r="EVC229" s="324"/>
      <c r="EVD229" s="324"/>
      <c r="EVE229" s="324"/>
      <c r="EVF229" s="324"/>
      <c r="EVG229" s="324"/>
      <c r="EVH229" s="324"/>
      <c r="EVI229" s="324"/>
      <c r="EVJ229" s="324"/>
      <c r="EVK229" s="324"/>
      <c r="EVL229" s="324"/>
      <c r="EVM229" s="324"/>
      <c r="EVN229" s="324"/>
      <c r="EVO229" s="324"/>
      <c r="EVP229" s="324"/>
      <c r="EVQ229" s="324"/>
      <c r="EVR229" s="324"/>
      <c r="EVS229" s="324"/>
      <c r="EVT229" s="324"/>
      <c r="EVU229" s="324"/>
      <c r="EVV229" s="324"/>
      <c r="EVW229" s="324"/>
      <c r="EVX229" s="324"/>
      <c r="EVY229" s="324"/>
      <c r="EVZ229" s="324"/>
      <c r="EWA229" s="324"/>
      <c r="EWB229" s="324"/>
      <c r="EWC229" s="324"/>
      <c r="EWD229" s="324"/>
      <c r="EWE229" s="324"/>
      <c r="EWF229" s="324"/>
      <c r="EWG229" s="324"/>
      <c r="EWH229" s="324"/>
      <c r="EWI229" s="324"/>
      <c r="EWJ229" s="324"/>
      <c r="EWK229" s="324"/>
      <c r="EWL229" s="324"/>
      <c r="EWM229" s="324"/>
      <c r="EWN229" s="324"/>
      <c r="EWO229" s="324"/>
      <c r="EWP229" s="324"/>
      <c r="EWQ229" s="324"/>
      <c r="EWR229" s="324"/>
      <c r="EWS229" s="324"/>
      <c r="EWT229" s="324"/>
      <c r="EWU229" s="324"/>
      <c r="EWV229" s="324"/>
      <c r="EWW229" s="324"/>
      <c r="EWX229" s="324"/>
      <c r="EWY229" s="324"/>
      <c r="EWZ229" s="324"/>
      <c r="EXA229" s="324"/>
      <c r="EXB229" s="324"/>
      <c r="EXC229" s="324"/>
      <c r="EXD229" s="324"/>
      <c r="EXE229" s="324"/>
      <c r="EXF229" s="324"/>
      <c r="EXG229" s="324"/>
      <c r="EXH229" s="324"/>
      <c r="EXI229" s="324"/>
      <c r="EXJ229" s="324"/>
      <c r="EXK229" s="324"/>
      <c r="EXL229" s="324"/>
      <c r="EXM229" s="324"/>
      <c r="EXN229" s="324"/>
      <c r="EXO229" s="324"/>
      <c r="EXP229" s="324"/>
      <c r="EXQ229" s="324"/>
      <c r="EXR229" s="324"/>
      <c r="EXS229" s="324"/>
      <c r="EXT229" s="324"/>
      <c r="EXU229" s="324"/>
      <c r="EXV229" s="324"/>
      <c r="EXW229" s="324"/>
      <c r="EXX229" s="324"/>
      <c r="EXY229" s="324"/>
      <c r="EXZ229" s="324"/>
      <c r="EYA229" s="324"/>
      <c r="EYB229" s="324"/>
      <c r="EYC229" s="324"/>
      <c r="EYD229" s="324"/>
      <c r="EYE229" s="324"/>
      <c r="EYF229" s="324"/>
      <c r="EYG229" s="324"/>
      <c r="EYH229" s="324"/>
      <c r="EYI229" s="324"/>
      <c r="EYJ229" s="324"/>
      <c r="EYK229" s="324"/>
      <c r="EYL229" s="324"/>
      <c r="EYM229" s="324"/>
      <c r="EYN229" s="324"/>
      <c r="EYO229" s="324"/>
      <c r="EYP229" s="324"/>
      <c r="EYQ229" s="324"/>
      <c r="EYR229" s="324"/>
      <c r="EYS229" s="324"/>
      <c r="EYT229" s="324"/>
      <c r="EYU229" s="324"/>
      <c r="EYV229" s="324"/>
      <c r="EYW229" s="324"/>
      <c r="EYX229" s="324"/>
      <c r="EYY229" s="324"/>
      <c r="EYZ229" s="324"/>
      <c r="EZA229" s="324"/>
      <c r="EZB229" s="324"/>
      <c r="EZC229" s="324"/>
      <c r="EZD229" s="324"/>
      <c r="EZE229" s="324"/>
      <c r="EZF229" s="324"/>
      <c r="EZG229" s="324"/>
      <c r="EZH229" s="324"/>
      <c r="EZI229" s="324"/>
      <c r="EZJ229" s="324"/>
      <c r="EZK229" s="324"/>
      <c r="EZL229" s="324"/>
      <c r="EZM229" s="324"/>
      <c r="EZN229" s="324"/>
      <c r="EZO229" s="324"/>
      <c r="EZP229" s="324"/>
      <c r="EZQ229" s="324"/>
      <c r="EZR229" s="324"/>
      <c r="EZS229" s="324"/>
      <c r="EZT229" s="324"/>
      <c r="EZU229" s="324"/>
      <c r="EZV229" s="324"/>
      <c r="EZW229" s="324"/>
      <c r="EZX229" s="324"/>
      <c r="EZY229" s="324"/>
      <c r="EZZ229" s="324"/>
      <c r="FAA229" s="324"/>
      <c r="FAB229" s="324"/>
      <c r="FAC229" s="324"/>
      <c r="FAD229" s="324"/>
      <c r="FAE229" s="324"/>
      <c r="FAF229" s="324"/>
      <c r="FAG229" s="324"/>
      <c r="FAH229" s="324"/>
      <c r="FAI229" s="324"/>
      <c r="FAJ229" s="324"/>
      <c r="FAK229" s="324"/>
      <c r="FAL229" s="324"/>
      <c r="FAM229" s="324"/>
      <c r="FAN229" s="324"/>
      <c r="FAO229" s="324"/>
      <c r="FAP229" s="324"/>
      <c r="FAQ229" s="324"/>
      <c r="FAR229" s="324"/>
      <c r="FAS229" s="324"/>
      <c r="FAT229" s="324"/>
      <c r="FAU229" s="324"/>
      <c r="FAV229" s="324"/>
      <c r="FAW229" s="324"/>
      <c r="FAX229" s="324"/>
      <c r="FAY229" s="324"/>
      <c r="FAZ229" s="324"/>
      <c r="FBA229" s="324"/>
      <c r="FBB229" s="324"/>
      <c r="FBC229" s="324"/>
      <c r="FBD229" s="324"/>
      <c r="FBE229" s="324"/>
      <c r="FBF229" s="324"/>
      <c r="FBG229" s="324"/>
      <c r="FBH229" s="324"/>
      <c r="FBI229" s="324"/>
      <c r="FBJ229" s="324"/>
      <c r="FBK229" s="324"/>
      <c r="FBL229" s="324"/>
      <c r="FBM229" s="324"/>
      <c r="FBN229" s="324"/>
      <c r="FBO229" s="324"/>
      <c r="FBP229" s="324"/>
      <c r="FBQ229" s="324"/>
      <c r="FBR229" s="324"/>
      <c r="FBS229" s="324"/>
      <c r="FBT229" s="324"/>
      <c r="FBU229" s="324"/>
      <c r="FBV229" s="324"/>
      <c r="FBW229" s="324"/>
      <c r="FBX229" s="324"/>
      <c r="FBY229" s="324"/>
      <c r="FBZ229" s="324"/>
      <c r="FCA229" s="324"/>
      <c r="FCB229" s="324"/>
      <c r="FCC229" s="324"/>
      <c r="FCD229" s="324"/>
      <c r="FCE229" s="324"/>
      <c r="FCF229" s="324"/>
      <c r="FCG229" s="324"/>
      <c r="FCH229" s="324"/>
      <c r="FCI229" s="324"/>
      <c r="FCJ229" s="324"/>
      <c r="FCK229" s="324"/>
      <c r="FCL229" s="324"/>
      <c r="FCM229" s="324"/>
      <c r="FCN229" s="324"/>
      <c r="FCO229" s="324"/>
      <c r="FCP229" s="324"/>
      <c r="FCQ229" s="324"/>
      <c r="FCR229" s="324"/>
      <c r="FCS229" s="324"/>
      <c r="FCT229" s="324"/>
      <c r="FCU229" s="324"/>
      <c r="FCV229" s="324"/>
      <c r="FCW229" s="324"/>
      <c r="FCX229" s="324"/>
      <c r="FCY229" s="324"/>
      <c r="FCZ229" s="324"/>
      <c r="FDA229" s="324"/>
      <c r="FDB229" s="324"/>
      <c r="FDC229" s="324"/>
      <c r="FDD229" s="324"/>
      <c r="FDE229" s="324"/>
      <c r="FDF229" s="324"/>
      <c r="FDG229" s="324"/>
      <c r="FDH229" s="324"/>
      <c r="FDI229" s="324"/>
      <c r="FDJ229" s="324"/>
      <c r="FDK229" s="324"/>
      <c r="FDL229" s="324"/>
      <c r="FDM229" s="324"/>
      <c r="FDN229" s="324"/>
      <c r="FDO229" s="324"/>
      <c r="FDP229" s="324"/>
      <c r="FDQ229" s="324"/>
      <c r="FDR229" s="324"/>
      <c r="FDS229" s="324"/>
      <c r="FDT229" s="324"/>
      <c r="FDU229" s="324"/>
      <c r="FDV229" s="324"/>
      <c r="FDW229" s="324"/>
      <c r="FDX229" s="324"/>
      <c r="FDY229" s="324"/>
      <c r="FDZ229" s="324"/>
      <c r="FEA229" s="324"/>
      <c r="FEB229" s="324"/>
      <c r="FEC229" s="324"/>
      <c r="FED229" s="324"/>
      <c r="FEE229" s="324"/>
      <c r="FEF229" s="324"/>
      <c r="FEG229" s="324"/>
      <c r="FEH229" s="324"/>
      <c r="FEI229" s="324"/>
      <c r="FEJ229" s="324"/>
      <c r="FEK229" s="324"/>
      <c r="FEL229" s="324"/>
      <c r="FEM229" s="324"/>
      <c r="FEN229" s="324"/>
      <c r="FEO229" s="324"/>
      <c r="FEP229" s="324"/>
      <c r="FEQ229" s="324"/>
      <c r="FER229" s="324"/>
      <c r="FES229" s="324"/>
      <c r="FET229" s="324"/>
      <c r="FEU229" s="324"/>
      <c r="FEV229" s="324"/>
      <c r="FEW229" s="324"/>
      <c r="FEX229" s="324"/>
      <c r="FEY229" s="324"/>
      <c r="FEZ229" s="324"/>
      <c r="FFA229" s="324"/>
      <c r="FFB229" s="324"/>
      <c r="FFC229" s="324"/>
      <c r="FFD229" s="324"/>
      <c r="FFE229" s="324"/>
      <c r="FFF229" s="324"/>
      <c r="FFG229" s="324"/>
      <c r="FFH229" s="324"/>
      <c r="FFI229" s="324"/>
      <c r="FFJ229" s="324"/>
      <c r="FFK229" s="324"/>
      <c r="FFL229" s="324"/>
      <c r="FFM229" s="324"/>
      <c r="FFN229" s="324"/>
      <c r="FFO229" s="324"/>
      <c r="FFP229" s="324"/>
      <c r="FFQ229" s="324"/>
      <c r="FFR229" s="324"/>
      <c r="FFS229" s="324"/>
      <c r="FFT229" s="324"/>
      <c r="FFU229" s="324"/>
      <c r="FFV229" s="324"/>
      <c r="FFW229" s="324"/>
      <c r="FFX229" s="324"/>
      <c r="FFY229" s="324"/>
      <c r="FFZ229" s="324"/>
      <c r="FGA229" s="324"/>
      <c r="FGB229" s="324"/>
      <c r="FGC229" s="324"/>
      <c r="FGD229" s="324"/>
      <c r="FGE229" s="324"/>
      <c r="FGF229" s="324"/>
      <c r="FGG229" s="324"/>
      <c r="FGH229" s="324"/>
      <c r="FGI229" s="324"/>
      <c r="FGJ229" s="324"/>
      <c r="FGK229" s="324"/>
      <c r="FGL229" s="324"/>
      <c r="FGM229" s="324"/>
      <c r="FGN229" s="324"/>
      <c r="FGO229" s="324"/>
      <c r="FGP229" s="324"/>
      <c r="FGQ229" s="324"/>
      <c r="FGR229" s="324"/>
      <c r="FGS229" s="324"/>
      <c r="FGT229" s="324"/>
      <c r="FGU229" s="324"/>
      <c r="FGV229" s="324"/>
      <c r="FGW229" s="324"/>
      <c r="FGX229" s="324"/>
      <c r="FGY229" s="324"/>
      <c r="FGZ229" s="324"/>
      <c r="FHA229" s="324"/>
      <c r="FHB229" s="324"/>
      <c r="FHC229" s="324"/>
      <c r="FHD229" s="324"/>
      <c r="FHE229" s="324"/>
      <c r="FHF229" s="324"/>
      <c r="FHG229" s="324"/>
      <c r="FHH229" s="324"/>
      <c r="FHI229" s="324"/>
      <c r="FHJ229" s="324"/>
      <c r="FHK229" s="324"/>
      <c r="FHL229" s="324"/>
      <c r="FHM229" s="324"/>
      <c r="FHN229" s="324"/>
      <c r="FHO229" s="324"/>
      <c r="FHP229" s="324"/>
      <c r="FHQ229" s="324"/>
      <c r="FHR229" s="324"/>
      <c r="FHS229" s="324"/>
      <c r="FHT229" s="324"/>
      <c r="FHU229" s="324"/>
      <c r="FHV229" s="324"/>
      <c r="FHW229" s="324"/>
      <c r="FHX229" s="324"/>
      <c r="FHY229" s="324"/>
      <c r="FHZ229" s="324"/>
      <c r="FIA229" s="324"/>
      <c r="FIB229" s="324"/>
      <c r="FIC229" s="324"/>
      <c r="FID229" s="324"/>
      <c r="FIE229" s="324"/>
      <c r="FIF229" s="324"/>
      <c r="FIG229" s="324"/>
      <c r="FIH229" s="324"/>
      <c r="FII229" s="324"/>
      <c r="FIJ229" s="324"/>
      <c r="FIK229" s="324"/>
      <c r="FIL229" s="324"/>
      <c r="FIM229" s="324"/>
      <c r="FIN229" s="324"/>
      <c r="FIO229" s="324"/>
      <c r="FIP229" s="324"/>
      <c r="FIQ229" s="324"/>
      <c r="FIR229" s="324"/>
      <c r="FIS229" s="324"/>
      <c r="FIT229" s="324"/>
      <c r="FIU229" s="324"/>
      <c r="FIV229" s="324"/>
      <c r="FIW229" s="324"/>
      <c r="FIX229" s="324"/>
      <c r="FIY229" s="324"/>
      <c r="FIZ229" s="324"/>
      <c r="FJA229" s="324"/>
      <c r="FJB229" s="324"/>
      <c r="FJC229" s="324"/>
      <c r="FJD229" s="324"/>
      <c r="FJE229" s="324"/>
      <c r="FJF229" s="324"/>
      <c r="FJG229" s="324"/>
      <c r="FJH229" s="324"/>
      <c r="FJI229" s="324"/>
      <c r="FJJ229" s="324"/>
      <c r="FJK229" s="324"/>
      <c r="FJL229" s="324"/>
      <c r="FJM229" s="324"/>
      <c r="FJN229" s="324"/>
      <c r="FJO229" s="324"/>
      <c r="FJP229" s="324"/>
      <c r="FJQ229" s="324"/>
      <c r="FJR229" s="324"/>
      <c r="FJS229" s="324"/>
      <c r="FJT229" s="324"/>
      <c r="FJU229" s="324"/>
      <c r="FJV229" s="324"/>
      <c r="FJW229" s="324"/>
      <c r="FJX229" s="324"/>
      <c r="FJY229" s="324"/>
      <c r="FJZ229" s="324"/>
      <c r="FKA229" s="324"/>
      <c r="FKB229" s="324"/>
      <c r="FKC229" s="324"/>
      <c r="FKD229" s="324"/>
      <c r="FKE229" s="324"/>
      <c r="FKF229" s="324"/>
      <c r="FKG229" s="324"/>
      <c r="FKH229" s="324"/>
      <c r="FKI229" s="324"/>
      <c r="FKJ229" s="324"/>
      <c r="FKK229" s="324"/>
      <c r="FKL229" s="324"/>
      <c r="FKM229" s="324"/>
      <c r="FKN229" s="324"/>
      <c r="FKO229" s="324"/>
      <c r="FKP229" s="324"/>
      <c r="FKQ229" s="324"/>
      <c r="FKR229" s="324"/>
      <c r="FKS229" s="324"/>
      <c r="FKT229" s="324"/>
      <c r="FKU229" s="324"/>
      <c r="FKV229" s="324"/>
      <c r="FKW229" s="324"/>
      <c r="FKX229" s="324"/>
      <c r="FKY229" s="324"/>
      <c r="FKZ229" s="324"/>
      <c r="FLA229" s="324"/>
      <c r="FLB229" s="324"/>
      <c r="FLC229" s="324"/>
      <c r="FLD229" s="324"/>
      <c r="FLE229" s="324"/>
      <c r="FLF229" s="324"/>
      <c r="FLG229" s="324"/>
      <c r="FLH229" s="324"/>
      <c r="FLI229" s="324"/>
      <c r="FLJ229" s="324"/>
      <c r="FLK229" s="324"/>
      <c r="FLL229" s="324"/>
      <c r="FLM229" s="324"/>
      <c r="FLN229" s="324"/>
      <c r="FLO229" s="324"/>
      <c r="FLP229" s="324"/>
      <c r="FLQ229" s="324"/>
      <c r="FLR229" s="324"/>
      <c r="FLS229" s="324"/>
      <c r="FLT229" s="324"/>
      <c r="FLU229" s="324"/>
      <c r="FLV229" s="324"/>
      <c r="FLW229" s="324"/>
      <c r="FLX229" s="324"/>
      <c r="FLY229" s="324"/>
      <c r="FLZ229" s="324"/>
      <c r="FMA229" s="324"/>
      <c r="FMB229" s="324"/>
      <c r="FMC229" s="324"/>
      <c r="FMD229" s="324"/>
      <c r="FME229" s="324"/>
      <c r="FMF229" s="324"/>
      <c r="FMG229" s="324"/>
      <c r="FMH229" s="324"/>
      <c r="FMI229" s="324"/>
      <c r="FMJ229" s="324"/>
      <c r="FMK229" s="324"/>
      <c r="FML229" s="324"/>
      <c r="FMM229" s="324"/>
      <c r="FMN229" s="324"/>
      <c r="FMO229" s="324"/>
      <c r="FMP229" s="324"/>
      <c r="FMQ229" s="324"/>
      <c r="FMR229" s="324"/>
      <c r="FMS229" s="324"/>
      <c r="FMT229" s="324"/>
      <c r="FMU229" s="324"/>
      <c r="FMV229" s="324"/>
      <c r="FMW229" s="324"/>
      <c r="FMX229" s="324"/>
      <c r="FMY229" s="324"/>
      <c r="FMZ229" s="324"/>
      <c r="FNA229" s="324"/>
      <c r="FNB229" s="324"/>
      <c r="FNC229" s="324"/>
      <c r="FND229" s="324"/>
      <c r="FNE229" s="324"/>
      <c r="FNF229" s="324"/>
      <c r="FNG229" s="324"/>
      <c r="FNH229" s="324"/>
      <c r="FNI229" s="324"/>
      <c r="FNJ229" s="324"/>
      <c r="FNK229" s="324"/>
      <c r="FNL229" s="324"/>
      <c r="FNM229" s="324"/>
      <c r="FNN229" s="324"/>
      <c r="FNO229" s="324"/>
      <c r="FNP229" s="324"/>
      <c r="FNQ229" s="324"/>
      <c r="FNR229" s="324"/>
      <c r="FNS229" s="324"/>
      <c r="FNT229" s="324"/>
      <c r="FNU229" s="324"/>
      <c r="FNV229" s="324"/>
      <c r="FNW229" s="324"/>
      <c r="FNX229" s="324"/>
      <c r="FNY229" s="324"/>
      <c r="FNZ229" s="324"/>
      <c r="FOA229" s="324"/>
      <c r="FOB229" s="324"/>
      <c r="FOC229" s="324"/>
      <c r="FOD229" s="324"/>
      <c r="FOE229" s="324"/>
      <c r="FOF229" s="324"/>
      <c r="FOG229" s="324"/>
      <c r="FOH229" s="324"/>
      <c r="FOI229" s="324"/>
      <c r="FOJ229" s="324"/>
      <c r="FOK229" s="324"/>
      <c r="FOL229" s="324"/>
      <c r="FOM229" s="324"/>
      <c r="FON229" s="324"/>
      <c r="FOO229" s="324"/>
      <c r="FOP229" s="324"/>
      <c r="FOQ229" s="324"/>
      <c r="FOR229" s="324"/>
      <c r="FOS229" s="324"/>
      <c r="FOT229" s="324"/>
      <c r="FOU229" s="324"/>
      <c r="FOV229" s="324"/>
      <c r="FOW229" s="324"/>
      <c r="FOX229" s="324"/>
      <c r="FOY229" s="324"/>
      <c r="FOZ229" s="324"/>
      <c r="FPA229" s="324"/>
      <c r="FPB229" s="324"/>
      <c r="FPC229" s="324"/>
      <c r="FPD229" s="324"/>
      <c r="FPE229" s="324"/>
      <c r="FPF229" s="324"/>
      <c r="FPG229" s="324"/>
      <c r="FPH229" s="324"/>
      <c r="FPI229" s="324"/>
      <c r="FPJ229" s="324"/>
      <c r="FPK229" s="324"/>
      <c r="FPL229" s="324"/>
      <c r="FPM229" s="324"/>
      <c r="FPN229" s="324"/>
      <c r="FPO229" s="324"/>
      <c r="FPP229" s="324"/>
      <c r="FPQ229" s="324"/>
      <c r="FPR229" s="324"/>
      <c r="FPS229" s="324"/>
      <c r="FPT229" s="324"/>
      <c r="FPU229" s="324"/>
      <c r="FPV229" s="324"/>
      <c r="FPW229" s="324"/>
      <c r="FPX229" s="324"/>
      <c r="FPY229" s="324"/>
      <c r="FPZ229" s="324"/>
      <c r="FQA229" s="324"/>
      <c r="FQB229" s="324"/>
      <c r="FQC229" s="324"/>
      <c r="FQD229" s="324"/>
      <c r="FQE229" s="324"/>
      <c r="FQF229" s="324"/>
      <c r="FQG229" s="324"/>
      <c r="FQH229" s="324"/>
      <c r="FQI229" s="324"/>
      <c r="FQJ229" s="324"/>
      <c r="FQK229" s="324"/>
      <c r="FQL229" s="324"/>
      <c r="FQM229" s="324"/>
      <c r="FQN229" s="324"/>
      <c r="FQO229" s="324"/>
      <c r="FQP229" s="324"/>
      <c r="FQQ229" s="324"/>
      <c r="FQR229" s="324"/>
      <c r="FQS229" s="324"/>
      <c r="FQT229" s="324"/>
      <c r="FQU229" s="324"/>
      <c r="FQV229" s="324"/>
      <c r="FQW229" s="324"/>
      <c r="FQX229" s="324"/>
      <c r="FQY229" s="324"/>
      <c r="FQZ229" s="324"/>
      <c r="FRA229" s="324"/>
      <c r="FRB229" s="324"/>
      <c r="FRC229" s="324"/>
      <c r="FRD229" s="324"/>
      <c r="FRE229" s="324"/>
      <c r="FRF229" s="324"/>
      <c r="FRG229" s="324"/>
      <c r="FRH229" s="324"/>
      <c r="FRI229" s="324"/>
      <c r="FRJ229" s="324"/>
      <c r="FRK229" s="324"/>
      <c r="FRL229" s="324"/>
      <c r="FRM229" s="324"/>
      <c r="FRN229" s="324"/>
      <c r="FRO229" s="324"/>
      <c r="FRP229" s="324"/>
      <c r="FRQ229" s="324"/>
      <c r="FRR229" s="324"/>
      <c r="FRS229" s="324"/>
      <c r="FRT229" s="324"/>
      <c r="FRU229" s="324"/>
      <c r="FRV229" s="324"/>
      <c r="FRW229" s="324"/>
      <c r="FRX229" s="324"/>
      <c r="FRY229" s="324"/>
      <c r="FRZ229" s="324"/>
      <c r="FSA229" s="324"/>
      <c r="FSB229" s="324"/>
      <c r="FSC229" s="324"/>
      <c r="FSD229" s="324"/>
      <c r="FSE229" s="324"/>
      <c r="FSF229" s="324"/>
      <c r="FSG229" s="324"/>
      <c r="FSH229" s="324"/>
      <c r="FSI229" s="324"/>
      <c r="FSJ229" s="324"/>
      <c r="FSK229" s="324"/>
      <c r="FSL229" s="324"/>
      <c r="FSM229" s="324"/>
      <c r="FSN229" s="324"/>
      <c r="FSO229" s="324"/>
      <c r="FSP229" s="324"/>
      <c r="FSQ229" s="324"/>
      <c r="FSR229" s="324"/>
      <c r="FSS229" s="324"/>
      <c r="FST229" s="324"/>
      <c r="FSU229" s="324"/>
      <c r="FSV229" s="324"/>
      <c r="FSW229" s="324"/>
      <c r="FSX229" s="324"/>
      <c r="FSY229" s="324"/>
      <c r="FSZ229" s="324"/>
      <c r="FTA229" s="324"/>
      <c r="FTB229" s="324"/>
      <c r="FTC229" s="324"/>
      <c r="FTD229" s="324"/>
      <c r="FTE229" s="324"/>
      <c r="FTF229" s="324"/>
      <c r="FTG229" s="324"/>
      <c r="FTH229" s="324"/>
      <c r="FTI229" s="324"/>
      <c r="FTJ229" s="324"/>
      <c r="FTK229" s="324"/>
      <c r="FTL229" s="324"/>
      <c r="FTM229" s="324"/>
      <c r="FTN229" s="324"/>
      <c r="FTO229" s="324"/>
      <c r="FTP229" s="324"/>
      <c r="FTQ229" s="324"/>
      <c r="FTR229" s="324"/>
      <c r="FTS229" s="324"/>
      <c r="FTT229" s="324"/>
      <c r="FTU229" s="324"/>
      <c r="FTV229" s="324"/>
      <c r="FTW229" s="324"/>
      <c r="FTX229" s="324"/>
      <c r="FTY229" s="324"/>
      <c r="FTZ229" s="324"/>
      <c r="FUA229" s="324"/>
      <c r="FUB229" s="324"/>
      <c r="FUC229" s="324"/>
      <c r="FUD229" s="324"/>
      <c r="FUE229" s="324"/>
      <c r="FUF229" s="324"/>
      <c r="FUG229" s="324"/>
      <c r="FUH229" s="324"/>
      <c r="FUI229" s="324"/>
      <c r="FUJ229" s="324"/>
      <c r="FUK229" s="324"/>
      <c r="FUL229" s="324"/>
      <c r="FUM229" s="324"/>
      <c r="FUN229" s="324"/>
      <c r="FUO229" s="324"/>
      <c r="FUP229" s="324"/>
      <c r="FUQ229" s="324"/>
      <c r="FUR229" s="324"/>
      <c r="FUS229" s="324"/>
      <c r="FUT229" s="324"/>
      <c r="FUU229" s="324"/>
      <c r="FUV229" s="324"/>
      <c r="FUW229" s="324"/>
      <c r="FUX229" s="324"/>
      <c r="FUY229" s="324"/>
      <c r="FUZ229" s="324"/>
      <c r="FVA229" s="324"/>
      <c r="FVB229" s="324"/>
      <c r="FVC229" s="324"/>
      <c r="FVD229" s="324"/>
      <c r="FVE229" s="324"/>
      <c r="FVF229" s="324"/>
      <c r="FVG229" s="324"/>
      <c r="FVH229" s="324"/>
      <c r="FVI229" s="324"/>
      <c r="FVJ229" s="324"/>
      <c r="FVK229" s="324"/>
      <c r="FVL229" s="324"/>
      <c r="FVM229" s="324"/>
      <c r="FVN229" s="324"/>
      <c r="FVO229" s="324"/>
      <c r="FVP229" s="324"/>
      <c r="FVQ229" s="324"/>
      <c r="FVR229" s="324"/>
      <c r="FVS229" s="324"/>
      <c r="FVT229" s="324"/>
      <c r="FVU229" s="324"/>
      <c r="FVV229" s="324"/>
      <c r="FVW229" s="324"/>
      <c r="FVX229" s="324"/>
      <c r="FVY229" s="324"/>
      <c r="FVZ229" s="324"/>
      <c r="FWA229" s="324"/>
      <c r="FWB229" s="324"/>
      <c r="FWC229" s="324"/>
      <c r="FWD229" s="324"/>
      <c r="FWE229" s="324"/>
      <c r="FWF229" s="324"/>
      <c r="FWG229" s="324"/>
      <c r="FWH229" s="324"/>
      <c r="FWI229" s="324"/>
      <c r="FWJ229" s="324"/>
      <c r="FWK229" s="324"/>
      <c r="FWL229" s="324"/>
      <c r="FWM229" s="324"/>
      <c r="FWN229" s="324"/>
      <c r="FWO229" s="324"/>
      <c r="FWP229" s="324"/>
      <c r="FWQ229" s="324"/>
      <c r="FWR229" s="324"/>
      <c r="FWS229" s="324"/>
      <c r="FWT229" s="324"/>
      <c r="FWU229" s="324"/>
      <c r="FWV229" s="324"/>
      <c r="FWW229" s="324"/>
      <c r="FWX229" s="324"/>
      <c r="FWY229" s="324"/>
      <c r="FWZ229" s="324"/>
      <c r="FXA229" s="324"/>
      <c r="FXB229" s="324"/>
      <c r="FXC229" s="324"/>
      <c r="FXD229" s="324"/>
      <c r="FXE229" s="324"/>
      <c r="FXF229" s="324"/>
      <c r="FXG229" s="324"/>
      <c r="FXH229" s="324"/>
      <c r="FXI229" s="324"/>
      <c r="FXJ229" s="324"/>
      <c r="FXK229" s="324"/>
      <c r="FXL229" s="324"/>
      <c r="FXM229" s="324"/>
      <c r="FXN229" s="324"/>
      <c r="FXO229" s="324"/>
      <c r="FXP229" s="324"/>
      <c r="FXQ229" s="324"/>
      <c r="FXR229" s="324"/>
      <c r="FXS229" s="324"/>
      <c r="FXT229" s="324"/>
      <c r="FXU229" s="324"/>
      <c r="FXV229" s="324"/>
      <c r="FXW229" s="324"/>
      <c r="FXX229" s="324"/>
      <c r="FXY229" s="324"/>
      <c r="FXZ229" s="324"/>
      <c r="FYA229" s="324"/>
      <c r="FYB229" s="324"/>
      <c r="FYC229" s="324"/>
      <c r="FYD229" s="324"/>
      <c r="FYE229" s="324"/>
      <c r="FYF229" s="324"/>
      <c r="FYG229" s="324"/>
      <c r="FYH229" s="324"/>
      <c r="FYI229" s="324"/>
      <c r="FYJ229" s="324"/>
      <c r="FYK229" s="324"/>
      <c r="FYL229" s="324"/>
      <c r="FYM229" s="324"/>
      <c r="FYN229" s="324"/>
      <c r="FYO229" s="324"/>
      <c r="FYP229" s="324"/>
      <c r="FYQ229" s="324"/>
      <c r="FYR229" s="324"/>
      <c r="FYS229" s="324"/>
      <c r="FYT229" s="324"/>
      <c r="FYU229" s="324"/>
      <c r="FYV229" s="324"/>
      <c r="FYW229" s="324"/>
      <c r="FYX229" s="324"/>
      <c r="FYY229" s="324"/>
      <c r="FYZ229" s="324"/>
      <c r="FZA229" s="324"/>
      <c r="FZB229" s="324"/>
      <c r="FZC229" s="324"/>
      <c r="FZD229" s="324"/>
      <c r="FZE229" s="324"/>
      <c r="FZF229" s="324"/>
      <c r="FZG229" s="324"/>
      <c r="FZH229" s="324"/>
      <c r="FZI229" s="324"/>
      <c r="FZJ229" s="324"/>
      <c r="FZK229" s="324"/>
      <c r="FZL229" s="324"/>
      <c r="FZM229" s="324"/>
      <c r="FZN229" s="324"/>
      <c r="FZO229" s="324"/>
      <c r="FZP229" s="324"/>
      <c r="FZQ229" s="324"/>
      <c r="FZR229" s="324"/>
      <c r="FZS229" s="324"/>
      <c r="FZT229" s="324"/>
      <c r="FZU229" s="324"/>
      <c r="FZV229" s="324"/>
      <c r="FZW229" s="324"/>
      <c r="FZX229" s="324"/>
      <c r="FZY229" s="324"/>
      <c r="FZZ229" s="324"/>
      <c r="GAA229" s="324"/>
      <c r="GAB229" s="324"/>
      <c r="GAC229" s="324"/>
      <c r="GAD229" s="324"/>
      <c r="GAE229" s="324"/>
      <c r="GAF229" s="324"/>
      <c r="GAG229" s="324"/>
      <c r="GAH229" s="324"/>
      <c r="GAI229" s="324"/>
      <c r="GAJ229" s="324"/>
      <c r="GAK229" s="324"/>
      <c r="GAL229" s="324"/>
      <c r="GAM229" s="324"/>
      <c r="GAN229" s="324"/>
      <c r="GAO229" s="324"/>
      <c r="GAP229" s="324"/>
      <c r="GAQ229" s="324"/>
      <c r="GAR229" s="324"/>
      <c r="GAS229" s="324"/>
      <c r="GAT229" s="324"/>
      <c r="GAU229" s="324"/>
      <c r="GAV229" s="324"/>
      <c r="GAW229" s="324"/>
      <c r="GAX229" s="324"/>
      <c r="GAY229" s="324"/>
      <c r="GAZ229" s="324"/>
      <c r="GBA229" s="324"/>
      <c r="GBB229" s="324"/>
      <c r="GBC229" s="324"/>
      <c r="GBD229" s="324"/>
      <c r="GBE229" s="324"/>
      <c r="GBF229" s="324"/>
      <c r="GBG229" s="324"/>
      <c r="GBH229" s="324"/>
      <c r="GBI229" s="324"/>
      <c r="GBJ229" s="324"/>
      <c r="GBK229" s="324"/>
      <c r="GBL229" s="324"/>
      <c r="GBM229" s="324"/>
      <c r="GBN229" s="324"/>
      <c r="GBO229" s="324"/>
      <c r="GBP229" s="324"/>
      <c r="GBQ229" s="324"/>
      <c r="GBR229" s="324"/>
      <c r="GBS229" s="324"/>
      <c r="GBT229" s="324"/>
      <c r="GBU229" s="324"/>
      <c r="GBV229" s="324"/>
      <c r="GBW229" s="324"/>
      <c r="GBX229" s="324"/>
      <c r="GBY229" s="324"/>
      <c r="GBZ229" s="324"/>
      <c r="GCA229" s="324"/>
      <c r="GCB229" s="324"/>
      <c r="GCC229" s="324"/>
      <c r="GCD229" s="324"/>
      <c r="GCE229" s="324"/>
      <c r="GCF229" s="324"/>
      <c r="GCG229" s="324"/>
      <c r="GCH229" s="324"/>
      <c r="GCI229" s="324"/>
      <c r="GCJ229" s="324"/>
      <c r="GCK229" s="324"/>
      <c r="GCL229" s="324"/>
      <c r="GCM229" s="324"/>
      <c r="GCN229" s="324"/>
      <c r="GCO229" s="324"/>
      <c r="GCP229" s="324"/>
      <c r="GCQ229" s="324"/>
      <c r="GCR229" s="324"/>
      <c r="GCS229" s="324"/>
      <c r="GCT229" s="324"/>
      <c r="GCU229" s="324"/>
      <c r="GCV229" s="324"/>
      <c r="GCW229" s="324"/>
      <c r="GCX229" s="324"/>
      <c r="GCY229" s="324"/>
      <c r="GCZ229" s="324"/>
      <c r="GDA229" s="324"/>
      <c r="GDB229" s="324"/>
      <c r="GDC229" s="324"/>
      <c r="GDD229" s="324"/>
      <c r="GDE229" s="324"/>
      <c r="GDF229" s="324"/>
      <c r="GDG229" s="324"/>
      <c r="GDH229" s="324"/>
      <c r="GDI229" s="324"/>
      <c r="GDJ229" s="324"/>
      <c r="GDK229" s="324"/>
      <c r="GDL229" s="324"/>
      <c r="GDM229" s="324"/>
      <c r="GDN229" s="324"/>
      <c r="GDO229" s="324"/>
      <c r="GDP229" s="324"/>
      <c r="GDQ229" s="324"/>
      <c r="GDR229" s="324"/>
      <c r="GDS229" s="324"/>
      <c r="GDT229" s="324"/>
      <c r="GDU229" s="324"/>
      <c r="GDV229" s="324"/>
      <c r="GDW229" s="324"/>
      <c r="GDX229" s="324"/>
      <c r="GDY229" s="324"/>
      <c r="GDZ229" s="324"/>
      <c r="GEA229" s="324"/>
      <c r="GEB229" s="324"/>
      <c r="GEC229" s="324"/>
      <c r="GED229" s="324"/>
      <c r="GEE229" s="324"/>
      <c r="GEF229" s="324"/>
      <c r="GEG229" s="324"/>
      <c r="GEH229" s="324"/>
      <c r="GEI229" s="324"/>
      <c r="GEJ229" s="324"/>
      <c r="GEK229" s="324"/>
      <c r="GEL229" s="324"/>
      <c r="GEM229" s="324"/>
      <c r="GEN229" s="324"/>
      <c r="GEO229" s="324"/>
      <c r="GEP229" s="324"/>
      <c r="GEQ229" s="324"/>
      <c r="GER229" s="324"/>
      <c r="GES229" s="324"/>
      <c r="GET229" s="324"/>
      <c r="GEU229" s="324"/>
      <c r="GEV229" s="324"/>
      <c r="GEW229" s="324"/>
      <c r="GEX229" s="324"/>
      <c r="GEY229" s="324"/>
      <c r="GEZ229" s="324"/>
      <c r="GFA229" s="324"/>
      <c r="GFB229" s="324"/>
      <c r="GFC229" s="324"/>
      <c r="GFD229" s="324"/>
      <c r="GFE229" s="324"/>
      <c r="GFF229" s="324"/>
      <c r="GFG229" s="324"/>
      <c r="GFH229" s="324"/>
      <c r="GFI229" s="324"/>
      <c r="GFJ229" s="324"/>
      <c r="GFK229" s="324"/>
      <c r="GFL229" s="324"/>
      <c r="GFM229" s="324"/>
      <c r="GFN229" s="324"/>
      <c r="GFO229" s="324"/>
      <c r="GFP229" s="324"/>
      <c r="GFQ229" s="324"/>
      <c r="GFR229" s="324"/>
      <c r="GFS229" s="324"/>
      <c r="GFT229" s="324"/>
      <c r="GFU229" s="324"/>
      <c r="GFV229" s="324"/>
      <c r="GFW229" s="324"/>
      <c r="GFX229" s="324"/>
      <c r="GFY229" s="324"/>
      <c r="GFZ229" s="324"/>
      <c r="GGA229" s="324"/>
      <c r="GGB229" s="324"/>
      <c r="GGC229" s="324"/>
      <c r="GGD229" s="324"/>
      <c r="GGE229" s="324"/>
      <c r="GGF229" s="324"/>
      <c r="GGG229" s="324"/>
      <c r="GGH229" s="324"/>
      <c r="GGI229" s="324"/>
      <c r="GGJ229" s="324"/>
      <c r="GGK229" s="324"/>
      <c r="GGL229" s="324"/>
      <c r="GGM229" s="324"/>
      <c r="GGN229" s="324"/>
      <c r="GGO229" s="324"/>
      <c r="GGP229" s="324"/>
      <c r="GGQ229" s="324"/>
      <c r="GGR229" s="324"/>
      <c r="GGS229" s="324"/>
      <c r="GGT229" s="324"/>
      <c r="GGU229" s="324"/>
      <c r="GGV229" s="324"/>
      <c r="GGW229" s="324"/>
      <c r="GGX229" s="324"/>
      <c r="GGY229" s="324"/>
      <c r="GGZ229" s="324"/>
      <c r="GHA229" s="324"/>
      <c r="GHB229" s="324"/>
      <c r="GHC229" s="324"/>
      <c r="GHD229" s="324"/>
      <c r="GHE229" s="324"/>
      <c r="GHF229" s="324"/>
      <c r="GHG229" s="324"/>
      <c r="GHH229" s="324"/>
      <c r="GHI229" s="324"/>
      <c r="GHJ229" s="324"/>
      <c r="GHK229" s="324"/>
      <c r="GHL229" s="324"/>
      <c r="GHM229" s="324"/>
      <c r="GHN229" s="324"/>
      <c r="GHO229" s="324"/>
      <c r="GHP229" s="324"/>
      <c r="GHQ229" s="324"/>
      <c r="GHR229" s="324"/>
      <c r="GHS229" s="324"/>
      <c r="GHT229" s="324"/>
      <c r="GHU229" s="324"/>
      <c r="GHV229" s="324"/>
      <c r="GHW229" s="324"/>
      <c r="GHX229" s="324"/>
      <c r="GHY229" s="324"/>
      <c r="GHZ229" s="324"/>
      <c r="GIA229" s="324"/>
      <c r="GIB229" s="324"/>
      <c r="GIC229" s="324"/>
      <c r="GID229" s="324"/>
      <c r="GIE229" s="324"/>
      <c r="GIF229" s="324"/>
      <c r="GIG229" s="324"/>
      <c r="GIH229" s="324"/>
      <c r="GII229" s="324"/>
      <c r="GIJ229" s="324"/>
      <c r="GIK229" s="324"/>
      <c r="GIL229" s="324"/>
      <c r="GIM229" s="324"/>
      <c r="GIN229" s="324"/>
      <c r="GIO229" s="324"/>
      <c r="GIP229" s="324"/>
      <c r="GIQ229" s="324"/>
      <c r="GIR229" s="324"/>
      <c r="GIS229" s="324"/>
      <c r="GIT229" s="324"/>
      <c r="GIU229" s="324"/>
      <c r="GIV229" s="324"/>
      <c r="GIW229" s="324"/>
      <c r="GIX229" s="324"/>
      <c r="GIY229" s="324"/>
      <c r="GIZ229" s="324"/>
      <c r="GJA229" s="324"/>
      <c r="GJB229" s="324"/>
      <c r="GJC229" s="324"/>
      <c r="GJD229" s="324"/>
      <c r="GJE229" s="324"/>
      <c r="GJF229" s="324"/>
      <c r="GJG229" s="324"/>
      <c r="GJH229" s="324"/>
      <c r="GJI229" s="324"/>
      <c r="GJJ229" s="324"/>
      <c r="GJK229" s="324"/>
      <c r="GJL229" s="324"/>
      <c r="GJM229" s="324"/>
      <c r="GJN229" s="324"/>
      <c r="GJO229" s="324"/>
      <c r="GJP229" s="324"/>
      <c r="GJQ229" s="324"/>
      <c r="GJR229" s="324"/>
      <c r="GJS229" s="324"/>
      <c r="GJT229" s="324"/>
      <c r="GJU229" s="324"/>
      <c r="GJV229" s="324"/>
      <c r="GJW229" s="324"/>
      <c r="GJX229" s="324"/>
      <c r="GJY229" s="324"/>
      <c r="GJZ229" s="324"/>
      <c r="GKA229" s="324"/>
      <c r="GKB229" s="324"/>
      <c r="GKC229" s="324"/>
      <c r="GKD229" s="324"/>
      <c r="GKE229" s="324"/>
      <c r="GKF229" s="324"/>
      <c r="GKG229" s="324"/>
      <c r="GKH229" s="324"/>
      <c r="GKI229" s="324"/>
      <c r="GKJ229" s="324"/>
      <c r="GKK229" s="324"/>
      <c r="GKL229" s="324"/>
      <c r="GKM229" s="324"/>
      <c r="GKN229" s="324"/>
      <c r="GKO229" s="324"/>
      <c r="GKP229" s="324"/>
      <c r="GKQ229" s="324"/>
      <c r="GKR229" s="324"/>
      <c r="GKS229" s="324"/>
      <c r="GKT229" s="324"/>
      <c r="GKU229" s="324"/>
      <c r="GKV229" s="324"/>
      <c r="GKW229" s="324"/>
      <c r="GKX229" s="324"/>
      <c r="GKY229" s="324"/>
      <c r="GKZ229" s="324"/>
      <c r="GLA229" s="324"/>
      <c r="GLB229" s="324"/>
      <c r="GLC229" s="324"/>
      <c r="GLD229" s="324"/>
      <c r="GLE229" s="324"/>
      <c r="GLF229" s="324"/>
      <c r="GLG229" s="324"/>
      <c r="GLH229" s="324"/>
      <c r="GLI229" s="324"/>
      <c r="GLJ229" s="324"/>
      <c r="GLK229" s="324"/>
      <c r="GLL229" s="324"/>
      <c r="GLM229" s="324"/>
      <c r="GLN229" s="324"/>
      <c r="GLO229" s="324"/>
      <c r="GLP229" s="324"/>
      <c r="GLQ229" s="324"/>
      <c r="GLR229" s="324"/>
      <c r="GLS229" s="324"/>
      <c r="GLT229" s="324"/>
      <c r="GLU229" s="324"/>
      <c r="GLV229" s="324"/>
      <c r="GLW229" s="324"/>
      <c r="GLX229" s="324"/>
      <c r="GLY229" s="324"/>
      <c r="GLZ229" s="324"/>
      <c r="GMA229" s="324"/>
      <c r="GMB229" s="324"/>
      <c r="GMC229" s="324"/>
      <c r="GMD229" s="324"/>
      <c r="GME229" s="324"/>
      <c r="GMF229" s="324"/>
      <c r="GMG229" s="324"/>
      <c r="GMH229" s="324"/>
      <c r="GMI229" s="324"/>
      <c r="GMJ229" s="324"/>
      <c r="GMK229" s="324"/>
      <c r="GML229" s="324"/>
      <c r="GMM229" s="324"/>
      <c r="GMN229" s="324"/>
      <c r="GMO229" s="324"/>
      <c r="GMP229" s="324"/>
      <c r="GMQ229" s="324"/>
      <c r="GMR229" s="324"/>
      <c r="GMS229" s="324"/>
      <c r="GMT229" s="324"/>
      <c r="GMU229" s="324"/>
      <c r="GMV229" s="324"/>
      <c r="GMW229" s="324"/>
      <c r="GMX229" s="324"/>
      <c r="GMY229" s="324"/>
      <c r="GMZ229" s="324"/>
      <c r="GNA229" s="324"/>
      <c r="GNB229" s="324"/>
      <c r="GNC229" s="324"/>
      <c r="GND229" s="324"/>
      <c r="GNE229" s="324"/>
      <c r="GNF229" s="324"/>
      <c r="GNG229" s="324"/>
      <c r="GNH229" s="324"/>
      <c r="GNI229" s="324"/>
      <c r="GNJ229" s="324"/>
      <c r="GNK229" s="324"/>
      <c r="GNL229" s="324"/>
      <c r="GNM229" s="324"/>
      <c r="GNN229" s="324"/>
      <c r="GNO229" s="324"/>
      <c r="GNP229" s="324"/>
      <c r="GNQ229" s="324"/>
      <c r="GNR229" s="324"/>
      <c r="GNS229" s="324"/>
      <c r="GNT229" s="324"/>
      <c r="GNU229" s="324"/>
      <c r="GNV229" s="324"/>
      <c r="GNW229" s="324"/>
      <c r="GNX229" s="324"/>
      <c r="GNY229" s="324"/>
      <c r="GNZ229" s="324"/>
      <c r="GOA229" s="324"/>
      <c r="GOB229" s="324"/>
      <c r="GOC229" s="324"/>
      <c r="GOD229" s="324"/>
      <c r="GOE229" s="324"/>
      <c r="GOF229" s="324"/>
      <c r="GOG229" s="324"/>
      <c r="GOH229" s="324"/>
      <c r="GOI229" s="324"/>
      <c r="GOJ229" s="324"/>
      <c r="GOK229" s="324"/>
      <c r="GOL229" s="324"/>
      <c r="GOM229" s="324"/>
      <c r="GON229" s="324"/>
      <c r="GOO229" s="324"/>
      <c r="GOP229" s="324"/>
      <c r="GOQ229" s="324"/>
      <c r="GOR229" s="324"/>
      <c r="GOS229" s="324"/>
      <c r="GOT229" s="324"/>
      <c r="GOU229" s="324"/>
      <c r="GOV229" s="324"/>
      <c r="GOW229" s="324"/>
      <c r="GOX229" s="324"/>
      <c r="GOY229" s="324"/>
      <c r="GOZ229" s="324"/>
      <c r="GPA229" s="324"/>
      <c r="GPB229" s="324"/>
      <c r="GPC229" s="324"/>
      <c r="GPD229" s="324"/>
      <c r="GPE229" s="324"/>
      <c r="GPF229" s="324"/>
      <c r="GPG229" s="324"/>
      <c r="GPH229" s="324"/>
      <c r="GPI229" s="324"/>
      <c r="GPJ229" s="324"/>
      <c r="GPK229" s="324"/>
      <c r="GPL229" s="324"/>
      <c r="GPM229" s="324"/>
      <c r="GPN229" s="324"/>
      <c r="GPO229" s="324"/>
      <c r="GPP229" s="324"/>
      <c r="GPQ229" s="324"/>
      <c r="GPR229" s="324"/>
      <c r="GPS229" s="324"/>
      <c r="GPT229" s="324"/>
      <c r="GPU229" s="324"/>
      <c r="GPV229" s="324"/>
      <c r="GPW229" s="324"/>
      <c r="GPX229" s="324"/>
      <c r="GPY229" s="324"/>
      <c r="GPZ229" s="324"/>
      <c r="GQA229" s="324"/>
      <c r="GQB229" s="324"/>
      <c r="GQC229" s="324"/>
      <c r="GQD229" s="324"/>
      <c r="GQE229" s="324"/>
      <c r="GQF229" s="324"/>
      <c r="GQG229" s="324"/>
      <c r="GQH229" s="324"/>
      <c r="GQI229" s="324"/>
      <c r="GQJ229" s="324"/>
      <c r="GQK229" s="324"/>
      <c r="GQL229" s="324"/>
      <c r="GQM229" s="324"/>
      <c r="GQN229" s="324"/>
      <c r="GQO229" s="324"/>
      <c r="GQP229" s="324"/>
      <c r="GQQ229" s="324"/>
      <c r="GQR229" s="324"/>
      <c r="GQS229" s="324"/>
      <c r="GQT229" s="324"/>
      <c r="GQU229" s="324"/>
      <c r="GQV229" s="324"/>
      <c r="GQW229" s="324"/>
      <c r="GQX229" s="324"/>
      <c r="GQY229" s="324"/>
      <c r="GQZ229" s="324"/>
      <c r="GRA229" s="324"/>
      <c r="GRB229" s="324"/>
      <c r="GRC229" s="324"/>
      <c r="GRD229" s="324"/>
      <c r="GRE229" s="324"/>
      <c r="GRF229" s="324"/>
      <c r="GRG229" s="324"/>
      <c r="GRH229" s="324"/>
      <c r="GRI229" s="324"/>
      <c r="GRJ229" s="324"/>
      <c r="GRK229" s="324"/>
      <c r="GRL229" s="324"/>
      <c r="GRM229" s="324"/>
      <c r="GRN229" s="324"/>
      <c r="GRO229" s="324"/>
      <c r="GRP229" s="324"/>
      <c r="GRQ229" s="324"/>
      <c r="GRR229" s="324"/>
      <c r="GRS229" s="324"/>
      <c r="GRT229" s="324"/>
      <c r="GRU229" s="324"/>
      <c r="GRV229" s="324"/>
      <c r="GRW229" s="324"/>
      <c r="GRX229" s="324"/>
      <c r="GRY229" s="324"/>
      <c r="GRZ229" s="324"/>
      <c r="GSA229" s="324"/>
      <c r="GSB229" s="324"/>
      <c r="GSC229" s="324"/>
      <c r="GSD229" s="324"/>
      <c r="GSE229" s="324"/>
      <c r="GSF229" s="324"/>
      <c r="GSG229" s="324"/>
      <c r="GSH229" s="324"/>
      <c r="GSI229" s="324"/>
      <c r="GSJ229" s="324"/>
      <c r="GSK229" s="324"/>
      <c r="GSL229" s="324"/>
      <c r="GSM229" s="324"/>
      <c r="GSN229" s="324"/>
      <c r="GSO229" s="324"/>
      <c r="GSP229" s="324"/>
      <c r="GSQ229" s="324"/>
      <c r="GSR229" s="324"/>
      <c r="GSS229" s="324"/>
      <c r="GST229" s="324"/>
      <c r="GSU229" s="324"/>
      <c r="GSV229" s="324"/>
      <c r="GSW229" s="324"/>
      <c r="GSX229" s="324"/>
      <c r="GSY229" s="324"/>
      <c r="GSZ229" s="324"/>
      <c r="GTA229" s="324"/>
      <c r="GTB229" s="324"/>
      <c r="GTC229" s="324"/>
      <c r="GTD229" s="324"/>
      <c r="GTE229" s="324"/>
      <c r="GTF229" s="324"/>
      <c r="GTG229" s="324"/>
      <c r="GTH229" s="324"/>
      <c r="GTI229" s="324"/>
      <c r="GTJ229" s="324"/>
      <c r="GTK229" s="324"/>
      <c r="GTL229" s="324"/>
      <c r="GTM229" s="324"/>
      <c r="GTN229" s="324"/>
      <c r="GTO229" s="324"/>
      <c r="GTP229" s="324"/>
      <c r="GTQ229" s="324"/>
      <c r="GTR229" s="324"/>
      <c r="GTS229" s="324"/>
      <c r="GTT229" s="324"/>
      <c r="GTU229" s="324"/>
      <c r="GTV229" s="324"/>
      <c r="GTW229" s="324"/>
      <c r="GTX229" s="324"/>
      <c r="GTY229" s="324"/>
      <c r="GTZ229" s="324"/>
      <c r="GUA229" s="324"/>
      <c r="GUB229" s="324"/>
      <c r="GUC229" s="324"/>
      <c r="GUD229" s="324"/>
      <c r="GUE229" s="324"/>
      <c r="GUF229" s="324"/>
      <c r="GUG229" s="324"/>
      <c r="GUH229" s="324"/>
      <c r="GUI229" s="324"/>
      <c r="GUJ229" s="324"/>
      <c r="GUK229" s="324"/>
      <c r="GUL229" s="324"/>
      <c r="GUM229" s="324"/>
      <c r="GUN229" s="324"/>
      <c r="GUO229" s="324"/>
      <c r="GUP229" s="324"/>
      <c r="GUQ229" s="324"/>
      <c r="GUR229" s="324"/>
      <c r="GUS229" s="324"/>
      <c r="GUT229" s="324"/>
      <c r="GUU229" s="324"/>
      <c r="GUV229" s="324"/>
      <c r="GUW229" s="324"/>
      <c r="GUX229" s="324"/>
      <c r="GUY229" s="324"/>
      <c r="GUZ229" s="324"/>
      <c r="GVA229" s="324"/>
      <c r="GVB229" s="324"/>
      <c r="GVC229" s="324"/>
      <c r="GVD229" s="324"/>
      <c r="GVE229" s="324"/>
      <c r="GVF229" s="324"/>
      <c r="GVG229" s="324"/>
      <c r="GVH229" s="324"/>
      <c r="GVI229" s="324"/>
      <c r="GVJ229" s="324"/>
      <c r="GVK229" s="324"/>
      <c r="GVL229" s="324"/>
      <c r="GVM229" s="324"/>
      <c r="GVN229" s="324"/>
      <c r="GVO229" s="324"/>
      <c r="GVP229" s="324"/>
      <c r="GVQ229" s="324"/>
      <c r="GVR229" s="324"/>
      <c r="GVS229" s="324"/>
      <c r="GVT229" s="324"/>
      <c r="GVU229" s="324"/>
      <c r="GVV229" s="324"/>
      <c r="GVW229" s="324"/>
      <c r="GVX229" s="324"/>
      <c r="GVY229" s="324"/>
      <c r="GVZ229" s="324"/>
      <c r="GWA229" s="324"/>
      <c r="GWB229" s="324"/>
      <c r="GWC229" s="324"/>
      <c r="GWD229" s="324"/>
      <c r="GWE229" s="324"/>
      <c r="GWF229" s="324"/>
      <c r="GWG229" s="324"/>
      <c r="GWH229" s="324"/>
      <c r="GWI229" s="324"/>
      <c r="GWJ229" s="324"/>
      <c r="GWK229" s="324"/>
      <c r="GWL229" s="324"/>
      <c r="GWM229" s="324"/>
      <c r="GWN229" s="324"/>
      <c r="GWO229" s="324"/>
      <c r="GWP229" s="324"/>
      <c r="GWQ229" s="324"/>
      <c r="GWR229" s="324"/>
      <c r="GWS229" s="324"/>
      <c r="GWT229" s="324"/>
      <c r="GWU229" s="324"/>
      <c r="GWV229" s="324"/>
      <c r="GWW229" s="324"/>
      <c r="GWX229" s="324"/>
      <c r="GWY229" s="324"/>
      <c r="GWZ229" s="324"/>
      <c r="GXA229" s="324"/>
      <c r="GXB229" s="324"/>
      <c r="GXC229" s="324"/>
      <c r="GXD229" s="324"/>
      <c r="GXE229" s="324"/>
      <c r="GXF229" s="324"/>
      <c r="GXG229" s="324"/>
      <c r="GXH229" s="324"/>
      <c r="GXI229" s="324"/>
      <c r="GXJ229" s="324"/>
      <c r="GXK229" s="324"/>
      <c r="GXL229" s="324"/>
      <c r="GXM229" s="324"/>
      <c r="GXN229" s="324"/>
      <c r="GXO229" s="324"/>
      <c r="GXP229" s="324"/>
      <c r="GXQ229" s="324"/>
      <c r="GXR229" s="324"/>
      <c r="GXS229" s="324"/>
      <c r="GXT229" s="324"/>
      <c r="GXU229" s="324"/>
      <c r="GXV229" s="324"/>
      <c r="GXW229" s="324"/>
      <c r="GXX229" s="324"/>
      <c r="GXY229" s="324"/>
      <c r="GXZ229" s="324"/>
      <c r="GYA229" s="324"/>
      <c r="GYB229" s="324"/>
      <c r="GYC229" s="324"/>
      <c r="GYD229" s="324"/>
      <c r="GYE229" s="324"/>
      <c r="GYF229" s="324"/>
      <c r="GYG229" s="324"/>
      <c r="GYH229" s="324"/>
      <c r="GYI229" s="324"/>
      <c r="GYJ229" s="324"/>
      <c r="GYK229" s="324"/>
      <c r="GYL229" s="324"/>
      <c r="GYM229" s="324"/>
      <c r="GYN229" s="324"/>
      <c r="GYO229" s="324"/>
      <c r="GYP229" s="324"/>
      <c r="GYQ229" s="324"/>
      <c r="GYR229" s="324"/>
      <c r="GYS229" s="324"/>
      <c r="GYT229" s="324"/>
      <c r="GYU229" s="324"/>
      <c r="GYV229" s="324"/>
      <c r="GYW229" s="324"/>
      <c r="GYX229" s="324"/>
      <c r="GYY229" s="324"/>
      <c r="GYZ229" s="324"/>
      <c r="GZA229" s="324"/>
      <c r="GZB229" s="324"/>
      <c r="GZC229" s="324"/>
      <c r="GZD229" s="324"/>
      <c r="GZE229" s="324"/>
      <c r="GZF229" s="324"/>
      <c r="GZG229" s="324"/>
      <c r="GZH229" s="324"/>
      <c r="GZI229" s="324"/>
      <c r="GZJ229" s="324"/>
      <c r="GZK229" s="324"/>
      <c r="GZL229" s="324"/>
      <c r="GZM229" s="324"/>
      <c r="GZN229" s="324"/>
      <c r="GZO229" s="324"/>
      <c r="GZP229" s="324"/>
      <c r="GZQ229" s="324"/>
      <c r="GZR229" s="324"/>
      <c r="GZS229" s="324"/>
      <c r="GZT229" s="324"/>
      <c r="GZU229" s="324"/>
      <c r="GZV229" s="324"/>
      <c r="GZW229" s="324"/>
      <c r="GZX229" s="324"/>
      <c r="GZY229" s="324"/>
      <c r="GZZ229" s="324"/>
      <c r="HAA229" s="324"/>
      <c r="HAB229" s="324"/>
      <c r="HAC229" s="324"/>
      <c r="HAD229" s="324"/>
      <c r="HAE229" s="324"/>
      <c r="HAF229" s="324"/>
      <c r="HAG229" s="324"/>
      <c r="HAH229" s="324"/>
      <c r="HAI229" s="324"/>
      <c r="HAJ229" s="324"/>
      <c r="HAK229" s="324"/>
      <c r="HAL229" s="324"/>
      <c r="HAM229" s="324"/>
      <c r="HAN229" s="324"/>
      <c r="HAO229" s="324"/>
      <c r="HAP229" s="324"/>
      <c r="HAQ229" s="324"/>
      <c r="HAR229" s="324"/>
      <c r="HAS229" s="324"/>
      <c r="HAT229" s="324"/>
      <c r="HAU229" s="324"/>
      <c r="HAV229" s="324"/>
      <c r="HAW229" s="324"/>
      <c r="HAX229" s="324"/>
      <c r="HAY229" s="324"/>
      <c r="HAZ229" s="324"/>
      <c r="HBA229" s="324"/>
      <c r="HBB229" s="324"/>
      <c r="HBC229" s="324"/>
      <c r="HBD229" s="324"/>
      <c r="HBE229" s="324"/>
      <c r="HBF229" s="324"/>
      <c r="HBG229" s="324"/>
      <c r="HBH229" s="324"/>
      <c r="HBI229" s="324"/>
      <c r="HBJ229" s="324"/>
      <c r="HBK229" s="324"/>
      <c r="HBL229" s="324"/>
      <c r="HBM229" s="324"/>
      <c r="HBN229" s="324"/>
      <c r="HBO229" s="324"/>
      <c r="HBP229" s="324"/>
      <c r="HBQ229" s="324"/>
      <c r="HBR229" s="324"/>
      <c r="HBS229" s="324"/>
      <c r="HBT229" s="324"/>
      <c r="HBU229" s="324"/>
      <c r="HBV229" s="324"/>
      <c r="HBW229" s="324"/>
      <c r="HBX229" s="324"/>
      <c r="HBY229" s="324"/>
      <c r="HBZ229" s="324"/>
      <c r="HCA229" s="324"/>
      <c r="HCB229" s="324"/>
      <c r="HCC229" s="324"/>
      <c r="HCD229" s="324"/>
      <c r="HCE229" s="324"/>
      <c r="HCF229" s="324"/>
      <c r="HCG229" s="324"/>
      <c r="HCH229" s="324"/>
      <c r="HCI229" s="324"/>
      <c r="HCJ229" s="324"/>
      <c r="HCK229" s="324"/>
      <c r="HCL229" s="324"/>
      <c r="HCM229" s="324"/>
      <c r="HCN229" s="324"/>
      <c r="HCO229" s="324"/>
      <c r="HCP229" s="324"/>
      <c r="HCQ229" s="324"/>
      <c r="HCR229" s="324"/>
      <c r="HCS229" s="324"/>
      <c r="HCT229" s="324"/>
      <c r="HCU229" s="324"/>
      <c r="HCV229" s="324"/>
      <c r="HCW229" s="324"/>
      <c r="HCX229" s="324"/>
      <c r="HCY229" s="324"/>
      <c r="HCZ229" s="324"/>
      <c r="HDA229" s="324"/>
      <c r="HDB229" s="324"/>
      <c r="HDC229" s="324"/>
      <c r="HDD229" s="324"/>
      <c r="HDE229" s="324"/>
      <c r="HDF229" s="324"/>
      <c r="HDG229" s="324"/>
      <c r="HDH229" s="324"/>
      <c r="HDI229" s="324"/>
      <c r="HDJ229" s="324"/>
      <c r="HDK229" s="324"/>
      <c r="HDL229" s="324"/>
      <c r="HDM229" s="324"/>
      <c r="HDN229" s="324"/>
      <c r="HDO229" s="324"/>
      <c r="HDP229" s="324"/>
      <c r="HDQ229" s="324"/>
      <c r="HDR229" s="324"/>
      <c r="HDS229" s="324"/>
      <c r="HDT229" s="324"/>
      <c r="HDU229" s="324"/>
      <c r="HDV229" s="324"/>
      <c r="HDW229" s="324"/>
      <c r="HDX229" s="324"/>
      <c r="HDY229" s="324"/>
      <c r="HDZ229" s="324"/>
      <c r="HEA229" s="324"/>
      <c r="HEB229" s="324"/>
      <c r="HEC229" s="324"/>
      <c r="HED229" s="324"/>
      <c r="HEE229" s="324"/>
      <c r="HEF229" s="324"/>
      <c r="HEG229" s="324"/>
      <c r="HEH229" s="324"/>
      <c r="HEI229" s="324"/>
      <c r="HEJ229" s="324"/>
      <c r="HEK229" s="324"/>
      <c r="HEL229" s="324"/>
      <c r="HEM229" s="324"/>
      <c r="HEN229" s="324"/>
      <c r="HEO229" s="324"/>
      <c r="HEP229" s="324"/>
      <c r="HEQ229" s="324"/>
      <c r="HER229" s="324"/>
      <c r="HES229" s="324"/>
      <c r="HET229" s="324"/>
      <c r="HEU229" s="324"/>
      <c r="HEV229" s="324"/>
      <c r="HEW229" s="324"/>
      <c r="HEX229" s="324"/>
      <c r="HEY229" s="324"/>
      <c r="HEZ229" s="324"/>
      <c r="HFA229" s="324"/>
      <c r="HFB229" s="324"/>
      <c r="HFC229" s="324"/>
      <c r="HFD229" s="324"/>
      <c r="HFE229" s="324"/>
      <c r="HFF229" s="324"/>
      <c r="HFG229" s="324"/>
      <c r="HFH229" s="324"/>
      <c r="HFI229" s="324"/>
      <c r="HFJ229" s="324"/>
      <c r="HFK229" s="324"/>
      <c r="HFL229" s="324"/>
      <c r="HFM229" s="324"/>
      <c r="HFN229" s="324"/>
      <c r="HFO229" s="324"/>
      <c r="HFP229" s="324"/>
      <c r="HFQ229" s="324"/>
      <c r="HFR229" s="324"/>
      <c r="HFS229" s="324"/>
      <c r="HFT229" s="324"/>
      <c r="HFU229" s="324"/>
      <c r="HFV229" s="324"/>
      <c r="HFW229" s="324"/>
      <c r="HFX229" s="324"/>
      <c r="HFY229" s="324"/>
      <c r="HFZ229" s="324"/>
      <c r="HGA229" s="324"/>
      <c r="HGB229" s="324"/>
      <c r="HGC229" s="324"/>
      <c r="HGD229" s="324"/>
      <c r="HGE229" s="324"/>
      <c r="HGF229" s="324"/>
      <c r="HGG229" s="324"/>
      <c r="HGH229" s="324"/>
      <c r="HGI229" s="324"/>
      <c r="HGJ229" s="324"/>
      <c r="HGK229" s="324"/>
      <c r="HGL229" s="324"/>
      <c r="HGM229" s="324"/>
      <c r="HGN229" s="324"/>
      <c r="HGO229" s="324"/>
      <c r="HGP229" s="324"/>
      <c r="HGQ229" s="324"/>
      <c r="HGR229" s="324"/>
      <c r="HGS229" s="324"/>
      <c r="HGT229" s="324"/>
      <c r="HGU229" s="324"/>
      <c r="HGV229" s="324"/>
      <c r="HGW229" s="324"/>
      <c r="HGX229" s="324"/>
      <c r="HGY229" s="324"/>
      <c r="HGZ229" s="324"/>
      <c r="HHA229" s="324"/>
      <c r="HHB229" s="324"/>
      <c r="HHC229" s="324"/>
      <c r="HHD229" s="324"/>
      <c r="HHE229" s="324"/>
      <c r="HHF229" s="324"/>
      <c r="HHG229" s="324"/>
      <c r="HHH229" s="324"/>
      <c r="HHI229" s="324"/>
      <c r="HHJ229" s="324"/>
      <c r="HHK229" s="324"/>
      <c r="HHL229" s="324"/>
      <c r="HHM229" s="324"/>
      <c r="HHN229" s="324"/>
      <c r="HHO229" s="324"/>
      <c r="HHP229" s="324"/>
      <c r="HHQ229" s="324"/>
      <c r="HHR229" s="324"/>
      <c r="HHS229" s="324"/>
      <c r="HHT229" s="324"/>
      <c r="HHU229" s="324"/>
      <c r="HHV229" s="324"/>
      <c r="HHW229" s="324"/>
      <c r="HHX229" s="324"/>
      <c r="HHY229" s="324"/>
      <c r="HHZ229" s="324"/>
      <c r="HIA229" s="324"/>
      <c r="HIB229" s="324"/>
      <c r="HIC229" s="324"/>
      <c r="HID229" s="324"/>
      <c r="HIE229" s="324"/>
      <c r="HIF229" s="324"/>
      <c r="HIG229" s="324"/>
      <c r="HIH229" s="324"/>
      <c r="HII229" s="324"/>
      <c r="HIJ229" s="324"/>
      <c r="HIK229" s="324"/>
      <c r="HIL229" s="324"/>
      <c r="HIM229" s="324"/>
      <c r="HIN229" s="324"/>
      <c r="HIO229" s="324"/>
      <c r="HIP229" s="324"/>
      <c r="HIQ229" s="324"/>
      <c r="HIR229" s="324"/>
      <c r="HIS229" s="324"/>
      <c r="HIT229" s="324"/>
      <c r="HIU229" s="324"/>
      <c r="HIV229" s="324"/>
      <c r="HIW229" s="324"/>
      <c r="HIX229" s="324"/>
      <c r="HIY229" s="324"/>
      <c r="HIZ229" s="324"/>
      <c r="HJA229" s="324"/>
      <c r="HJB229" s="324"/>
      <c r="HJC229" s="324"/>
      <c r="HJD229" s="324"/>
      <c r="HJE229" s="324"/>
      <c r="HJF229" s="324"/>
      <c r="HJG229" s="324"/>
      <c r="HJH229" s="324"/>
      <c r="HJI229" s="324"/>
      <c r="HJJ229" s="324"/>
      <c r="HJK229" s="324"/>
      <c r="HJL229" s="324"/>
      <c r="HJM229" s="324"/>
      <c r="HJN229" s="324"/>
      <c r="HJO229" s="324"/>
      <c r="HJP229" s="324"/>
      <c r="HJQ229" s="324"/>
      <c r="HJR229" s="324"/>
      <c r="HJS229" s="324"/>
      <c r="HJT229" s="324"/>
      <c r="HJU229" s="324"/>
      <c r="HJV229" s="324"/>
      <c r="HJW229" s="324"/>
      <c r="HJX229" s="324"/>
      <c r="HJY229" s="324"/>
      <c r="HJZ229" s="324"/>
      <c r="HKA229" s="324"/>
      <c r="HKB229" s="324"/>
      <c r="HKC229" s="324"/>
      <c r="HKD229" s="324"/>
      <c r="HKE229" s="324"/>
      <c r="HKF229" s="324"/>
      <c r="HKG229" s="324"/>
      <c r="HKH229" s="324"/>
      <c r="HKI229" s="324"/>
      <c r="HKJ229" s="324"/>
      <c r="HKK229" s="324"/>
      <c r="HKL229" s="324"/>
      <c r="HKM229" s="324"/>
      <c r="HKN229" s="324"/>
      <c r="HKO229" s="324"/>
      <c r="HKP229" s="324"/>
      <c r="HKQ229" s="324"/>
      <c r="HKR229" s="324"/>
      <c r="HKS229" s="324"/>
      <c r="HKT229" s="324"/>
      <c r="HKU229" s="324"/>
      <c r="HKV229" s="324"/>
      <c r="HKW229" s="324"/>
      <c r="HKX229" s="324"/>
      <c r="HKY229" s="324"/>
      <c r="HKZ229" s="324"/>
      <c r="HLA229" s="324"/>
      <c r="HLB229" s="324"/>
      <c r="HLC229" s="324"/>
      <c r="HLD229" s="324"/>
      <c r="HLE229" s="324"/>
      <c r="HLF229" s="324"/>
      <c r="HLG229" s="324"/>
      <c r="HLH229" s="324"/>
      <c r="HLI229" s="324"/>
      <c r="HLJ229" s="324"/>
      <c r="HLK229" s="324"/>
      <c r="HLL229" s="324"/>
      <c r="HLM229" s="324"/>
      <c r="HLN229" s="324"/>
      <c r="HLO229" s="324"/>
      <c r="HLP229" s="324"/>
      <c r="HLQ229" s="324"/>
      <c r="HLR229" s="324"/>
      <c r="HLS229" s="324"/>
      <c r="HLT229" s="324"/>
      <c r="HLU229" s="324"/>
      <c r="HLV229" s="324"/>
      <c r="HLW229" s="324"/>
      <c r="HLX229" s="324"/>
      <c r="HLY229" s="324"/>
      <c r="HLZ229" s="324"/>
      <c r="HMA229" s="324"/>
      <c r="HMB229" s="324"/>
      <c r="HMC229" s="324"/>
      <c r="HMD229" s="324"/>
      <c r="HME229" s="324"/>
      <c r="HMF229" s="324"/>
      <c r="HMG229" s="324"/>
      <c r="HMH229" s="324"/>
      <c r="HMI229" s="324"/>
      <c r="HMJ229" s="324"/>
      <c r="HMK229" s="324"/>
      <c r="HML229" s="324"/>
      <c r="HMM229" s="324"/>
      <c r="HMN229" s="324"/>
      <c r="HMO229" s="324"/>
      <c r="HMP229" s="324"/>
      <c r="HMQ229" s="324"/>
      <c r="HMR229" s="324"/>
      <c r="HMS229" s="324"/>
      <c r="HMT229" s="324"/>
      <c r="HMU229" s="324"/>
      <c r="HMV229" s="324"/>
      <c r="HMW229" s="324"/>
      <c r="HMX229" s="324"/>
      <c r="HMY229" s="324"/>
      <c r="HMZ229" s="324"/>
      <c r="HNA229" s="324"/>
      <c r="HNB229" s="324"/>
      <c r="HNC229" s="324"/>
      <c r="HND229" s="324"/>
      <c r="HNE229" s="324"/>
      <c r="HNF229" s="324"/>
      <c r="HNG229" s="324"/>
      <c r="HNH229" s="324"/>
      <c r="HNI229" s="324"/>
      <c r="HNJ229" s="324"/>
      <c r="HNK229" s="324"/>
      <c r="HNL229" s="324"/>
      <c r="HNM229" s="324"/>
      <c r="HNN229" s="324"/>
      <c r="HNO229" s="324"/>
      <c r="HNP229" s="324"/>
      <c r="HNQ229" s="324"/>
      <c r="HNR229" s="324"/>
      <c r="HNS229" s="324"/>
      <c r="HNT229" s="324"/>
      <c r="HNU229" s="324"/>
      <c r="HNV229" s="324"/>
      <c r="HNW229" s="324"/>
      <c r="HNX229" s="324"/>
      <c r="HNY229" s="324"/>
      <c r="HNZ229" s="324"/>
      <c r="HOA229" s="324"/>
      <c r="HOB229" s="324"/>
      <c r="HOC229" s="324"/>
      <c r="HOD229" s="324"/>
      <c r="HOE229" s="324"/>
      <c r="HOF229" s="324"/>
      <c r="HOG229" s="324"/>
      <c r="HOH229" s="324"/>
      <c r="HOI229" s="324"/>
      <c r="HOJ229" s="324"/>
      <c r="HOK229" s="324"/>
      <c r="HOL229" s="324"/>
      <c r="HOM229" s="324"/>
      <c r="HON229" s="324"/>
      <c r="HOO229" s="324"/>
      <c r="HOP229" s="324"/>
      <c r="HOQ229" s="324"/>
      <c r="HOR229" s="324"/>
      <c r="HOS229" s="324"/>
      <c r="HOT229" s="324"/>
      <c r="HOU229" s="324"/>
      <c r="HOV229" s="324"/>
      <c r="HOW229" s="324"/>
      <c r="HOX229" s="324"/>
      <c r="HOY229" s="324"/>
      <c r="HOZ229" s="324"/>
      <c r="HPA229" s="324"/>
      <c r="HPB229" s="324"/>
      <c r="HPC229" s="324"/>
      <c r="HPD229" s="324"/>
      <c r="HPE229" s="324"/>
      <c r="HPF229" s="324"/>
      <c r="HPG229" s="324"/>
      <c r="HPH229" s="324"/>
      <c r="HPI229" s="324"/>
      <c r="HPJ229" s="324"/>
      <c r="HPK229" s="324"/>
      <c r="HPL229" s="324"/>
      <c r="HPM229" s="324"/>
      <c r="HPN229" s="324"/>
      <c r="HPO229" s="324"/>
      <c r="HPP229" s="324"/>
      <c r="HPQ229" s="324"/>
      <c r="HPR229" s="324"/>
      <c r="HPS229" s="324"/>
      <c r="HPT229" s="324"/>
      <c r="HPU229" s="324"/>
      <c r="HPV229" s="324"/>
      <c r="HPW229" s="324"/>
      <c r="HPX229" s="324"/>
      <c r="HPY229" s="324"/>
      <c r="HPZ229" s="324"/>
      <c r="HQA229" s="324"/>
      <c r="HQB229" s="324"/>
      <c r="HQC229" s="324"/>
      <c r="HQD229" s="324"/>
      <c r="HQE229" s="324"/>
      <c r="HQF229" s="324"/>
      <c r="HQG229" s="324"/>
      <c r="HQH229" s="324"/>
      <c r="HQI229" s="324"/>
      <c r="HQJ229" s="324"/>
      <c r="HQK229" s="324"/>
      <c r="HQL229" s="324"/>
      <c r="HQM229" s="324"/>
      <c r="HQN229" s="324"/>
      <c r="HQO229" s="324"/>
      <c r="HQP229" s="324"/>
      <c r="HQQ229" s="324"/>
      <c r="HQR229" s="324"/>
      <c r="HQS229" s="324"/>
      <c r="HQT229" s="324"/>
      <c r="HQU229" s="324"/>
      <c r="HQV229" s="324"/>
      <c r="HQW229" s="324"/>
      <c r="HQX229" s="324"/>
      <c r="HQY229" s="324"/>
      <c r="HQZ229" s="324"/>
      <c r="HRA229" s="324"/>
      <c r="HRB229" s="324"/>
      <c r="HRC229" s="324"/>
      <c r="HRD229" s="324"/>
      <c r="HRE229" s="324"/>
      <c r="HRF229" s="324"/>
      <c r="HRG229" s="324"/>
      <c r="HRH229" s="324"/>
      <c r="HRI229" s="324"/>
      <c r="HRJ229" s="324"/>
      <c r="HRK229" s="324"/>
      <c r="HRL229" s="324"/>
      <c r="HRM229" s="324"/>
      <c r="HRN229" s="324"/>
      <c r="HRO229" s="324"/>
      <c r="HRP229" s="324"/>
      <c r="HRQ229" s="324"/>
      <c r="HRR229" s="324"/>
      <c r="HRS229" s="324"/>
      <c r="HRT229" s="324"/>
      <c r="HRU229" s="324"/>
      <c r="HRV229" s="324"/>
      <c r="HRW229" s="324"/>
      <c r="HRX229" s="324"/>
      <c r="HRY229" s="324"/>
      <c r="HRZ229" s="324"/>
      <c r="HSA229" s="324"/>
      <c r="HSB229" s="324"/>
      <c r="HSC229" s="324"/>
      <c r="HSD229" s="324"/>
      <c r="HSE229" s="324"/>
      <c r="HSF229" s="324"/>
      <c r="HSG229" s="324"/>
      <c r="HSH229" s="324"/>
      <c r="HSI229" s="324"/>
      <c r="HSJ229" s="324"/>
      <c r="HSK229" s="324"/>
      <c r="HSL229" s="324"/>
      <c r="HSM229" s="324"/>
      <c r="HSN229" s="324"/>
      <c r="HSO229" s="324"/>
      <c r="HSP229" s="324"/>
      <c r="HSQ229" s="324"/>
      <c r="HSR229" s="324"/>
      <c r="HSS229" s="324"/>
      <c r="HST229" s="324"/>
      <c r="HSU229" s="324"/>
      <c r="HSV229" s="324"/>
      <c r="HSW229" s="324"/>
      <c r="HSX229" s="324"/>
      <c r="HSY229" s="324"/>
      <c r="HSZ229" s="324"/>
      <c r="HTA229" s="324"/>
      <c r="HTB229" s="324"/>
      <c r="HTC229" s="324"/>
      <c r="HTD229" s="324"/>
      <c r="HTE229" s="324"/>
      <c r="HTF229" s="324"/>
      <c r="HTG229" s="324"/>
      <c r="HTH229" s="324"/>
      <c r="HTI229" s="324"/>
      <c r="HTJ229" s="324"/>
      <c r="HTK229" s="324"/>
      <c r="HTL229" s="324"/>
      <c r="HTM229" s="324"/>
      <c r="HTN229" s="324"/>
      <c r="HTO229" s="324"/>
      <c r="HTP229" s="324"/>
      <c r="HTQ229" s="324"/>
      <c r="HTR229" s="324"/>
      <c r="HTS229" s="324"/>
      <c r="HTT229" s="324"/>
      <c r="HTU229" s="324"/>
      <c r="HTV229" s="324"/>
      <c r="HTW229" s="324"/>
      <c r="HTX229" s="324"/>
      <c r="HTY229" s="324"/>
      <c r="HTZ229" s="324"/>
      <c r="HUA229" s="324"/>
      <c r="HUB229" s="324"/>
      <c r="HUC229" s="324"/>
      <c r="HUD229" s="324"/>
      <c r="HUE229" s="324"/>
      <c r="HUF229" s="324"/>
      <c r="HUG229" s="324"/>
      <c r="HUH229" s="324"/>
      <c r="HUI229" s="324"/>
      <c r="HUJ229" s="324"/>
      <c r="HUK229" s="324"/>
      <c r="HUL229" s="324"/>
      <c r="HUM229" s="324"/>
      <c r="HUN229" s="324"/>
      <c r="HUO229" s="324"/>
      <c r="HUP229" s="324"/>
      <c r="HUQ229" s="324"/>
      <c r="HUR229" s="324"/>
      <c r="HUS229" s="324"/>
      <c r="HUT229" s="324"/>
      <c r="HUU229" s="324"/>
      <c r="HUV229" s="324"/>
      <c r="HUW229" s="324"/>
      <c r="HUX229" s="324"/>
      <c r="HUY229" s="324"/>
      <c r="HUZ229" s="324"/>
      <c r="HVA229" s="324"/>
      <c r="HVB229" s="324"/>
      <c r="HVC229" s="324"/>
      <c r="HVD229" s="324"/>
      <c r="HVE229" s="324"/>
      <c r="HVF229" s="324"/>
      <c r="HVG229" s="324"/>
      <c r="HVH229" s="324"/>
      <c r="HVI229" s="324"/>
      <c r="HVJ229" s="324"/>
      <c r="HVK229" s="324"/>
      <c r="HVL229" s="324"/>
      <c r="HVM229" s="324"/>
      <c r="HVN229" s="324"/>
      <c r="HVO229" s="324"/>
      <c r="HVP229" s="324"/>
      <c r="HVQ229" s="324"/>
      <c r="HVR229" s="324"/>
      <c r="HVS229" s="324"/>
      <c r="HVT229" s="324"/>
      <c r="HVU229" s="324"/>
      <c r="HVV229" s="324"/>
      <c r="HVW229" s="324"/>
      <c r="HVX229" s="324"/>
      <c r="HVY229" s="324"/>
      <c r="HVZ229" s="324"/>
      <c r="HWA229" s="324"/>
      <c r="HWB229" s="324"/>
      <c r="HWC229" s="324"/>
      <c r="HWD229" s="324"/>
      <c r="HWE229" s="324"/>
      <c r="HWF229" s="324"/>
      <c r="HWG229" s="324"/>
      <c r="HWH229" s="324"/>
      <c r="HWI229" s="324"/>
      <c r="HWJ229" s="324"/>
      <c r="HWK229" s="324"/>
      <c r="HWL229" s="324"/>
      <c r="HWM229" s="324"/>
      <c r="HWN229" s="324"/>
      <c r="HWO229" s="324"/>
      <c r="HWP229" s="324"/>
      <c r="HWQ229" s="324"/>
      <c r="HWR229" s="324"/>
      <c r="HWS229" s="324"/>
      <c r="HWT229" s="324"/>
      <c r="HWU229" s="324"/>
      <c r="HWV229" s="324"/>
      <c r="HWW229" s="324"/>
      <c r="HWX229" s="324"/>
      <c r="HWY229" s="324"/>
      <c r="HWZ229" s="324"/>
      <c r="HXA229" s="324"/>
      <c r="HXB229" s="324"/>
      <c r="HXC229" s="324"/>
      <c r="HXD229" s="324"/>
      <c r="HXE229" s="324"/>
      <c r="HXF229" s="324"/>
      <c r="HXG229" s="324"/>
      <c r="HXH229" s="324"/>
      <c r="HXI229" s="324"/>
      <c r="HXJ229" s="324"/>
      <c r="HXK229" s="324"/>
      <c r="HXL229" s="324"/>
      <c r="HXM229" s="324"/>
      <c r="HXN229" s="324"/>
      <c r="HXO229" s="324"/>
      <c r="HXP229" s="324"/>
      <c r="HXQ229" s="324"/>
      <c r="HXR229" s="324"/>
      <c r="HXS229" s="324"/>
      <c r="HXT229" s="324"/>
      <c r="HXU229" s="324"/>
      <c r="HXV229" s="324"/>
      <c r="HXW229" s="324"/>
      <c r="HXX229" s="324"/>
      <c r="HXY229" s="324"/>
      <c r="HXZ229" s="324"/>
      <c r="HYA229" s="324"/>
      <c r="HYB229" s="324"/>
      <c r="HYC229" s="324"/>
      <c r="HYD229" s="324"/>
      <c r="HYE229" s="324"/>
      <c r="HYF229" s="324"/>
      <c r="HYG229" s="324"/>
      <c r="HYH229" s="324"/>
      <c r="HYI229" s="324"/>
      <c r="HYJ229" s="324"/>
      <c r="HYK229" s="324"/>
      <c r="HYL229" s="324"/>
      <c r="HYM229" s="324"/>
      <c r="HYN229" s="324"/>
      <c r="HYO229" s="324"/>
      <c r="HYP229" s="324"/>
      <c r="HYQ229" s="324"/>
      <c r="HYR229" s="324"/>
      <c r="HYS229" s="324"/>
      <c r="HYT229" s="324"/>
      <c r="HYU229" s="324"/>
      <c r="HYV229" s="324"/>
      <c r="HYW229" s="324"/>
      <c r="HYX229" s="324"/>
      <c r="HYY229" s="324"/>
      <c r="HYZ229" s="324"/>
      <c r="HZA229" s="324"/>
      <c r="HZB229" s="324"/>
      <c r="HZC229" s="324"/>
      <c r="HZD229" s="324"/>
      <c r="HZE229" s="324"/>
      <c r="HZF229" s="324"/>
      <c r="HZG229" s="324"/>
      <c r="HZH229" s="324"/>
      <c r="HZI229" s="324"/>
      <c r="HZJ229" s="324"/>
      <c r="HZK229" s="324"/>
      <c r="HZL229" s="324"/>
      <c r="HZM229" s="324"/>
      <c r="HZN229" s="324"/>
      <c r="HZO229" s="324"/>
      <c r="HZP229" s="324"/>
      <c r="HZQ229" s="324"/>
      <c r="HZR229" s="324"/>
      <c r="HZS229" s="324"/>
      <c r="HZT229" s="324"/>
      <c r="HZU229" s="324"/>
      <c r="HZV229" s="324"/>
      <c r="HZW229" s="324"/>
      <c r="HZX229" s="324"/>
      <c r="HZY229" s="324"/>
      <c r="HZZ229" s="324"/>
      <c r="IAA229" s="324"/>
      <c r="IAB229" s="324"/>
      <c r="IAC229" s="324"/>
      <c r="IAD229" s="324"/>
      <c r="IAE229" s="324"/>
      <c r="IAF229" s="324"/>
      <c r="IAG229" s="324"/>
      <c r="IAH229" s="324"/>
      <c r="IAI229" s="324"/>
      <c r="IAJ229" s="324"/>
      <c r="IAK229" s="324"/>
      <c r="IAL229" s="324"/>
      <c r="IAM229" s="324"/>
      <c r="IAN229" s="324"/>
      <c r="IAO229" s="324"/>
      <c r="IAP229" s="324"/>
      <c r="IAQ229" s="324"/>
      <c r="IAR229" s="324"/>
      <c r="IAS229" s="324"/>
      <c r="IAT229" s="324"/>
      <c r="IAU229" s="324"/>
      <c r="IAV229" s="324"/>
      <c r="IAW229" s="324"/>
      <c r="IAX229" s="324"/>
      <c r="IAY229" s="324"/>
      <c r="IAZ229" s="324"/>
      <c r="IBA229" s="324"/>
      <c r="IBB229" s="324"/>
      <c r="IBC229" s="324"/>
      <c r="IBD229" s="324"/>
      <c r="IBE229" s="324"/>
      <c r="IBF229" s="324"/>
      <c r="IBG229" s="324"/>
      <c r="IBH229" s="324"/>
      <c r="IBI229" s="324"/>
      <c r="IBJ229" s="324"/>
      <c r="IBK229" s="324"/>
      <c r="IBL229" s="324"/>
      <c r="IBM229" s="324"/>
      <c r="IBN229" s="324"/>
      <c r="IBO229" s="324"/>
      <c r="IBP229" s="324"/>
      <c r="IBQ229" s="324"/>
      <c r="IBR229" s="324"/>
      <c r="IBS229" s="324"/>
      <c r="IBT229" s="324"/>
      <c r="IBU229" s="324"/>
      <c r="IBV229" s="324"/>
      <c r="IBW229" s="324"/>
      <c r="IBX229" s="324"/>
      <c r="IBY229" s="324"/>
      <c r="IBZ229" s="324"/>
      <c r="ICA229" s="324"/>
      <c r="ICB229" s="324"/>
      <c r="ICC229" s="324"/>
      <c r="ICD229" s="324"/>
      <c r="ICE229" s="324"/>
      <c r="ICF229" s="324"/>
      <c r="ICG229" s="324"/>
      <c r="ICH229" s="324"/>
      <c r="ICI229" s="324"/>
      <c r="ICJ229" s="324"/>
      <c r="ICK229" s="324"/>
      <c r="ICL229" s="324"/>
      <c r="ICM229" s="324"/>
      <c r="ICN229" s="324"/>
      <c r="ICO229" s="324"/>
      <c r="ICP229" s="324"/>
      <c r="ICQ229" s="324"/>
      <c r="ICR229" s="324"/>
      <c r="ICS229" s="324"/>
      <c r="ICT229" s="324"/>
      <c r="ICU229" s="324"/>
      <c r="ICV229" s="324"/>
      <c r="ICW229" s="324"/>
      <c r="ICX229" s="324"/>
      <c r="ICY229" s="324"/>
      <c r="ICZ229" s="324"/>
      <c r="IDA229" s="324"/>
      <c r="IDB229" s="324"/>
      <c r="IDC229" s="324"/>
      <c r="IDD229" s="324"/>
      <c r="IDE229" s="324"/>
      <c r="IDF229" s="324"/>
      <c r="IDG229" s="324"/>
      <c r="IDH229" s="324"/>
      <c r="IDI229" s="324"/>
      <c r="IDJ229" s="324"/>
      <c r="IDK229" s="324"/>
      <c r="IDL229" s="324"/>
      <c r="IDM229" s="324"/>
      <c r="IDN229" s="324"/>
      <c r="IDO229" s="324"/>
      <c r="IDP229" s="324"/>
      <c r="IDQ229" s="324"/>
      <c r="IDR229" s="324"/>
      <c r="IDS229" s="324"/>
      <c r="IDT229" s="324"/>
      <c r="IDU229" s="324"/>
      <c r="IDV229" s="324"/>
      <c r="IDW229" s="324"/>
      <c r="IDX229" s="324"/>
      <c r="IDY229" s="324"/>
      <c r="IDZ229" s="324"/>
      <c r="IEA229" s="324"/>
      <c r="IEB229" s="324"/>
      <c r="IEC229" s="324"/>
      <c r="IED229" s="324"/>
      <c r="IEE229" s="324"/>
      <c r="IEF229" s="324"/>
      <c r="IEG229" s="324"/>
      <c r="IEH229" s="324"/>
      <c r="IEI229" s="324"/>
      <c r="IEJ229" s="324"/>
      <c r="IEK229" s="324"/>
      <c r="IEL229" s="324"/>
      <c r="IEM229" s="324"/>
      <c r="IEN229" s="324"/>
      <c r="IEO229" s="324"/>
      <c r="IEP229" s="324"/>
      <c r="IEQ229" s="324"/>
      <c r="IER229" s="324"/>
      <c r="IES229" s="324"/>
      <c r="IET229" s="324"/>
      <c r="IEU229" s="324"/>
      <c r="IEV229" s="324"/>
      <c r="IEW229" s="324"/>
      <c r="IEX229" s="324"/>
      <c r="IEY229" s="324"/>
      <c r="IEZ229" s="324"/>
      <c r="IFA229" s="324"/>
      <c r="IFB229" s="324"/>
      <c r="IFC229" s="324"/>
      <c r="IFD229" s="324"/>
      <c r="IFE229" s="324"/>
      <c r="IFF229" s="324"/>
      <c r="IFG229" s="324"/>
      <c r="IFH229" s="324"/>
      <c r="IFI229" s="324"/>
      <c r="IFJ229" s="324"/>
      <c r="IFK229" s="324"/>
      <c r="IFL229" s="324"/>
      <c r="IFM229" s="324"/>
      <c r="IFN229" s="324"/>
      <c r="IFO229" s="324"/>
      <c r="IFP229" s="324"/>
      <c r="IFQ229" s="324"/>
      <c r="IFR229" s="324"/>
      <c r="IFS229" s="324"/>
      <c r="IFT229" s="324"/>
      <c r="IFU229" s="324"/>
      <c r="IFV229" s="324"/>
      <c r="IFW229" s="324"/>
      <c r="IFX229" s="324"/>
      <c r="IFY229" s="324"/>
      <c r="IFZ229" s="324"/>
      <c r="IGA229" s="324"/>
      <c r="IGB229" s="324"/>
      <c r="IGC229" s="324"/>
      <c r="IGD229" s="324"/>
      <c r="IGE229" s="324"/>
      <c r="IGF229" s="324"/>
      <c r="IGG229" s="324"/>
      <c r="IGH229" s="324"/>
      <c r="IGI229" s="324"/>
      <c r="IGJ229" s="324"/>
      <c r="IGK229" s="324"/>
      <c r="IGL229" s="324"/>
      <c r="IGM229" s="324"/>
      <c r="IGN229" s="324"/>
      <c r="IGO229" s="324"/>
      <c r="IGP229" s="324"/>
      <c r="IGQ229" s="324"/>
      <c r="IGR229" s="324"/>
      <c r="IGS229" s="324"/>
      <c r="IGT229" s="324"/>
      <c r="IGU229" s="324"/>
      <c r="IGV229" s="324"/>
      <c r="IGW229" s="324"/>
      <c r="IGX229" s="324"/>
      <c r="IGY229" s="324"/>
      <c r="IGZ229" s="324"/>
      <c r="IHA229" s="324"/>
      <c r="IHB229" s="324"/>
      <c r="IHC229" s="324"/>
      <c r="IHD229" s="324"/>
      <c r="IHE229" s="324"/>
      <c r="IHF229" s="324"/>
      <c r="IHG229" s="324"/>
      <c r="IHH229" s="324"/>
      <c r="IHI229" s="324"/>
      <c r="IHJ229" s="324"/>
      <c r="IHK229" s="324"/>
      <c r="IHL229" s="324"/>
      <c r="IHM229" s="324"/>
      <c r="IHN229" s="324"/>
      <c r="IHO229" s="324"/>
      <c r="IHP229" s="324"/>
      <c r="IHQ229" s="324"/>
      <c r="IHR229" s="324"/>
      <c r="IHS229" s="324"/>
      <c r="IHT229" s="324"/>
      <c r="IHU229" s="324"/>
      <c r="IHV229" s="324"/>
      <c r="IHW229" s="324"/>
      <c r="IHX229" s="324"/>
      <c r="IHY229" s="324"/>
      <c r="IHZ229" s="324"/>
      <c r="IIA229" s="324"/>
      <c r="IIB229" s="324"/>
      <c r="IIC229" s="324"/>
      <c r="IID229" s="324"/>
      <c r="IIE229" s="324"/>
      <c r="IIF229" s="324"/>
      <c r="IIG229" s="324"/>
      <c r="IIH229" s="324"/>
      <c r="III229" s="324"/>
      <c r="IIJ229" s="324"/>
      <c r="IIK229" s="324"/>
      <c r="IIL229" s="324"/>
      <c r="IIM229" s="324"/>
      <c r="IIN229" s="324"/>
      <c r="IIO229" s="324"/>
      <c r="IIP229" s="324"/>
      <c r="IIQ229" s="324"/>
      <c r="IIR229" s="324"/>
      <c r="IIS229" s="324"/>
      <c r="IIT229" s="324"/>
      <c r="IIU229" s="324"/>
      <c r="IIV229" s="324"/>
      <c r="IIW229" s="324"/>
      <c r="IIX229" s="324"/>
      <c r="IIY229" s="324"/>
      <c r="IIZ229" s="324"/>
      <c r="IJA229" s="324"/>
      <c r="IJB229" s="324"/>
      <c r="IJC229" s="324"/>
      <c r="IJD229" s="324"/>
      <c r="IJE229" s="324"/>
      <c r="IJF229" s="324"/>
      <c r="IJG229" s="324"/>
      <c r="IJH229" s="324"/>
      <c r="IJI229" s="324"/>
      <c r="IJJ229" s="324"/>
      <c r="IJK229" s="324"/>
      <c r="IJL229" s="324"/>
      <c r="IJM229" s="324"/>
      <c r="IJN229" s="324"/>
      <c r="IJO229" s="324"/>
      <c r="IJP229" s="324"/>
      <c r="IJQ229" s="324"/>
      <c r="IJR229" s="324"/>
      <c r="IJS229" s="324"/>
      <c r="IJT229" s="324"/>
      <c r="IJU229" s="324"/>
      <c r="IJV229" s="324"/>
      <c r="IJW229" s="324"/>
      <c r="IJX229" s="324"/>
      <c r="IJY229" s="324"/>
      <c r="IJZ229" s="324"/>
      <c r="IKA229" s="324"/>
      <c r="IKB229" s="324"/>
      <c r="IKC229" s="324"/>
      <c r="IKD229" s="324"/>
      <c r="IKE229" s="324"/>
      <c r="IKF229" s="324"/>
      <c r="IKG229" s="324"/>
      <c r="IKH229" s="324"/>
      <c r="IKI229" s="324"/>
      <c r="IKJ229" s="324"/>
      <c r="IKK229" s="324"/>
      <c r="IKL229" s="324"/>
      <c r="IKM229" s="324"/>
      <c r="IKN229" s="324"/>
      <c r="IKO229" s="324"/>
      <c r="IKP229" s="324"/>
      <c r="IKQ229" s="324"/>
      <c r="IKR229" s="324"/>
      <c r="IKS229" s="324"/>
      <c r="IKT229" s="324"/>
      <c r="IKU229" s="324"/>
      <c r="IKV229" s="324"/>
      <c r="IKW229" s="324"/>
      <c r="IKX229" s="324"/>
      <c r="IKY229" s="324"/>
      <c r="IKZ229" s="324"/>
      <c r="ILA229" s="324"/>
      <c r="ILB229" s="324"/>
      <c r="ILC229" s="324"/>
      <c r="ILD229" s="324"/>
      <c r="ILE229" s="324"/>
      <c r="ILF229" s="324"/>
      <c r="ILG229" s="324"/>
      <c r="ILH229" s="324"/>
      <c r="ILI229" s="324"/>
      <c r="ILJ229" s="324"/>
      <c r="ILK229" s="324"/>
      <c r="ILL229" s="324"/>
      <c r="ILM229" s="324"/>
      <c r="ILN229" s="324"/>
      <c r="ILO229" s="324"/>
      <c r="ILP229" s="324"/>
      <c r="ILQ229" s="324"/>
      <c r="ILR229" s="324"/>
      <c r="ILS229" s="324"/>
      <c r="ILT229" s="324"/>
      <c r="ILU229" s="324"/>
      <c r="ILV229" s="324"/>
      <c r="ILW229" s="324"/>
      <c r="ILX229" s="324"/>
      <c r="ILY229" s="324"/>
      <c r="ILZ229" s="324"/>
      <c r="IMA229" s="324"/>
      <c r="IMB229" s="324"/>
      <c r="IMC229" s="324"/>
      <c r="IMD229" s="324"/>
      <c r="IME229" s="324"/>
      <c r="IMF229" s="324"/>
      <c r="IMG229" s="324"/>
      <c r="IMH229" s="324"/>
      <c r="IMI229" s="324"/>
      <c r="IMJ229" s="324"/>
      <c r="IMK229" s="324"/>
      <c r="IML229" s="324"/>
      <c r="IMM229" s="324"/>
      <c r="IMN229" s="324"/>
      <c r="IMO229" s="324"/>
      <c r="IMP229" s="324"/>
      <c r="IMQ229" s="324"/>
      <c r="IMR229" s="324"/>
      <c r="IMS229" s="324"/>
      <c r="IMT229" s="324"/>
      <c r="IMU229" s="324"/>
      <c r="IMV229" s="324"/>
      <c r="IMW229" s="324"/>
      <c r="IMX229" s="324"/>
      <c r="IMY229" s="324"/>
      <c r="IMZ229" s="324"/>
      <c r="INA229" s="324"/>
      <c r="INB229" s="324"/>
      <c r="INC229" s="324"/>
      <c r="IND229" s="324"/>
      <c r="INE229" s="324"/>
      <c r="INF229" s="324"/>
      <c r="ING229" s="324"/>
      <c r="INH229" s="324"/>
      <c r="INI229" s="324"/>
      <c r="INJ229" s="324"/>
      <c r="INK229" s="324"/>
      <c r="INL229" s="324"/>
      <c r="INM229" s="324"/>
      <c r="INN229" s="324"/>
      <c r="INO229" s="324"/>
      <c r="INP229" s="324"/>
      <c r="INQ229" s="324"/>
      <c r="INR229" s="324"/>
      <c r="INS229" s="324"/>
      <c r="INT229" s="324"/>
      <c r="INU229" s="324"/>
      <c r="INV229" s="324"/>
      <c r="INW229" s="324"/>
      <c r="INX229" s="324"/>
      <c r="INY229" s="324"/>
      <c r="INZ229" s="324"/>
      <c r="IOA229" s="324"/>
      <c r="IOB229" s="324"/>
      <c r="IOC229" s="324"/>
      <c r="IOD229" s="324"/>
      <c r="IOE229" s="324"/>
      <c r="IOF229" s="324"/>
      <c r="IOG229" s="324"/>
      <c r="IOH229" s="324"/>
      <c r="IOI229" s="324"/>
      <c r="IOJ229" s="324"/>
      <c r="IOK229" s="324"/>
      <c r="IOL229" s="324"/>
      <c r="IOM229" s="324"/>
      <c r="ION229" s="324"/>
      <c r="IOO229" s="324"/>
      <c r="IOP229" s="324"/>
      <c r="IOQ229" s="324"/>
      <c r="IOR229" s="324"/>
      <c r="IOS229" s="324"/>
      <c r="IOT229" s="324"/>
      <c r="IOU229" s="324"/>
      <c r="IOV229" s="324"/>
      <c r="IOW229" s="324"/>
      <c r="IOX229" s="324"/>
      <c r="IOY229" s="324"/>
      <c r="IOZ229" s="324"/>
      <c r="IPA229" s="324"/>
      <c r="IPB229" s="324"/>
      <c r="IPC229" s="324"/>
      <c r="IPD229" s="324"/>
      <c r="IPE229" s="324"/>
      <c r="IPF229" s="324"/>
      <c r="IPG229" s="324"/>
      <c r="IPH229" s="324"/>
      <c r="IPI229" s="324"/>
      <c r="IPJ229" s="324"/>
      <c r="IPK229" s="324"/>
      <c r="IPL229" s="324"/>
      <c r="IPM229" s="324"/>
      <c r="IPN229" s="324"/>
      <c r="IPO229" s="324"/>
      <c r="IPP229" s="324"/>
      <c r="IPQ229" s="324"/>
      <c r="IPR229" s="324"/>
      <c r="IPS229" s="324"/>
      <c r="IPT229" s="324"/>
      <c r="IPU229" s="324"/>
      <c r="IPV229" s="324"/>
      <c r="IPW229" s="324"/>
      <c r="IPX229" s="324"/>
      <c r="IPY229" s="324"/>
      <c r="IPZ229" s="324"/>
      <c r="IQA229" s="324"/>
      <c r="IQB229" s="324"/>
      <c r="IQC229" s="324"/>
      <c r="IQD229" s="324"/>
      <c r="IQE229" s="324"/>
      <c r="IQF229" s="324"/>
      <c r="IQG229" s="324"/>
      <c r="IQH229" s="324"/>
      <c r="IQI229" s="324"/>
      <c r="IQJ229" s="324"/>
      <c r="IQK229" s="324"/>
      <c r="IQL229" s="324"/>
      <c r="IQM229" s="324"/>
      <c r="IQN229" s="324"/>
      <c r="IQO229" s="324"/>
      <c r="IQP229" s="324"/>
      <c r="IQQ229" s="324"/>
      <c r="IQR229" s="324"/>
      <c r="IQS229" s="324"/>
      <c r="IQT229" s="324"/>
      <c r="IQU229" s="324"/>
      <c r="IQV229" s="324"/>
      <c r="IQW229" s="324"/>
      <c r="IQX229" s="324"/>
      <c r="IQY229" s="324"/>
      <c r="IQZ229" s="324"/>
      <c r="IRA229" s="324"/>
      <c r="IRB229" s="324"/>
      <c r="IRC229" s="324"/>
      <c r="IRD229" s="324"/>
      <c r="IRE229" s="324"/>
      <c r="IRF229" s="324"/>
      <c r="IRG229" s="324"/>
      <c r="IRH229" s="324"/>
      <c r="IRI229" s="324"/>
      <c r="IRJ229" s="324"/>
      <c r="IRK229" s="324"/>
      <c r="IRL229" s="324"/>
      <c r="IRM229" s="324"/>
      <c r="IRN229" s="324"/>
      <c r="IRO229" s="324"/>
      <c r="IRP229" s="324"/>
      <c r="IRQ229" s="324"/>
      <c r="IRR229" s="324"/>
      <c r="IRS229" s="324"/>
      <c r="IRT229" s="324"/>
      <c r="IRU229" s="324"/>
      <c r="IRV229" s="324"/>
      <c r="IRW229" s="324"/>
      <c r="IRX229" s="324"/>
      <c r="IRY229" s="324"/>
      <c r="IRZ229" s="324"/>
      <c r="ISA229" s="324"/>
      <c r="ISB229" s="324"/>
      <c r="ISC229" s="324"/>
      <c r="ISD229" s="324"/>
      <c r="ISE229" s="324"/>
      <c r="ISF229" s="324"/>
      <c r="ISG229" s="324"/>
      <c r="ISH229" s="324"/>
      <c r="ISI229" s="324"/>
      <c r="ISJ229" s="324"/>
      <c r="ISK229" s="324"/>
      <c r="ISL229" s="324"/>
      <c r="ISM229" s="324"/>
      <c r="ISN229" s="324"/>
      <c r="ISO229" s="324"/>
      <c r="ISP229" s="324"/>
      <c r="ISQ229" s="324"/>
      <c r="ISR229" s="324"/>
      <c r="ISS229" s="324"/>
      <c r="IST229" s="324"/>
      <c r="ISU229" s="324"/>
      <c r="ISV229" s="324"/>
      <c r="ISW229" s="324"/>
      <c r="ISX229" s="324"/>
      <c r="ISY229" s="324"/>
      <c r="ISZ229" s="324"/>
      <c r="ITA229" s="324"/>
      <c r="ITB229" s="324"/>
      <c r="ITC229" s="324"/>
      <c r="ITD229" s="324"/>
      <c r="ITE229" s="324"/>
      <c r="ITF229" s="324"/>
      <c r="ITG229" s="324"/>
      <c r="ITH229" s="324"/>
      <c r="ITI229" s="324"/>
      <c r="ITJ229" s="324"/>
      <c r="ITK229" s="324"/>
      <c r="ITL229" s="324"/>
      <c r="ITM229" s="324"/>
      <c r="ITN229" s="324"/>
      <c r="ITO229" s="324"/>
      <c r="ITP229" s="324"/>
      <c r="ITQ229" s="324"/>
      <c r="ITR229" s="324"/>
      <c r="ITS229" s="324"/>
      <c r="ITT229" s="324"/>
      <c r="ITU229" s="324"/>
      <c r="ITV229" s="324"/>
      <c r="ITW229" s="324"/>
      <c r="ITX229" s="324"/>
      <c r="ITY229" s="324"/>
      <c r="ITZ229" s="324"/>
      <c r="IUA229" s="324"/>
      <c r="IUB229" s="324"/>
      <c r="IUC229" s="324"/>
      <c r="IUD229" s="324"/>
      <c r="IUE229" s="324"/>
      <c r="IUF229" s="324"/>
      <c r="IUG229" s="324"/>
      <c r="IUH229" s="324"/>
      <c r="IUI229" s="324"/>
      <c r="IUJ229" s="324"/>
      <c r="IUK229" s="324"/>
      <c r="IUL229" s="324"/>
      <c r="IUM229" s="324"/>
      <c r="IUN229" s="324"/>
      <c r="IUO229" s="324"/>
      <c r="IUP229" s="324"/>
      <c r="IUQ229" s="324"/>
      <c r="IUR229" s="324"/>
      <c r="IUS229" s="324"/>
      <c r="IUT229" s="324"/>
      <c r="IUU229" s="324"/>
      <c r="IUV229" s="324"/>
      <c r="IUW229" s="324"/>
      <c r="IUX229" s="324"/>
      <c r="IUY229" s="324"/>
      <c r="IUZ229" s="324"/>
      <c r="IVA229" s="324"/>
      <c r="IVB229" s="324"/>
      <c r="IVC229" s="324"/>
      <c r="IVD229" s="324"/>
      <c r="IVE229" s="324"/>
      <c r="IVF229" s="324"/>
      <c r="IVG229" s="324"/>
      <c r="IVH229" s="324"/>
      <c r="IVI229" s="324"/>
      <c r="IVJ229" s="324"/>
      <c r="IVK229" s="324"/>
      <c r="IVL229" s="324"/>
      <c r="IVM229" s="324"/>
      <c r="IVN229" s="324"/>
      <c r="IVO229" s="324"/>
      <c r="IVP229" s="324"/>
      <c r="IVQ229" s="324"/>
      <c r="IVR229" s="324"/>
      <c r="IVS229" s="324"/>
      <c r="IVT229" s="324"/>
      <c r="IVU229" s="324"/>
      <c r="IVV229" s="324"/>
      <c r="IVW229" s="324"/>
      <c r="IVX229" s="324"/>
      <c r="IVY229" s="324"/>
      <c r="IVZ229" s="324"/>
      <c r="IWA229" s="324"/>
      <c r="IWB229" s="324"/>
      <c r="IWC229" s="324"/>
      <c r="IWD229" s="324"/>
      <c r="IWE229" s="324"/>
      <c r="IWF229" s="324"/>
      <c r="IWG229" s="324"/>
      <c r="IWH229" s="324"/>
      <c r="IWI229" s="324"/>
      <c r="IWJ229" s="324"/>
      <c r="IWK229" s="324"/>
      <c r="IWL229" s="324"/>
      <c r="IWM229" s="324"/>
      <c r="IWN229" s="324"/>
      <c r="IWO229" s="324"/>
      <c r="IWP229" s="324"/>
      <c r="IWQ229" s="324"/>
      <c r="IWR229" s="324"/>
      <c r="IWS229" s="324"/>
      <c r="IWT229" s="324"/>
      <c r="IWU229" s="324"/>
      <c r="IWV229" s="324"/>
      <c r="IWW229" s="324"/>
      <c r="IWX229" s="324"/>
      <c r="IWY229" s="324"/>
      <c r="IWZ229" s="324"/>
      <c r="IXA229" s="324"/>
      <c r="IXB229" s="324"/>
      <c r="IXC229" s="324"/>
      <c r="IXD229" s="324"/>
      <c r="IXE229" s="324"/>
      <c r="IXF229" s="324"/>
      <c r="IXG229" s="324"/>
      <c r="IXH229" s="324"/>
      <c r="IXI229" s="324"/>
      <c r="IXJ229" s="324"/>
      <c r="IXK229" s="324"/>
      <c r="IXL229" s="324"/>
      <c r="IXM229" s="324"/>
      <c r="IXN229" s="324"/>
      <c r="IXO229" s="324"/>
      <c r="IXP229" s="324"/>
      <c r="IXQ229" s="324"/>
      <c r="IXR229" s="324"/>
      <c r="IXS229" s="324"/>
      <c r="IXT229" s="324"/>
      <c r="IXU229" s="324"/>
      <c r="IXV229" s="324"/>
      <c r="IXW229" s="324"/>
      <c r="IXX229" s="324"/>
      <c r="IXY229" s="324"/>
      <c r="IXZ229" s="324"/>
      <c r="IYA229" s="324"/>
      <c r="IYB229" s="324"/>
      <c r="IYC229" s="324"/>
      <c r="IYD229" s="324"/>
      <c r="IYE229" s="324"/>
      <c r="IYF229" s="324"/>
      <c r="IYG229" s="324"/>
      <c r="IYH229" s="324"/>
      <c r="IYI229" s="324"/>
      <c r="IYJ229" s="324"/>
      <c r="IYK229" s="324"/>
      <c r="IYL229" s="324"/>
      <c r="IYM229" s="324"/>
      <c r="IYN229" s="324"/>
      <c r="IYO229" s="324"/>
      <c r="IYP229" s="324"/>
      <c r="IYQ229" s="324"/>
      <c r="IYR229" s="324"/>
      <c r="IYS229" s="324"/>
      <c r="IYT229" s="324"/>
      <c r="IYU229" s="324"/>
      <c r="IYV229" s="324"/>
      <c r="IYW229" s="324"/>
      <c r="IYX229" s="324"/>
      <c r="IYY229" s="324"/>
      <c r="IYZ229" s="324"/>
      <c r="IZA229" s="324"/>
      <c r="IZB229" s="324"/>
      <c r="IZC229" s="324"/>
      <c r="IZD229" s="324"/>
      <c r="IZE229" s="324"/>
      <c r="IZF229" s="324"/>
      <c r="IZG229" s="324"/>
      <c r="IZH229" s="324"/>
      <c r="IZI229" s="324"/>
      <c r="IZJ229" s="324"/>
      <c r="IZK229" s="324"/>
      <c r="IZL229" s="324"/>
      <c r="IZM229" s="324"/>
      <c r="IZN229" s="324"/>
      <c r="IZO229" s="324"/>
      <c r="IZP229" s="324"/>
      <c r="IZQ229" s="324"/>
      <c r="IZR229" s="324"/>
      <c r="IZS229" s="324"/>
      <c r="IZT229" s="324"/>
      <c r="IZU229" s="324"/>
      <c r="IZV229" s="324"/>
      <c r="IZW229" s="324"/>
      <c r="IZX229" s="324"/>
      <c r="IZY229" s="324"/>
      <c r="IZZ229" s="324"/>
      <c r="JAA229" s="324"/>
      <c r="JAB229" s="324"/>
      <c r="JAC229" s="324"/>
      <c r="JAD229" s="324"/>
      <c r="JAE229" s="324"/>
      <c r="JAF229" s="324"/>
      <c r="JAG229" s="324"/>
      <c r="JAH229" s="324"/>
      <c r="JAI229" s="324"/>
      <c r="JAJ229" s="324"/>
      <c r="JAK229" s="324"/>
      <c r="JAL229" s="324"/>
      <c r="JAM229" s="324"/>
      <c r="JAN229" s="324"/>
      <c r="JAO229" s="324"/>
      <c r="JAP229" s="324"/>
      <c r="JAQ229" s="324"/>
      <c r="JAR229" s="324"/>
      <c r="JAS229" s="324"/>
      <c r="JAT229" s="324"/>
      <c r="JAU229" s="324"/>
      <c r="JAV229" s="324"/>
      <c r="JAW229" s="324"/>
      <c r="JAX229" s="324"/>
      <c r="JAY229" s="324"/>
      <c r="JAZ229" s="324"/>
      <c r="JBA229" s="324"/>
      <c r="JBB229" s="324"/>
      <c r="JBC229" s="324"/>
      <c r="JBD229" s="324"/>
      <c r="JBE229" s="324"/>
      <c r="JBF229" s="324"/>
      <c r="JBG229" s="324"/>
      <c r="JBH229" s="324"/>
      <c r="JBI229" s="324"/>
      <c r="JBJ229" s="324"/>
      <c r="JBK229" s="324"/>
      <c r="JBL229" s="324"/>
      <c r="JBM229" s="324"/>
      <c r="JBN229" s="324"/>
      <c r="JBO229" s="324"/>
      <c r="JBP229" s="324"/>
      <c r="JBQ229" s="324"/>
      <c r="JBR229" s="324"/>
      <c r="JBS229" s="324"/>
      <c r="JBT229" s="324"/>
      <c r="JBU229" s="324"/>
      <c r="JBV229" s="324"/>
      <c r="JBW229" s="324"/>
      <c r="JBX229" s="324"/>
      <c r="JBY229" s="324"/>
      <c r="JBZ229" s="324"/>
      <c r="JCA229" s="324"/>
      <c r="JCB229" s="324"/>
      <c r="JCC229" s="324"/>
      <c r="JCD229" s="324"/>
      <c r="JCE229" s="324"/>
      <c r="JCF229" s="324"/>
      <c r="JCG229" s="324"/>
      <c r="JCH229" s="324"/>
      <c r="JCI229" s="324"/>
      <c r="JCJ229" s="324"/>
      <c r="JCK229" s="324"/>
      <c r="JCL229" s="324"/>
      <c r="JCM229" s="324"/>
      <c r="JCN229" s="324"/>
      <c r="JCO229" s="324"/>
      <c r="JCP229" s="324"/>
      <c r="JCQ229" s="324"/>
      <c r="JCR229" s="324"/>
      <c r="JCS229" s="324"/>
      <c r="JCT229" s="324"/>
      <c r="JCU229" s="324"/>
      <c r="JCV229" s="324"/>
      <c r="JCW229" s="324"/>
      <c r="JCX229" s="324"/>
      <c r="JCY229" s="324"/>
      <c r="JCZ229" s="324"/>
      <c r="JDA229" s="324"/>
      <c r="JDB229" s="324"/>
      <c r="JDC229" s="324"/>
      <c r="JDD229" s="324"/>
      <c r="JDE229" s="324"/>
      <c r="JDF229" s="324"/>
      <c r="JDG229" s="324"/>
      <c r="JDH229" s="324"/>
      <c r="JDI229" s="324"/>
      <c r="JDJ229" s="324"/>
      <c r="JDK229" s="324"/>
      <c r="JDL229" s="324"/>
      <c r="JDM229" s="324"/>
      <c r="JDN229" s="324"/>
      <c r="JDO229" s="324"/>
      <c r="JDP229" s="324"/>
      <c r="JDQ229" s="324"/>
      <c r="JDR229" s="324"/>
      <c r="JDS229" s="324"/>
      <c r="JDT229" s="324"/>
      <c r="JDU229" s="324"/>
      <c r="JDV229" s="324"/>
      <c r="JDW229" s="324"/>
      <c r="JDX229" s="324"/>
      <c r="JDY229" s="324"/>
      <c r="JDZ229" s="324"/>
      <c r="JEA229" s="324"/>
      <c r="JEB229" s="324"/>
      <c r="JEC229" s="324"/>
      <c r="JED229" s="324"/>
      <c r="JEE229" s="324"/>
      <c r="JEF229" s="324"/>
      <c r="JEG229" s="324"/>
      <c r="JEH229" s="324"/>
      <c r="JEI229" s="324"/>
      <c r="JEJ229" s="324"/>
      <c r="JEK229" s="324"/>
      <c r="JEL229" s="324"/>
      <c r="JEM229" s="324"/>
      <c r="JEN229" s="324"/>
      <c r="JEO229" s="324"/>
      <c r="JEP229" s="324"/>
      <c r="JEQ229" s="324"/>
      <c r="JER229" s="324"/>
      <c r="JES229" s="324"/>
      <c r="JET229" s="324"/>
      <c r="JEU229" s="324"/>
      <c r="JEV229" s="324"/>
      <c r="JEW229" s="324"/>
      <c r="JEX229" s="324"/>
      <c r="JEY229" s="324"/>
      <c r="JEZ229" s="324"/>
      <c r="JFA229" s="324"/>
      <c r="JFB229" s="324"/>
      <c r="JFC229" s="324"/>
      <c r="JFD229" s="324"/>
      <c r="JFE229" s="324"/>
      <c r="JFF229" s="324"/>
      <c r="JFG229" s="324"/>
      <c r="JFH229" s="324"/>
      <c r="JFI229" s="324"/>
      <c r="JFJ229" s="324"/>
      <c r="JFK229" s="324"/>
      <c r="JFL229" s="324"/>
      <c r="JFM229" s="324"/>
      <c r="JFN229" s="324"/>
      <c r="JFO229" s="324"/>
      <c r="JFP229" s="324"/>
      <c r="JFQ229" s="324"/>
      <c r="JFR229" s="324"/>
      <c r="JFS229" s="324"/>
      <c r="JFT229" s="324"/>
      <c r="JFU229" s="324"/>
      <c r="JFV229" s="324"/>
      <c r="JFW229" s="324"/>
      <c r="JFX229" s="324"/>
      <c r="JFY229" s="324"/>
      <c r="JFZ229" s="324"/>
      <c r="JGA229" s="324"/>
      <c r="JGB229" s="324"/>
      <c r="JGC229" s="324"/>
      <c r="JGD229" s="324"/>
      <c r="JGE229" s="324"/>
      <c r="JGF229" s="324"/>
      <c r="JGG229" s="324"/>
      <c r="JGH229" s="324"/>
      <c r="JGI229" s="324"/>
      <c r="JGJ229" s="324"/>
      <c r="JGK229" s="324"/>
      <c r="JGL229" s="324"/>
      <c r="JGM229" s="324"/>
      <c r="JGN229" s="324"/>
      <c r="JGO229" s="324"/>
      <c r="JGP229" s="324"/>
      <c r="JGQ229" s="324"/>
      <c r="JGR229" s="324"/>
      <c r="JGS229" s="324"/>
      <c r="JGT229" s="324"/>
      <c r="JGU229" s="324"/>
      <c r="JGV229" s="324"/>
      <c r="JGW229" s="324"/>
      <c r="JGX229" s="324"/>
      <c r="JGY229" s="324"/>
      <c r="JGZ229" s="324"/>
      <c r="JHA229" s="324"/>
      <c r="JHB229" s="324"/>
      <c r="JHC229" s="324"/>
      <c r="JHD229" s="324"/>
      <c r="JHE229" s="324"/>
      <c r="JHF229" s="324"/>
      <c r="JHG229" s="324"/>
      <c r="JHH229" s="324"/>
      <c r="JHI229" s="324"/>
      <c r="JHJ229" s="324"/>
      <c r="JHK229" s="324"/>
      <c r="JHL229" s="324"/>
      <c r="JHM229" s="324"/>
      <c r="JHN229" s="324"/>
      <c r="JHO229" s="324"/>
      <c r="JHP229" s="324"/>
      <c r="JHQ229" s="324"/>
      <c r="JHR229" s="324"/>
      <c r="JHS229" s="324"/>
      <c r="JHT229" s="324"/>
      <c r="JHU229" s="324"/>
      <c r="JHV229" s="324"/>
      <c r="JHW229" s="324"/>
      <c r="JHX229" s="324"/>
      <c r="JHY229" s="324"/>
      <c r="JHZ229" s="324"/>
      <c r="JIA229" s="324"/>
      <c r="JIB229" s="324"/>
      <c r="JIC229" s="324"/>
      <c r="JID229" s="324"/>
      <c r="JIE229" s="324"/>
      <c r="JIF229" s="324"/>
      <c r="JIG229" s="324"/>
      <c r="JIH229" s="324"/>
      <c r="JII229" s="324"/>
      <c r="JIJ229" s="324"/>
      <c r="JIK229" s="324"/>
      <c r="JIL229" s="324"/>
      <c r="JIM229" s="324"/>
      <c r="JIN229" s="324"/>
      <c r="JIO229" s="324"/>
      <c r="JIP229" s="324"/>
      <c r="JIQ229" s="324"/>
      <c r="JIR229" s="324"/>
      <c r="JIS229" s="324"/>
      <c r="JIT229" s="324"/>
      <c r="JIU229" s="324"/>
      <c r="JIV229" s="324"/>
      <c r="JIW229" s="324"/>
      <c r="JIX229" s="324"/>
      <c r="JIY229" s="324"/>
      <c r="JIZ229" s="324"/>
      <c r="JJA229" s="324"/>
      <c r="JJB229" s="324"/>
      <c r="JJC229" s="324"/>
      <c r="JJD229" s="324"/>
      <c r="JJE229" s="324"/>
      <c r="JJF229" s="324"/>
      <c r="JJG229" s="324"/>
      <c r="JJH229" s="324"/>
      <c r="JJI229" s="324"/>
      <c r="JJJ229" s="324"/>
      <c r="JJK229" s="324"/>
      <c r="JJL229" s="324"/>
      <c r="JJM229" s="324"/>
      <c r="JJN229" s="324"/>
      <c r="JJO229" s="324"/>
      <c r="JJP229" s="324"/>
      <c r="JJQ229" s="324"/>
      <c r="JJR229" s="324"/>
      <c r="JJS229" s="324"/>
      <c r="JJT229" s="324"/>
      <c r="JJU229" s="324"/>
      <c r="JJV229" s="324"/>
      <c r="JJW229" s="324"/>
      <c r="JJX229" s="324"/>
      <c r="JJY229" s="324"/>
      <c r="JJZ229" s="324"/>
      <c r="JKA229" s="324"/>
      <c r="JKB229" s="324"/>
      <c r="JKC229" s="324"/>
      <c r="JKD229" s="324"/>
      <c r="JKE229" s="324"/>
      <c r="JKF229" s="324"/>
      <c r="JKG229" s="324"/>
      <c r="JKH229" s="324"/>
      <c r="JKI229" s="324"/>
      <c r="JKJ229" s="324"/>
      <c r="JKK229" s="324"/>
      <c r="JKL229" s="324"/>
      <c r="JKM229" s="324"/>
      <c r="JKN229" s="324"/>
      <c r="JKO229" s="324"/>
      <c r="JKP229" s="324"/>
      <c r="JKQ229" s="324"/>
      <c r="JKR229" s="324"/>
      <c r="JKS229" s="324"/>
      <c r="JKT229" s="324"/>
      <c r="JKU229" s="324"/>
      <c r="JKV229" s="324"/>
      <c r="JKW229" s="324"/>
      <c r="JKX229" s="324"/>
      <c r="JKY229" s="324"/>
      <c r="JKZ229" s="324"/>
      <c r="JLA229" s="324"/>
      <c r="JLB229" s="324"/>
      <c r="JLC229" s="324"/>
      <c r="JLD229" s="324"/>
      <c r="JLE229" s="324"/>
      <c r="JLF229" s="324"/>
      <c r="JLG229" s="324"/>
      <c r="JLH229" s="324"/>
      <c r="JLI229" s="324"/>
      <c r="JLJ229" s="324"/>
      <c r="JLK229" s="324"/>
      <c r="JLL229" s="324"/>
      <c r="JLM229" s="324"/>
      <c r="JLN229" s="324"/>
      <c r="JLO229" s="324"/>
      <c r="JLP229" s="324"/>
      <c r="JLQ229" s="324"/>
      <c r="JLR229" s="324"/>
      <c r="JLS229" s="324"/>
      <c r="JLT229" s="324"/>
      <c r="JLU229" s="324"/>
      <c r="JLV229" s="324"/>
      <c r="JLW229" s="324"/>
      <c r="JLX229" s="324"/>
      <c r="JLY229" s="324"/>
      <c r="JLZ229" s="324"/>
      <c r="JMA229" s="324"/>
      <c r="JMB229" s="324"/>
      <c r="JMC229" s="324"/>
      <c r="JMD229" s="324"/>
      <c r="JME229" s="324"/>
      <c r="JMF229" s="324"/>
      <c r="JMG229" s="324"/>
      <c r="JMH229" s="324"/>
      <c r="JMI229" s="324"/>
      <c r="JMJ229" s="324"/>
      <c r="JMK229" s="324"/>
      <c r="JML229" s="324"/>
      <c r="JMM229" s="324"/>
      <c r="JMN229" s="324"/>
      <c r="JMO229" s="324"/>
      <c r="JMP229" s="324"/>
      <c r="JMQ229" s="324"/>
      <c r="JMR229" s="324"/>
      <c r="JMS229" s="324"/>
      <c r="JMT229" s="324"/>
      <c r="JMU229" s="324"/>
      <c r="JMV229" s="324"/>
      <c r="JMW229" s="324"/>
      <c r="JMX229" s="324"/>
      <c r="JMY229" s="324"/>
      <c r="JMZ229" s="324"/>
      <c r="JNA229" s="324"/>
      <c r="JNB229" s="324"/>
      <c r="JNC229" s="324"/>
      <c r="JND229" s="324"/>
      <c r="JNE229" s="324"/>
      <c r="JNF229" s="324"/>
      <c r="JNG229" s="324"/>
      <c r="JNH229" s="324"/>
      <c r="JNI229" s="324"/>
      <c r="JNJ229" s="324"/>
      <c r="JNK229" s="324"/>
      <c r="JNL229" s="324"/>
      <c r="JNM229" s="324"/>
      <c r="JNN229" s="324"/>
      <c r="JNO229" s="324"/>
      <c r="JNP229" s="324"/>
      <c r="JNQ229" s="324"/>
      <c r="JNR229" s="324"/>
      <c r="JNS229" s="324"/>
      <c r="JNT229" s="324"/>
      <c r="JNU229" s="324"/>
      <c r="JNV229" s="324"/>
      <c r="JNW229" s="324"/>
      <c r="JNX229" s="324"/>
      <c r="JNY229" s="324"/>
      <c r="JNZ229" s="324"/>
      <c r="JOA229" s="324"/>
      <c r="JOB229" s="324"/>
      <c r="JOC229" s="324"/>
      <c r="JOD229" s="324"/>
      <c r="JOE229" s="324"/>
      <c r="JOF229" s="324"/>
      <c r="JOG229" s="324"/>
      <c r="JOH229" s="324"/>
      <c r="JOI229" s="324"/>
      <c r="JOJ229" s="324"/>
      <c r="JOK229" s="324"/>
      <c r="JOL229" s="324"/>
      <c r="JOM229" s="324"/>
      <c r="JON229" s="324"/>
      <c r="JOO229" s="324"/>
      <c r="JOP229" s="324"/>
      <c r="JOQ229" s="324"/>
      <c r="JOR229" s="324"/>
      <c r="JOS229" s="324"/>
      <c r="JOT229" s="324"/>
      <c r="JOU229" s="324"/>
      <c r="JOV229" s="324"/>
      <c r="JOW229" s="324"/>
      <c r="JOX229" s="324"/>
      <c r="JOY229" s="324"/>
      <c r="JOZ229" s="324"/>
      <c r="JPA229" s="324"/>
      <c r="JPB229" s="324"/>
      <c r="JPC229" s="324"/>
      <c r="JPD229" s="324"/>
      <c r="JPE229" s="324"/>
      <c r="JPF229" s="324"/>
      <c r="JPG229" s="324"/>
      <c r="JPH229" s="324"/>
      <c r="JPI229" s="324"/>
      <c r="JPJ229" s="324"/>
      <c r="JPK229" s="324"/>
      <c r="JPL229" s="324"/>
      <c r="JPM229" s="324"/>
      <c r="JPN229" s="324"/>
      <c r="JPO229" s="324"/>
      <c r="JPP229" s="324"/>
      <c r="JPQ229" s="324"/>
      <c r="JPR229" s="324"/>
      <c r="JPS229" s="324"/>
      <c r="JPT229" s="324"/>
      <c r="JPU229" s="324"/>
      <c r="JPV229" s="324"/>
      <c r="JPW229" s="324"/>
      <c r="JPX229" s="324"/>
      <c r="JPY229" s="324"/>
      <c r="JPZ229" s="324"/>
      <c r="JQA229" s="324"/>
      <c r="JQB229" s="324"/>
      <c r="JQC229" s="324"/>
      <c r="JQD229" s="324"/>
      <c r="JQE229" s="324"/>
      <c r="JQF229" s="324"/>
      <c r="JQG229" s="324"/>
      <c r="JQH229" s="324"/>
      <c r="JQI229" s="324"/>
      <c r="JQJ229" s="324"/>
      <c r="JQK229" s="324"/>
      <c r="JQL229" s="324"/>
      <c r="JQM229" s="324"/>
      <c r="JQN229" s="324"/>
      <c r="JQO229" s="324"/>
      <c r="JQP229" s="324"/>
      <c r="JQQ229" s="324"/>
      <c r="JQR229" s="324"/>
      <c r="JQS229" s="324"/>
      <c r="JQT229" s="324"/>
      <c r="JQU229" s="324"/>
      <c r="JQV229" s="324"/>
      <c r="JQW229" s="324"/>
      <c r="JQX229" s="324"/>
      <c r="JQY229" s="324"/>
      <c r="JQZ229" s="324"/>
      <c r="JRA229" s="324"/>
      <c r="JRB229" s="324"/>
      <c r="JRC229" s="324"/>
      <c r="JRD229" s="324"/>
      <c r="JRE229" s="324"/>
      <c r="JRF229" s="324"/>
      <c r="JRG229" s="324"/>
      <c r="JRH229" s="324"/>
      <c r="JRI229" s="324"/>
      <c r="JRJ229" s="324"/>
      <c r="JRK229" s="324"/>
      <c r="JRL229" s="324"/>
      <c r="JRM229" s="324"/>
      <c r="JRN229" s="324"/>
      <c r="JRO229" s="324"/>
      <c r="JRP229" s="324"/>
      <c r="JRQ229" s="324"/>
      <c r="JRR229" s="324"/>
      <c r="JRS229" s="324"/>
      <c r="JRT229" s="324"/>
      <c r="JRU229" s="324"/>
      <c r="JRV229" s="324"/>
      <c r="JRW229" s="324"/>
      <c r="JRX229" s="324"/>
      <c r="JRY229" s="324"/>
      <c r="JRZ229" s="324"/>
      <c r="JSA229" s="324"/>
      <c r="JSB229" s="324"/>
      <c r="JSC229" s="324"/>
      <c r="JSD229" s="324"/>
      <c r="JSE229" s="324"/>
      <c r="JSF229" s="324"/>
      <c r="JSG229" s="324"/>
      <c r="JSH229" s="324"/>
      <c r="JSI229" s="324"/>
      <c r="JSJ229" s="324"/>
      <c r="JSK229" s="324"/>
      <c r="JSL229" s="324"/>
      <c r="JSM229" s="324"/>
      <c r="JSN229" s="324"/>
      <c r="JSO229" s="324"/>
      <c r="JSP229" s="324"/>
      <c r="JSQ229" s="324"/>
      <c r="JSR229" s="324"/>
      <c r="JSS229" s="324"/>
      <c r="JST229" s="324"/>
      <c r="JSU229" s="324"/>
      <c r="JSV229" s="324"/>
      <c r="JSW229" s="324"/>
      <c r="JSX229" s="324"/>
      <c r="JSY229" s="324"/>
      <c r="JSZ229" s="324"/>
      <c r="JTA229" s="324"/>
      <c r="JTB229" s="324"/>
      <c r="JTC229" s="324"/>
      <c r="JTD229" s="324"/>
      <c r="JTE229" s="324"/>
      <c r="JTF229" s="324"/>
      <c r="JTG229" s="324"/>
      <c r="JTH229" s="324"/>
      <c r="JTI229" s="324"/>
      <c r="JTJ229" s="324"/>
      <c r="JTK229" s="324"/>
      <c r="JTL229" s="324"/>
      <c r="JTM229" s="324"/>
      <c r="JTN229" s="324"/>
      <c r="JTO229" s="324"/>
      <c r="JTP229" s="324"/>
      <c r="JTQ229" s="324"/>
      <c r="JTR229" s="324"/>
      <c r="JTS229" s="324"/>
      <c r="JTT229" s="324"/>
      <c r="JTU229" s="324"/>
      <c r="JTV229" s="324"/>
      <c r="JTW229" s="324"/>
      <c r="JTX229" s="324"/>
      <c r="JTY229" s="324"/>
      <c r="JTZ229" s="324"/>
      <c r="JUA229" s="324"/>
      <c r="JUB229" s="324"/>
      <c r="JUC229" s="324"/>
      <c r="JUD229" s="324"/>
      <c r="JUE229" s="324"/>
      <c r="JUF229" s="324"/>
      <c r="JUG229" s="324"/>
      <c r="JUH229" s="324"/>
      <c r="JUI229" s="324"/>
      <c r="JUJ229" s="324"/>
      <c r="JUK229" s="324"/>
      <c r="JUL229" s="324"/>
      <c r="JUM229" s="324"/>
      <c r="JUN229" s="324"/>
      <c r="JUO229" s="324"/>
      <c r="JUP229" s="324"/>
      <c r="JUQ229" s="324"/>
      <c r="JUR229" s="324"/>
      <c r="JUS229" s="324"/>
      <c r="JUT229" s="324"/>
      <c r="JUU229" s="324"/>
      <c r="JUV229" s="324"/>
      <c r="JUW229" s="324"/>
      <c r="JUX229" s="324"/>
      <c r="JUY229" s="324"/>
      <c r="JUZ229" s="324"/>
      <c r="JVA229" s="324"/>
      <c r="JVB229" s="324"/>
      <c r="JVC229" s="324"/>
      <c r="JVD229" s="324"/>
      <c r="JVE229" s="324"/>
      <c r="JVF229" s="324"/>
      <c r="JVG229" s="324"/>
      <c r="JVH229" s="324"/>
      <c r="JVI229" s="324"/>
      <c r="JVJ229" s="324"/>
      <c r="JVK229" s="324"/>
      <c r="JVL229" s="324"/>
      <c r="JVM229" s="324"/>
      <c r="JVN229" s="324"/>
      <c r="JVO229" s="324"/>
      <c r="JVP229" s="324"/>
      <c r="JVQ229" s="324"/>
      <c r="JVR229" s="324"/>
      <c r="JVS229" s="324"/>
      <c r="JVT229" s="324"/>
      <c r="JVU229" s="324"/>
      <c r="JVV229" s="324"/>
      <c r="JVW229" s="324"/>
      <c r="JVX229" s="324"/>
      <c r="JVY229" s="324"/>
      <c r="JVZ229" s="324"/>
      <c r="JWA229" s="324"/>
      <c r="JWB229" s="324"/>
      <c r="JWC229" s="324"/>
      <c r="JWD229" s="324"/>
      <c r="JWE229" s="324"/>
      <c r="JWF229" s="324"/>
      <c r="JWG229" s="324"/>
      <c r="JWH229" s="324"/>
      <c r="JWI229" s="324"/>
      <c r="JWJ229" s="324"/>
      <c r="JWK229" s="324"/>
      <c r="JWL229" s="324"/>
      <c r="JWM229" s="324"/>
      <c r="JWN229" s="324"/>
      <c r="JWO229" s="324"/>
      <c r="JWP229" s="324"/>
      <c r="JWQ229" s="324"/>
      <c r="JWR229" s="324"/>
      <c r="JWS229" s="324"/>
      <c r="JWT229" s="324"/>
      <c r="JWU229" s="324"/>
      <c r="JWV229" s="324"/>
      <c r="JWW229" s="324"/>
      <c r="JWX229" s="324"/>
      <c r="JWY229" s="324"/>
      <c r="JWZ229" s="324"/>
      <c r="JXA229" s="324"/>
      <c r="JXB229" s="324"/>
      <c r="JXC229" s="324"/>
      <c r="JXD229" s="324"/>
      <c r="JXE229" s="324"/>
      <c r="JXF229" s="324"/>
      <c r="JXG229" s="324"/>
      <c r="JXH229" s="324"/>
      <c r="JXI229" s="324"/>
      <c r="JXJ229" s="324"/>
      <c r="JXK229" s="324"/>
      <c r="JXL229" s="324"/>
      <c r="JXM229" s="324"/>
      <c r="JXN229" s="324"/>
      <c r="JXO229" s="324"/>
      <c r="JXP229" s="324"/>
      <c r="JXQ229" s="324"/>
      <c r="JXR229" s="324"/>
      <c r="JXS229" s="324"/>
      <c r="JXT229" s="324"/>
      <c r="JXU229" s="324"/>
      <c r="JXV229" s="324"/>
      <c r="JXW229" s="324"/>
      <c r="JXX229" s="324"/>
      <c r="JXY229" s="324"/>
      <c r="JXZ229" s="324"/>
      <c r="JYA229" s="324"/>
      <c r="JYB229" s="324"/>
      <c r="JYC229" s="324"/>
      <c r="JYD229" s="324"/>
      <c r="JYE229" s="324"/>
      <c r="JYF229" s="324"/>
      <c r="JYG229" s="324"/>
      <c r="JYH229" s="324"/>
      <c r="JYI229" s="324"/>
      <c r="JYJ229" s="324"/>
      <c r="JYK229" s="324"/>
      <c r="JYL229" s="324"/>
      <c r="JYM229" s="324"/>
      <c r="JYN229" s="324"/>
      <c r="JYO229" s="324"/>
      <c r="JYP229" s="324"/>
      <c r="JYQ229" s="324"/>
      <c r="JYR229" s="324"/>
      <c r="JYS229" s="324"/>
      <c r="JYT229" s="324"/>
      <c r="JYU229" s="324"/>
      <c r="JYV229" s="324"/>
      <c r="JYW229" s="324"/>
      <c r="JYX229" s="324"/>
      <c r="JYY229" s="324"/>
      <c r="JYZ229" s="324"/>
      <c r="JZA229" s="324"/>
      <c r="JZB229" s="324"/>
      <c r="JZC229" s="324"/>
      <c r="JZD229" s="324"/>
      <c r="JZE229" s="324"/>
      <c r="JZF229" s="324"/>
      <c r="JZG229" s="324"/>
      <c r="JZH229" s="324"/>
      <c r="JZI229" s="324"/>
      <c r="JZJ229" s="324"/>
      <c r="JZK229" s="324"/>
      <c r="JZL229" s="324"/>
      <c r="JZM229" s="324"/>
      <c r="JZN229" s="324"/>
      <c r="JZO229" s="324"/>
      <c r="JZP229" s="324"/>
      <c r="JZQ229" s="324"/>
      <c r="JZR229" s="324"/>
      <c r="JZS229" s="324"/>
      <c r="JZT229" s="324"/>
      <c r="JZU229" s="324"/>
      <c r="JZV229" s="324"/>
      <c r="JZW229" s="324"/>
      <c r="JZX229" s="324"/>
      <c r="JZY229" s="324"/>
      <c r="JZZ229" s="324"/>
      <c r="KAA229" s="324"/>
      <c r="KAB229" s="324"/>
      <c r="KAC229" s="324"/>
      <c r="KAD229" s="324"/>
      <c r="KAE229" s="324"/>
      <c r="KAF229" s="324"/>
      <c r="KAG229" s="324"/>
      <c r="KAH229" s="324"/>
      <c r="KAI229" s="324"/>
      <c r="KAJ229" s="324"/>
      <c r="KAK229" s="324"/>
      <c r="KAL229" s="324"/>
      <c r="KAM229" s="324"/>
      <c r="KAN229" s="324"/>
      <c r="KAO229" s="324"/>
      <c r="KAP229" s="324"/>
      <c r="KAQ229" s="324"/>
      <c r="KAR229" s="324"/>
      <c r="KAS229" s="324"/>
      <c r="KAT229" s="324"/>
      <c r="KAU229" s="324"/>
      <c r="KAV229" s="324"/>
      <c r="KAW229" s="324"/>
      <c r="KAX229" s="324"/>
      <c r="KAY229" s="324"/>
      <c r="KAZ229" s="324"/>
      <c r="KBA229" s="324"/>
      <c r="KBB229" s="324"/>
      <c r="KBC229" s="324"/>
      <c r="KBD229" s="324"/>
      <c r="KBE229" s="324"/>
      <c r="KBF229" s="324"/>
      <c r="KBG229" s="324"/>
      <c r="KBH229" s="324"/>
      <c r="KBI229" s="324"/>
      <c r="KBJ229" s="324"/>
      <c r="KBK229" s="324"/>
      <c r="KBL229" s="324"/>
      <c r="KBM229" s="324"/>
      <c r="KBN229" s="324"/>
      <c r="KBO229" s="324"/>
      <c r="KBP229" s="324"/>
      <c r="KBQ229" s="324"/>
      <c r="KBR229" s="324"/>
      <c r="KBS229" s="324"/>
      <c r="KBT229" s="324"/>
      <c r="KBU229" s="324"/>
      <c r="KBV229" s="324"/>
      <c r="KBW229" s="324"/>
      <c r="KBX229" s="324"/>
      <c r="KBY229" s="324"/>
      <c r="KBZ229" s="324"/>
      <c r="KCA229" s="324"/>
      <c r="KCB229" s="324"/>
      <c r="KCC229" s="324"/>
      <c r="KCD229" s="324"/>
      <c r="KCE229" s="324"/>
      <c r="KCF229" s="324"/>
      <c r="KCG229" s="324"/>
      <c r="KCH229" s="324"/>
      <c r="KCI229" s="324"/>
      <c r="KCJ229" s="324"/>
      <c r="KCK229" s="324"/>
      <c r="KCL229" s="324"/>
      <c r="KCM229" s="324"/>
      <c r="KCN229" s="324"/>
      <c r="KCO229" s="324"/>
      <c r="KCP229" s="324"/>
      <c r="KCQ229" s="324"/>
      <c r="KCR229" s="324"/>
      <c r="KCS229" s="324"/>
      <c r="KCT229" s="324"/>
      <c r="KCU229" s="324"/>
      <c r="KCV229" s="324"/>
      <c r="KCW229" s="324"/>
      <c r="KCX229" s="324"/>
      <c r="KCY229" s="324"/>
      <c r="KCZ229" s="324"/>
      <c r="KDA229" s="324"/>
      <c r="KDB229" s="324"/>
      <c r="KDC229" s="324"/>
      <c r="KDD229" s="324"/>
      <c r="KDE229" s="324"/>
      <c r="KDF229" s="324"/>
      <c r="KDG229" s="324"/>
      <c r="KDH229" s="324"/>
      <c r="KDI229" s="324"/>
      <c r="KDJ229" s="324"/>
      <c r="KDK229" s="324"/>
      <c r="KDL229" s="324"/>
      <c r="KDM229" s="324"/>
      <c r="KDN229" s="324"/>
      <c r="KDO229" s="324"/>
      <c r="KDP229" s="324"/>
      <c r="KDQ229" s="324"/>
      <c r="KDR229" s="324"/>
      <c r="KDS229" s="324"/>
      <c r="KDT229" s="324"/>
      <c r="KDU229" s="324"/>
      <c r="KDV229" s="324"/>
      <c r="KDW229" s="324"/>
      <c r="KDX229" s="324"/>
      <c r="KDY229" s="324"/>
      <c r="KDZ229" s="324"/>
      <c r="KEA229" s="324"/>
      <c r="KEB229" s="324"/>
      <c r="KEC229" s="324"/>
      <c r="KED229" s="324"/>
      <c r="KEE229" s="324"/>
      <c r="KEF229" s="324"/>
      <c r="KEG229" s="324"/>
      <c r="KEH229" s="324"/>
      <c r="KEI229" s="324"/>
      <c r="KEJ229" s="324"/>
      <c r="KEK229" s="324"/>
      <c r="KEL229" s="324"/>
      <c r="KEM229" s="324"/>
      <c r="KEN229" s="324"/>
      <c r="KEO229" s="324"/>
      <c r="KEP229" s="324"/>
      <c r="KEQ229" s="324"/>
      <c r="KER229" s="324"/>
      <c r="KES229" s="324"/>
      <c r="KET229" s="324"/>
      <c r="KEU229" s="324"/>
      <c r="KEV229" s="324"/>
      <c r="KEW229" s="324"/>
      <c r="KEX229" s="324"/>
      <c r="KEY229" s="324"/>
      <c r="KEZ229" s="324"/>
      <c r="KFA229" s="324"/>
      <c r="KFB229" s="324"/>
      <c r="KFC229" s="324"/>
      <c r="KFD229" s="324"/>
      <c r="KFE229" s="324"/>
      <c r="KFF229" s="324"/>
      <c r="KFG229" s="324"/>
      <c r="KFH229" s="324"/>
      <c r="KFI229" s="324"/>
      <c r="KFJ229" s="324"/>
      <c r="KFK229" s="324"/>
      <c r="KFL229" s="324"/>
      <c r="KFM229" s="324"/>
      <c r="KFN229" s="324"/>
      <c r="KFO229" s="324"/>
      <c r="KFP229" s="324"/>
      <c r="KFQ229" s="324"/>
      <c r="KFR229" s="324"/>
      <c r="KFS229" s="324"/>
      <c r="KFT229" s="324"/>
      <c r="KFU229" s="324"/>
      <c r="KFV229" s="324"/>
      <c r="KFW229" s="324"/>
      <c r="KFX229" s="324"/>
      <c r="KFY229" s="324"/>
      <c r="KFZ229" s="324"/>
      <c r="KGA229" s="324"/>
      <c r="KGB229" s="324"/>
      <c r="KGC229" s="324"/>
      <c r="KGD229" s="324"/>
      <c r="KGE229" s="324"/>
      <c r="KGF229" s="324"/>
      <c r="KGG229" s="324"/>
      <c r="KGH229" s="324"/>
      <c r="KGI229" s="324"/>
      <c r="KGJ229" s="324"/>
      <c r="KGK229" s="324"/>
      <c r="KGL229" s="324"/>
      <c r="KGM229" s="324"/>
      <c r="KGN229" s="324"/>
      <c r="KGO229" s="324"/>
      <c r="KGP229" s="324"/>
      <c r="KGQ229" s="324"/>
      <c r="KGR229" s="324"/>
      <c r="KGS229" s="324"/>
      <c r="KGT229" s="324"/>
      <c r="KGU229" s="324"/>
      <c r="KGV229" s="324"/>
      <c r="KGW229" s="324"/>
      <c r="KGX229" s="324"/>
      <c r="KGY229" s="324"/>
      <c r="KGZ229" s="324"/>
      <c r="KHA229" s="324"/>
      <c r="KHB229" s="324"/>
      <c r="KHC229" s="324"/>
      <c r="KHD229" s="324"/>
      <c r="KHE229" s="324"/>
      <c r="KHF229" s="324"/>
      <c r="KHG229" s="324"/>
      <c r="KHH229" s="324"/>
      <c r="KHI229" s="324"/>
      <c r="KHJ229" s="324"/>
      <c r="KHK229" s="324"/>
      <c r="KHL229" s="324"/>
      <c r="KHM229" s="324"/>
      <c r="KHN229" s="324"/>
      <c r="KHO229" s="324"/>
      <c r="KHP229" s="324"/>
      <c r="KHQ229" s="324"/>
      <c r="KHR229" s="324"/>
      <c r="KHS229" s="324"/>
      <c r="KHT229" s="324"/>
      <c r="KHU229" s="324"/>
      <c r="KHV229" s="324"/>
      <c r="KHW229" s="324"/>
      <c r="KHX229" s="324"/>
      <c r="KHY229" s="324"/>
      <c r="KHZ229" s="324"/>
      <c r="KIA229" s="324"/>
      <c r="KIB229" s="324"/>
      <c r="KIC229" s="324"/>
      <c r="KID229" s="324"/>
      <c r="KIE229" s="324"/>
      <c r="KIF229" s="324"/>
      <c r="KIG229" s="324"/>
      <c r="KIH229" s="324"/>
      <c r="KII229" s="324"/>
      <c r="KIJ229" s="324"/>
      <c r="KIK229" s="324"/>
      <c r="KIL229" s="324"/>
      <c r="KIM229" s="324"/>
      <c r="KIN229" s="324"/>
      <c r="KIO229" s="324"/>
      <c r="KIP229" s="324"/>
      <c r="KIQ229" s="324"/>
      <c r="KIR229" s="324"/>
      <c r="KIS229" s="324"/>
      <c r="KIT229" s="324"/>
      <c r="KIU229" s="324"/>
      <c r="KIV229" s="324"/>
      <c r="KIW229" s="324"/>
      <c r="KIX229" s="324"/>
      <c r="KIY229" s="324"/>
      <c r="KIZ229" s="324"/>
      <c r="KJA229" s="324"/>
      <c r="KJB229" s="324"/>
      <c r="KJC229" s="324"/>
      <c r="KJD229" s="324"/>
      <c r="KJE229" s="324"/>
      <c r="KJF229" s="324"/>
      <c r="KJG229" s="324"/>
      <c r="KJH229" s="324"/>
      <c r="KJI229" s="324"/>
      <c r="KJJ229" s="324"/>
      <c r="KJK229" s="324"/>
      <c r="KJL229" s="324"/>
      <c r="KJM229" s="324"/>
      <c r="KJN229" s="324"/>
      <c r="KJO229" s="324"/>
      <c r="KJP229" s="324"/>
      <c r="KJQ229" s="324"/>
      <c r="KJR229" s="324"/>
      <c r="KJS229" s="324"/>
      <c r="KJT229" s="324"/>
      <c r="KJU229" s="324"/>
      <c r="KJV229" s="324"/>
      <c r="KJW229" s="324"/>
      <c r="KJX229" s="324"/>
      <c r="KJY229" s="324"/>
      <c r="KJZ229" s="324"/>
      <c r="KKA229" s="324"/>
      <c r="KKB229" s="324"/>
      <c r="KKC229" s="324"/>
      <c r="KKD229" s="324"/>
      <c r="KKE229" s="324"/>
      <c r="KKF229" s="324"/>
      <c r="KKG229" s="324"/>
      <c r="KKH229" s="324"/>
      <c r="KKI229" s="324"/>
      <c r="KKJ229" s="324"/>
      <c r="KKK229" s="324"/>
      <c r="KKL229" s="324"/>
      <c r="KKM229" s="324"/>
      <c r="KKN229" s="324"/>
      <c r="KKO229" s="324"/>
      <c r="KKP229" s="324"/>
      <c r="KKQ229" s="324"/>
      <c r="KKR229" s="324"/>
      <c r="KKS229" s="324"/>
      <c r="KKT229" s="324"/>
      <c r="KKU229" s="324"/>
      <c r="KKV229" s="324"/>
      <c r="KKW229" s="324"/>
      <c r="KKX229" s="324"/>
      <c r="KKY229" s="324"/>
      <c r="KKZ229" s="324"/>
      <c r="KLA229" s="324"/>
      <c r="KLB229" s="324"/>
      <c r="KLC229" s="324"/>
      <c r="KLD229" s="324"/>
      <c r="KLE229" s="324"/>
      <c r="KLF229" s="324"/>
      <c r="KLG229" s="324"/>
      <c r="KLH229" s="324"/>
      <c r="KLI229" s="324"/>
      <c r="KLJ229" s="324"/>
      <c r="KLK229" s="324"/>
      <c r="KLL229" s="324"/>
      <c r="KLM229" s="324"/>
      <c r="KLN229" s="324"/>
      <c r="KLO229" s="324"/>
      <c r="KLP229" s="324"/>
      <c r="KLQ229" s="324"/>
      <c r="KLR229" s="324"/>
      <c r="KLS229" s="324"/>
      <c r="KLT229" s="324"/>
      <c r="KLU229" s="324"/>
      <c r="KLV229" s="324"/>
      <c r="KLW229" s="324"/>
      <c r="KLX229" s="324"/>
      <c r="KLY229" s="324"/>
      <c r="KLZ229" s="324"/>
      <c r="KMA229" s="324"/>
      <c r="KMB229" s="324"/>
      <c r="KMC229" s="324"/>
      <c r="KMD229" s="324"/>
      <c r="KME229" s="324"/>
      <c r="KMF229" s="324"/>
      <c r="KMG229" s="324"/>
      <c r="KMH229" s="324"/>
      <c r="KMI229" s="324"/>
      <c r="KMJ229" s="324"/>
      <c r="KMK229" s="324"/>
      <c r="KML229" s="324"/>
      <c r="KMM229" s="324"/>
      <c r="KMN229" s="324"/>
      <c r="KMO229" s="324"/>
      <c r="KMP229" s="324"/>
      <c r="KMQ229" s="324"/>
      <c r="KMR229" s="324"/>
      <c r="KMS229" s="324"/>
      <c r="KMT229" s="324"/>
      <c r="KMU229" s="324"/>
      <c r="KMV229" s="324"/>
      <c r="KMW229" s="324"/>
      <c r="KMX229" s="324"/>
      <c r="KMY229" s="324"/>
      <c r="KMZ229" s="324"/>
      <c r="KNA229" s="324"/>
      <c r="KNB229" s="324"/>
      <c r="KNC229" s="324"/>
      <c r="KND229" s="324"/>
      <c r="KNE229" s="324"/>
      <c r="KNF229" s="324"/>
      <c r="KNG229" s="324"/>
      <c r="KNH229" s="324"/>
      <c r="KNI229" s="324"/>
      <c r="KNJ229" s="324"/>
      <c r="KNK229" s="324"/>
      <c r="KNL229" s="324"/>
      <c r="KNM229" s="324"/>
      <c r="KNN229" s="324"/>
      <c r="KNO229" s="324"/>
      <c r="KNP229" s="324"/>
      <c r="KNQ229" s="324"/>
      <c r="KNR229" s="324"/>
      <c r="KNS229" s="324"/>
      <c r="KNT229" s="324"/>
      <c r="KNU229" s="324"/>
      <c r="KNV229" s="324"/>
      <c r="KNW229" s="324"/>
      <c r="KNX229" s="324"/>
      <c r="KNY229" s="324"/>
      <c r="KNZ229" s="324"/>
      <c r="KOA229" s="324"/>
      <c r="KOB229" s="324"/>
      <c r="KOC229" s="324"/>
      <c r="KOD229" s="324"/>
      <c r="KOE229" s="324"/>
      <c r="KOF229" s="324"/>
      <c r="KOG229" s="324"/>
      <c r="KOH229" s="324"/>
      <c r="KOI229" s="324"/>
      <c r="KOJ229" s="324"/>
      <c r="KOK229" s="324"/>
      <c r="KOL229" s="324"/>
      <c r="KOM229" s="324"/>
      <c r="KON229" s="324"/>
      <c r="KOO229" s="324"/>
      <c r="KOP229" s="324"/>
      <c r="KOQ229" s="324"/>
      <c r="KOR229" s="324"/>
      <c r="KOS229" s="324"/>
      <c r="KOT229" s="324"/>
      <c r="KOU229" s="324"/>
      <c r="KOV229" s="324"/>
      <c r="KOW229" s="324"/>
      <c r="KOX229" s="324"/>
      <c r="KOY229" s="324"/>
      <c r="KOZ229" s="324"/>
      <c r="KPA229" s="324"/>
      <c r="KPB229" s="324"/>
      <c r="KPC229" s="324"/>
      <c r="KPD229" s="324"/>
      <c r="KPE229" s="324"/>
      <c r="KPF229" s="324"/>
      <c r="KPG229" s="324"/>
      <c r="KPH229" s="324"/>
      <c r="KPI229" s="324"/>
      <c r="KPJ229" s="324"/>
      <c r="KPK229" s="324"/>
      <c r="KPL229" s="324"/>
      <c r="KPM229" s="324"/>
      <c r="KPN229" s="324"/>
      <c r="KPO229" s="324"/>
      <c r="KPP229" s="324"/>
      <c r="KPQ229" s="324"/>
      <c r="KPR229" s="324"/>
      <c r="KPS229" s="324"/>
      <c r="KPT229" s="324"/>
      <c r="KPU229" s="324"/>
      <c r="KPV229" s="324"/>
      <c r="KPW229" s="324"/>
      <c r="KPX229" s="324"/>
      <c r="KPY229" s="324"/>
      <c r="KPZ229" s="324"/>
      <c r="KQA229" s="324"/>
      <c r="KQB229" s="324"/>
      <c r="KQC229" s="324"/>
      <c r="KQD229" s="324"/>
      <c r="KQE229" s="324"/>
      <c r="KQF229" s="324"/>
      <c r="KQG229" s="324"/>
      <c r="KQH229" s="324"/>
      <c r="KQI229" s="324"/>
      <c r="KQJ229" s="324"/>
      <c r="KQK229" s="324"/>
      <c r="KQL229" s="324"/>
      <c r="KQM229" s="324"/>
      <c r="KQN229" s="324"/>
      <c r="KQO229" s="324"/>
      <c r="KQP229" s="324"/>
      <c r="KQQ229" s="324"/>
      <c r="KQR229" s="324"/>
      <c r="KQS229" s="324"/>
      <c r="KQT229" s="324"/>
      <c r="KQU229" s="324"/>
      <c r="KQV229" s="324"/>
      <c r="KQW229" s="324"/>
      <c r="KQX229" s="324"/>
      <c r="KQY229" s="324"/>
      <c r="KQZ229" s="324"/>
      <c r="KRA229" s="324"/>
      <c r="KRB229" s="324"/>
      <c r="KRC229" s="324"/>
      <c r="KRD229" s="324"/>
      <c r="KRE229" s="324"/>
      <c r="KRF229" s="324"/>
      <c r="KRG229" s="324"/>
      <c r="KRH229" s="324"/>
      <c r="KRI229" s="324"/>
      <c r="KRJ229" s="324"/>
      <c r="KRK229" s="324"/>
      <c r="KRL229" s="324"/>
      <c r="KRM229" s="324"/>
      <c r="KRN229" s="324"/>
      <c r="KRO229" s="324"/>
      <c r="KRP229" s="324"/>
      <c r="KRQ229" s="324"/>
      <c r="KRR229" s="324"/>
      <c r="KRS229" s="324"/>
      <c r="KRT229" s="324"/>
      <c r="KRU229" s="324"/>
      <c r="KRV229" s="324"/>
      <c r="KRW229" s="324"/>
      <c r="KRX229" s="324"/>
      <c r="KRY229" s="324"/>
      <c r="KRZ229" s="324"/>
      <c r="KSA229" s="324"/>
      <c r="KSB229" s="324"/>
      <c r="KSC229" s="324"/>
      <c r="KSD229" s="324"/>
      <c r="KSE229" s="324"/>
      <c r="KSF229" s="324"/>
      <c r="KSG229" s="324"/>
      <c r="KSH229" s="324"/>
      <c r="KSI229" s="324"/>
      <c r="KSJ229" s="324"/>
      <c r="KSK229" s="324"/>
      <c r="KSL229" s="324"/>
      <c r="KSM229" s="324"/>
      <c r="KSN229" s="324"/>
      <c r="KSO229" s="324"/>
      <c r="KSP229" s="324"/>
      <c r="KSQ229" s="324"/>
      <c r="KSR229" s="324"/>
      <c r="KSS229" s="324"/>
      <c r="KST229" s="324"/>
      <c r="KSU229" s="324"/>
      <c r="KSV229" s="324"/>
      <c r="KSW229" s="324"/>
      <c r="KSX229" s="324"/>
      <c r="KSY229" s="324"/>
      <c r="KSZ229" s="324"/>
      <c r="KTA229" s="324"/>
      <c r="KTB229" s="324"/>
      <c r="KTC229" s="324"/>
      <c r="KTD229" s="324"/>
      <c r="KTE229" s="324"/>
      <c r="KTF229" s="324"/>
      <c r="KTG229" s="324"/>
      <c r="KTH229" s="324"/>
      <c r="KTI229" s="324"/>
      <c r="KTJ229" s="324"/>
      <c r="KTK229" s="324"/>
      <c r="KTL229" s="324"/>
      <c r="KTM229" s="324"/>
      <c r="KTN229" s="324"/>
      <c r="KTO229" s="324"/>
      <c r="KTP229" s="324"/>
      <c r="KTQ229" s="324"/>
      <c r="KTR229" s="324"/>
      <c r="KTS229" s="324"/>
      <c r="KTT229" s="324"/>
      <c r="KTU229" s="324"/>
      <c r="KTV229" s="324"/>
      <c r="KTW229" s="324"/>
      <c r="KTX229" s="324"/>
      <c r="KTY229" s="324"/>
      <c r="KTZ229" s="324"/>
      <c r="KUA229" s="324"/>
      <c r="KUB229" s="324"/>
      <c r="KUC229" s="324"/>
      <c r="KUD229" s="324"/>
      <c r="KUE229" s="324"/>
      <c r="KUF229" s="324"/>
      <c r="KUG229" s="324"/>
      <c r="KUH229" s="324"/>
      <c r="KUI229" s="324"/>
      <c r="KUJ229" s="324"/>
      <c r="KUK229" s="324"/>
      <c r="KUL229" s="324"/>
      <c r="KUM229" s="324"/>
      <c r="KUN229" s="324"/>
      <c r="KUO229" s="324"/>
      <c r="KUP229" s="324"/>
      <c r="KUQ229" s="324"/>
      <c r="KUR229" s="324"/>
      <c r="KUS229" s="324"/>
      <c r="KUT229" s="324"/>
      <c r="KUU229" s="324"/>
      <c r="KUV229" s="324"/>
      <c r="KUW229" s="324"/>
      <c r="KUX229" s="324"/>
      <c r="KUY229" s="324"/>
      <c r="KUZ229" s="324"/>
      <c r="KVA229" s="324"/>
      <c r="KVB229" s="324"/>
      <c r="KVC229" s="324"/>
      <c r="KVD229" s="324"/>
      <c r="KVE229" s="324"/>
      <c r="KVF229" s="324"/>
      <c r="KVG229" s="324"/>
      <c r="KVH229" s="324"/>
      <c r="KVI229" s="324"/>
      <c r="KVJ229" s="324"/>
      <c r="KVK229" s="324"/>
      <c r="KVL229" s="324"/>
      <c r="KVM229" s="324"/>
      <c r="KVN229" s="324"/>
      <c r="KVO229" s="324"/>
      <c r="KVP229" s="324"/>
      <c r="KVQ229" s="324"/>
      <c r="KVR229" s="324"/>
      <c r="KVS229" s="324"/>
      <c r="KVT229" s="324"/>
      <c r="KVU229" s="324"/>
      <c r="KVV229" s="324"/>
      <c r="KVW229" s="324"/>
      <c r="KVX229" s="324"/>
      <c r="KVY229" s="324"/>
      <c r="KVZ229" s="324"/>
      <c r="KWA229" s="324"/>
      <c r="KWB229" s="324"/>
      <c r="KWC229" s="324"/>
      <c r="KWD229" s="324"/>
      <c r="KWE229" s="324"/>
      <c r="KWF229" s="324"/>
      <c r="KWG229" s="324"/>
      <c r="KWH229" s="324"/>
      <c r="KWI229" s="324"/>
      <c r="KWJ229" s="324"/>
      <c r="KWK229" s="324"/>
      <c r="KWL229" s="324"/>
      <c r="KWM229" s="324"/>
      <c r="KWN229" s="324"/>
      <c r="KWO229" s="324"/>
      <c r="KWP229" s="324"/>
      <c r="KWQ229" s="324"/>
      <c r="KWR229" s="324"/>
      <c r="KWS229" s="324"/>
      <c r="KWT229" s="324"/>
      <c r="KWU229" s="324"/>
      <c r="KWV229" s="324"/>
      <c r="KWW229" s="324"/>
      <c r="KWX229" s="324"/>
      <c r="KWY229" s="324"/>
      <c r="KWZ229" s="324"/>
      <c r="KXA229" s="324"/>
      <c r="KXB229" s="324"/>
      <c r="KXC229" s="324"/>
      <c r="KXD229" s="324"/>
      <c r="KXE229" s="324"/>
      <c r="KXF229" s="324"/>
      <c r="KXG229" s="324"/>
      <c r="KXH229" s="324"/>
      <c r="KXI229" s="324"/>
      <c r="KXJ229" s="324"/>
      <c r="KXK229" s="324"/>
      <c r="KXL229" s="324"/>
      <c r="KXM229" s="324"/>
      <c r="KXN229" s="324"/>
      <c r="KXO229" s="324"/>
      <c r="KXP229" s="324"/>
      <c r="KXQ229" s="324"/>
      <c r="KXR229" s="324"/>
      <c r="KXS229" s="324"/>
      <c r="KXT229" s="324"/>
      <c r="KXU229" s="324"/>
      <c r="KXV229" s="324"/>
      <c r="KXW229" s="324"/>
      <c r="KXX229" s="324"/>
      <c r="KXY229" s="324"/>
      <c r="KXZ229" s="324"/>
      <c r="KYA229" s="324"/>
      <c r="KYB229" s="324"/>
      <c r="KYC229" s="324"/>
      <c r="KYD229" s="324"/>
      <c r="KYE229" s="324"/>
      <c r="KYF229" s="324"/>
      <c r="KYG229" s="324"/>
      <c r="KYH229" s="324"/>
      <c r="KYI229" s="324"/>
      <c r="KYJ229" s="324"/>
      <c r="KYK229" s="324"/>
      <c r="KYL229" s="324"/>
      <c r="KYM229" s="324"/>
      <c r="KYN229" s="324"/>
      <c r="KYO229" s="324"/>
      <c r="KYP229" s="324"/>
      <c r="KYQ229" s="324"/>
      <c r="KYR229" s="324"/>
      <c r="KYS229" s="324"/>
      <c r="KYT229" s="324"/>
      <c r="KYU229" s="324"/>
      <c r="KYV229" s="324"/>
      <c r="KYW229" s="324"/>
      <c r="KYX229" s="324"/>
      <c r="KYY229" s="324"/>
      <c r="KYZ229" s="324"/>
      <c r="KZA229" s="324"/>
      <c r="KZB229" s="324"/>
      <c r="KZC229" s="324"/>
      <c r="KZD229" s="324"/>
      <c r="KZE229" s="324"/>
      <c r="KZF229" s="324"/>
      <c r="KZG229" s="324"/>
      <c r="KZH229" s="324"/>
      <c r="KZI229" s="324"/>
      <c r="KZJ229" s="324"/>
      <c r="KZK229" s="324"/>
      <c r="KZL229" s="324"/>
      <c r="KZM229" s="324"/>
      <c r="KZN229" s="324"/>
      <c r="KZO229" s="324"/>
      <c r="KZP229" s="324"/>
      <c r="KZQ229" s="324"/>
      <c r="KZR229" s="324"/>
      <c r="KZS229" s="324"/>
      <c r="KZT229" s="324"/>
      <c r="KZU229" s="324"/>
      <c r="KZV229" s="324"/>
      <c r="KZW229" s="324"/>
      <c r="KZX229" s="324"/>
      <c r="KZY229" s="324"/>
      <c r="KZZ229" s="324"/>
      <c r="LAA229" s="324"/>
      <c r="LAB229" s="324"/>
      <c r="LAC229" s="324"/>
      <c r="LAD229" s="324"/>
      <c r="LAE229" s="324"/>
      <c r="LAF229" s="324"/>
      <c r="LAG229" s="324"/>
      <c r="LAH229" s="324"/>
      <c r="LAI229" s="324"/>
      <c r="LAJ229" s="324"/>
      <c r="LAK229" s="324"/>
      <c r="LAL229" s="324"/>
      <c r="LAM229" s="324"/>
      <c r="LAN229" s="324"/>
      <c r="LAO229" s="324"/>
      <c r="LAP229" s="324"/>
      <c r="LAQ229" s="324"/>
      <c r="LAR229" s="324"/>
      <c r="LAS229" s="324"/>
      <c r="LAT229" s="324"/>
      <c r="LAU229" s="324"/>
      <c r="LAV229" s="324"/>
      <c r="LAW229" s="324"/>
      <c r="LAX229" s="324"/>
      <c r="LAY229" s="324"/>
      <c r="LAZ229" s="324"/>
      <c r="LBA229" s="324"/>
      <c r="LBB229" s="324"/>
      <c r="LBC229" s="324"/>
      <c r="LBD229" s="324"/>
      <c r="LBE229" s="324"/>
      <c r="LBF229" s="324"/>
      <c r="LBG229" s="324"/>
      <c r="LBH229" s="324"/>
      <c r="LBI229" s="324"/>
      <c r="LBJ229" s="324"/>
      <c r="LBK229" s="324"/>
      <c r="LBL229" s="324"/>
      <c r="LBM229" s="324"/>
      <c r="LBN229" s="324"/>
      <c r="LBO229" s="324"/>
      <c r="LBP229" s="324"/>
      <c r="LBQ229" s="324"/>
      <c r="LBR229" s="324"/>
      <c r="LBS229" s="324"/>
      <c r="LBT229" s="324"/>
      <c r="LBU229" s="324"/>
      <c r="LBV229" s="324"/>
      <c r="LBW229" s="324"/>
      <c r="LBX229" s="324"/>
      <c r="LBY229" s="324"/>
      <c r="LBZ229" s="324"/>
      <c r="LCA229" s="324"/>
      <c r="LCB229" s="324"/>
      <c r="LCC229" s="324"/>
      <c r="LCD229" s="324"/>
      <c r="LCE229" s="324"/>
      <c r="LCF229" s="324"/>
      <c r="LCG229" s="324"/>
      <c r="LCH229" s="324"/>
      <c r="LCI229" s="324"/>
      <c r="LCJ229" s="324"/>
      <c r="LCK229" s="324"/>
      <c r="LCL229" s="324"/>
      <c r="LCM229" s="324"/>
      <c r="LCN229" s="324"/>
      <c r="LCO229" s="324"/>
      <c r="LCP229" s="324"/>
      <c r="LCQ229" s="324"/>
      <c r="LCR229" s="324"/>
      <c r="LCS229" s="324"/>
      <c r="LCT229" s="324"/>
      <c r="LCU229" s="324"/>
      <c r="LCV229" s="324"/>
      <c r="LCW229" s="324"/>
      <c r="LCX229" s="324"/>
      <c r="LCY229" s="324"/>
      <c r="LCZ229" s="324"/>
      <c r="LDA229" s="324"/>
      <c r="LDB229" s="324"/>
      <c r="LDC229" s="324"/>
      <c r="LDD229" s="324"/>
      <c r="LDE229" s="324"/>
      <c r="LDF229" s="324"/>
      <c r="LDG229" s="324"/>
      <c r="LDH229" s="324"/>
      <c r="LDI229" s="324"/>
      <c r="LDJ229" s="324"/>
      <c r="LDK229" s="324"/>
      <c r="LDL229" s="324"/>
      <c r="LDM229" s="324"/>
      <c r="LDN229" s="324"/>
      <c r="LDO229" s="324"/>
      <c r="LDP229" s="324"/>
      <c r="LDQ229" s="324"/>
      <c r="LDR229" s="324"/>
      <c r="LDS229" s="324"/>
      <c r="LDT229" s="324"/>
      <c r="LDU229" s="324"/>
      <c r="LDV229" s="324"/>
      <c r="LDW229" s="324"/>
      <c r="LDX229" s="324"/>
      <c r="LDY229" s="324"/>
      <c r="LDZ229" s="324"/>
      <c r="LEA229" s="324"/>
      <c r="LEB229" s="324"/>
      <c r="LEC229" s="324"/>
      <c r="LED229" s="324"/>
      <c r="LEE229" s="324"/>
      <c r="LEF229" s="324"/>
      <c r="LEG229" s="324"/>
      <c r="LEH229" s="324"/>
      <c r="LEI229" s="324"/>
      <c r="LEJ229" s="324"/>
      <c r="LEK229" s="324"/>
      <c r="LEL229" s="324"/>
      <c r="LEM229" s="324"/>
      <c r="LEN229" s="324"/>
      <c r="LEO229" s="324"/>
      <c r="LEP229" s="324"/>
      <c r="LEQ229" s="324"/>
      <c r="LER229" s="324"/>
      <c r="LES229" s="324"/>
      <c r="LET229" s="324"/>
      <c r="LEU229" s="324"/>
      <c r="LEV229" s="324"/>
      <c r="LEW229" s="324"/>
      <c r="LEX229" s="324"/>
      <c r="LEY229" s="324"/>
      <c r="LEZ229" s="324"/>
      <c r="LFA229" s="324"/>
      <c r="LFB229" s="324"/>
      <c r="LFC229" s="324"/>
      <c r="LFD229" s="324"/>
      <c r="LFE229" s="324"/>
      <c r="LFF229" s="324"/>
      <c r="LFG229" s="324"/>
      <c r="LFH229" s="324"/>
      <c r="LFI229" s="324"/>
      <c r="LFJ229" s="324"/>
      <c r="LFK229" s="324"/>
      <c r="LFL229" s="324"/>
      <c r="LFM229" s="324"/>
      <c r="LFN229" s="324"/>
      <c r="LFO229" s="324"/>
      <c r="LFP229" s="324"/>
      <c r="LFQ229" s="324"/>
      <c r="LFR229" s="324"/>
      <c r="LFS229" s="324"/>
      <c r="LFT229" s="324"/>
      <c r="LFU229" s="324"/>
      <c r="LFV229" s="324"/>
      <c r="LFW229" s="324"/>
      <c r="LFX229" s="324"/>
      <c r="LFY229" s="324"/>
      <c r="LFZ229" s="324"/>
      <c r="LGA229" s="324"/>
      <c r="LGB229" s="324"/>
      <c r="LGC229" s="324"/>
      <c r="LGD229" s="324"/>
      <c r="LGE229" s="324"/>
      <c r="LGF229" s="324"/>
      <c r="LGG229" s="324"/>
      <c r="LGH229" s="324"/>
      <c r="LGI229" s="324"/>
      <c r="LGJ229" s="324"/>
      <c r="LGK229" s="324"/>
      <c r="LGL229" s="324"/>
      <c r="LGM229" s="324"/>
      <c r="LGN229" s="324"/>
      <c r="LGO229" s="324"/>
      <c r="LGP229" s="324"/>
      <c r="LGQ229" s="324"/>
      <c r="LGR229" s="324"/>
      <c r="LGS229" s="324"/>
      <c r="LGT229" s="324"/>
      <c r="LGU229" s="324"/>
      <c r="LGV229" s="324"/>
      <c r="LGW229" s="324"/>
      <c r="LGX229" s="324"/>
      <c r="LGY229" s="324"/>
      <c r="LGZ229" s="324"/>
      <c r="LHA229" s="324"/>
      <c r="LHB229" s="324"/>
      <c r="LHC229" s="324"/>
      <c r="LHD229" s="324"/>
      <c r="LHE229" s="324"/>
      <c r="LHF229" s="324"/>
      <c r="LHG229" s="324"/>
      <c r="LHH229" s="324"/>
      <c r="LHI229" s="324"/>
      <c r="LHJ229" s="324"/>
      <c r="LHK229" s="324"/>
      <c r="LHL229" s="324"/>
      <c r="LHM229" s="324"/>
      <c r="LHN229" s="324"/>
      <c r="LHO229" s="324"/>
      <c r="LHP229" s="324"/>
      <c r="LHQ229" s="324"/>
      <c r="LHR229" s="324"/>
      <c r="LHS229" s="324"/>
      <c r="LHT229" s="324"/>
      <c r="LHU229" s="324"/>
      <c r="LHV229" s="324"/>
      <c r="LHW229" s="324"/>
      <c r="LHX229" s="324"/>
      <c r="LHY229" s="324"/>
      <c r="LHZ229" s="324"/>
      <c r="LIA229" s="324"/>
      <c r="LIB229" s="324"/>
      <c r="LIC229" s="324"/>
      <c r="LID229" s="324"/>
      <c r="LIE229" s="324"/>
      <c r="LIF229" s="324"/>
      <c r="LIG229" s="324"/>
      <c r="LIH229" s="324"/>
      <c r="LII229" s="324"/>
      <c r="LIJ229" s="324"/>
      <c r="LIK229" s="324"/>
      <c r="LIL229" s="324"/>
      <c r="LIM229" s="324"/>
      <c r="LIN229" s="324"/>
      <c r="LIO229" s="324"/>
      <c r="LIP229" s="324"/>
      <c r="LIQ229" s="324"/>
      <c r="LIR229" s="324"/>
      <c r="LIS229" s="324"/>
      <c r="LIT229" s="324"/>
      <c r="LIU229" s="324"/>
      <c r="LIV229" s="324"/>
      <c r="LIW229" s="324"/>
      <c r="LIX229" s="324"/>
      <c r="LIY229" s="324"/>
      <c r="LIZ229" s="324"/>
      <c r="LJA229" s="324"/>
      <c r="LJB229" s="324"/>
      <c r="LJC229" s="324"/>
      <c r="LJD229" s="324"/>
      <c r="LJE229" s="324"/>
      <c r="LJF229" s="324"/>
      <c r="LJG229" s="324"/>
      <c r="LJH229" s="324"/>
      <c r="LJI229" s="324"/>
      <c r="LJJ229" s="324"/>
      <c r="LJK229" s="324"/>
      <c r="LJL229" s="324"/>
      <c r="LJM229" s="324"/>
      <c r="LJN229" s="324"/>
      <c r="LJO229" s="324"/>
      <c r="LJP229" s="324"/>
      <c r="LJQ229" s="324"/>
      <c r="LJR229" s="324"/>
      <c r="LJS229" s="324"/>
      <c r="LJT229" s="324"/>
      <c r="LJU229" s="324"/>
      <c r="LJV229" s="324"/>
      <c r="LJW229" s="324"/>
      <c r="LJX229" s="324"/>
      <c r="LJY229" s="324"/>
      <c r="LJZ229" s="324"/>
      <c r="LKA229" s="324"/>
      <c r="LKB229" s="324"/>
      <c r="LKC229" s="324"/>
      <c r="LKD229" s="324"/>
      <c r="LKE229" s="324"/>
      <c r="LKF229" s="324"/>
      <c r="LKG229" s="324"/>
      <c r="LKH229" s="324"/>
      <c r="LKI229" s="324"/>
      <c r="LKJ229" s="324"/>
      <c r="LKK229" s="324"/>
      <c r="LKL229" s="324"/>
      <c r="LKM229" s="324"/>
      <c r="LKN229" s="324"/>
      <c r="LKO229" s="324"/>
      <c r="LKP229" s="324"/>
      <c r="LKQ229" s="324"/>
      <c r="LKR229" s="324"/>
      <c r="LKS229" s="324"/>
      <c r="LKT229" s="324"/>
      <c r="LKU229" s="324"/>
      <c r="LKV229" s="324"/>
      <c r="LKW229" s="324"/>
      <c r="LKX229" s="324"/>
      <c r="LKY229" s="324"/>
      <c r="LKZ229" s="324"/>
      <c r="LLA229" s="324"/>
      <c r="LLB229" s="324"/>
      <c r="LLC229" s="324"/>
      <c r="LLD229" s="324"/>
      <c r="LLE229" s="324"/>
      <c r="LLF229" s="324"/>
      <c r="LLG229" s="324"/>
      <c r="LLH229" s="324"/>
      <c r="LLI229" s="324"/>
      <c r="LLJ229" s="324"/>
      <c r="LLK229" s="324"/>
      <c r="LLL229" s="324"/>
      <c r="LLM229" s="324"/>
      <c r="LLN229" s="324"/>
      <c r="LLO229" s="324"/>
      <c r="LLP229" s="324"/>
      <c r="LLQ229" s="324"/>
      <c r="LLR229" s="324"/>
      <c r="LLS229" s="324"/>
      <c r="LLT229" s="324"/>
      <c r="LLU229" s="324"/>
      <c r="LLV229" s="324"/>
      <c r="LLW229" s="324"/>
      <c r="LLX229" s="324"/>
      <c r="LLY229" s="324"/>
      <c r="LLZ229" s="324"/>
      <c r="LMA229" s="324"/>
      <c r="LMB229" s="324"/>
      <c r="LMC229" s="324"/>
      <c r="LMD229" s="324"/>
      <c r="LME229" s="324"/>
      <c r="LMF229" s="324"/>
      <c r="LMG229" s="324"/>
      <c r="LMH229" s="324"/>
      <c r="LMI229" s="324"/>
      <c r="LMJ229" s="324"/>
      <c r="LMK229" s="324"/>
      <c r="LML229" s="324"/>
      <c r="LMM229" s="324"/>
      <c r="LMN229" s="324"/>
      <c r="LMO229" s="324"/>
      <c r="LMP229" s="324"/>
      <c r="LMQ229" s="324"/>
      <c r="LMR229" s="324"/>
      <c r="LMS229" s="324"/>
      <c r="LMT229" s="324"/>
      <c r="LMU229" s="324"/>
      <c r="LMV229" s="324"/>
      <c r="LMW229" s="324"/>
      <c r="LMX229" s="324"/>
      <c r="LMY229" s="324"/>
      <c r="LMZ229" s="324"/>
      <c r="LNA229" s="324"/>
      <c r="LNB229" s="324"/>
      <c r="LNC229" s="324"/>
      <c r="LND229" s="324"/>
      <c r="LNE229" s="324"/>
      <c r="LNF229" s="324"/>
      <c r="LNG229" s="324"/>
      <c r="LNH229" s="324"/>
      <c r="LNI229" s="324"/>
      <c r="LNJ229" s="324"/>
      <c r="LNK229" s="324"/>
      <c r="LNL229" s="324"/>
      <c r="LNM229" s="324"/>
      <c r="LNN229" s="324"/>
      <c r="LNO229" s="324"/>
      <c r="LNP229" s="324"/>
      <c r="LNQ229" s="324"/>
      <c r="LNR229" s="324"/>
      <c r="LNS229" s="324"/>
      <c r="LNT229" s="324"/>
      <c r="LNU229" s="324"/>
      <c r="LNV229" s="324"/>
      <c r="LNW229" s="324"/>
      <c r="LNX229" s="324"/>
      <c r="LNY229" s="324"/>
      <c r="LNZ229" s="324"/>
      <c r="LOA229" s="324"/>
      <c r="LOB229" s="324"/>
      <c r="LOC229" s="324"/>
      <c r="LOD229" s="324"/>
      <c r="LOE229" s="324"/>
      <c r="LOF229" s="324"/>
      <c r="LOG229" s="324"/>
      <c r="LOH229" s="324"/>
      <c r="LOI229" s="324"/>
      <c r="LOJ229" s="324"/>
      <c r="LOK229" s="324"/>
      <c r="LOL229" s="324"/>
      <c r="LOM229" s="324"/>
      <c r="LON229" s="324"/>
      <c r="LOO229" s="324"/>
      <c r="LOP229" s="324"/>
      <c r="LOQ229" s="324"/>
      <c r="LOR229" s="324"/>
      <c r="LOS229" s="324"/>
      <c r="LOT229" s="324"/>
      <c r="LOU229" s="324"/>
      <c r="LOV229" s="324"/>
      <c r="LOW229" s="324"/>
      <c r="LOX229" s="324"/>
      <c r="LOY229" s="324"/>
      <c r="LOZ229" s="324"/>
      <c r="LPA229" s="324"/>
      <c r="LPB229" s="324"/>
      <c r="LPC229" s="324"/>
      <c r="LPD229" s="324"/>
      <c r="LPE229" s="324"/>
      <c r="LPF229" s="324"/>
      <c r="LPG229" s="324"/>
      <c r="LPH229" s="324"/>
      <c r="LPI229" s="324"/>
      <c r="LPJ229" s="324"/>
      <c r="LPK229" s="324"/>
      <c r="LPL229" s="324"/>
      <c r="LPM229" s="324"/>
      <c r="LPN229" s="324"/>
      <c r="LPO229" s="324"/>
      <c r="LPP229" s="324"/>
      <c r="LPQ229" s="324"/>
      <c r="LPR229" s="324"/>
      <c r="LPS229" s="324"/>
      <c r="LPT229" s="324"/>
      <c r="LPU229" s="324"/>
      <c r="LPV229" s="324"/>
      <c r="LPW229" s="324"/>
      <c r="LPX229" s="324"/>
      <c r="LPY229" s="324"/>
      <c r="LPZ229" s="324"/>
      <c r="LQA229" s="324"/>
      <c r="LQB229" s="324"/>
      <c r="LQC229" s="324"/>
      <c r="LQD229" s="324"/>
      <c r="LQE229" s="324"/>
      <c r="LQF229" s="324"/>
      <c r="LQG229" s="324"/>
      <c r="LQH229" s="324"/>
      <c r="LQI229" s="324"/>
      <c r="LQJ229" s="324"/>
      <c r="LQK229" s="324"/>
      <c r="LQL229" s="324"/>
      <c r="LQM229" s="324"/>
      <c r="LQN229" s="324"/>
      <c r="LQO229" s="324"/>
      <c r="LQP229" s="324"/>
      <c r="LQQ229" s="324"/>
      <c r="LQR229" s="324"/>
      <c r="LQS229" s="324"/>
      <c r="LQT229" s="324"/>
      <c r="LQU229" s="324"/>
      <c r="LQV229" s="324"/>
      <c r="LQW229" s="324"/>
      <c r="LQX229" s="324"/>
      <c r="LQY229" s="324"/>
      <c r="LQZ229" s="324"/>
      <c r="LRA229" s="324"/>
      <c r="LRB229" s="324"/>
      <c r="LRC229" s="324"/>
      <c r="LRD229" s="324"/>
      <c r="LRE229" s="324"/>
      <c r="LRF229" s="324"/>
      <c r="LRG229" s="324"/>
      <c r="LRH229" s="324"/>
      <c r="LRI229" s="324"/>
      <c r="LRJ229" s="324"/>
      <c r="LRK229" s="324"/>
      <c r="LRL229" s="324"/>
      <c r="LRM229" s="324"/>
      <c r="LRN229" s="324"/>
      <c r="LRO229" s="324"/>
      <c r="LRP229" s="324"/>
      <c r="LRQ229" s="324"/>
      <c r="LRR229" s="324"/>
      <c r="LRS229" s="324"/>
      <c r="LRT229" s="324"/>
      <c r="LRU229" s="324"/>
      <c r="LRV229" s="324"/>
      <c r="LRW229" s="324"/>
      <c r="LRX229" s="324"/>
      <c r="LRY229" s="324"/>
      <c r="LRZ229" s="324"/>
      <c r="LSA229" s="324"/>
      <c r="LSB229" s="324"/>
      <c r="LSC229" s="324"/>
      <c r="LSD229" s="324"/>
      <c r="LSE229" s="324"/>
      <c r="LSF229" s="324"/>
      <c r="LSG229" s="324"/>
      <c r="LSH229" s="324"/>
      <c r="LSI229" s="324"/>
      <c r="LSJ229" s="324"/>
      <c r="LSK229" s="324"/>
      <c r="LSL229" s="324"/>
      <c r="LSM229" s="324"/>
      <c r="LSN229" s="324"/>
      <c r="LSO229" s="324"/>
      <c r="LSP229" s="324"/>
      <c r="LSQ229" s="324"/>
      <c r="LSR229" s="324"/>
      <c r="LSS229" s="324"/>
      <c r="LST229" s="324"/>
      <c r="LSU229" s="324"/>
      <c r="LSV229" s="324"/>
      <c r="LSW229" s="324"/>
      <c r="LSX229" s="324"/>
      <c r="LSY229" s="324"/>
      <c r="LSZ229" s="324"/>
      <c r="LTA229" s="324"/>
      <c r="LTB229" s="324"/>
      <c r="LTC229" s="324"/>
      <c r="LTD229" s="324"/>
      <c r="LTE229" s="324"/>
      <c r="LTF229" s="324"/>
      <c r="LTG229" s="324"/>
      <c r="LTH229" s="324"/>
      <c r="LTI229" s="324"/>
      <c r="LTJ229" s="324"/>
      <c r="LTK229" s="324"/>
      <c r="LTL229" s="324"/>
      <c r="LTM229" s="324"/>
      <c r="LTN229" s="324"/>
      <c r="LTO229" s="324"/>
      <c r="LTP229" s="324"/>
      <c r="LTQ229" s="324"/>
      <c r="LTR229" s="324"/>
      <c r="LTS229" s="324"/>
      <c r="LTT229" s="324"/>
      <c r="LTU229" s="324"/>
      <c r="LTV229" s="324"/>
      <c r="LTW229" s="324"/>
      <c r="LTX229" s="324"/>
      <c r="LTY229" s="324"/>
      <c r="LTZ229" s="324"/>
      <c r="LUA229" s="324"/>
      <c r="LUB229" s="324"/>
      <c r="LUC229" s="324"/>
      <c r="LUD229" s="324"/>
      <c r="LUE229" s="324"/>
      <c r="LUF229" s="324"/>
      <c r="LUG229" s="324"/>
      <c r="LUH229" s="324"/>
      <c r="LUI229" s="324"/>
      <c r="LUJ229" s="324"/>
      <c r="LUK229" s="324"/>
      <c r="LUL229" s="324"/>
      <c r="LUM229" s="324"/>
      <c r="LUN229" s="324"/>
      <c r="LUO229" s="324"/>
      <c r="LUP229" s="324"/>
      <c r="LUQ229" s="324"/>
      <c r="LUR229" s="324"/>
      <c r="LUS229" s="324"/>
      <c r="LUT229" s="324"/>
      <c r="LUU229" s="324"/>
      <c r="LUV229" s="324"/>
      <c r="LUW229" s="324"/>
      <c r="LUX229" s="324"/>
      <c r="LUY229" s="324"/>
      <c r="LUZ229" s="324"/>
      <c r="LVA229" s="324"/>
      <c r="LVB229" s="324"/>
      <c r="LVC229" s="324"/>
      <c r="LVD229" s="324"/>
      <c r="LVE229" s="324"/>
      <c r="LVF229" s="324"/>
      <c r="LVG229" s="324"/>
      <c r="LVH229" s="324"/>
      <c r="LVI229" s="324"/>
      <c r="LVJ229" s="324"/>
      <c r="LVK229" s="324"/>
      <c r="LVL229" s="324"/>
      <c r="LVM229" s="324"/>
      <c r="LVN229" s="324"/>
      <c r="LVO229" s="324"/>
      <c r="LVP229" s="324"/>
      <c r="LVQ229" s="324"/>
      <c r="LVR229" s="324"/>
      <c r="LVS229" s="324"/>
      <c r="LVT229" s="324"/>
      <c r="LVU229" s="324"/>
      <c r="LVV229" s="324"/>
      <c r="LVW229" s="324"/>
      <c r="LVX229" s="324"/>
      <c r="LVY229" s="324"/>
      <c r="LVZ229" s="324"/>
      <c r="LWA229" s="324"/>
      <c r="LWB229" s="324"/>
      <c r="LWC229" s="324"/>
      <c r="LWD229" s="324"/>
      <c r="LWE229" s="324"/>
      <c r="LWF229" s="324"/>
      <c r="LWG229" s="324"/>
      <c r="LWH229" s="324"/>
      <c r="LWI229" s="324"/>
      <c r="LWJ229" s="324"/>
      <c r="LWK229" s="324"/>
      <c r="LWL229" s="324"/>
      <c r="LWM229" s="324"/>
      <c r="LWN229" s="324"/>
      <c r="LWO229" s="324"/>
      <c r="LWP229" s="324"/>
      <c r="LWQ229" s="324"/>
      <c r="LWR229" s="324"/>
      <c r="LWS229" s="324"/>
      <c r="LWT229" s="324"/>
      <c r="LWU229" s="324"/>
      <c r="LWV229" s="324"/>
      <c r="LWW229" s="324"/>
      <c r="LWX229" s="324"/>
      <c r="LWY229" s="324"/>
      <c r="LWZ229" s="324"/>
      <c r="LXA229" s="324"/>
      <c r="LXB229" s="324"/>
      <c r="LXC229" s="324"/>
      <c r="LXD229" s="324"/>
      <c r="LXE229" s="324"/>
      <c r="LXF229" s="324"/>
      <c r="LXG229" s="324"/>
      <c r="LXH229" s="324"/>
      <c r="LXI229" s="324"/>
      <c r="LXJ229" s="324"/>
      <c r="LXK229" s="324"/>
      <c r="LXL229" s="324"/>
      <c r="LXM229" s="324"/>
      <c r="LXN229" s="324"/>
      <c r="LXO229" s="324"/>
      <c r="LXP229" s="324"/>
      <c r="LXQ229" s="324"/>
      <c r="LXR229" s="324"/>
      <c r="LXS229" s="324"/>
      <c r="LXT229" s="324"/>
      <c r="LXU229" s="324"/>
      <c r="LXV229" s="324"/>
      <c r="LXW229" s="324"/>
      <c r="LXX229" s="324"/>
      <c r="LXY229" s="324"/>
      <c r="LXZ229" s="324"/>
      <c r="LYA229" s="324"/>
      <c r="LYB229" s="324"/>
      <c r="LYC229" s="324"/>
      <c r="LYD229" s="324"/>
      <c r="LYE229" s="324"/>
      <c r="LYF229" s="324"/>
      <c r="LYG229" s="324"/>
      <c r="LYH229" s="324"/>
      <c r="LYI229" s="324"/>
      <c r="LYJ229" s="324"/>
      <c r="LYK229" s="324"/>
      <c r="LYL229" s="324"/>
      <c r="LYM229" s="324"/>
      <c r="LYN229" s="324"/>
      <c r="LYO229" s="324"/>
      <c r="LYP229" s="324"/>
      <c r="LYQ229" s="324"/>
      <c r="LYR229" s="324"/>
      <c r="LYS229" s="324"/>
      <c r="LYT229" s="324"/>
      <c r="LYU229" s="324"/>
      <c r="LYV229" s="324"/>
      <c r="LYW229" s="324"/>
      <c r="LYX229" s="324"/>
      <c r="LYY229" s="324"/>
      <c r="LYZ229" s="324"/>
      <c r="LZA229" s="324"/>
      <c r="LZB229" s="324"/>
      <c r="LZC229" s="324"/>
      <c r="LZD229" s="324"/>
      <c r="LZE229" s="324"/>
      <c r="LZF229" s="324"/>
      <c r="LZG229" s="324"/>
      <c r="LZH229" s="324"/>
      <c r="LZI229" s="324"/>
      <c r="LZJ229" s="324"/>
      <c r="LZK229" s="324"/>
      <c r="LZL229" s="324"/>
      <c r="LZM229" s="324"/>
      <c r="LZN229" s="324"/>
      <c r="LZO229" s="324"/>
      <c r="LZP229" s="324"/>
      <c r="LZQ229" s="324"/>
      <c r="LZR229" s="324"/>
      <c r="LZS229" s="324"/>
      <c r="LZT229" s="324"/>
      <c r="LZU229" s="324"/>
      <c r="LZV229" s="324"/>
      <c r="LZW229" s="324"/>
      <c r="LZX229" s="324"/>
      <c r="LZY229" s="324"/>
      <c r="LZZ229" s="324"/>
      <c r="MAA229" s="324"/>
      <c r="MAB229" s="324"/>
      <c r="MAC229" s="324"/>
      <c r="MAD229" s="324"/>
      <c r="MAE229" s="324"/>
      <c r="MAF229" s="324"/>
      <c r="MAG229" s="324"/>
      <c r="MAH229" s="324"/>
      <c r="MAI229" s="324"/>
      <c r="MAJ229" s="324"/>
      <c r="MAK229" s="324"/>
      <c r="MAL229" s="324"/>
      <c r="MAM229" s="324"/>
      <c r="MAN229" s="324"/>
      <c r="MAO229" s="324"/>
      <c r="MAP229" s="324"/>
      <c r="MAQ229" s="324"/>
      <c r="MAR229" s="324"/>
      <c r="MAS229" s="324"/>
      <c r="MAT229" s="324"/>
      <c r="MAU229" s="324"/>
      <c r="MAV229" s="324"/>
      <c r="MAW229" s="324"/>
      <c r="MAX229" s="324"/>
      <c r="MAY229" s="324"/>
      <c r="MAZ229" s="324"/>
      <c r="MBA229" s="324"/>
      <c r="MBB229" s="324"/>
      <c r="MBC229" s="324"/>
      <c r="MBD229" s="324"/>
      <c r="MBE229" s="324"/>
      <c r="MBF229" s="324"/>
      <c r="MBG229" s="324"/>
      <c r="MBH229" s="324"/>
      <c r="MBI229" s="324"/>
      <c r="MBJ229" s="324"/>
      <c r="MBK229" s="324"/>
      <c r="MBL229" s="324"/>
      <c r="MBM229" s="324"/>
      <c r="MBN229" s="324"/>
      <c r="MBO229" s="324"/>
      <c r="MBP229" s="324"/>
      <c r="MBQ229" s="324"/>
      <c r="MBR229" s="324"/>
      <c r="MBS229" s="324"/>
      <c r="MBT229" s="324"/>
      <c r="MBU229" s="324"/>
      <c r="MBV229" s="324"/>
      <c r="MBW229" s="324"/>
      <c r="MBX229" s="324"/>
      <c r="MBY229" s="324"/>
      <c r="MBZ229" s="324"/>
      <c r="MCA229" s="324"/>
      <c r="MCB229" s="324"/>
      <c r="MCC229" s="324"/>
      <c r="MCD229" s="324"/>
      <c r="MCE229" s="324"/>
      <c r="MCF229" s="324"/>
      <c r="MCG229" s="324"/>
      <c r="MCH229" s="324"/>
      <c r="MCI229" s="324"/>
      <c r="MCJ229" s="324"/>
      <c r="MCK229" s="324"/>
      <c r="MCL229" s="324"/>
      <c r="MCM229" s="324"/>
      <c r="MCN229" s="324"/>
      <c r="MCO229" s="324"/>
      <c r="MCP229" s="324"/>
      <c r="MCQ229" s="324"/>
      <c r="MCR229" s="324"/>
      <c r="MCS229" s="324"/>
      <c r="MCT229" s="324"/>
      <c r="MCU229" s="324"/>
      <c r="MCV229" s="324"/>
      <c r="MCW229" s="324"/>
      <c r="MCX229" s="324"/>
      <c r="MCY229" s="324"/>
      <c r="MCZ229" s="324"/>
      <c r="MDA229" s="324"/>
      <c r="MDB229" s="324"/>
      <c r="MDC229" s="324"/>
      <c r="MDD229" s="324"/>
      <c r="MDE229" s="324"/>
      <c r="MDF229" s="324"/>
      <c r="MDG229" s="324"/>
      <c r="MDH229" s="324"/>
      <c r="MDI229" s="324"/>
      <c r="MDJ229" s="324"/>
      <c r="MDK229" s="324"/>
      <c r="MDL229" s="324"/>
      <c r="MDM229" s="324"/>
      <c r="MDN229" s="324"/>
      <c r="MDO229" s="324"/>
      <c r="MDP229" s="324"/>
      <c r="MDQ229" s="324"/>
      <c r="MDR229" s="324"/>
      <c r="MDS229" s="324"/>
      <c r="MDT229" s="324"/>
      <c r="MDU229" s="324"/>
      <c r="MDV229" s="324"/>
      <c r="MDW229" s="324"/>
      <c r="MDX229" s="324"/>
      <c r="MDY229" s="324"/>
      <c r="MDZ229" s="324"/>
      <c r="MEA229" s="324"/>
      <c r="MEB229" s="324"/>
      <c r="MEC229" s="324"/>
      <c r="MED229" s="324"/>
      <c r="MEE229" s="324"/>
      <c r="MEF229" s="324"/>
      <c r="MEG229" s="324"/>
      <c r="MEH229" s="324"/>
      <c r="MEI229" s="324"/>
      <c r="MEJ229" s="324"/>
      <c r="MEK229" s="324"/>
      <c r="MEL229" s="324"/>
      <c r="MEM229" s="324"/>
      <c r="MEN229" s="324"/>
      <c r="MEO229" s="324"/>
      <c r="MEP229" s="324"/>
      <c r="MEQ229" s="324"/>
      <c r="MER229" s="324"/>
      <c r="MES229" s="324"/>
      <c r="MET229" s="324"/>
      <c r="MEU229" s="324"/>
      <c r="MEV229" s="324"/>
      <c r="MEW229" s="324"/>
      <c r="MEX229" s="324"/>
      <c r="MEY229" s="324"/>
      <c r="MEZ229" s="324"/>
      <c r="MFA229" s="324"/>
      <c r="MFB229" s="324"/>
      <c r="MFC229" s="324"/>
      <c r="MFD229" s="324"/>
      <c r="MFE229" s="324"/>
      <c r="MFF229" s="324"/>
      <c r="MFG229" s="324"/>
      <c r="MFH229" s="324"/>
      <c r="MFI229" s="324"/>
      <c r="MFJ229" s="324"/>
      <c r="MFK229" s="324"/>
      <c r="MFL229" s="324"/>
      <c r="MFM229" s="324"/>
      <c r="MFN229" s="324"/>
      <c r="MFO229" s="324"/>
      <c r="MFP229" s="324"/>
      <c r="MFQ229" s="324"/>
      <c r="MFR229" s="324"/>
      <c r="MFS229" s="324"/>
      <c r="MFT229" s="324"/>
      <c r="MFU229" s="324"/>
      <c r="MFV229" s="324"/>
      <c r="MFW229" s="324"/>
      <c r="MFX229" s="324"/>
      <c r="MFY229" s="324"/>
      <c r="MFZ229" s="324"/>
      <c r="MGA229" s="324"/>
      <c r="MGB229" s="324"/>
      <c r="MGC229" s="324"/>
      <c r="MGD229" s="324"/>
      <c r="MGE229" s="324"/>
      <c r="MGF229" s="324"/>
      <c r="MGG229" s="324"/>
      <c r="MGH229" s="324"/>
      <c r="MGI229" s="324"/>
      <c r="MGJ229" s="324"/>
      <c r="MGK229" s="324"/>
      <c r="MGL229" s="324"/>
      <c r="MGM229" s="324"/>
      <c r="MGN229" s="324"/>
      <c r="MGO229" s="324"/>
      <c r="MGP229" s="324"/>
      <c r="MGQ229" s="324"/>
      <c r="MGR229" s="324"/>
      <c r="MGS229" s="324"/>
      <c r="MGT229" s="324"/>
      <c r="MGU229" s="324"/>
      <c r="MGV229" s="324"/>
      <c r="MGW229" s="324"/>
      <c r="MGX229" s="324"/>
      <c r="MGY229" s="324"/>
      <c r="MGZ229" s="324"/>
      <c r="MHA229" s="324"/>
      <c r="MHB229" s="324"/>
      <c r="MHC229" s="324"/>
      <c r="MHD229" s="324"/>
      <c r="MHE229" s="324"/>
      <c r="MHF229" s="324"/>
      <c r="MHG229" s="324"/>
      <c r="MHH229" s="324"/>
      <c r="MHI229" s="324"/>
      <c r="MHJ229" s="324"/>
      <c r="MHK229" s="324"/>
      <c r="MHL229" s="324"/>
      <c r="MHM229" s="324"/>
      <c r="MHN229" s="324"/>
      <c r="MHO229" s="324"/>
      <c r="MHP229" s="324"/>
      <c r="MHQ229" s="324"/>
      <c r="MHR229" s="324"/>
      <c r="MHS229" s="324"/>
      <c r="MHT229" s="324"/>
      <c r="MHU229" s="324"/>
      <c r="MHV229" s="324"/>
      <c r="MHW229" s="324"/>
      <c r="MHX229" s="324"/>
      <c r="MHY229" s="324"/>
      <c r="MHZ229" s="324"/>
      <c r="MIA229" s="324"/>
      <c r="MIB229" s="324"/>
      <c r="MIC229" s="324"/>
      <c r="MID229" s="324"/>
      <c r="MIE229" s="324"/>
      <c r="MIF229" s="324"/>
      <c r="MIG229" s="324"/>
      <c r="MIH229" s="324"/>
      <c r="MII229" s="324"/>
      <c r="MIJ229" s="324"/>
      <c r="MIK229" s="324"/>
      <c r="MIL229" s="324"/>
      <c r="MIM229" s="324"/>
      <c r="MIN229" s="324"/>
      <c r="MIO229" s="324"/>
      <c r="MIP229" s="324"/>
      <c r="MIQ229" s="324"/>
      <c r="MIR229" s="324"/>
      <c r="MIS229" s="324"/>
      <c r="MIT229" s="324"/>
      <c r="MIU229" s="324"/>
      <c r="MIV229" s="324"/>
      <c r="MIW229" s="324"/>
      <c r="MIX229" s="324"/>
      <c r="MIY229" s="324"/>
      <c r="MIZ229" s="324"/>
      <c r="MJA229" s="324"/>
      <c r="MJB229" s="324"/>
      <c r="MJC229" s="324"/>
      <c r="MJD229" s="324"/>
      <c r="MJE229" s="324"/>
      <c r="MJF229" s="324"/>
      <c r="MJG229" s="324"/>
      <c r="MJH229" s="324"/>
      <c r="MJI229" s="324"/>
      <c r="MJJ229" s="324"/>
      <c r="MJK229" s="324"/>
      <c r="MJL229" s="324"/>
      <c r="MJM229" s="324"/>
      <c r="MJN229" s="324"/>
      <c r="MJO229" s="324"/>
      <c r="MJP229" s="324"/>
      <c r="MJQ229" s="324"/>
      <c r="MJR229" s="324"/>
      <c r="MJS229" s="324"/>
      <c r="MJT229" s="324"/>
      <c r="MJU229" s="324"/>
      <c r="MJV229" s="324"/>
      <c r="MJW229" s="324"/>
      <c r="MJX229" s="324"/>
      <c r="MJY229" s="324"/>
      <c r="MJZ229" s="324"/>
      <c r="MKA229" s="324"/>
      <c r="MKB229" s="324"/>
      <c r="MKC229" s="324"/>
      <c r="MKD229" s="324"/>
      <c r="MKE229" s="324"/>
      <c r="MKF229" s="324"/>
      <c r="MKG229" s="324"/>
      <c r="MKH229" s="324"/>
      <c r="MKI229" s="324"/>
      <c r="MKJ229" s="324"/>
      <c r="MKK229" s="324"/>
      <c r="MKL229" s="324"/>
      <c r="MKM229" s="324"/>
      <c r="MKN229" s="324"/>
      <c r="MKO229" s="324"/>
      <c r="MKP229" s="324"/>
      <c r="MKQ229" s="324"/>
      <c r="MKR229" s="324"/>
      <c r="MKS229" s="324"/>
      <c r="MKT229" s="324"/>
      <c r="MKU229" s="324"/>
      <c r="MKV229" s="324"/>
      <c r="MKW229" s="324"/>
      <c r="MKX229" s="324"/>
      <c r="MKY229" s="324"/>
      <c r="MKZ229" s="324"/>
      <c r="MLA229" s="324"/>
      <c r="MLB229" s="324"/>
      <c r="MLC229" s="324"/>
      <c r="MLD229" s="324"/>
      <c r="MLE229" s="324"/>
      <c r="MLF229" s="324"/>
      <c r="MLG229" s="324"/>
      <c r="MLH229" s="324"/>
      <c r="MLI229" s="324"/>
      <c r="MLJ229" s="324"/>
      <c r="MLK229" s="324"/>
      <c r="MLL229" s="324"/>
      <c r="MLM229" s="324"/>
      <c r="MLN229" s="324"/>
      <c r="MLO229" s="324"/>
      <c r="MLP229" s="324"/>
      <c r="MLQ229" s="324"/>
      <c r="MLR229" s="324"/>
      <c r="MLS229" s="324"/>
      <c r="MLT229" s="324"/>
      <c r="MLU229" s="324"/>
      <c r="MLV229" s="324"/>
      <c r="MLW229" s="324"/>
      <c r="MLX229" s="324"/>
      <c r="MLY229" s="324"/>
      <c r="MLZ229" s="324"/>
      <c r="MMA229" s="324"/>
      <c r="MMB229" s="324"/>
      <c r="MMC229" s="324"/>
      <c r="MMD229" s="324"/>
      <c r="MME229" s="324"/>
      <c r="MMF229" s="324"/>
      <c r="MMG229" s="324"/>
      <c r="MMH229" s="324"/>
      <c r="MMI229" s="324"/>
      <c r="MMJ229" s="324"/>
      <c r="MMK229" s="324"/>
      <c r="MML229" s="324"/>
      <c r="MMM229" s="324"/>
      <c r="MMN229" s="324"/>
      <c r="MMO229" s="324"/>
      <c r="MMP229" s="324"/>
      <c r="MMQ229" s="324"/>
      <c r="MMR229" s="324"/>
      <c r="MMS229" s="324"/>
      <c r="MMT229" s="324"/>
      <c r="MMU229" s="324"/>
      <c r="MMV229" s="324"/>
      <c r="MMW229" s="324"/>
      <c r="MMX229" s="324"/>
      <c r="MMY229" s="324"/>
      <c r="MMZ229" s="324"/>
      <c r="MNA229" s="324"/>
      <c r="MNB229" s="324"/>
      <c r="MNC229" s="324"/>
      <c r="MND229" s="324"/>
      <c r="MNE229" s="324"/>
      <c r="MNF229" s="324"/>
      <c r="MNG229" s="324"/>
      <c r="MNH229" s="324"/>
      <c r="MNI229" s="324"/>
      <c r="MNJ229" s="324"/>
      <c r="MNK229" s="324"/>
      <c r="MNL229" s="324"/>
      <c r="MNM229" s="324"/>
      <c r="MNN229" s="324"/>
      <c r="MNO229" s="324"/>
      <c r="MNP229" s="324"/>
      <c r="MNQ229" s="324"/>
      <c r="MNR229" s="324"/>
      <c r="MNS229" s="324"/>
      <c r="MNT229" s="324"/>
      <c r="MNU229" s="324"/>
      <c r="MNV229" s="324"/>
      <c r="MNW229" s="324"/>
      <c r="MNX229" s="324"/>
      <c r="MNY229" s="324"/>
      <c r="MNZ229" s="324"/>
      <c r="MOA229" s="324"/>
      <c r="MOB229" s="324"/>
      <c r="MOC229" s="324"/>
      <c r="MOD229" s="324"/>
      <c r="MOE229" s="324"/>
      <c r="MOF229" s="324"/>
      <c r="MOG229" s="324"/>
      <c r="MOH229" s="324"/>
      <c r="MOI229" s="324"/>
      <c r="MOJ229" s="324"/>
      <c r="MOK229" s="324"/>
      <c r="MOL229" s="324"/>
      <c r="MOM229" s="324"/>
      <c r="MON229" s="324"/>
      <c r="MOO229" s="324"/>
      <c r="MOP229" s="324"/>
      <c r="MOQ229" s="324"/>
      <c r="MOR229" s="324"/>
      <c r="MOS229" s="324"/>
      <c r="MOT229" s="324"/>
      <c r="MOU229" s="324"/>
      <c r="MOV229" s="324"/>
      <c r="MOW229" s="324"/>
      <c r="MOX229" s="324"/>
      <c r="MOY229" s="324"/>
      <c r="MOZ229" s="324"/>
      <c r="MPA229" s="324"/>
      <c r="MPB229" s="324"/>
      <c r="MPC229" s="324"/>
      <c r="MPD229" s="324"/>
      <c r="MPE229" s="324"/>
      <c r="MPF229" s="324"/>
      <c r="MPG229" s="324"/>
      <c r="MPH229" s="324"/>
      <c r="MPI229" s="324"/>
      <c r="MPJ229" s="324"/>
      <c r="MPK229" s="324"/>
      <c r="MPL229" s="324"/>
      <c r="MPM229" s="324"/>
      <c r="MPN229" s="324"/>
      <c r="MPO229" s="324"/>
      <c r="MPP229" s="324"/>
      <c r="MPQ229" s="324"/>
      <c r="MPR229" s="324"/>
      <c r="MPS229" s="324"/>
      <c r="MPT229" s="324"/>
      <c r="MPU229" s="324"/>
      <c r="MPV229" s="324"/>
      <c r="MPW229" s="324"/>
      <c r="MPX229" s="324"/>
      <c r="MPY229" s="324"/>
      <c r="MPZ229" s="324"/>
      <c r="MQA229" s="324"/>
      <c r="MQB229" s="324"/>
      <c r="MQC229" s="324"/>
      <c r="MQD229" s="324"/>
      <c r="MQE229" s="324"/>
      <c r="MQF229" s="324"/>
      <c r="MQG229" s="324"/>
      <c r="MQH229" s="324"/>
      <c r="MQI229" s="324"/>
      <c r="MQJ229" s="324"/>
      <c r="MQK229" s="324"/>
      <c r="MQL229" s="324"/>
      <c r="MQM229" s="324"/>
      <c r="MQN229" s="324"/>
      <c r="MQO229" s="324"/>
      <c r="MQP229" s="324"/>
      <c r="MQQ229" s="324"/>
      <c r="MQR229" s="324"/>
      <c r="MQS229" s="324"/>
      <c r="MQT229" s="324"/>
      <c r="MQU229" s="324"/>
      <c r="MQV229" s="324"/>
      <c r="MQW229" s="324"/>
      <c r="MQX229" s="324"/>
      <c r="MQY229" s="324"/>
      <c r="MQZ229" s="324"/>
      <c r="MRA229" s="324"/>
      <c r="MRB229" s="324"/>
      <c r="MRC229" s="324"/>
      <c r="MRD229" s="324"/>
      <c r="MRE229" s="324"/>
      <c r="MRF229" s="324"/>
      <c r="MRG229" s="324"/>
      <c r="MRH229" s="324"/>
      <c r="MRI229" s="324"/>
      <c r="MRJ229" s="324"/>
      <c r="MRK229" s="324"/>
      <c r="MRL229" s="324"/>
      <c r="MRM229" s="324"/>
      <c r="MRN229" s="324"/>
      <c r="MRO229" s="324"/>
      <c r="MRP229" s="324"/>
      <c r="MRQ229" s="324"/>
      <c r="MRR229" s="324"/>
      <c r="MRS229" s="324"/>
      <c r="MRT229" s="324"/>
      <c r="MRU229" s="324"/>
      <c r="MRV229" s="324"/>
      <c r="MRW229" s="324"/>
      <c r="MRX229" s="324"/>
      <c r="MRY229" s="324"/>
      <c r="MRZ229" s="324"/>
      <c r="MSA229" s="324"/>
      <c r="MSB229" s="324"/>
      <c r="MSC229" s="324"/>
      <c r="MSD229" s="324"/>
      <c r="MSE229" s="324"/>
      <c r="MSF229" s="324"/>
      <c r="MSG229" s="324"/>
      <c r="MSH229" s="324"/>
      <c r="MSI229" s="324"/>
      <c r="MSJ229" s="324"/>
      <c r="MSK229" s="324"/>
      <c r="MSL229" s="324"/>
      <c r="MSM229" s="324"/>
      <c r="MSN229" s="324"/>
      <c r="MSO229" s="324"/>
      <c r="MSP229" s="324"/>
      <c r="MSQ229" s="324"/>
      <c r="MSR229" s="324"/>
      <c r="MSS229" s="324"/>
      <c r="MST229" s="324"/>
      <c r="MSU229" s="324"/>
      <c r="MSV229" s="324"/>
      <c r="MSW229" s="324"/>
      <c r="MSX229" s="324"/>
      <c r="MSY229" s="324"/>
      <c r="MSZ229" s="324"/>
      <c r="MTA229" s="324"/>
      <c r="MTB229" s="324"/>
      <c r="MTC229" s="324"/>
      <c r="MTD229" s="324"/>
      <c r="MTE229" s="324"/>
      <c r="MTF229" s="324"/>
      <c r="MTG229" s="324"/>
      <c r="MTH229" s="324"/>
      <c r="MTI229" s="324"/>
      <c r="MTJ229" s="324"/>
      <c r="MTK229" s="324"/>
      <c r="MTL229" s="324"/>
      <c r="MTM229" s="324"/>
      <c r="MTN229" s="324"/>
      <c r="MTO229" s="324"/>
      <c r="MTP229" s="324"/>
      <c r="MTQ229" s="324"/>
      <c r="MTR229" s="324"/>
      <c r="MTS229" s="324"/>
      <c r="MTT229" s="324"/>
      <c r="MTU229" s="324"/>
      <c r="MTV229" s="324"/>
      <c r="MTW229" s="324"/>
      <c r="MTX229" s="324"/>
      <c r="MTY229" s="324"/>
      <c r="MTZ229" s="324"/>
      <c r="MUA229" s="324"/>
      <c r="MUB229" s="324"/>
      <c r="MUC229" s="324"/>
      <c r="MUD229" s="324"/>
      <c r="MUE229" s="324"/>
      <c r="MUF229" s="324"/>
      <c r="MUG229" s="324"/>
      <c r="MUH229" s="324"/>
      <c r="MUI229" s="324"/>
      <c r="MUJ229" s="324"/>
      <c r="MUK229" s="324"/>
      <c r="MUL229" s="324"/>
      <c r="MUM229" s="324"/>
      <c r="MUN229" s="324"/>
      <c r="MUO229" s="324"/>
      <c r="MUP229" s="324"/>
      <c r="MUQ229" s="324"/>
      <c r="MUR229" s="324"/>
      <c r="MUS229" s="324"/>
      <c r="MUT229" s="324"/>
      <c r="MUU229" s="324"/>
      <c r="MUV229" s="324"/>
      <c r="MUW229" s="324"/>
      <c r="MUX229" s="324"/>
      <c r="MUY229" s="324"/>
      <c r="MUZ229" s="324"/>
      <c r="MVA229" s="324"/>
      <c r="MVB229" s="324"/>
      <c r="MVC229" s="324"/>
      <c r="MVD229" s="324"/>
      <c r="MVE229" s="324"/>
      <c r="MVF229" s="324"/>
      <c r="MVG229" s="324"/>
      <c r="MVH229" s="324"/>
      <c r="MVI229" s="324"/>
      <c r="MVJ229" s="324"/>
      <c r="MVK229" s="324"/>
      <c r="MVL229" s="324"/>
      <c r="MVM229" s="324"/>
      <c r="MVN229" s="324"/>
      <c r="MVO229" s="324"/>
      <c r="MVP229" s="324"/>
      <c r="MVQ229" s="324"/>
      <c r="MVR229" s="324"/>
      <c r="MVS229" s="324"/>
      <c r="MVT229" s="324"/>
      <c r="MVU229" s="324"/>
      <c r="MVV229" s="324"/>
      <c r="MVW229" s="324"/>
      <c r="MVX229" s="324"/>
      <c r="MVY229" s="324"/>
      <c r="MVZ229" s="324"/>
      <c r="MWA229" s="324"/>
      <c r="MWB229" s="324"/>
      <c r="MWC229" s="324"/>
      <c r="MWD229" s="324"/>
      <c r="MWE229" s="324"/>
      <c r="MWF229" s="324"/>
      <c r="MWG229" s="324"/>
      <c r="MWH229" s="324"/>
      <c r="MWI229" s="324"/>
      <c r="MWJ229" s="324"/>
      <c r="MWK229" s="324"/>
      <c r="MWL229" s="324"/>
      <c r="MWM229" s="324"/>
      <c r="MWN229" s="324"/>
      <c r="MWO229" s="324"/>
      <c r="MWP229" s="324"/>
      <c r="MWQ229" s="324"/>
      <c r="MWR229" s="324"/>
      <c r="MWS229" s="324"/>
      <c r="MWT229" s="324"/>
      <c r="MWU229" s="324"/>
      <c r="MWV229" s="324"/>
      <c r="MWW229" s="324"/>
      <c r="MWX229" s="324"/>
      <c r="MWY229" s="324"/>
      <c r="MWZ229" s="324"/>
      <c r="MXA229" s="324"/>
      <c r="MXB229" s="324"/>
      <c r="MXC229" s="324"/>
      <c r="MXD229" s="324"/>
      <c r="MXE229" s="324"/>
      <c r="MXF229" s="324"/>
      <c r="MXG229" s="324"/>
      <c r="MXH229" s="324"/>
      <c r="MXI229" s="324"/>
      <c r="MXJ229" s="324"/>
      <c r="MXK229" s="324"/>
      <c r="MXL229" s="324"/>
      <c r="MXM229" s="324"/>
      <c r="MXN229" s="324"/>
      <c r="MXO229" s="324"/>
      <c r="MXP229" s="324"/>
      <c r="MXQ229" s="324"/>
      <c r="MXR229" s="324"/>
      <c r="MXS229" s="324"/>
      <c r="MXT229" s="324"/>
      <c r="MXU229" s="324"/>
      <c r="MXV229" s="324"/>
      <c r="MXW229" s="324"/>
      <c r="MXX229" s="324"/>
      <c r="MXY229" s="324"/>
      <c r="MXZ229" s="324"/>
      <c r="MYA229" s="324"/>
      <c r="MYB229" s="324"/>
      <c r="MYC229" s="324"/>
      <c r="MYD229" s="324"/>
      <c r="MYE229" s="324"/>
      <c r="MYF229" s="324"/>
      <c r="MYG229" s="324"/>
      <c r="MYH229" s="324"/>
      <c r="MYI229" s="324"/>
      <c r="MYJ229" s="324"/>
      <c r="MYK229" s="324"/>
      <c r="MYL229" s="324"/>
      <c r="MYM229" s="324"/>
      <c r="MYN229" s="324"/>
      <c r="MYO229" s="324"/>
      <c r="MYP229" s="324"/>
      <c r="MYQ229" s="324"/>
      <c r="MYR229" s="324"/>
      <c r="MYS229" s="324"/>
      <c r="MYT229" s="324"/>
      <c r="MYU229" s="324"/>
      <c r="MYV229" s="324"/>
      <c r="MYW229" s="324"/>
      <c r="MYX229" s="324"/>
      <c r="MYY229" s="324"/>
      <c r="MYZ229" s="324"/>
      <c r="MZA229" s="324"/>
      <c r="MZB229" s="324"/>
      <c r="MZC229" s="324"/>
      <c r="MZD229" s="324"/>
      <c r="MZE229" s="324"/>
      <c r="MZF229" s="324"/>
      <c r="MZG229" s="324"/>
      <c r="MZH229" s="324"/>
      <c r="MZI229" s="324"/>
      <c r="MZJ229" s="324"/>
      <c r="MZK229" s="324"/>
      <c r="MZL229" s="324"/>
      <c r="MZM229" s="324"/>
      <c r="MZN229" s="324"/>
      <c r="MZO229" s="324"/>
      <c r="MZP229" s="324"/>
      <c r="MZQ229" s="324"/>
      <c r="MZR229" s="324"/>
      <c r="MZS229" s="324"/>
      <c r="MZT229" s="324"/>
      <c r="MZU229" s="324"/>
      <c r="MZV229" s="324"/>
      <c r="MZW229" s="324"/>
      <c r="MZX229" s="324"/>
      <c r="MZY229" s="324"/>
      <c r="MZZ229" s="324"/>
      <c r="NAA229" s="324"/>
      <c r="NAB229" s="324"/>
      <c r="NAC229" s="324"/>
      <c r="NAD229" s="324"/>
      <c r="NAE229" s="324"/>
      <c r="NAF229" s="324"/>
      <c r="NAG229" s="324"/>
      <c r="NAH229" s="324"/>
      <c r="NAI229" s="324"/>
      <c r="NAJ229" s="324"/>
      <c r="NAK229" s="324"/>
      <c r="NAL229" s="324"/>
      <c r="NAM229" s="324"/>
      <c r="NAN229" s="324"/>
      <c r="NAO229" s="324"/>
      <c r="NAP229" s="324"/>
      <c r="NAQ229" s="324"/>
      <c r="NAR229" s="324"/>
      <c r="NAS229" s="324"/>
      <c r="NAT229" s="324"/>
      <c r="NAU229" s="324"/>
      <c r="NAV229" s="324"/>
      <c r="NAW229" s="324"/>
      <c r="NAX229" s="324"/>
      <c r="NAY229" s="324"/>
      <c r="NAZ229" s="324"/>
      <c r="NBA229" s="324"/>
      <c r="NBB229" s="324"/>
      <c r="NBC229" s="324"/>
      <c r="NBD229" s="324"/>
      <c r="NBE229" s="324"/>
      <c r="NBF229" s="324"/>
      <c r="NBG229" s="324"/>
      <c r="NBH229" s="324"/>
      <c r="NBI229" s="324"/>
      <c r="NBJ229" s="324"/>
      <c r="NBK229" s="324"/>
      <c r="NBL229" s="324"/>
      <c r="NBM229" s="324"/>
      <c r="NBN229" s="324"/>
      <c r="NBO229" s="324"/>
      <c r="NBP229" s="324"/>
      <c r="NBQ229" s="324"/>
      <c r="NBR229" s="324"/>
      <c r="NBS229" s="324"/>
      <c r="NBT229" s="324"/>
      <c r="NBU229" s="324"/>
      <c r="NBV229" s="324"/>
      <c r="NBW229" s="324"/>
      <c r="NBX229" s="324"/>
      <c r="NBY229" s="324"/>
      <c r="NBZ229" s="324"/>
      <c r="NCA229" s="324"/>
      <c r="NCB229" s="324"/>
      <c r="NCC229" s="324"/>
      <c r="NCD229" s="324"/>
      <c r="NCE229" s="324"/>
      <c r="NCF229" s="324"/>
      <c r="NCG229" s="324"/>
      <c r="NCH229" s="324"/>
      <c r="NCI229" s="324"/>
      <c r="NCJ229" s="324"/>
      <c r="NCK229" s="324"/>
      <c r="NCL229" s="324"/>
      <c r="NCM229" s="324"/>
      <c r="NCN229" s="324"/>
      <c r="NCO229" s="324"/>
      <c r="NCP229" s="324"/>
      <c r="NCQ229" s="324"/>
      <c r="NCR229" s="324"/>
      <c r="NCS229" s="324"/>
      <c r="NCT229" s="324"/>
      <c r="NCU229" s="324"/>
      <c r="NCV229" s="324"/>
      <c r="NCW229" s="324"/>
      <c r="NCX229" s="324"/>
      <c r="NCY229" s="324"/>
      <c r="NCZ229" s="324"/>
      <c r="NDA229" s="324"/>
      <c r="NDB229" s="324"/>
      <c r="NDC229" s="324"/>
      <c r="NDD229" s="324"/>
      <c r="NDE229" s="324"/>
      <c r="NDF229" s="324"/>
      <c r="NDG229" s="324"/>
      <c r="NDH229" s="324"/>
      <c r="NDI229" s="324"/>
      <c r="NDJ229" s="324"/>
      <c r="NDK229" s="324"/>
      <c r="NDL229" s="324"/>
      <c r="NDM229" s="324"/>
      <c r="NDN229" s="324"/>
      <c r="NDO229" s="324"/>
      <c r="NDP229" s="324"/>
      <c r="NDQ229" s="324"/>
      <c r="NDR229" s="324"/>
      <c r="NDS229" s="324"/>
      <c r="NDT229" s="324"/>
      <c r="NDU229" s="324"/>
      <c r="NDV229" s="324"/>
      <c r="NDW229" s="324"/>
      <c r="NDX229" s="324"/>
      <c r="NDY229" s="324"/>
      <c r="NDZ229" s="324"/>
      <c r="NEA229" s="324"/>
      <c r="NEB229" s="324"/>
      <c r="NEC229" s="324"/>
      <c r="NED229" s="324"/>
      <c r="NEE229" s="324"/>
      <c r="NEF229" s="324"/>
      <c r="NEG229" s="324"/>
      <c r="NEH229" s="324"/>
      <c r="NEI229" s="324"/>
      <c r="NEJ229" s="324"/>
      <c r="NEK229" s="324"/>
      <c r="NEL229" s="324"/>
      <c r="NEM229" s="324"/>
      <c r="NEN229" s="324"/>
      <c r="NEO229" s="324"/>
      <c r="NEP229" s="324"/>
      <c r="NEQ229" s="324"/>
      <c r="NER229" s="324"/>
      <c r="NES229" s="324"/>
      <c r="NET229" s="324"/>
      <c r="NEU229" s="324"/>
      <c r="NEV229" s="324"/>
      <c r="NEW229" s="324"/>
      <c r="NEX229" s="324"/>
      <c r="NEY229" s="324"/>
      <c r="NEZ229" s="324"/>
      <c r="NFA229" s="324"/>
      <c r="NFB229" s="324"/>
      <c r="NFC229" s="324"/>
      <c r="NFD229" s="324"/>
      <c r="NFE229" s="324"/>
      <c r="NFF229" s="324"/>
      <c r="NFG229" s="324"/>
      <c r="NFH229" s="324"/>
      <c r="NFI229" s="324"/>
      <c r="NFJ229" s="324"/>
      <c r="NFK229" s="324"/>
      <c r="NFL229" s="324"/>
      <c r="NFM229" s="324"/>
      <c r="NFN229" s="324"/>
      <c r="NFO229" s="324"/>
      <c r="NFP229" s="324"/>
      <c r="NFQ229" s="324"/>
      <c r="NFR229" s="324"/>
      <c r="NFS229" s="324"/>
      <c r="NFT229" s="324"/>
      <c r="NFU229" s="324"/>
      <c r="NFV229" s="324"/>
      <c r="NFW229" s="324"/>
      <c r="NFX229" s="324"/>
      <c r="NFY229" s="324"/>
      <c r="NFZ229" s="324"/>
      <c r="NGA229" s="324"/>
      <c r="NGB229" s="324"/>
      <c r="NGC229" s="324"/>
      <c r="NGD229" s="324"/>
      <c r="NGE229" s="324"/>
      <c r="NGF229" s="324"/>
      <c r="NGG229" s="324"/>
      <c r="NGH229" s="324"/>
      <c r="NGI229" s="324"/>
      <c r="NGJ229" s="324"/>
      <c r="NGK229" s="324"/>
      <c r="NGL229" s="324"/>
      <c r="NGM229" s="324"/>
      <c r="NGN229" s="324"/>
      <c r="NGO229" s="324"/>
      <c r="NGP229" s="324"/>
      <c r="NGQ229" s="324"/>
      <c r="NGR229" s="324"/>
      <c r="NGS229" s="324"/>
      <c r="NGT229" s="324"/>
      <c r="NGU229" s="324"/>
      <c r="NGV229" s="324"/>
      <c r="NGW229" s="324"/>
      <c r="NGX229" s="324"/>
      <c r="NGY229" s="324"/>
      <c r="NGZ229" s="324"/>
      <c r="NHA229" s="324"/>
      <c r="NHB229" s="324"/>
      <c r="NHC229" s="324"/>
      <c r="NHD229" s="324"/>
      <c r="NHE229" s="324"/>
      <c r="NHF229" s="324"/>
      <c r="NHG229" s="324"/>
      <c r="NHH229" s="324"/>
      <c r="NHI229" s="324"/>
      <c r="NHJ229" s="324"/>
      <c r="NHK229" s="324"/>
      <c r="NHL229" s="324"/>
      <c r="NHM229" s="324"/>
      <c r="NHN229" s="324"/>
      <c r="NHO229" s="324"/>
      <c r="NHP229" s="324"/>
      <c r="NHQ229" s="324"/>
      <c r="NHR229" s="324"/>
      <c r="NHS229" s="324"/>
      <c r="NHT229" s="324"/>
      <c r="NHU229" s="324"/>
      <c r="NHV229" s="324"/>
      <c r="NHW229" s="324"/>
      <c r="NHX229" s="324"/>
      <c r="NHY229" s="324"/>
      <c r="NHZ229" s="324"/>
      <c r="NIA229" s="324"/>
      <c r="NIB229" s="324"/>
      <c r="NIC229" s="324"/>
      <c r="NID229" s="324"/>
      <c r="NIE229" s="324"/>
      <c r="NIF229" s="324"/>
      <c r="NIG229" s="324"/>
      <c r="NIH229" s="324"/>
      <c r="NII229" s="324"/>
      <c r="NIJ229" s="324"/>
      <c r="NIK229" s="324"/>
      <c r="NIL229" s="324"/>
      <c r="NIM229" s="324"/>
      <c r="NIN229" s="324"/>
      <c r="NIO229" s="324"/>
      <c r="NIP229" s="324"/>
      <c r="NIQ229" s="324"/>
      <c r="NIR229" s="324"/>
      <c r="NIS229" s="324"/>
      <c r="NIT229" s="324"/>
      <c r="NIU229" s="324"/>
      <c r="NIV229" s="324"/>
      <c r="NIW229" s="324"/>
      <c r="NIX229" s="324"/>
      <c r="NIY229" s="324"/>
      <c r="NIZ229" s="324"/>
      <c r="NJA229" s="324"/>
      <c r="NJB229" s="324"/>
      <c r="NJC229" s="324"/>
      <c r="NJD229" s="324"/>
      <c r="NJE229" s="324"/>
      <c r="NJF229" s="324"/>
      <c r="NJG229" s="324"/>
      <c r="NJH229" s="324"/>
      <c r="NJI229" s="324"/>
      <c r="NJJ229" s="324"/>
      <c r="NJK229" s="324"/>
      <c r="NJL229" s="324"/>
      <c r="NJM229" s="324"/>
      <c r="NJN229" s="324"/>
      <c r="NJO229" s="324"/>
      <c r="NJP229" s="324"/>
      <c r="NJQ229" s="324"/>
      <c r="NJR229" s="324"/>
      <c r="NJS229" s="324"/>
      <c r="NJT229" s="324"/>
      <c r="NJU229" s="324"/>
      <c r="NJV229" s="324"/>
      <c r="NJW229" s="324"/>
      <c r="NJX229" s="324"/>
      <c r="NJY229" s="324"/>
      <c r="NJZ229" s="324"/>
      <c r="NKA229" s="324"/>
      <c r="NKB229" s="324"/>
      <c r="NKC229" s="324"/>
      <c r="NKD229" s="324"/>
      <c r="NKE229" s="324"/>
      <c r="NKF229" s="324"/>
      <c r="NKG229" s="324"/>
      <c r="NKH229" s="324"/>
      <c r="NKI229" s="324"/>
      <c r="NKJ229" s="324"/>
      <c r="NKK229" s="324"/>
      <c r="NKL229" s="324"/>
      <c r="NKM229" s="324"/>
      <c r="NKN229" s="324"/>
      <c r="NKO229" s="324"/>
      <c r="NKP229" s="324"/>
      <c r="NKQ229" s="324"/>
      <c r="NKR229" s="324"/>
      <c r="NKS229" s="324"/>
      <c r="NKT229" s="324"/>
      <c r="NKU229" s="324"/>
      <c r="NKV229" s="324"/>
      <c r="NKW229" s="324"/>
      <c r="NKX229" s="324"/>
      <c r="NKY229" s="324"/>
      <c r="NKZ229" s="324"/>
      <c r="NLA229" s="324"/>
      <c r="NLB229" s="324"/>
      <c r="NLC229" s="324"/>
      <c r="NLD229" s="324"/>
      <c r="NLE229" s="324"/>
      <c r="NLF229" s="324"/>
      <c r="NLG229" s="324"/>
      <c r="NLH229" s="324"/>
      <c r="NLI229" s="324"/>
      <c r="NLJ229" s="324"/>
      <c r="NLK229" s="324"/>
      <c r="NLL229" s="324"/>
      <c r="NLM229" s="324"/>
      <c r="NLN229" s="324"/>
      <c r="NLO229" s="324"/>
      <c r="NLP229" s="324"/>
      <c r="NLQ229" s="324"/>
      <c r="NLR229" s="324"/>
      <c r="NLS229" s="324"/>
      <c r="NLT229" s="324"/>
      <c r="NLU229" s="324"/>
      <c r="NLV229" s="324"/>
      <c r="NLW229" s="324"/>
      <c r="NLX229" s="324"/>
      <c r="NLY229" s="324"/>
      <c r="NLZ229" s="324"/>
      <c r="NMA229" s="324"/>
      <c r="NMB229" s="324"/>
      <c r="NMC229" s="324"/>
      <c r="NMD229" s="324"/>
      <c r="NME229" s="324"/>
      <c r="NMF229" s="324"/>
      <c r="NMG229" s="324"/>
      <c r="NMH229" s="324"/>
      <c r="NMI229" s="324"/>
      <c r="NMJ229" s="324"/>
      <c r="NMK229" s="324"/>
      <c r="NML229" s="324"/>
      <c r="NMM229" s="324"/>
      <c r="NMN229" s="324"/>
      <c r="NMO229" s="324"/>
      <c r="NMP229" s="324"/>
      <c r="NMQ229" s="324"/>
      <c r="NMR229" s="324"/>
      <c r="NMS229" s="324"/>
      <c r="NMT229" s="324"/>
      <c r="NMU229" s="324"/>
      <c r="NMV229" s="324"/>
      <c r="NMW229" s="324"/>
      <c r="NMX229" s="324"/>
      <c r="NMY229" s="324"/>
      <c r="NMZ229" s="324"/>
      <c r="NNA229" s="324"/>
      <c r="NNB229" s="324"/>
      <c r="NNC229" s="324"/>
      <c r="NND229" s="324"/>
      <c r="NNE229" s="324"/>
      <c r="NNF229" s="324"/>
      <c r="NNG229" s="324"/>
      <c r="NNH229" s="324"/>
      <c r="NNI229" s="324"/>
      <c r="NNJ229" s="324"/>
      <c r="NNK229" s="324"/>
      <c r="NNL229" s="324"/>
      <c r="NNM229" s="324"/>
      <c r="NNN229" s="324"/>
      <c r="NNO229" s="324"/>
      <c r="NNP229" s="324"/>
      <c r="NNQ229" s="324"/>
      <c r="NNR229" s="324"/>
      <c r="NNS229" s="324"/>
      <c r="NNT229" s="324"/>
      <c r="NNU229" s="324"/>
      <c r="NNV229" s="324"/>
      <c r="NNW229" s="324"/>
      <c r="NNX229" s="324"/>
      <c r="NNY229" s="324"/>
      <c r="NNZ229" s="324"/>
      <c r="NOA229" s="324"/>
      <c r="NOB229" s="324"/>
      <c r="NOC229" s="324"/>
      <c r="NOD229" s="324"/>
      <c r="NOE229" s="324"/>
      <c r="NOF229" s="324"/>
      <c r="NOG229" s="324"/>
      <c r="NOH229" s="324"/>
      <c r="NOI229" s="324"/>
      <c r="NOJ229" s="324"/>
      <c r="NOK229" s="324"/>
      <c r="NOL229" s="324"/>
      <c r="NOM229" s="324"/>
      <c r="NON229" s="324"/>
      <c r="NOO229" s="324"/>
      <c r="NOP229" s="324"/>
      <c r="NOQ229" s="324"/>
      <c r="NOR229" s="324"/>
      <c r="NOS229" s="324"/>
      <c r="NOT229" s="324"/>
      <c r="NOU229" s="324"/>
      <c r="NOV229" s="324"/>
      <c r="NOW229" s="324"/>
      <c r="NOX229" s="324"/>
      <c r="NOY229" s="324"/>
      <c r="NOZ229" s="324"/>
      <c r="NPA229" s="324"/>
      <c r="NPB229" s="324"/>
      <c r="NPC229" s="324"/>
      <c r="NPD229" s="324"/>
      <c r="NPE229" s="324"/>
      <c r="NPF229" s="324"/>
      <c r="NPG229" s="324"/>
      <c r="NPH229" s="324"/>
      <c r="NPI229" s="324"/>
      <c r="NPJ229" s="324"/>
      <c r="NPK229" s="324"/>
      <c r="NPL229" s="324"/>
      <c r="NPM229" s="324"/>
      <c r="NPN229" s="324"/>
      <c r="NPO229" s="324"/>
      <c r="NPP229" s="324"/>
      <c r="NPQ229" s="324"/>
      <c r="NPR229" s="324"/>
      <c r="NPS229" s="324"/>
      <c r="NPT229" s="324"/>
      <c r="NPU229" s="324"/>
      <c r="NPV229" s="324"/>
      <c r="NPW229" s="324"/>
      <c r="NPX229" s="324"/>
      <c r="NPY229" s="324"/>
      <c r="NPZ229" s="324"/>
      <c r="NQA229" s="324"/>
      <c r="NQB229" s="324"/>
      <c r="NQC229" s="324"/>
      <c r="NQD229" s="324"/>
      <c r="NQE229" s="324"/>
      <c r="NQF229" s="324"/>
      <c r="NQG229" s="324"/>
      <c r="NQH229" s="324"/>
      <c r="NQI229" s="324"/>
      <c r="NQJ229" s="324"/>
      <c r="NQK229" s="324"/>
      <c r="NQL229" s="324"/>
      <c r="NQM229" s="324"/>
      <c r="NQN229" s="324"/>
      <c r="NQO229" s="324"/>
      <c r="NQP229" s="324"/>
      <c r="NQQ229" s="324"/>
      <c r="NQR229" s="324"/>
      <c r="NQS229" s="324"/>
      <c r="NQT229" s="324"/>
      <c r="NQU229" s="324"/>
      <c r="NQV229" s="324"/>
      <c r="NQW229" s="324"/>
      <c r="NQX229" s="324"/>
      <c r="NQY229" s="324"/>
      <c r="NQZ229" s="324"/>
      <c r="NRA229" s="324"/>
      <c r="NRB229" s="324"/>
      <c r="NRC229" s="324"/>
      <c r="NRD229" s="324"/>
      <c r="NRE229" s="324"/>
      <c r="NRF229" s="324"/>
      <c r="NRG229" s="324"/>
      <c r="NRH229" s="324"/>
      <c r="NRI229" s="324"/>
      <c r="NRJ229" s="324"/>
      <c r="NRK229" s="324"/>
      <c r="NRL229" s="324"/>
      <c r="NRM229" s="324"/>
      <c r="NRN229" s="324"/>
      <c r="NRO229" s="324"/>
      <c r="NRP229" s="324"/>
      <c r="NRQ229" s="324"/>
      <c r="NRR229" s="324"/>
      <c r="NRS229" s="324"/>
      <c r="NRT229" s="324"/>
      <c r="NRU229" s="324"/>
      <c r="NRV229" s="324"/>
      <c r="NRW229" s="324"/>
      <c r="NRX229" s="324"/>
      <c r="NRY229" s="324"/>
      <c r="NRZ229" s="324"/>
      <c r="NSA229" s="324"/>
      <c r="NSB229" s="324"/>
      <c r="NSC229" s="324"/>
      <c r="NSD229" s="324"/>
      <c r="NSE229" s="324"/>
      <c r="NSF229" s="324"/>
      <c r="NSG229" s="324"/>
      <c r="NSH229" s="324"/>
      <c r="NSI229" s="324"/>
      <c r="NSJ229" s="324"/>
      <c r="NSK229" s="324"/>
      <c r="NSL229" s="324"/>
      <c r="NSM229" s="324"/>
      <c r="NSN229" s="324"/>
      <c r="NSO229" s="324"/>
      <c r="NSP229" s="324"/>
      <c r="NSQ229" s="324"/>
      <c r="NSR229" s="324"/>
      <c r="NSS229" s="324"/>
      <c r="NST229" s="324"/>
      <c r="NSU229" s="324"/>
      <c r="NSV229" s="324"/>
      <c r="NSW229" s="324"/>
      <c r="NSX229" s="324"/>
      <c r="NSY229" s="324"/>
      <c r="NSZ229" s="324"/>
      <c r="NTA229" s="324"/>
      <c r="NTB229" s="324"/>
      <c r="NTC229" s="324"/>
      <c r="NTD229" s="324"/>
      <c r="NTE229" s="324"/>
      <c r="NTF229" s="324"/>
      <c r="NTG229" s="324"/>
      <c r="NTH229" s="324"/>
      <c r="NTI229" s="324"/>
      <c r="NTJ229" s="324"/>
      <c r="NTK229" s="324"/>
      <c r="NTL229" s="324"/>
      <c r="NTM229" s="324"/>
      <c r="NTN229" s="324"/>
      <c r="NTO229" s="324"/>
      <c r="NTP229" s="324"/>
      <c r="NTQ229" s="324"/>
      <c r="NTR229" s="324"/>
      <c r="NTS229" s="324"/>
      <c r="NTT229" s="324"/>
      <c r="NTU229" s="324"/>
      <c r="NTV229" s="324"/>
      <c r="NTW229" s="324"/>
      <c r="NTX229" s="324"/>
      <c r="NTY229" s="324"/>
      <c r="NTZ229" s="324"/>
      <c r="NUA229" s="324"/>
      <c r="NUB229" s="324"/>
      <c r="NUC229" s="324"/>
      <c r="NUD229" s="324"/>
      <c r="NUE229" s="324"/>
      <c r="NUF229" s="324"/>
      <c r="NUG229" s="324"/>
      <c r="NUH229" s="324"/>
      <c r="NUI229" s="324"/>
      <c r="NUJ229" s="324"/>
      <c r="NUK229" s="324"/>
      <c r="NUL229" s="324"/>
      <c r="NUM229" s="324"/>
      <c r="NUN229" s="324"/>
      <c r="NUO229" s="324"/>
      <c r="NUP229" s="324"/>
      <c r="NUQ229" s="324"/>
      <c r="NUR229" s="324"/>
      <c r="NUS229" s="324"/>
      <c r="NUT229" s="324"/>
      <c r="NUU229" s="324"/>
      <c r="NUV229" s="324"/>
      <c r="NUW229" s="324"/>
      <c r="NUX229" s="324"/>
      <c r="NUY229" s="324"/>
      <c r="NUZ229" s="324"/>
      <c r="NVA229" s="324"/>
      <c r="NVB229" s="324"/>
      <c r="NVC229" s="324"/>
      <c r="NVD229" s="324"/>
      <c r="NVE229" s="324"/>
      <c r="NVF229" s="324"/>
      <c r="NVG229" s="324"/>
      <c r="NVH229" s="324"/>
      <c r="NVI229" s="324"/>
      <c r="NVJ229" s="324"/>
      <c r="NVK229" s="324"/>
      <c r="NVL229" s="324"/>
      <c r="NVM229" s="324"/>
      <c r="NVN229" s="324"/>
      <c r="NVO229" s="324"/>
      <c r="NVP229" s="324"/>
      <c r="NVQ229" s="324"/>
      <c r="NVR229" s="324"/>
      <c r="NVS229" s="324"/>
      <c r="NVT229" s="324"/>
      <c r="NVU229" s="324"/>
      <c r="NVV229" s="324"/>
      <c r="NVW229" s="324"/>
      <c r="NVX229" s="324"/>
      <c r="NVY229" s="324"/>
      <c r="NVZ229" s="324"/>
      <c r="NWA229" s="324"/>
      <c r="NWB229" s="324"/>
      <c r="NWC229" s="324"/>
      <c r="NWD229" s="324"/>
      <c r="NWE229" s="324"/>
      <c r="NWF229" s="324"/>
      <c r="NWG229" s="324"/>
      <c r="NWH229" s="324"/>
      <c r="NWI229" s="324"/>
      <c r="NWJ229" s="324"/>
      <c r="NWK229" s="324"/>
      <c r="NWL229" s="324"/>
      <c r="NWM229" s="324"/>
      <c r="NWN229" s="324"/>
      <c r="NWO229" s="324"/>
      <c r="NWP229" s="324"/>
      <c r="NWQ229" s="324"/>
      <c r="NWR229" s="324"/>
      <c r="NWS229" s="324"/>
      <c r="NWT229" s="324"/>
      <c r="NWU229" s="324"/>
      <c r="NWV229" s="324"/>
      <c r="NWW229" s="324"/>
      <c r="NWX229" s="324"/>
      <c r="NWY229" s="324"/>
      <c r="NWZ229" s="324"/>
      <c r="NXA229" s="324"/>
      <c r="NXB229" s="324"/>
      <c r="NXC229" s="324"/>
      <c r="NXD229" s="324"/>
      <c r="NXE229" s="324"/>
      <c r="NXF229" s="324"/>
      <c r="NXG229" s="324"/>
      <c r="NXH229" s="324"/>
      <c r="NXI229" s="324"/>
      <c r="NXJ229" s="324"/>
      <c r="NXK229" s="324"/>
      <c r="NXL229" s="324"/>
      <c r="NXM229" s="324"/>
      <c r="NXN229" s="324"/>
      <c r="NXO229" s="324"/>
      <c r="NXP229" s="324"/>
      <c r="NXQ229" s="324"/>
      <c r="NXR229" s="324"/>
      <c r="NXS229" s="324"/>
      <c r="NXT229" s="324"/>
      <c r="NXU229" s="324"/>
      <c r="NXV229" s="324"/>
      <c r="NXW229" s="324"/>
      <c r="NXX229" s="324"/>
      <c r="NXY229" s="324"/>
      <c r="NXZ229" s="324"/>
      <c r="NYA229" s="324"/>
      <c r="NYB229" s="324"/>
      <c r="NYC229" s="324"/>
      <c r="NYD229" s="324"/>
      <c r="NYE229" s="324"/>
      <c r="NYF229" s="324"/>
      <c r="NYG229" s="324"/>
      <c r="NYH229" s="324"/>
      <c r="NYI229" s="324"/>
      <c r="NYJ229" s="324"/>
      <c r="NYK229" s="324"/>
      <c r="NYL229" s="324"/>
      <c r="NYM229" s="324"/>
      <c r="NYN229" s="324"/>
      <c r="NYO229" s="324"/>
      <c r="NYP229" s="324"/>
      <c r="NYQ229" s="324"/>
      <c r="NYR229" s="324"/>
      <c r="NYS229" s="324"/>
      <c r="NYT229" s="324"/>
      <c r="NYU229" s="324"/>
      <c r="NYV229" s="324"/>
      <c r="NYW229" s="324"/>
      <c r="NYX229" s="324"/>
      <c r="NYY229" s="324"/>
      <c r="NYZ229" s="324"/>
      <c r="NZA229" s="324"/>
      <c r="NZB229" s="324"/>
      <c r="NZC229" s="324"/>
      <c r="NZD229" s="324"/>
      <c r="NZE229" s="324"/>
      <c r="NZF229" s="324"/>
      <c r="NZG229" s="324"/>
      <c r="NZH229" s="324"/>
      <c r="NZI229" s="324"/>
      <c r="NZJ229" s="324"/>
      <c r="NZK229" s="324"/>
      <c r="NZL229" s="324"/>
      <c r="NZM229" s="324"/>
      <c r="NZN229" s="324"/>
      <c r="NZO229" s="324"/>
      <c r="NZP229" s="324"/>
      <c r="NZQ229" s="324"/>
      <c r="NZR229" s="324"/>
      <c r="NZS229" s="324"/>
      <c r="NZT229" s="324"/>
      <c r="NZU229" s="324"/>
      <c r="NZV229" s="324"/>
      <c r="NZW229" s="324"/>
      <c r="NZX229" s="324"/>
      <c r="NZY229" s="324"/>
      <c r="NZZ229" s="324"/>
      <c r="OAA229" s="324"/>
      <c r="OAB229" s="324"/>
      <c r="OAC229" s="324"/>
      <c r="OAD229" s="324"/>
      <c r="OAE229" s="324"/>
      <c r="OAF229" s="324"/>
      <c r="OAG229" s="324"/>
      <c r="OAH229" s="324"/>
      <c r="OAI229" s="324"/>
      <c r="OAJ229" s="324"/>
      <c r="OAK229" s="324"/>
      <c r="OAL229" s="324"/>
      <c r="OAM229" s="324"/>
      <c r="OAN229" s="324"/>
      <c r="OAO229" s="324"/>
      <c r="OAP229" s="324"/>
      <c r="OAQ229" s="324"/>
      <c r="OAR229" s="324"/>
      <c r="OAS229" s="324"/>
      <c r="OAT229" s="324"/>
      <c r="OAU229" s="324"/>
      <c r="OAV229" s="324"/>
      <c r="OAW229" s="324"/>
      <c r="OAX229" s="324"/>
      <c r="OAY229" s="324"/>
      <c r="OAZ229" s="324"/>
      <c r="OBA229" s="324"/>
      <c r="OBB229" s="324"/>
      <c r="OBC229" s="324"/>
      <c r="OBD229" s="324"/>
      <c r="OBE229" s="324"/>
      <c r="OBF229" s="324"/>
      <c r="OBG229" s="324"/>
      <c r="OBH229" s="324"/>
      <c r="OBI229" s="324"/>
      <c r="OBJ229" s="324"/>
      <c r="OBK229" s="324"/>
      <c r="OBL229" s="324"/>
      <c r="OBM229" s="324"/>
      <c r="OBN229" s="324"/>
      <c r="OBO229" s="324"/>
      <c r="OBP229" s="324"/>
      <c r="OBQ229" s="324"/>
      <c r="OBR229" s="324"/>
      <c r="OBS229" s="324"/>
      <c r="OBT229" s="324"/>
      <c r="OBU229" s="324"/>
      <c r="OBV229" s="324"/>
      <c r="OBW229" s="324"/>
      <c r="OBX229" s="324"/>
      <c r="OBY229" s="324"/>
      <c r="OBZ229" s="324"/>
      <c r="OCA229" s="324"/>
      <c r="OCB229" s="324"/>
      <c r="OCC229" s="324"/>
      <c r="OCD229" s="324"/>
      <c r="OCE229" s="324"/>
      <c r="OCF229" s="324"/>
      <c r="OCG229" s="324"/>
      <c r="OCH229" s="324"/>
      <c r="OCI229" s="324"/>
      <c r="OCJ229" s="324"/>
      <c r="OCK229" s="324"/>
      <c r="OCL229" s="324"/>
      <c r="OCM229" s="324"/>
      <c r="OCN229" s="324"/>
      <c r="OCO229" s="324"/>
      <c r="OCP229" s="324"/>
      <c r="OCQ229" s="324"/>
      <c r="OCR229" s="324"/>
      <c r="OCS229" s="324"/>
      <c r="OCT229" s="324"/>
      <c r="OCU229" s="324"/>
      <c r="OCV229" s="324"/>
      <c r="OCW229" s="324"/>
      <c r="OCX229" s="324"/>
      <c r="OCY229" s="324"/>
      <c r="OCZ229" s="324"/>
      <c r="ODA229" s="324"/>
      <c r="ODB229" s="324"/>
      <c r="ODC229" s="324"/>
      <c r="ODD229" s="324"/>
      <c r="ODE229" s="324"/>
      <c r="ODF229" s="324"/>
      <c r="ODG229" s="324"/>
      <c r="ODH229" s="324"/>
      <c r="ODI229" s="324"/>
      <c r="ODJ229" s="324"/>
      <c r="ODK229" s="324"/>
      <c r="ODL229" s="324"/>
      <c r="ODM229" s="324"/>
      <c r="ODN229" s="324"/>
      <c r="ODO229" s="324"/>
      <c r="ODP229" s="324"/>
      <c r="ODQ229" s="324"/>
      <c r="ODR229" s="324"/>
      <c r="ODS229" s="324"/>
      <c r="ODT229" s="324"/>
      <c r="ODU229" s="324"/>
      <c r="ODV229" s="324"/>
      <c r="ODW229" s="324"/>
      <c r="ODX229" s="324"/>
      <c r="ODY229" s="324"/>
      <c r="ODZ229" s="324"/>
      <c r="OEA229" s="324"/>
      <c r="OEB229" s="324"/>
      <c r="OEC229" s="324"/>
      <c r="OED229" s="324"/>
      <c r="OEE229" s="324"/>
      <c r="OEF229" s="324"/>
      <c r="OEG229" s="324"/>
      <c r="OEH229" s="324"/>
      <c r="OEI229" s="324"/>
      <c r="OEJ229" s="324"/>
      <c r="OEK229" s="324"/>
      <c r="OEL229" s="324"/>
      <c r="OEM229" s="324"/>
      <c r="OEN229" s="324"/>
      <c r="OEO229" s="324"/>
      <c r="OEP229" s="324"/>
      <c r="OEQ229" s="324"/>
      <c r="OER229" s="324"/>
      <c r="OES229" s="324"/>
      <c r="OET229" s="324"/>
      <c r="OEU229" s="324"/>
      <c r="OEV229" s="324"/>
      <c r="OEW229" s="324"/>
      <c r="OEX229" s="324"/>
      <c r="OEY229" s="324"/>
      <c r="OEZ229" s="324"/>
      <c r="OFA229" s="324"/>
      <c r="OFB229" s="324"/>
      <c r="OFC229" s="324"/>
      <c r="OFD229" s="324"/>
      <c r="OFE229" s="324"/>
      <c r="OFF229" s="324"/>
      <c r="OFG229" s="324"/>
      <c r="OFH229" s="324"/>
      <c r="OFI229" s="324"/>
      <c r="OFJ229" s="324"/>
      <c r="OFK229" s="324"/>
      <c r="OFL229" s="324"/>
      <c r="OFM229" s="324"/>
      <c r="OFN229" s="324"/>
      <c r="OFO229" s="324"/>
      <c r="OFP229" s="324"/>
      <c r="OFQ229" s="324"/>
      <c r="OFR229" s="324"/>
      <c r="OFS229" s="324"/>
      <c r="OFT229" s="324"/>
      <c r="OFU229" s="324"/>
      <c r="OFV229" s="324"/>
      <c r="OFW229" s="324"/>
      <c r="OFX229" s="324"/>
      <c r="OFY229" s="324"/>
      <c r="OFZ229" s="324"/>
      <c r="OGA229" s="324"/>
      <c r="OGB229" s="324"/>
      <c r="OGC229" s="324"/>
      <c r="OGD229" s="324"/>
      <c r="OGE229" s="324"/>
      <c r="OGF229" s="324"/>
      <c r="OGG229" s="324"/>
      <c r="OGH229" s="324"/>
      <c r="OGI229" s="324"/>
      <c r="OGJ229" s="324"/>
      <c r="OGK229" s="324"/>
      <c r="OGL229" s="324"/>
      <c r="OGM229" s="324"/>
      <c r="OGN229" s="324"/>
      <c r="OGO229" s="324"/>
      <c r="OGP229" s="324"/>
      <c r="OGQ229" s="324"/>
      <c r="OGR229" s="324"/>
      <c r="OGS229" s="324"/>
      <c r="OGT229" s="324"/>
      <c r="OGU229" s="324"/>
      <c r="OGV229" s="324"/>
      <c r="OGW229" s="324"/>
      <c r="OGX229" s="324"/>
      <c r="OGY229" s="324"/>
      <c r="OGZ229" s="324"/>
      <c r="OHA229" s="324"/>
      <c r="OHB229" s="324"/>
      <c r="OHC229" s="324"/>
      <c r="OHD229" s="324"/>
      <c r="OHE229" s="324"/>
      <c r="OHF229" s="324"/>
      <c r="OHG229" s="324"/>
      <c r="OHH229" s="324"/>
      <c r="OHI229" s="324"/>
      <c r="OHJ229" s="324"/>
      <c r="OHK229" s="324"/>
      <c r="OHL229" s="324"/>
      <c r="OHM229" s="324"/>
      <c r="OHN229" s="324"/>
      <c r="OHO229" s="324"/>
      <c r="OHP229" s="324"/>
      <c r="OHQ229" s="324"/>
      <c r="OHR229" s="324"/>
      <c r="OHS229" s="324"/>
      <c r="OHT229" s="324"/>
      <c r="OHU229" s="324"/>
      <c r="OHV229" s="324"/>
      <c r="OHW229" s="324"/>
      <c r="OHX229" s="324"/>
      <c r="OHY229" s="324"/>
      <c r="OHZ229" s="324"/>
      <c r="OIA229" s="324"/>
      <c r="OIB229" s="324"/>
      <c r="OIC229" s="324"/>
      <c r="OID229" s="324"/>
      <c r="OIE229" s="324"/>
      <c r="OIF229" s="324"/>
      <c r="OIG229" s="324"/>
      <c r="OIH229" s="324"/>
      <c r="OII229" s="324"/>
      <c r="OIJ229" s="324"/>
      <c r="OIK229" s="324"/>
      <c r="OIL229" s="324"/>
      <c r="OIM229" s="324"/>
      <c r="OIN229" s="324"/>
      <c r="OIO229" s="324"/>
      <c r="OIP229" s="324"/>
      <c r="OIQ229" s="324"/>
      <c r="OIR229" s="324"/>
      <c r="OIS229" s="324"/>
      <c r="OIT229" s="324"/>
      <c r="OIU229" s="324"/>
      <c r="OIV229" s="324"/>
      <c r="OIW229" s="324"/>
      <c r="OIX229" s="324"/>
      <c r="OIY229" s="324"/>
      <c r="OIZ229" s="324"/>
      <c r="OJA229" s="324"/>
      <c r="OJB229" s="324"/>
      <c r="OJC229" s="324"/>
      <c r="OJD229" s="324"/>
      <c r="OJE229" s="324"/>
      <c r="OJF229" s="324"/>
      <c r="OJG229" s="324"/>
      <c r="OJH229" s="324"/>
      <c r="OJI229" s="324"/>
      <c r="OJJ229" s="324"/>
      <c r="OJK229" s="324"/>
      <c r="OJL229" s="324"/>
      <c r="OJM229" s="324"/>
      <c r="OJN229" s="324"/>
      <c r="OJO229" s="324"/>
      <c r="OJP229" s="324"/>
      <c r="OJQ229" s="324"/>
      <c r="OJR229" s="324"/>
      <c r="OJS229" s="324"/>
      <c r="OJT229" s="324"/>
      <c r="OJU229" s="324"/>
      <c r="OJV229" s="324"/>
      <c r="OJW229" s="324"/>
      <c r="OJX229" s="324"/>
      <c r="OJY229" s="324"/>
      <c r="OJZ229" s="324"/>
      <c r="OKA229" s="324"/>
      <c r="OKB229" s="324"/>
      <c r="OKC229" s="324"/>
      <c r="OKD229" s="324"/>
      <c r="OKE229" s="324"/>
      <c r="OKF229" s="324"/>
      <c r="OKG229" s="324"/>
      <c r="OKH229" s="324"/>
      <c r="OKI229" s="324"/>
      <c r="OKJ229" s="324"/>
      <c r="OKK229" s="324"/>
      <c r="OKL229" s="324"/>
      <c r="OKM229" s="324"/>
      <c r="OKN229" s="324"/>
      <c r="OKO229" s="324"/>
      <c r="OKP229" s="324"/>
      <c r="OKQ229" s="324"/>
      <c r="OKR229" s="324"/>
      <c r="OKS229" s="324"/>
      <c r="OKT229" s="324"/>
      <c r="OKU229" s="324"/>
      <c r="OKV229" s="324"/>
      <c r="OKW229" s="324"/>
      <c r="OKX229" s="324"/>
      <c r="OKY229" s="324"/>
      <c r="OKZ229" s="324"/>
      <c r="OLA229" s="324"/>
      <c r="OLB229" s="324"/>
      <c r="OLC229" s="324"/>
      <c r="OLD229" s="324"/>
      <c r="OLE229" s="324"/>
      <c r="OLF229" s="324"/>
      <c r="OLG229" s="324"/>
      <c r="OLH229" s="324"/>
      <c r="OLI229" s="324"/>
      <c r="OLJ229" s="324"/>
      <c r="OLK229" s="324"/>
      <c r="OLL229" s="324"/>
      <c r="OLM229" s="324"/>
      <c r="OLN229" s="324"/>
      <c r="OLO229" s="324"/>
      <c r="OLP229" s="324"/>
      <c r="OLQ229" s="324"/>
      <c r="OLR229" s="324"/>
      <c r="OLS229" s="324"/>
      <c r="OLT229" s="324"/>
      <c r="OLU229" s="324"/>
      <c r="OLV229" s="324"/>
      <c r="OLW229" s="324"/>
      <c r="OLX229" s="324"/>
      <c r="OLY229" s="324"/>
      <c r="OLZ229" s="324"/>
      <c r="OMA229" s="324"/>
      <c r="OMB229" s="324"/>
      <c r="OMC229" s="324"/>
      <c r="OMD229" s="324"/>
      <c r="OME229" s="324"/>
      <c r="OMF229" s="324"/>
      <c r="OMG229" s="324"/>
      <c r="OMH229" s="324"/>
      <c r="OMI229" s="324"/>
      <c r="OMJ229" s="324"/>
      <c r="OMK229" s="324"/>
      <c r="OML229" s="324"/>
      <c r="OMM229" s="324"/>
      <c r="OMN229" s="324"/>
      <c r="OMO229" s="324"/>
      <c r="OMP229" s="324"/>
      <c r="OMQ229" s="324"/>
      <c r="OMR229" s="324"/>
      <c r="OMS229" s="324"/>
      <c r="OMT229" s="324"/>
      <c r="OMU229" s="324"/>
      <c r="OMV229" s="324"/>
      <c r="OMW229" s="324"/>
      <c r="OMX229" s="324"/>
      <c r="OMY229" s="324"/>
      <c r="OMZ229" s="324"/>
      <c r="ONA229" s="324"/>
      <c r="ONB229" s="324"/>
      <c r="ONC229" s="324"/>
      <c r="OND229" s="324"/>
      <c r="ONE229" s="324"/>
      <c r="ONF229" s="324"/>
      <c r="ONG229" s="324"/>
      <c r="ONH229" s="324"/>
      <c r="ONI229" s="324"/>
      <c r="ONJ229" s="324"/>
      <c r="ONK229" s="324"/>
      <c r="ONL229" s="324"/>
      <c r="ONM229" s="324"/>
      <c r="ONN229" s="324"/>
      <c r="ONO229" s="324"/>
      <c r="ONP229" s="324"/>
      <c r="ONQ229" s="324"/>
      <c r="ONR229" s="324"/>
      <c r="ONS229" s="324"/>
      <c r="ONT229" s="324"/>
      <c r="ONU229" s="324"/>
      <c r="ONV229" s="324"/>
      <c r="ONW229" s="324"/>
      <c r="ONX229" s="324"/>
      <c r="ONY229" s="324"/>
      <c r="ONZ229" s="324"/>
      <c r="OOA229" s="324"/>
      <c r="OOB229" s="324"/>
      <c r="OOC229" s="324"/>
      <c r="OOD229" s="324"/>
      <c r="OOE229" s="324"/>
      <c r="OOF229" s="324"/>
      <c r="OOG229" s="324"/>
      <c r="OOH229" s="324"/>
      <c r="OOI229" s="324"/>
      <c r="OOJ229" s="324"/>
      <c r="OOK229" s="324"/>
      <c r="OOL229" s="324"/>
      <c r="OOM229" s="324"/>
      <c r="OON229" s="324"/>
      <c r="OOO229" s="324"/>
      <c r="OOP229" s="324"/>
      <c r="OOQ229" s="324"/>
      <c r="OOR229" s="324"/>
      <c r="OOS229" s="324"/>
      <c r="OOT229" s="324"/>
      <c r="OOU229" s="324"/>
      <c r="OOV229" s="324"/>
      <c r="OOW229" s="324"/>
      <c r="OOX229" s="324"/>
      <c r="OOY229" s="324"/>
      <c r="OOZ229" s="324"/>
      <c r="OPA229" s="324"/>
      <c r="OPB229" s="324"/>
      <c r="OPC229" s="324"/>
      <c r="OPD229" s="324"/>
      <c r="OPE229" s="324"/>
      <c r="OPF229" s="324"/>
      <c r="OPG229" s="324"/>
      <c r="OPH229" s="324"/>
      <c r="OPI229" s="324"/>
      <c r="OPJ229" s="324"/>
      <c r="OPK229" s="324"/>
      <c r="OPL229" s="324"/>
      <c r="OPM229" s="324"/>
      <c r="OPN229" s="324"/>
      <c r="OPO229" s="324"/>
      <c r="OPP229" s="324"/>
      <c r="OPQ229" s="324"/>
      <c r="OPR229" s="324"/>
      <c r="OPS229" s="324"/>
      <c r="OPT229" s="324"/>
      <c r="OPU229" s="324"/>
      <c r="OPV229" s="324"/>
      <c r="OPW229" s="324"/>
      <c r="OPX229" s="324"/>
      <c r="OPY229" s="324"/>
      <c r="OPZ229" s="324"/>
      <c r="OQA229" s="324"/>
      <c r="OQB229" s="324"/>
      <c r="OQC229" s="324"/>
      <c r="OQD229" s="324"/>
      <c r="OQE229" s="324"/>
      <c r="OQF229" s="324"/>
      <c r="OQG229" s="324"/>
      <c r="OQH229" s="324"/>
      <c r="OQI229" s="324"/>
      <c r="OQJ229" s="324"/>
      <c r="OQK229" s="324"/>
      <c r="OQL229" s="324"/>
      <c r="OQM229" s="324"/>
      <c r="OQN229" s="324"/>
      <c r="OQO229" s="324"/>
      <c r="OQP229" s="324"/>
      <c r="OQQ229" s="324"/>
      <c r="OQR229" s="324"/>
      <c r="OQS229" s="324"/>
      <c r="OQT229" s="324"/>
      <c r="OQU229" s="324"/>
      <c r="OQV229" s="324"/>
      <c r="OQW229" s="324"/>
      <c r="OQX229" s="324"/>
      <c r="OQY229" s="324"/>
      <c r="OQZ229" s="324"/>
      <c r="ORA229" s="324"/>
      <c r="ORB229" s="324"/>
      <c r="ORC229" s="324"/>
      <c r="ORD229" s="324"/>
      <c r="ORE229" s="324"/>
      <c r="ORF229" s="324"/>
      <c r="ORG229" s="324"/>
      <c r="ORH229" s="324"/>
      <c r="ORI229" s="324"/>
      <c r="ORJ229" s="324"/>
      <c r="ORK229" s="324"/>
      <c r="ORL229" s="324"/>
      <c r="ORM229" s="324"/>
      <c r="ORN229" s="324"/>
      <c r="ORO229" s="324"/>
      <c r="ORP229" s="324"/>
      <c r="ORQ229" s="324"/>
      <c r="ORR229" s="324"/>
      <c r="ORS229" s="324"/>
      <c r="ORT229" s="324"/>
      <c r="ORU229" s="324"/>
      <c r="ORV229" s="324"/>
      <c r="ORW229" s="324"/>
      <c r="ORX229" s="324"/>
      <c r="ORY229" s="324"/>
      <c r="ORZ229" s="324"/>
      <c r="OSA229" s="324"/>
      <c r="OSB229" s="324"/>
      <c r="OSC229" s="324"/>
      <c r="OSD229" s="324"/>
      <c r="OSE229" s="324"/>
      <c r="OSF229" s="324"/>
      <c r="OSG229" s="324"/>
      <c r="OSH229" s="324"/>
      <c r="OSI229" s="324"/>
      <c r="OSJ229" s="324"/>
      <c r="OSK229" s="324"/>
      <c r="OSL229" s="324"/>
      <c r="OSM229" s="324"/>
      <c r="OSN229" s="324"/>
      <c r="OSO229" s="324"/>
      <c r="OSP229" s="324"/>
      <c r="OSQ229" s="324"/>
      <c r="OSR229" s="324"/>
      <c r="OSS229" s="324"/>
      <c r="OST229" s="324"/>
      <c r="OSU229" s="324"/>
      <c r="OSV229" s="324"/>
      <c r="OSW229" s="324"/>
      <c r="OSX229" s="324"/>
      <c r="OSY229" s="324"/>
      <c r="OSZ229" s="324"/>
      <c r="OTA229" s="324"/>
      <c r="OTB229" s="324"/>
      <c r="OTC229" s="324"/>
      <c r="OTD229" s="324"/>
      <c r="OTE229" s="324"/>
      <c r="OTF229" s="324"/>
      <c r="OTG229" s="324"/>
      <c r="OTH229" s="324"/>
      <c r="OTI229" s="324"/>
      <c r="OTJ229" s="324"/>
      <c r="OTK229" s="324"/>
      <c r="OTL229" s="324"/>
      <c r="OTM229" s="324"/>
      <c r="OTN229" s="324"/>
      <c r="OTO229" s="324"/>
      <c r="OTP229" s="324"/>
      <c r="OTQ229" s="324"/>
      <c r="OTR229" s="324"/>
      <c r="OTS229" s="324"/>
      <c r="OTT229" s="324"/>
      <c r="OTU229" s="324"/>
      <c r="OTV229" s="324"/>
      <c r="OTW229" s="324"/>
      <c r="OTX229" s="324"/>
      <c r="OTY229" s="324"/>
      <c r="OTZ229" s="324"/>
      <c r="OUA229" s="324"/>
      <c r="OUB229" s="324"/>
      <c r="OUC229" s="324"/>
      <c r="OUD229" s="324"/>
      <c r="OUE229" s="324"/>
      <c r="OUF229" s="324"/>
      <c r="OUG229" s="324"/>
      <c r="OUH229" s="324"/>
      <c r="OUI229" s="324"/>
      <c r="OUJ229" s="324"/>
      <c r="OUK229" s="324"/>
      <c r="OUL229" s="324"/>
      <c r="OUM229" s="324"/>
      <c r="OUN229" s="324"/>
      <c r="OUO229" s="324"/>
      <c r="OUP229" s="324"/>
      <c r="OUQ229" s="324"/>
      <c r="OUR229" s="324"/>
      <c r="OUS229" s="324"/>
      <c r="OUT229" s="324"/>
      <c r="OUU229" s="324"/>
      <c r="OUV229" s="324"/>
      <c r="OUW229" s="324"/>
      <c r="OUX229" s="324"/>
      <c r="OUY229" s="324"/>
      <c r="OUZ229" s="324"/>
      <c r="OVA229" s="324"/>
      <c r="OVB229" s="324"/>
      <c r="OVC229" s="324"/>
      <c r="OVD229" s="324"/>
      <c r="OVE229" s="324"/>
      <c r="OVF229" s="324"/>
      <c r="OVG229" s="324"/>
      <c r="OVH229" s="324"/>
      <c r="OVI229" s="324"/>
      <c r="OVJ229" s="324"/>
      <c r="OVK229" s="324"/>
      <c r="OVL229" s="324"/>
      <c r="OVM229" s="324"/>
      <c r="OVN229" s="324"/>
      <c r="OVO229" s="324"/>
      <c r="OVP229" s="324"/>
      <c r="OVQ229" s="324"/>
      <c r="OVR229" s="324"/>
      <c r="OVS229" s="324"/>
      <c r="OVT229" s="324"/>
      <c r="OVU229" s="324"/>
      <c r="OVV229" s="324"/>
      <c r="OVW229" s="324"/>
      <c r="OVX229" s="324"/>
      <c r="OVY229" s="324"/>
      <c r="OVZ229" s="324"/>
      <c r="OWA229" s="324"/>
      <c r="OWB229" s="324"/>
      <c r="OWC229" s="324"/>
      <c r="OWD229" s="324"/>
      <c r="OWE229" s="324"/>
      <c r="OWF229" s="324"/>
      <c r="OWG229" s="324"/>
      <c r="OWH229" s="324"/>
      <c r="OWI229" s="324"/>
      <c r="OWJ229" s="324"/>
      <c r="OWK229" s="324"/>
      <c r="OWL229" s="324"/>
      <c r="OWM229" s="324"/>
      <c r="OWN229" s="324"/>
      <c r="OWO229" s="324"/>
      <c r="OWP229" s="324"/>
      <c r="OWQ229" s="324"/>
      <c r="OWR229" s="324"/>
      <c r="OWS229" s="324"/>
      <c r="OWT229" s="324"/>
      <c r="OWU229" s="324"/>
      <c r="OWV229" s="324"/>
      <c r="OWW229" s="324"/>
      <c r="OWX229" s="324"/>
      <c r="OWY229" s="324"/>
      <c r="OWZ229" s="324"/>
      <c r="OXA229" s="324"/>
      <c r="OXB229" s="324"/>
      <c r="OXC229" s="324"/>
      <c r="OXD229" s="324"/>
      <c r="OXE229" s="324"/>
      <c r="OXF229" s="324"/>
      <c r="OXG229" s="324"/>
      <c r="OXH229" s="324"/>
      <c r="OXI229" s="324"/>
      <c r="OXJ229" s="324"/>
      <c r="OXK229" s="324"/>
      <c r="OXL229" s="324"/>
      <c r="OXM229" s="324"/>
      <c r="OXN229" s="324"/>
      <c r="OXO229" s="324"/>
      <c r="OXP229" s="324"/>
      <c r="OXQ229" s="324"/>
      <c r="OXR229" s="324"/>
      <c r="OXS229" s="324"/>
      <c r="OXT229" s="324"/>
      <c r="OXU229" s="324"/>
      <c r="OXV229" s="324"/>
      <c r="OXW229" s="324"/>
      <c r="OXX229" s="324"/>
      <c r="OXY229" s="324"/>
      <c r="OXZ229" s="324"/>
      <c r="OYA229" s="324"/>
      <c r="OYB229" s="324"/>
      <c r="OYC229" s="324"/>
      <c r="OYD229" s="324"/>
      <c r="OYE229" s="324"/>
      <c r="OYF229" s="324"/>
      <c r="OYG229" s="324"/>
      <c r="OYH229" s="324"/>
      <c r="OYI229" s="324"/>
      <c r="OYJ229" s="324"/>
      <c r="OYK229" s="324"/>
      <c r="OYL229" s="324"/>
      <c r="OYM229" s="324"/>
      <c r="OYN229" s="324"/>
      <c r="OYO229" s="324"/>
      <c r="OYP229" s="324"/>
      <c r="OYQ229" s="324"/>
      <c r="OYR229" s="324"/>
      <c r="OYS229" s="324"/>
      <c r="OYT229" s="324"/>
      <c r="OYU229" s="324"/>
      <c r="OYV229" s="324"/>
      <c r="OYW229" s="324"/>
      <c r="OYX229" s="324"/>
      <c r="OYY229" s="324"/>
      <c r="OYZ229" s="324"/>
      <c r="OZA229" s="324"/>
      <c r="OZB229" s="324"/>
      <c r="OZC229" s="324"/>
      <c r="OZD229" s="324"/>
      <c r="OZE229" s="324"/>
      <c r="OZF229" s="324"/>
      <c r="OZG229" s="324"/>
      <c r="OZH229" s="324"/>
      <c r="OZI229" s="324"/>
      <c r="OZJ229" s="324"/>
      <c r="OZK229" s="324"/>
      <c r="OZL229" s="324"/>
      <c r="OZM229" s="324"/>
      <c r="OZN229" s="324"/>
      <c r="OZO229" s="324"/>
      <c r="OZP229" s="324"/>
      <c r="OZQ229" s="324"/>
      <c r="OZR229" s="324"/>
      <c r="OZS229" s="324"/>
      <c r="OZT229" s="324"/>
      <c r="OZU229" s="324"/>
      <c r="OZV229" s="324"/>
      <c r="OZW229" s="324"/>
      <c r="OZX229" s="324"/>
      <c r="OZY229" s="324"/>
      <c r="OZZ229" s="324"/>
      <c r="PAA229" s="324"/>
      <c r="PAB229" s="324"/>
      <c r="PAC229" s="324"/>
      <c r="PAD229" s="324"/>
      <c r="PAE229" s="324"/>
      <c r="PAF229" s="324"/>
      <c r="PAG229" s="324"/>
      <c r="PAH229" s="324"/>
      <c r="PAI229" s="324"/>
      <c r="PAJ229" s="324"/>
      <c r="PAK229" s="324"/>
      <c r="PAL229" s="324"/>
      <c r="PAM229" s="324"/>
      <c r="PAN229" s="324"/>
      <c r="PAO229" s="324"/>
      <c r="PAP229" s="324"/>
      <c r="PAQ229" s="324"/>
      <c r="PAR229" s="324"/>
      <c r="PAS229" s="324"/>
      <c r="PAT229" s="324"/>
      <c r="PAU229" s="324"/>
      <c r="PAV229" s="324"/>
      <c r="PAW229" s="324"/>
      <c r="PAX229" s="324"/>
      <c r="PAY229" s="324"/>
      <c r="PAZ229" s="324"/>
      <c r="PBA229" s="324"/>
      <c r="PBB229" s="324"/>
      <c r="PBC229" s="324"/>
      <c r="PBD229" s="324"/>
      <c r="PBE229" s="324"/>
      <c r="PBF229" s="324"/>
      <c r="PBG229" s="324"/>
      <c r="PBH229" s="324"/>
      <c r="PBI229" s="324"/>
      <c r="PBJ229" s="324"/>
      <c r="PBK229" s="324"/>
      <c r="PBL229" s="324"/>
      <c r="PBM229" s="324"/>
      <c r="PBN229" s="324"/>
      <c r="PBO229" s="324"/>
      <c r="PBP229" s="324"/>
      <c r="PBQ229" s="324"/>
      <c r="PBR229" s="324"/>
      <c r="PBS229" s="324"/>
      <c r="PBT229" s="324"/>
      <c r="PBU229" s="324"/>
      <c r="PBV229" s="324"/>
      <c r="PBW229" s="324"/>
      <c r="PBX229" s="324"/>
      <c r="PBY229" s="324"/>
      <c r="PBZ229" s="324"/>
      <c r="PCA229" s="324"/>
      <c r="PCB229" s="324"/>
      <c r="PCC229" s="324"/>
      <c r="PCD229" s="324"/>
      <c r="PCE229" s="324"/>
      <c r="PCF229" s="324"/>
      <c r="PCG229" s="324"/>
      <c r="PCH229" s="324"/>
      <c r="PCI229" s="324"/>
      <c r="PCJ229" s="324"/>
      <c r="PCK229" s="324"/>
      <c r="PCL229" s="324"/>
      <c r="PCM229" s="324"/>
      <c r="PCN229" s="324"/>
      <c r="PCO229" s="324"/>
      <c r="PCP229" s="324"/>
      <c r="PCQ229" s="324"/>
      <c r="PCR229" s="324"/>
      <c r="PCS229" s="324"/>
      <c r="PCT229" s="324"/>
      <c r="PCU229" s="324"/>
      <c r="PCV229" s="324"/>
      <c r="PCW229" s="324"/>
      <c r="PCX229" s="324"/>
      <c r="PCY229" s="324"/>
      <c r="PCZ229" s="324"/>
      <c r="PDA229" s="324"/>
      <c r="PDB229" s="324"/>
      <c r="PDC229" s="324"/>
      <c r="PDD229" s="324"/>
      <c r="PDE229" s="324"/>
      <c r="PDF229" s="324"/>
      <c r="PDG229" s="324"/>
      <c r="PDH229" s="324"/>
      <c r="PDI229" s="324"/>
      <c r="PDJ229" s="324"/>
      <c r="PDK229" s="324"/>
      <c r="PDL229" s="324"/>
      <c r="PDM229" s="324"/>
      <c r="PDN229" s="324"/>
      <c r="PDO229" s="324"/>
      <c r="PDP229" s="324"/>
      <c r="PDQ229" s="324"/>
      <c r="PDR229" s="324"/>
      <c r="PDS229" s="324"/>
      <c r="PDT229" s="324"/>
      <c r="PDU229" s="324"/>
      <c r="PDV229" s="324"/>
      <c r="PDW229" s="324"/>
      <c r="PDX229" s="324"/>
      <c r="PDY229" s="324"/>
      <c r="PDZ229" s="324"/>
      <c r="PEA229" s="324"/>
      <c r="PEB229" s="324"/>
      <c r="PEC229" s="324"/>
      <c r="PED229" s="324"/>
      <c r="PEE229" s="324"/>
      <c r="PEF229" s="324"/>
      <c r="PEG229" s="324"/>
      <c r="PEH229" s="324"/>
      <c r="PEI229" s="324"/>
      <c r="PEJ229" s="324"/>
      <c r="PEK229" s="324"/>
      <c r="PEL229" s="324"/>
      <c r="PEM229" s="324"/>
      <c r="PEN229" s="324"/>
      <c r="PEO229" s="324"/>
      <c r="PEP229" s="324"/>
      <c r="PEQ229" s="324"/>
      <c r="PER229" s="324"/>
      <c r="PES229" s="324"/>
      <c r="PET229" s="324"/>
      <c r="PEU229" s="324"/>
      <c r="PEV229" s="324"/>
      <c r="PEW229" s="324"/>
      <c r="PEX229" s="324"/>
      <c r="PEY229" s="324"/>
      <c r="PEZ229" s="324"/>
      <c r="PFA229" s="324"/>
      <c r="PFB229" s="324"/>
      <c r="PFC229" s="324"/>
      <c r="PFD229" s="324"/>
      <c r="PFE229" s="324"/>
      <c r="PFF229" s="324"/>
      <c r="PFG229" s="324"/>
      <c r="PFH229" s="324"/>
      <c r="PFI229" s="324"/>
      <c r="PFJ229" s="324"/>
      <c r="PFK229" s="324"/>
      <c r="PFL229" s="324"/>
      <c r="PFM229" s="324"/>
      <c r="PFN229" s="324"/>
      <c r="PFO229" s="324"/>
      <c r="PFP229" s="324"/>
      <c r="PFQ229" s="324"/>
      <c r="PFR229" s="324"/>
      <c r="PFS229" s="324"/>
      <c r="PFT229" s="324"/>
      <c r="PFU229" s="324"/>
      <c r="PFV229" s="324"/>
      <c r="PFW229" s="324"/>
      <c r="PFX229" s="324"/>
      <c r="PFY229" s="324"/>
      <c r="PFZ229" s="324"/>
      <c r="PGA229" s="324"/>
      <c r="PGB229" s="324"/>
      <c r="PGC229" s="324"/>
      <c r="PGD229" s="324"/>
      <c r="PGE229" s="324"/>
      <c r="PGF229" s="324"/>
      <c r="PGG229" s="324"/>
      <c r="PGH229" s="324"/>
      <c r="PGI229" s="324"/>
      <c r="PGJ229" s="324"/>
      <c r="PGK229" s="324"/>
      <c r="PGL229" s="324"/>
      <c r="PGM229" s="324"/>
      <c r="PGN229" s="324"/>
      <c r="PGO229" s="324"/>
      <c r="PGP229" s="324"/>
      <c r="PGQ229" s="324"/>
      <c r="PGR229" s="324"/>
      <c r="PGS229" s="324"/>
      <c r="PGT229" s="324"/>
      <c r="PGU229" s="324"/>
      <c r="PGV229" s="324"/>
      <c r="PGW229" s="324"/>
      <c r="PGX229" s="324"/>
      <c r="PGY229" s="324"/>
      <c r="PGZ229" s="324"/>
      <c r="PHA229" s="324"/>
      <c r="PHB229" s="324"/>
      <c r="PHC229" s="324"/>
      <c r="PHD229" s="324"/>
      <c r="PHE229" s="324"/>
      <c r="PHF229" s="324"/>
      <c r="PHG229" s="324"/>
      <c r="PHH229" s="324"/>
      <c r="PHI229" s="324"/>
      <c r="PHJ229" s="324"/>
      <c r="PHK229" s="324"/>
      <c r="PHL229" s="324"/>
      <c r="PHM229" s="324"/>
      <c r="PHN229" s="324"/>
      <c r="PHO229" s="324"/>
      <c r="PHP229" s="324"/>
      <c r="PHQ229" s="324"/>
      <c r="PHR229" s="324"/>
      <c r="PHS229" s="324"/>
      <c r="PHT229" s="324"/>
      <c r="PHU229" s="324"/>
      <c r="PHV229" s="324"/>
      <c r="PHW229" s="324"/>
      <c r="PHX229" s="324"/>
      <c r="PHY229" s="324"/>
      <c r="PHZ229" s="324"/>
      <c r="PIA229" s="324"/>
      <c r="PIB229" s="324"/>
      <c r="PIC229" s="324"/>
      <c r="PID229" s="324"/>
      <c r="PIE229" s="324"/>
      <c r="PIF229" s="324"/>
      <c r="PIG229" s="324"/>
      <c r="PIH229" s="324"/>
      <c r="PII229" s="324"/>
      <c r="PIJ229" s="324"/>
      <c r="PIK229" s="324"/>
      <c r="PIL229" s="324"/>
      <c r="PIM229" s="324"/>
      <c r="PIN229" s="324"/>
      <c r="PIO229" s="324"/>
      <c r="PIP229" s="324"/>
      <c r="PIQ229" s="324"/>
      <c r="PIR229" s="324"/>
      <c r="PIS229" s="324"/>
      <c r="PIT229" s="324"/>
      <c r="PIU229" s="324"/>
      <c r="PIV229" s="324"/>
      <c r="PIW229" s="324"/>
      <c r="PIX229" s="324"/>
      <c r="PIY229" s="324"/>
      <c r="PIZ229" s="324"/>
      <c r="PJA229" s="324"/>
      <c r="PJB229" s="324"/>
      <c r="PJC229" s="324"/>
      <c r="PJD229" s="324"/>
      <c r="PJE229" s="324"/>
      <c r="PJF229" s="324"/>
      <c r="PJG229" s="324"/>
      <c r="PJH229" s="324"/>
      <c r="PJI229" s="324"/>
      <c r="PJJ229" s="324"/>
      <c r="PJK229" s="324"/>
      <c r="PJL229" s="324"/>
      <c r="PJM229" s="324"/>
      <c r="PJN229" s="324"/>
      <c r="PJO229" s="324"/>
      <c r="PJP229" s="324"/>
      <c r="PJQ229" s="324"/>
      <c r="PJR229" s="324"/>
      <c r="PJS229" s="324"/>
      <c r="PJT229" s="324"/>
      <c r="PJU229" s="324"/>
      <c r="PJV229" s="324"/>
      <c r="PJW229" s="324"/>
      <c r="PJX229" s="324"/>
      <c r="PJY229" s="324"/>
      <c r="PJZ229" s="324"/>
      <c r="PKA229" s="324"/>
      <c r="PKB229" s="324"/>
      <c r="PKC229" s="324"/>
      <c r="PKD229" s="324"/>
      <c r="PKE229" s="324"/>
      <c r="PKF229" s="324"/>
      <c r="PKG229" s="324"/>
      <c r="PKH229" s="324"/>
      <c r="PKI229" s="324"/>
      <c r="PKJ229" s="324"/>
      <c r="PKK229" s="324"/>
      <c r="PKL229" s="324"/>
      <c r="PKM229" s="324"/>
      <c r="PKN229" s="324"/>
      <c r="PKO229" s="324"/>
      <c r="PKP229" s="324"/>
      <c r="PKQ229" s="324"/>
      <c r="PKR229" s="324"/>
      <c r="PKS229" s="324"/>
      <c r="PKT229" s="324"/>
      <c r="PKU229" s="324"/>
      <c r="PKV229" s="324"/>
      <c r="PKW229" s="324"/>
      <c r="PKX229" s="324"/>
      <c r="PKY229" s="324"/>
      <c r="PKZ229" s="324"/>
      <c r="PLA229" s="324"/>
      <c r="PLB229" s="324"/>
      <c r="PLC229" s="324"/>
      <c r="PLD229" s="324"/>
      <c r="PLE229" s="324"/>
      <c r="PLF229" s="324"/>
      <c r="PLG229" s="324"/>
      <c r="PLH229" s="324"/>
      <c r="PLI229" s="324"/>
      <c r="PLJ229" s="324"/>
      <c r="PLK229" s="324"/>
      <c r="PLL229" s="324"/>
      <c r="PLM229" s="324"/>
      <c r="PLN229" s="324"/>
      <c r="PLO229" s="324"/>
      <c r="PLP229" s="324"/>
      <c r="PLQ229" s="324"/>
      <c r="PLR229" s="324"/>
      <c r="PLS229" s="324"/>
      <c r="PLT229" s="324"/>
      <c r="PLU229" s="324"/>
      <c r="PLV229" s="324"/>
      <c r="PLW229" s="324"/>
      <c r="PLX229" s="324"/>
      <c r="PLY229" s="324"/>
      <c r="PLZ229" s="324"/>
      <c r="PMA229" s="324"/>
      <c r="PMB229" s="324"/>
      <c r="PMC229" s="324"/>
      <c r="PMD229" s="324"/>
      <c r="PME229" s="324"/>
      <c r="PMF229" s="324"/>
      <c r="PMG229" s="324"/>
      <c r="PMH229" s="324"/>
      <c r="PMI229" s="324"/>
      <c r="PMJ229" s="324"/>
      <c r="PMK229" s="324"/>
      <c r="PML229" s="324"/>
      <c r="PMM229" s="324"/>
      <c r="PMN229" s="324"/>
      <c r="PMO229" s="324"/>
      <c r="PMP229" s="324"/>
      <c r="PMQ229" s="324"/>
      <c r="PMR229" s="324"/>
      <c r="PMS229" s="324"/>
      <c r="PMT229" s="324"/>
      <c r="PMU229" s="324"/>
      <c r="PMV229" s="324"/>
      <c r="PMW229" s="324"/>
      <c r="PMX229" s="324"/>
      <c r="PMY229" s="324"/>
      <c r="PMZ229" s="324"/>
      <c r="PNA229" s="324"/>
      <c r="PNB229" s="324"/>
      <c r="PNC229" s="324"/>
      <c r="PND229" s="324"/>
      <c r="PNE229" s="324"/>
      <c r="PNF229" s="324"/>
      <c r="PNG229" s="324"/>
      <c r="PNH229" s="324"/>
      <c r="PNI229" s="324"/>
      <c r="PNJ229" s="324"/>
      <c r="PNK229" s="324"/>
      <c r="PNL229" s="324"/>
      <c r="PNM229" s="324"/>
      <c r="PNN229" s="324"/>
      <c r="PNO229" s="324"/>
      <c r="PNP229" s="324"/>
      <c r="PNQ229" s="324"/>
      <c r="PNR229" s="324"/>
      <c r="PNS229" s="324"/>
      <c r="PNT229" s="324"/>
      <c r="PNU229" s="324"/>
      <c r="PNV229" s="324"/>
      <c r="PNW229" s="324"/>
      <c r="PNX229" s="324"/>
      <c r="PNY229" s="324"/>
      <c r="PNZ229" s="324"/>
      <c r="POA229" s="324"/>
      <c r="POB229" s="324"/>
      <c r="POC229" s="324"/>
      <c r="POD229" s="324"/>
      <c r="POE229" s="324"/>
      <c r="POF229" s="324"/>
      <c r="POG229" s="324"/>
      <c r="POH229" s="324"/>
      <c r="POI229" s="324"/>
      <c r="POJ229" s="324"/>
      <c r="POK229" s="324"/>
      <c r="POL229" s="324"/>
      <c r="POM229" s="324"/>
      <c r="PON229" s="324"/>
      <c r="POO229" s="324"/>
      <c r="POP229" s="324"/>
      <c r="POQ229" s="324"/>
      <c r="POR229" s="324"/>
      <c r="POS229" s="324"/>
      <c r="POT229" s="324"/>
      <c r="POU229" s="324"/>
      <c r="POV229" s="324"/>
      <c r="POW229" s="324"/>
      <c r="POX229" s="324"/>
      <c r="POY229" s="324"/>
      <c r="POZ229" s="324"/>
      <c r="PPA229" s="324"/>
      <c r="PPB229" s="324"/>
      <c r="PPC229" s="324"/>
      <c r="PPD229" s="324"/>
      <c r="PPE229" s="324"/>
      <c r="PPF229" s="324"/>
      <c r="PPG229" s="324"/>
      <c r="PPH229" s="324"/>
      <c r="PPI229" s="324"/>
      <c r="PPJ229" s="324"/>
      <c r="PPK229" s="324"/>
      <c r="PPL229" s="324"/>
      <c r="PPM229" s="324"/>
      <c r="PPN229" s="324"/>
      <c r="PPO229" s="324"/>
      <c r="PPP229" s="324"/>
      <c r="PPQ229" s="324"/>
      <c r="PPR229" s="324"/>
      <c r="PPS229" s="324"/>
      <c r="PPT229" s="324"/>
      <c r="PPU229" s="324"/>
      <c r="PPV229" s="324"/>
      <c r="PPW229" s="324"/>
      <c r="PPX229" s="324"/>
      <c r="PPY229" s="324"/>
      <c r="PPZ229" s="324"/>
      <c r="PQA229" s="324"/>
      <c r="PQB229" s="324"/>
      <c r="PQC229" s="324"/>
      <c r="PQD229" s="324"/>
      <c r="PQE229" s="324"/>
      <c r="PQF229" s="324"/>
      <c r="PQG229" s="324"/>
      <c r="PQH229" s="324"/>
      <c r="PQI229" s="324"/>
      <c r="PQJ229" s="324"/>
      <c r="PQK229" s="324"/>
      <c r="PQL229" s="324"/>
      <c r="PQM229" s="324"/>
      <c r="PQN229" s="324"/>
      <c r="PQO229" s="324"/>
      <c r="PQP229" s="324"/>
      <c r="PQQ229" s="324"/>
      <c r="PQR229" s="324"/>
      <c r="PQS229" s="324"/>
      <c r="PQT229" s="324"/>
      <c r="PQU229" s="324"/>
      <c r="PQV229" s="324"/>
      <c r="PQW229" s="324"/>
      <c r="PQX229" s="324"/>
      <c r="PQY229" s="324"/>
      <c r="PQZ229" s="324"/>
      <c r="PRA229" s="324"/>
      <c r="PRB229" s="324"/>
      <c r="PRC229" s="324"/>
      <c r="PRD229" s="324"/>
      <c r="PRE229" s="324"/>
      <c r="PRF229" s="324"/>
      <c r="PRG229" s="324"/>
      <c r="PRH229" s="324"/>
      <c r="PRI229" s="324"/>
      <c r="PRJ229" s="324"/>
      <c r="PRK229" s="324"/>
      <c r="PRL229" s="324"/>
      <c r="PRM229" s="324"/>
      <c r="PRN229" s="324"/>
      <c r="PRO229" s="324"/>
      <c r="PRP229" s="324"/>
      <c r="PRQ229" s="324"/>
      <c r="PRR229" s="324"/>
      <c r="PRS229" s="324"/>
      <c r="PRT229" s="324"/>
      <c r="PRU229" s="324"/>
      <c r="PRV229" s="324"/>
      <c r="PRW229" s="324"/>
      <c r="PRX229" s="324"/>
      <c r="PRY229" s="324"/>
      <c r="PRZ229" s="324"/>
      <c r="PSA229" s="324"/>
      <c r="PSB229" s="324"/>
      <c r="PSC229" s="324"/>
      <c r="PSD229" s="324"/>
      <c r="PSE229" s="324"/>
      <c r="PSF229" s="324"/>
      <c r="PSG229" s="324"/>
      <c r="PSH229" s="324"/>
      <c r="PSI229" s="324"/>
      <c r="PSJ229" s="324"/>
      <c r="PSK229" s="324"/>
      <c r="PSL229" s="324"/>
      <c r="PSM229" s="324"/>
      <c r="PSN229" s="324"/>
      <c r="PSO229" s="324"/>
      <c r="PSP229" s="324"/>
      <c r="PSQ229" s="324"/>
      <c r="PSR229" s="324"/>
      <c r="PSS229" s="324"/>
      <c r="PST229" s="324"/>
      <c r="PSU229" s="324"/>
      <c r="PSV229" s="324"/>
      <c r="PSW229" s="324"/>
      <c r="PSX229" s="324"/>
      <c r="PSY229" s="324"/>
      <c r="PSZ229" s="324"/>
      <c r="PTA229" s="324"/>
      <c r="PTB229" s="324"/>
      <c r="PTC229" s="324"/>
      <c r="PTD229" s="324"/>
      <c r="PTE229" s="324"/>
      <c r="PTF229" s="324"/>
      <c r="PTG229" s="324"/>
      <c r="PTH229" s="324"/>
      <c r="PTI229" s="324"/>
      <c r="PTJ229" s="324"/>
      <c r="PTK229" s="324"/>
      <c r="PTL229" s="324"/>
      <c r="PTM229" s="324"/>
      <c r="PTN229" s="324"/>
      <c r="PTO229" s="324"/>
      <c r="PTP229" s="324"/>
      <c r="PTQ229" s="324"/>
      <c r="PTR229" s="324"/>
      <c r="PTS229" s="324"/>
      <c r="PTT229" s="324"/>
      <c r="PTU229" s="324"/>
      <c r="PTV229" s="324"/>
      <c r="PTW229" s="324"/>
      <c r="PTX229" s="324"/>
      <c r="PTY229" s="324"/>
      <c r="PTZ229" s="324"/>
      <c r="PUA229" s="324"/>
      <c r="PUB229" s="324"/>
      <c r="PUC229" s="324"/>
      <c r="PUD229" s="324"/>
      <c r="PUE229" s="324"/>
      <c r="PUF229" s="324"/>
      <c r="PUG229" s="324"/>
      <c r="PUH229" s="324"/>
      <c r="PUI229" s="324"/>
      <c r="PUJ229" s="324"/>
      <c r="PUK229" s="324"/>
      <c r="PUL229" s="324"/>
      <c r="PUM229" s="324"/>
      <c r="PUN229" s="324"/>
      <c r="PUO229" s="324"/>
      <c r="PUP229" s="324"/>
      <c r="PUQ229" s="324"/>
      <c r="PUR229" s="324"/>
      <c r="PUS229" s="324"/>
      <c r="PUT229" s="324"/>
      <c r="PUU229" s="324"/>
      <c r="PUV229" s="324"/>
      <c r="PUW229" s="324"/>
      <c r="PUX229" s="324"/>
      <c r="PUY229" s="324"/>
      <c r="PUZ229" s="324"/>
      <c r="PVA229" s="324"/>
      <c r="PVB229" s="324"/>
      <c r="PVC229" s="324"/>
      <c r="PVD229" s="324"/>
      <c r="PVE229" s="324"/>
      <c r="PVF229" s="324"/>
      <c r="PVG229" s="324"/>
      <c r="PVH229" s="324"/>
      <c r="PVI229" s="324"/>
      <c r="PVJ229" s="324"/>
      <c r="PVK229" s="324"/>
      <c r="PVL229" s="324"/>
      <c r="PVM229" s="324"/>
      <c r="PVN229" s="324"/>
      <c r="PVO229" s="324"/>
      <c r="PVP229" s="324"/>
      <c r="PVQ229" s="324"/>
      <c r="PVR229" s="324"/>
      <c r="PVS229" s="324"/>
      <c r="PVT229" s="324"/>
      <c r="PVU229" s="324"/>
      <c r="PVV229" s="324"/>
      <c r="PVW229" s="324"/>
      <c r="PVX229" s="324"/>
      <c r="PVY229" s="324"/>
      <c r="PVZ229" s="324"/>
      <c r="PWA229" s="324"/>
      <c r="PWB229" s="324"/>
      <c r="PWC229" s="324"/>
      <c r="PWD229" s="324"/>
      <c r="PWE229" s="324"/>
      <c r="PWF229" s="324"/>
      <c r="PWG229" s="324"/>
      <c r="PWH229" s="324"/>
      <c r="PWI229" s="324"/>
      <c r="PWJ229" s="324"/>
      <c r="PWK229" s="324"/>
      <c r="PWL229" s="324"/>
      <c r="PWM229" s="324"/>
      <c r="PWN229" s="324"/>
      <c r="PWO229" s="324"/>
      <c r="PWP229" s="324"/>
      <c r="PWQ229" s="324"/>
      <c r="PWR229" s="324"/>
      <c r="PWS229" s="324"/>
      <c r="PWT229" s="324"/>
      <c r="PWU229" s="324"/>
      <c r="PWV229" s="324"/>
      <c r="PWW229" s="324"/>
      <c r="PWX229" s="324"/>
      <c r="PWY229" s="324"/>
      <c r="PWZ229" s="324"/>
      <c r="PXA229" s="324"/>
      <c r="PXB229" s="324"/>
      <c r="PXC229" s="324"/>
      <c r="PXD229" s="324"/>
      <c r="PXE229" s="324"/>
      <c r="PXF229" s="324"/>
      <c r="PXG229" s="324"/>
      <c r="PXH229" s="324"/>
      <c r="PXI229" s="324"/>
      <c r="PXJ229" s="324"/>
      <c r="PXK229" s="324"/>
      <c r="PXL229" s="324"/>
      <c r="PXM229" s="324"/>
      <c r="PXN229" s="324"/>
      <c r="PXO229" s="324"/>
      <c r="PXP229" s="324"/>
      <c r="PXQ229" s="324"/>
      <c r="PXR229" s="324"/>
      <c r="PXS229" s="324"/>
      <c r="PXT229" s="324"/>
      <c r="PXU229" s="324"/>
      <c r="PXV229" s="324"/>
      <c r="PXW229" s="324"/>
      <c r="PXX229" s="324"/>
      <c r="PXY229" s="324"/>
      <c r="PXZ229" s="324"/>
      <c r="PYA229" s="324"/>
      <c r="PYB229" s="324"/>
      <c r="PYC229" s="324"/>
      <c r="PYD229" s="324"/>
      <c r="PYE229" s="324"/>
      <c r="PYF229" s="324"/>
      <c r="PYG229" s="324"/>
      <c r="PYH229" s="324"/>
      <c r="PYI229" s="324"/>
      <c r="PYJ229" s="324"/>
      <c r="PYK229" s="324"/>
      <c r="PYL229" s="324"/>
      <c r="PYM229" s="324"/>
      <c r="PYN229" s="324"/>
      <c r="PYO229" s="324"/>
      <c r="PYP229" s="324"/>
      <c r="PYQ229" s="324"/>
      <c r="PYR229" s="324"/>
      <c r="PYS229" s="324"/>
      <c r="PYT229" s="324"/>
      <c r="PYU229" s="324"/>
      <c r="PYV229" s="324"/>
      <c r="PYW229" s="324"/>
      <c r="PYX229" s="324"/>
      <c r="PYY229" s="324"/>
      <c r="PYZ229" s="324"/>
      <c r="PZA229" s="324"/>
      <c r="PZB229" s="324"/>
      <c r="PZC229" s="324"/>
      <c r="PZD229" s="324"/>
      <c r="PZE229" s="324"/>
      <c r="PZF229" s="324"/>
      <c r="PZG229" s="324"/>
      <c r="PZH229" s="324"/>
      <c r="PZI229" s="324"/>
      <c r="PZJ229" s="324"/>
      <c r="PZK229" s="324"/>
      <c r="PZL229" s="324"/>
      <c r="PZM229" s="324"/>
      <c r="PZN229" s="324"/>
      <c r="PZO229" s="324"/>
      <c r="PZP229" s="324"/>
      <c r="PZQ229" s="324"/>
      <c r="PZR229" s="324"/>
      <c r="PZS229" s="324"/>
      <c r="PZT229" s="324"/>
      <c r="PZU229" s="324"/>
      <c r="PZV229" s="324"/>
      <c r="PZW229" s="324"/>
      <c r="PZX229" s="324"/>
      <c r="PZY229" s="324"/>
      <c r="PZZ229" s="324"/>
      <c r="QAA229" s="324"/>
      <c r="QAB229" s="324"/>
      <c r="QAC229" s="324"/>
      <c r="QAD229" s="324"/>
      <c r="QAE229" s="324"/>
      <c r="QAF229" s="324"/>
      <c r="QAG229" s="324"/>
      <c r="QAH229" s="324"/>
      <c r="QAI229" s="324"/>
      <c r="QAJ229" s="324"/>
      <c r="QAK229" s="324"/>
      <c r="QAL229" s="324"/>
      <c r="QAM229" s="324"/>
      <c r="QAN229" s="324"/>
      <c r="QAO229" s="324"/>
      <c r="QAP229" s="324"/>
      <c r="QAQ229" s="324"/>
      <c r="QAR229" s="324"/>
      <c r="QAS229" s="324"/>
      <c r="QAT229" s="324"/>
      <c r="QAU229" s="324"/>
      <c r="QAV229" s="324"/>
      <c r="QAW229" s="324"/>
      <c r="QAX229" s="324"/>
      <c r="QAY229" s="324"/>
      <c r="QAZ229" s="324"/>
      <c r="QBA229" s="324"/>
      <c r="QBB229" s="324"/>
      <c r="QBC229" s="324"/>
      <c r="QBD229" s="324"/>
      <c r="QBE229" s="324"/>
      <c r="QBF229" s="324"/>
      <c r="QBG229" s="324"/>
      <c r="QBH229" s="324"/>
      <c r="QBI229" s="324"/>
      <c r="QBJ229" s="324"/>
      <c r="QBK229" s="324"/>
      <c r="QBL229" s="324"/>
      <c r="QBM229" s="324"/>
      <c r="QBN229" s="324"/>
      <c r="QBO229" s="324"/>
      <c r="QBP229" s="324"/>
      <c r="QBQ229" s="324"/>
      <c r="QBR229" s="324"/>
      <c r="QBS229" s="324"/>
      <c r="QBT229" s="324"/>
      <c r="QBU229" s="324"/>
      <c r="QBV229" s="324"/>
      <c r="QBW229" s="324"/>
      <c r="QBX229" s="324"/>
      <c r="QBY229" s="324"/>
      <c r="QBZ229" s="324"/>
      <c r="QCA229" s="324"/>
      <c r="QCB229" s="324"/>
      <c r="QCC229" s="324"/>
      <c r="QCD229" s="324"/>
      <c r="QCE229" s="324"/>
      <c r="QCF229" s="324"/>
      <c r="QCG229" s="324"/>
      <c r="QCH229" s="324"/>
      <c r="QCI229" s="324"/>
      <c r="QCJ229" s="324"/>
      <c r="QCK229" s="324"/>
      <c r="QCL229" s="324"/>
      <c r="QCM229" s="324"/>
      <c r="QCN229" s="324"/>
      <c r="QCO229" s="324"/>
      <c r="QCP229" s="324"/>
      <c r="QCQ229" s="324"/>
      <c r="QCR229" s="324"/>
      <c r="QCS229" s="324"/>
      <c r="QCT229" s="324"/>
      <c r="QCU229" s="324"/>
      <c r="QCV229" s="324"/>
      <c r="QCW229" s="324"/>
      <c r="QCX229" s="324"/>
      <c r="QCY229" s="324"/>
      <c r="QCZ229" s="324"/>
      <c r="QDA229" s="324"/>
      <c r="QDB229" s="324"/>
      <c r="QDC229" s="324"/>
      <c r="QDD229" s="324"/>
      <c r="QDE229" s="324"/>
      <c r="QDF229" s="324"/>
      <c r="QDG229" s="324"/>
      <c r="QDH229" s="324"/>
      <c r="QDI229" s="324"/>
      <c r="QDJ229" s="324"/>
      <c r="QDK229" s="324"/>
      <c r="QDL229" s="324"/>
      <c r="QDM229" s="324"/>
      <c r="QDN229" s="324"/>
      <c r="QDO229" s="324"/>
      <c r="QDP229" s="324"/>
      <c r="QDQ229" s="324"/>
      <c r="QDR229" s="324"/>
      <c r="QDS229" s="324"/>
      <c r="QDT229" s="324"/>
      <c r="QDU229" s="324"/>
      <c r="QDV229" s="324"/>
      <c r="QDW229" s="324"/>
      <c r="QDX229" s="324"/>
      <c r="QDY229" s="324"/>
      <c r="QDZ229" s="324"/>
      <c r="QEA229" s="324"/>
      <c r="QEB229" s="324"/>
      <c r="QEC229" s="324"/>
      <c r="QED229" s="324"/>
      <c r="QEE229" s="324"/>
      <c r="QEF229" s="324"/>
      <c r="QEG229" s="324"/>
      <c r="QEH229" s="324"/>
      <c r="QEI229" s="324"/>
      <c r="QEJ229" s="324"/>
      <c r="QEK229" s="324"/>
      <c r="QEL229" s="324"/>
      <c r="QEM229" s="324"/>
      <c r="QEN229" s="324"/>
      <c r="QEO229" s="324"/>
      <c r="QEP229" s="324"/>
      <c r="QEQ229" s="324"/>
      <c r="QER229" s="324"/>
      <c r="QES229" s="324"/>
      <c r="QET229" s="324"/>
      <c r="QEU229" s="324"/>
      <c r="QEV229" s="324"/>
      <c r="QEW229" s="324"/>
      <c r="QEX229" s="324"/>
      <c r="QEY229" s="324"/>
      <c r="QEZ229" s="324"/>
      <c r="QFA229" s="324"/>
      <c r="QFB229" s="324"/>
      <c r="QFC229" s="324"/>
      <c r="QFD229" s="324"/>
      <c r="QFE229" s="324"/>
      <c r="QFF229" s="324"/>
      <c r="QFG229" s="324"/>
      <c r="QFH229" s="324"/>
      <c r="QFI229" s="324"/>
      <c r="QFJ229" s="324"/>
      <c r="QFK229" s="324"/>
      <c r="QFL229" s="324"/>
      <c r="QFM229" s="324"/>
      <c r="QFN229" s="324"/>
      <c r="QFO229" s="324"/>
      <c r="QFP229" s="324"/>
      <c r="QFQ229" s="324"/>
      <c r="QFR229" s="324"/>
      <c r="QFS229" s="324"/>
      <c r="QFT229" s="324"/>
      <c r="QFU229" s="324"/>
      <c r="QFV229" s="324"/>
      <c r="QFW229" s="324"/>
      <c r="QFX229" s="324"/>
      <c r="QFY229" s="324"/>
      <c r="QFZ229" s="324"/>
      <c r="QGA229" s="324"/>
      <c r="QGB229" s="324"/>
      <c r="QGC229" s="324"/>
      <c r="QGD229" s="324"/>
      <c r="QGE229" s="324"/>
      <c r="QGF229" s="324"/>
      <c r="QGG229" s="324"/>
      <c r="QGH229" s="324"/>
      <c r="QGI229" s="324"/>
      <c r="QGJ229" s="324"/>
      <c r="QGK229" s="324"/>
      <c r="QGL229" s="324"/>
      <c r="QGM229" s="324"/>
      <c r="QGN229" s="324"/>
      <c r="QGO229" s="324"/>
      <c r="QGP229" s="324"/>
      <c r="QGQ229" s="324"/>
      <c r="QGR229" s="324"/>
      <c r="QGS229" s="324"/>
      <c r="QGT229" s="324"/>
      <c r="QGU229" s="324"/>
      <c r="QGV229" s="324"/>
      <c r="QGW229" s="324"/>
      <c r="QGX229" s="324"/>
      <c r="QGY229" s="324"/>
      <c r="QGZ229" s="324"/>
      <c r="QHA229" s="324"/>
      <c r="QHB229" s="324"/>
      <c r="QHC229" s="324"/>
      <c r="QHD229" s="324"/>
      <c r="QHE229" s="324"/>
      <c r="QHF229" s="324"/>
      <c r="QHG229" s="324"/>
      <c r="QHH229" s="324"/>
      <c r="QHI229" s="324"/>
      <c r="QHJ229" s="324"/>
      <c r="QHK229" s="324"/>
      <c r="QHL229" s="324"/>
      <c r="QHM229" s="324"/>
      <c r="QHN229" s="324"/>
      <c r="QHO229" s="324"/>
      <c r="QHP229" s="324"/>
      <c r="QHQ229" s="324"/>
      <c r="QHR229" s="324"/>
      <c r="QHS229" s="324"/>
      <c r="QHT229" s="324"/>
      <c r="QHU229" s="324"/>
      <c r="QHV229" s="324"/>
      <c r="QHW229" s="324"/>
      <c r="QHX229" s="324"/>
      <c r="QHY229" s="324"/>
      <c r="QHZ229" s="324"/>
      <c r="QIA229" s="324"/>
      <c r="QIB229" s="324"/>
      <c r="QIC229" s="324"/>
      <c r="QID229" s="324"/>
      <c r="QIE229" s="324"/>
      <c r="QIF229" s="324"/>
      <c r="QIG229" s="324"/>
      <c r="QIH229" s="324"/>
      <c r="QII229" s="324"/>
      <c r="QIJ229" s="324"/>
      <c r="QIK229" s="324"/>
      <c r="QIL229" s="324"/>
      <c r="QIM229" s="324"/>
      <c r="QIN229" s="324"/>
      <c r="QIO229" s="324"/>
      <c r="QIP229" s="324"/>
      <c r="QIQ229" s="324"/>
      <c r="QIR229" s="324"/>
      <c r="QIS229" s="324"/>
      <c r="QIT229" s="324"/>
      <c r="QIU229" s="324"/>
      <c r="QIV229" s="324"/>
      <c r="QIW229" s="324"/>
      <c r="QIX229" s="324"/>
      <c r="QIY229" s="324"/>
      <c r="QIZ229" s="324"/>
      <c r="QJA229" s="324"/>
      <c r="QJB229" s="324"/>
      <c r="QJC229" s="324"/>
      <c r="QJD229" s="324"/>
      <c r="QJE229" s="324"/>
      <c r="QJF229" s="324"/>
      <c r="QJG229" s="324"/>
      <c r="QJH229" s="324"/>
      <c r="QJI229" s="324"/>
      <c r="QJJ229" s="324"/>
      <c r="QJK229" s="324"/>
      <c r="QJL229" s="324"/>
      <c r="QJM229" s="324"/>
      <c r="QJN229" s="324"/>
      <c r="QJO229" s="324"/>
      <c r="QJP229" s="324"/>
      <c r="QJQ229" s="324"/>
      <c r="QJR229" s="324"/>
      <c r="QJS229" s="324"/>
      <c r="QJT229" s="324"/>
      <c r="QJU229" s="324"/>
      <c r="QJV229" s="324"/>
      <c r="QJW229" s="324"/>
      <c r="QJX229" s="324"/>
      <c r="QJY229" s="324"/>
      <c r="QJZ229" s="324"/>
      <c r="QKA229" s="324"/>
      <c r="QKB229" s="324"/>
      <c r="QKC229" s="324"/>
      <c r="QKD229" s="324"/>
      <c r="QKE229" s="324"/>
      <c r="QKF229" s="324"/>
      <c r="QKG229" s="324"/>
      <c r="QKH229" s="324"/>
      <c r="QKI229" s="324"/>
      <c r="QKJ229" s="324"/>
      <c r="QKK229" s="324"/>
      <c r="QKL229" s="324"/>
      <c r="QKM229" s="324"/>
      <c r="QKN229" s="324"/>
      <c r="QKO229" s="324"/>
      <c r="QKP229" s="324"/>
      <c r="QKQ229" s="324"/>
      <c r="QKR229" s="324"/>
      <c r="QKS229" s="324"/>
      <c r="QKT229" s="324"/>
      <c r="QKU229" s="324"/>
      <c r="QKV229" s="324"/>
      <c r="QKW229" s="324"/>
      <c r="QKX229" s="324"/>
      <c r="QKY229" s="324"/>
      <c r="QKZ229" s="324"/>
      <c r="QLA229" s="324"/>
      <c r="QLB229" s="324"/>
      <c r="QLC229" s="324"/>
      <c r="QLD229" s="324"/>
      <c r="QLE229" s="324"/>
      <c r="QLF229" s="324"/>
      <c r="QLG229" s="324"/>
      <c r="QLH229" s="324"/>
      <c r="QLI229" s="324"/>
      <c r="QLJ229" s="324"/>
      <c r="QLK229" s="324"/>
      <c r="QLL229" s="324"/>
      <c r="QLM229" s="324"/>
      <c r="QLN229" s="324"/>
      <c r="QLO229" s="324"/>
      <c r="QLP229" s="324"/>
      <c r="QLQ229" s="324"/>
      <c r="QLR229" s="324"/>
      <c r="QLS229" s="324"/>
      <c r="QLT229" s="324"/>
      <c r="QLU229" s="324"/>
      <c r="QLV229" s="324"/>
      <c r="QLW229" s="324"/>
      <c r="QLX229" s="324"/>
      <c r="QLY229" s="324"/>
      <c r="QLZ229" s="324"/>
      <c r="QMA229" s="324"/>
      <c r="QMB229" s="324"/>
      <c r="QMC229" s="324"/>
      <c r="QMD229" s="324"/>
      <c r="QME229" s="324"/>
      <c r="QMF229" s="324"/>
      <c r="QMG229" s="324"/>
      <c r="QMH229" s="324"/>
      <c r="QMI229" s="324"/>
      <c r="QMJ229" s="324"/>
      <c r="QMK229" s="324"/>
      <c r="QML229" s="324"/>
      <c r="QMM229" s="324"/>
      <c r="QMN229" s="324"/>
      <c r="QMO229" s="324"/>
      <c r="QMP229" s="324"/>
      <c r="QMQ229" s="324"/>
      <c r="QMR229" s="324"/>
      <c r="QMS229" s="324"/>
      <c r="QMT229" s="324"/>
      <c r="QMU229" s="324"/>
      <c r="QMV229" s="324"/>
      <c r="QMW229" s="324"/>
      <c r="QMX229" s="324"/>
      <c r="QMY229" s="324"/>
      <c r="QMZ229" s="324"/>
      <c r="QNA229" s="324"/>
      <c r="QNB229" s="324"/>
      <c r="QNC229" s="324"/>
      <c r="QND229" s="324"/>
      <c r="QNE229" s="324"/>
      <c r="QNF229" s="324"/>
      <c r="QNG229" s="324"/>
      <c r="QNH229" s="324"/>
      <c r="QNI229" s="324"/>
      <c r="QNJ229" s="324"/>
      <c r="QNK229" s="324"/>
      <c r="QNL229" s="324"/>
      <c r="QNM229" s="324"/>
      <c r="QNN229" s="324"/>
      <c r="QNO229" s="324"/>
      <c r="QNP229" s="324"/>
      <c r="QNQ229" s="324"/>
      <c r="QNR229" s="324"/>
      <c r="QNS229" s="324"/>
      <c r="QNT229" s="324"/>
      <c r="QNU229" s="324"/>
      <c r="QNV229" s="324"/>
      <c r="QNW229" s="324"/>
      <c r="QNX229" s="324"/>
      <c r="QNY229" s="324"/>
      <c r="QNZ229" s="324"/>
      <c r="QOA229" s="324"/>
      <c r="QOB229" s="324"/>
      <c r="QOC229" s="324"/>
      <c r="QOD229" s="324"/>
      <c r="QOE229" s="324"/>
      <c r="QOF229" s="324"/>
      <c r="QOG229" s="324"/>
      <c r="QOH229" s="324"/>
      <c r="QOI229" s="324"/>
      <c r="QOJ229" s="324"/>
      <c r="QOK229" s="324"/>
      <c r="QOL229" s="324"/>
      <c r="QOM229" s="324"/>
      <c r="QON229" s="324"/>
      <c r="QOO229" s="324"/>
      <c r="QOP229" s="324"/>
      <c r="QOQ229" s="324"/>
      <c r="QOR229" s="324"/>
      <c r="QOS229" s="324"/>
      <c r="QOT229" s="324"/>
      <c r="QOU229" s="324"/>
      <c r="QOV229" s="324"/>
      <c r="QOW229" s="324"/>
      <c r="QOX229" s="324"/>
      <c r="QOY229" s="324"/>
      <c r="QOZ229" s="324"/>
      <c r="QPA229" s="324"/>
      <c r="QPB229" s="324"/>
      <c r="QPC229" s="324"/>
      <c r="QPD229" s="324"/>
      <c r="QPE229" s="324"/>
      <c r="QPF229" s="324"/>
      <c r="QPG229" s="324"/>
      <c r="QPH229" s="324"/>
      <c r="QPI229" s="324"/>
      <c r="QPJ229" s="324"/>
      <c r="QPK229" s="324"/>
      <c r="QPL229" s="324"/>
      <c r="QPM229" s="324"/>
      <c r="QPN229" s="324"/>
      <c r="QPO229" s="324"/>
      <c r="QPP229" s="324"/>
      <c r="QPQ229" s="324"/>
      <c r="QPR229" s="324"/>
      <c r="QPS229" s="324"/>
      <c r="QPT229" s="324"/>
      <c r="QPU229" s="324"/>
      <c r="QPV229" s="324"/>
      <c r="QPW229" s="324"/>
      <c r="QPX229" s="324"/>
      <c r="QPY229" s="324"/>
      <c r="QPZ229" s="324"/>
      <c r="QQA229" s="324"/>
      <c r="QQB229" s="324"/>
      <c r="QQC229" s="324"/>
      <c r="QQD229" s="324"/>
      <c r="QQE229" s="324"/>
      <c r="QQF229" s="324"/>
      <c r="QQG229" s="324"/>
      <c r="QQH229" s="324"/>
      <c r="QQI229" s="324"/>
      <c r="QQJ229" s="324"/>
      <c r="QQK229" s="324"/>
      <c r="QQL229" s="324"/>
      <c r="QQM229" s="324"/>
      <c r="QQN229" s="324"/>
      <c r="QQO229" s="324"/>
      <c r="QQP229" s="324"/>
      <c r="QQQ229" s="324"/>
      <c r="QQR229" s="324"/>
      <c r="QQS229" s="324"/>
      <c r="QQT229" s="324"/>
      <c r="QQU229" s="324"/>
      <c r="QQV229" s="324"/>
      <c r="QQW229" s="324"/>
      <c r="QQX229" s="324"/>
      <c r="QQY229" s="324"/>
      <c r="QQZ229" s="324"/>
      <c r="QRA229" s="324"/>
      <c r="QRB229" s="324"/>
      <c r="QRC229" s="324"/>
      <c r="QRD229" s="324"/>
      <c r="QRE229" s="324"/>
      <c r="QRF229" s="324"/>
      <c r="QRG229" s="324"/>
      <c r="QRH229" s="324"/>
      <c r="QRI229" s="324"/>
      <c r="QRJ229" s="324"/>
      <c r="QRK229" s="324"/>
      <c r="QRL229" s="324"/>
      <c r="QRM229" s="324"/>
      <c r="QRN229" s="324"/>
      <c r="QRO229" s="324"/>
      <c r="QRP229" s="324"/>
      <c r="QRQ229" s="324"/>
      <c r="QRR229" s="324"/>
      <c r="QRS229" s="324"/>
      <c r="QRT229" s="324"/>
      <c r="QRU229" s="324"/>
      <c r="QRV229" s="324"/>
      <c r="QRW229" s="324"/>
      <c r="QRX229" s="324"/>
      <c r="QRY229" s="324"/>
      <c r="QRZ229" s="324"/>
      <c r="QSA229" s="324"/>
      <c r="QSB229" s="324"/>
      <c r="QSC229" s="324"/>
      <c r="QSD229" s="324"/>
      <c r="QSE229" s="324"/>
      <c r="QSF229" s="324"/>
      <c r="QSG229" s="324"/>
      <c r="QSH229" s="324"/>
      <c r="QSI229" s="324"/>
      <c r="QSJ229" s="324"/>
      <c r="QSK229" s="324"/>
      <c r="QSL229" s="324"/>
      <c r="QSM229" s="324"/>
      <c r="QSN229" s="324"/>
      <c r="QSO229" s="324"/>
      <c r="QSP229" s="324"/>
      <c r="QSQ229" s="324"/>
      <c r="QSR229" s="324"/>
      <c r="QSS229" s="324"/>
      <c r="QST229" s="324"/>
      <c r="QSU229" s="324"/>
      <c r="QSV229" s="324"/>
      <c r="QSW229" s="324"/>
      <c r="QSX229" s="324"/>
      <c r="QSY229" s="324"/>
      <c r="QSZ229" s="324"/>
      <c r="QTA229" s="324"/>
      <c r="QTB229" s="324"/>
      <c r="QTC229" s="324"/>
      <c r="QTD229" s="324"/>
      <c r="QTE229" s="324"/>
      <c r="QTF229" s="324"/>
      <c r="QTG229" s="324"/>
      <c r="QTH229" s="324"/>
      <c r="QTI229" s="324"/>
      <c r="QTJ229" s="324"/>
      <c r="QTK229" s="324"/>
      <c r="QTL229" s="324"/>
      <c r="QTM229" s="324"/>
      <c r="QTN229" s="324"/>
      <c r="QTO229" s="324"/>
      <c r="QTP229" s="324"/>
      <c r="QTQ229" s="324"/>
      <c r="QTR229" s="324"/>
      <c r="QTS229" s="324"/>
      <c r="QTT229" s="324"/>
      <c r="QTU229" s="324"/>
      <c r="QTV229" s="324"/>
      <c r="QTW229" s="324"/>
      <c r="QTX229" s="324"/>
      <c r="QTY229" s="324"/>
      <c r="QTZ229" s="324"/>
      <c r="QUA229" s="324"/>
      <c r="QUB229" s="324"/>
      <c r="QUC229" s="324"/>
      <c r="QUD229" s="324"/>
      <c r="QUE229" s="324"/>
      <c r="QUF229" s="324"/>
      <c r="QUG229" s="324"/>
      <c r="QUH229" s="324"/>
      <c r="QUI229" s="324"/>
      <c r="QUJ229" s="324"/>
      <c r="QUK229" s="324"/>
      <c r="QUL229" s="324"/>
      <c r="QUM229" s="324"/>
      <c r="QUN229" s="324"/>
      <c r="QUO229" s="324"/>
      <c r="QUP229" s="324"/>
      <c r="QUQ229" s="324"/>
      <c r="QUR229" s="324"/>
      <c r="QUS229" s="324"/>
      <c r="QUT229" s="324"/>
      <c r="QUU229" s="324"/>
      <c r="QUV229" s="324"/>
      <c r="QUW229" s="324"/>
      <c r="QUX229" s="324"/>
      <c r="QUY229" s="324"/>
      <c r="QUZ229" s="324"/>
      <c r="QVA229" s="324"/>
      <c r="QVB229" s="324"/>
      <c r="QVC229" s="324"/>
      <c r="QVD229" s="324"/>
      <c r="QVE229" s="324"/>
      <c r="QVF229" s="324"/>
      <c r="QVG229" s="324"/>
      <c r="QVH229" s="324"/>
      <c r="QVI229" s="324"/>
      <c r="QVJ229" s="324"/>
      <c r="QVK229" s="324"/>
      <c r="QVL229" s="324"/>
      <c r="QVM229" s="324"/>
      <c r="QVN229" s="324"/>
      <c r="QVO229" s="324"/>
      <c r="QVP229" s="324"/>
      <c r="QVQ229" s="324"/>
      <c r="QVR229" s="324"/>
      <c r="QVS229" s="324"/>
      <c r="QVT229" s="324"/>
      <c r="QVU229" s="324"/>
      <c r="QVV229" s="324"/>
      <c r="QVW229" s="324"/>
      <c r="QVX229" s="324"/>
      <c r="QVY229" s="324"/>
      <c r="QVZ229" s="324"/>
      <c r="QWA229" s="324"/>
      <c r="QWB229" s="324"/>
      <c r="QWC229" s="324"/>
      <c r="QWD229" s="324"/>
      <c r="QWE229" s="324"/>
      <c r="QWF229" s="324"/>
      <c r="QWG229" s="324"/>
      <c r="QWH229" s="324"/>
      <c r="QWI229" s="324"/>
      <c r="QWJ229" s="324"/>
      <c r="QWK229" s="324"/>
      <c r="QWL229" s="324"/>
      <c r="QWM229" s="324"/>
      <c r="QWN229" s="324"/>
      <c r="QWO229" s="324"/>
      <c r="QWP229" s="324"/>
      <c r="QWQ229" s="324"/>
      <c r="QWR229" s="324"/>
      <c r="QWS229" s="324"/>
      <c r="QWT229" s="324"/>
      <c r="QWU229" s="324"/>
      <c r="QWV229" s="324"/>
      <c r="QWW229" s="324"/>
      <c r="QWX229" s="324"/>
      <c r="QWY229" s="324"/>
      <c r="QWZ229" s="324"/>
      <c r="QXA229" s="324"/>
      <c r="QXB229" s="324"/>
      <c r="QXC229" s="324"/>
      <c r="QXD229" s="324"/>
      <c r="QXE229" s="324"/>
      <c r="QXF229" s="324"/>
      <c r="QXG229" s="324"/>
      <c r="QXH229" s="324"/>
      <c r="QXI229" s="324"/>
      <c r="QXJ229" s="324"/>
      <c r="QXK229" s="324"/>
      <c r="QXL229" s="324"/>
      <c r="QXM229" s="324"/>
      <c r="QXN229" s="324"/>
      <c r="QXO229" s="324"/>
      <c r="QXP229" s="324"/>
      <c r="QXQ229" s="324"/>
      <c r="QXR229" s="324"/>
      <c r="QXS229" s="324"/>
      <c r="QXT229" s="324"/>
      <c r="QXU229" s="324"/>
      <c r="QXV229" s="324"/>
      <c r="QXW229" s="324"/>
      <c r="QXX229" s="324"/>
      <c r="QXY229" s="324"/>
      <c r="QXZ229" s="324"/>
      <c r="QYA229" s="324"/>
      <c r="QYB229" s="324"/>
      <c r="QYC229" s="324"/>
      <c r="QYD229" s="324"/>
      <c r="QYE229" s="324"/>
      <c r="QYF229" s="324"/>
      <c r="QYG229" s="324"/>
      <c r="QYH229" s="324"/>
      <c r="QYI229" s="324"/>
      <c r="QYJ229" s="324"/>
      <c r="QYK229" s="324"/>
      <c r="QYL229" s="324"/>
      <c r="QYM229" s="324"/>
      <c r="QYN229" s="324"/>
      <c r="QYO229" s="324"/>
      <c r="QYP229" s="324"/>
      <c r="QYQ229" s="324"/>
      <c r="QYR229" s="324"/>
      <c r="QYS229" s="324"/>
      <c r="QYT229" s="324"/>
      <c r="QYU229" s="324"/>
      <c r="QYV229" s="324"/>
      <c r="QYW229" s="324"/>
      <c r="QYX229" s="324"/>
      <c r="QYY229" s="324"/>
      <c r="QYZ229" s="324"/>
      <c r="QZA229" s="324"/>
      <c r="QZB229" s="324"/>
      <c r="QZC229" s="324"/>
      <c r="QZD229" s="324"/>
      <c r="QZE229" s="324"/>
      <c r="QZF229" s="324"/>
      <c r="QZG229" s="324"/>
      <c r="QZH229" s="324"/>
      <c r="QZI229" s="324"/>
      <c r="QZJ229" s="324"/>
      <c r="QZK229" s="324"/>
      <c r="QZL229" s="324"/>
      <c r="QZM229" s="324"/>
      <c r="QZN229" s="324"/>
      <c r="QZO229" s="324"/>
      <c r="QZP229" s="324"/>
      <c r="QZQ229" s="324"/>
      <c r="QZR229" s="324"/>
      <c r="QZS229" s="324"/>
      <c r="QZT229" s="324"/>
      <c r="QZU229" s="324"/>
      <c r="QZV229" s="324"/>
      <c r="QZW229" s="324"/>
      <c r="QZX229" s="324"/>
      <c r="QZY229" s="324"/>
      <c r="QZZ229" s="324"/>
      <c r="RAA229" s="324"/>
      <c r="RAB229" s="324"/>
      <c r="RAC229" s="324"/>
      <c r="RAD229" s="324"/>
      <c r="RAE229" s="324"/>
      <c r="RAF229" s="324"/>
      <c r="RAG229" s="324"/>
      <c r="RAH229" s="324"/>
      <c r="RAI229" s="324"/>
      <c r="RAJ229" s="324"/>
      <c r="RAK229" s="324"/>
      <c r="RAL229" s="324"/>
      <c r="RAM229" s="324"/>
      <c r="RAN229" s="324"/>
      <c r="RAO229" s="324"/>
      <c r="RAP229" s="324"/>
      <c r="RAQ229" s="324"/>
      <c r="RAR229" s="324"/>
      <c r="RAS229" s="324"/>
      <c r="RAT229" s="324"/>
      <c r="RAU229" s="324"/>
      <c r="RAV229" s="324"/>
      <c r="RAW229" s="324"/>
      <c r="RAX229" s="324"/>
      <c r="RAY229" s="324"/>
      <c r="RAZ229" s="324"/>
      <c r="RBA229" s="324"/>
      <c r="RBB229" s="324"/>
      <c r="RBC229" s="324"/>
      <c r="RBD229" s="324"/>
      <c r="RBE229" s="324"/>
      <c r="RBF229" s="324"/>
      <c r="RBG229" s="324"/>
      <c r="RBH229" s="324"/>
      <c r="RBI229" s="324"/>
      <c r="RBJ229" s="324"/>
      <c r="RBK229" s="324"/>
      <c r="RBL229" s="324"/>
      <c r="RBM229" s="324"/>
      <c r="RBN229" s="324"/>
      <c r="RBO229" s="324"/>
      <c r="RBP229" s="324"/>
      <c r="RBQ229" s="324"/>
      <c r="RBR229" s="324"/>
      <c r="RBS229" s="324"/>
      <c r="RBT229" s="324"/>
      <c r="RBU229" s="324"/>
      <c r="RBV229" s="324"/>
      <c r="RBW229" s="324"/>
      <c r="RBX229" s="324"/>
      <c r="RBY229" s="324"/>
      <c r="RBZ229" s="324"/>
      <c r="RCA229" s="324"/>
      <c r="RCB229" s="324"/>
      <c r="RCC229" s="324"/>
      <c r="RCD229" s="324"/>
      <c r="RCE229" s="324"/>
      <c r="RCF229" s="324"/>
      <c r="RCG229" s="324"/>
      <c r="RCH229" s="324"/>
      <c r="RCI229" s="324"/>
      <c r="RCJ229" s="324"/>
      <c r="RCK229" s="324"/>
      <c r="RCL229" s="324"/>
      <c r="RCM229" s="324"/>
      <c r="RCN229" s="324"/>
      <c r="RCO229" s="324"/>
      <c r="RCP229" s="324"/>
      <c r="RCQ229" s="324"/>
      <c r="RCR229" s="324"/>
      <c r="RCS229" s="324"/>
      <c r="RCT229" s="324"/>
      <c r="RCU229" s="324"/>
      <c r="RCV229" s="324"/>
      <c r="RCW229" s="324"/>
      <c r="RCX229" s="324"/>
      <c r="RCY229" s="324"/>
      <c r="RCZ229" s="324"/>
      <c r="RDA229" s="324"/>
      <c r="RDB229" s="324"/>
      <c r="RDC229" s="324"/>
      <c r="RDD229" s="324"/>
      <c r="RDE229" s="324"/>
      <c r="RDF229" s="324"/>
      <c r="RDG229" s="324"/>
      <c r="RDH229" s="324"/>
      <c r="RDI229" s="324"/>
      <c r="RDJ229" s="324"/>
      <c r="RDK229" s="324"/>
      <c r="RDL229" s="324"/>
      <c r="RDM229" s="324"/>
      <c r="RDN229" s="324"/>
      <c r="RDO229" s="324"/>
      <c r="RDP229" s="324"/>
      <c r="RDQ229" s="324"/>
      <c r="RDR229" s="324"/>
      <c r="RDS229" s="324"/>
      <c r="RDT229" s="324"/>
      <c r="RDU229" s="324"/>
      <c r="RDV229" s="324"/>
      <c r="RDW229" s="324"/>
      <c r="RDX229" s="324"/>
      <c r="RDY229" s="324"/>
      <c r="RDZ229" s="324"/>
      <c r="REA229" s="324"/>
      <c r="REB229" s="324"/>
      <c r="REC229" s="324"/>
      <c r="RED229" s="324"/>
      <c r="REE229" s="324"/>
      <c r="REF229" s="324"/>
      <c r="REG229" s="324"/>
      <c r="REH229" s="324"/>
      <c r="REI229" s="324"/>
      <c r="REJ229" s="324"/>
      <c r="REK229" s="324"/>
      <c r="REL229" s="324"/>
      <c r="REM229" s="324"/>
      <c r="REN229" s="324"/>
      <c r="REO229" s="324"/>
      <c r="REP229" s="324"/>
      <c r="REQ229" s="324"/>
      <c r="RER229" s="324"/>
      <c r="RES229" s="324"/>
      <c r="RET229" s="324"/>
      <c r="REU229" s="324"/>
      <c r="REV229" s="324"/>
      <c r="REW229" s="324"/>
      <c r="REX229" s="324"/>
      <c r="REY229" s="324"/>
      <c r="REZ229" s="324"/>
      <c r="RFA229" s="324"/>
      <c r="RFB229" s="324"/>
      <c r="RFC229" s="324"/>
      <c r="RFD229" s="324"/>
      <c r="RFE229" s="324"/>
      <c r="RFF229" s="324"/>
      <c r="RFG229" s="324"/>
      <c r="RFH229" s="324"/>
      <c r="RFI229" s="324"/>
      <c r="RFJ229" s="324"/>
      <c r="RFK229" s="324"/>
      <c r="RFL229" s="324"/>
      <c r="RFM229" s="324"/>
      <c r="RFN229" s="324"/>
      <c r="RFO229" s="324"/>
      <c r="RFP229" s="324"/>
      <c r="RFQ229" s="324"/>
      <c r="RFR229" s="324"/>
      <c r="RFS229" s="324"/>
      <c r="RFT229" s="324"/>
      <c r="RFU229" s="324"/>
      <c r="RFV229" s="324"/>
      <c r="RFW229" s="324"/>
      <c r="RFX229" s="324"/>
      <c r="RFY229" s="324"/>
      <c r="RFZ229" s="324"/>
      <c r="RGA229" s="324"/>
      <c r="RGB229" s="324"/>
      <c r="RGC229" s="324"/>
      <c r="RGD229" s="324"/>
      <c r="RGE229" s="324"/>
      <c r="RGF229" s="324"/>
      <c r="RGG229" s="324"/>
      <c r="RGH229" s="324"/>
      <c r="RGI229" s="324"/>
      <c r="RGJ229" s="324"/>
      <c r="RGK229" s="324"/>
      <c r="RGL229" s="324"/>
      <c r="RGM229" s="324"/>
      <c r="RGN229" s="324"/>
      <c r="RGO229" s="324"/>
      <c r="RGP229" s="324"/>
      <c r="RGQ229" s="324"/>
      <c r="RGR229" s="324"/>
      <c r="RGS229" s="324"/>
      <c r="RGT229" s="324"/>
      <c r="RGU229" s="324"/>
      <c r="RGV229" s="324"/>
      <c r="RGW229" s="324"/>
      <c r="RGX229" s="324"/>
      <c r="RGY229" s="324"/>
      <c r="RGZ229" s="324"/>
      <c r="RHA229" s="324"/>
      <c r="RHB229" s="324"/>
      <c r="RHC229" s="324"/>
      <c r="RHD229" s="324"/>
      <c r="RHE229" s="324"/>
      <c r="RHF229" s="324"/>
      <c r="RHG229" s="324"/>
      <c r="RHH229" s="324"/>
      <c r="RHI229" s="324"/>
      <c r="RHJ229" s="324"/>
      <c r="RHK229" s="324"/>
      <c r="RHL229" s="324"/>
      <c r="RHM229" s="324"/>
      <c r="RHN229" s="324"/>
      <c r="RHO229" s="324"/>
      <c r="RHP229" s="324"/>
      <c r="RHQ229" s="324"/>
      <c r="RHR229" s="324"/>
      <c r="RHS229" s="324"/>
      <c r="RHT229" s="324"/>
      <c r="RHU229" s="324"/>
      <c r="RHV229" s="324"/>
      <c r="RHW229" s="324"/>
      <c r="RHX229" s="324"/>
      <c r="RHY229" s="324"/>
      <c r="RHZ229" s="324"/>
      <c r="RIA229" s="324"/>
      <c r="RIB229" s="324"/>
      <c r="RIC229" s="324"/>
      <c r="RID229" s="324"/>
      <c r="RIE229" s="324"/>
      <c r="RIF229" s="324"/>
      <c r="RIG229" s="324"/>
      <c r="RIH229" s="324"/>
      <c r="RII229" s="324"/>
      <c r="RIJ229" s="324"/>
      <c r="RIK229" s="324"/>
      <c r="RIL229" s="324"/>
      <c r="RIM229" s="324"/>
      <c r="RIN229" s="324"/>
      <c r="RIO229" s="324"/>
      <c r="RIP229" s="324"/>
      <c r="RIQ229" s="324"/>
      <c r="RIR229" s="324"/>
      <c r="RIS229" s="324"/>
      <c r="RIT229" s="324"/>
      <c r="RIU229" s="324"/>
      <c r="RIV229" s="324"/>
      <c r="RIW229" s="324"/>
      <c r="RIX229" s="324"/>
      <c r="RIY229" s="324"/>
      <c r="RIZ229" s="324"/>
      <c r="RJA229" s="324"/>
      <c r="RJB229" s="324"/>
      <c r="RJC229" s="324"/>
      <c r="RJD229" s="324"/>
      <c r="RJE229" s="324"/>
      <c r="RJF229" s="324"/>
      <c r="RJG229" s="324"/>
      <c r="RJH229" s="324"/>
      <c r="RJI229" s="324"/>
      <c r="RJJ229" s="324"/>
      <c r="RJK229" s="324"/>
      <c r="RJL229" s="324"/>
      <c r="RJM229" s="324"/>
      <c r="RJN229" s="324"/>
      <c r="RJO229" s="324"/>
      <c r="RJP229" s="324"/>
      <c r="RJQ229" s="324"/>
      <c r="RJR229" s="324"/>
      <c r="RJS229" s="324"/>
      <c r="RJT229" s="324"/>
      <c r="RJU229" s="324"/>
      <c r="RJV229" s="324"/>
      <c r="RJW229" s="324"/>
      <c r="RJX229" s="324"/>
      <c r="RJY229" s="324"/>
      <c r="RJZ229" s="324"/>
      <c r="RKA229" s="324"/>
      <c r="RKB229" s="324"/>
      <c r="RKC229" s="324"/>
      <c r="RKD229" s="324"/>
      <c r="RKE229" s="324"/>
      <c r="RKF229" s="324"/>
      <c r="RKG229" s="324"/>
      <c r="RKH229" s="324"/>
      <c r="RKI229" s="324"/>
      <c r="RKJ229" s="324"/>
      <c r="RKK229" s="324"/>
      <c r="RKL229" s="324"/>
      <c r="RKM229" s="324"/>
      <c r="RKN229" s="324"/>
      <c r="RKO229" s="324"/>
      <c r="RKP229" s="324"/>
      <c r="RKQ229" s="324"/>
      <c r="RKR229" s="324"/>
      <c r="RKS229" s="324"/>
      <c r="RKT229" s="324"/>
      <c r="RKU229" s="324"/>
      <c r="RKV229" s="324"/>
      <c r="RKW229" s="324"/>
      <c r="RKX229" s="324"/>
      <c r="RKY229" s="324"/>
      <c r="RKZ229" s="324"/>
      <c r="RLA229" s="324"/>
      <c r="RLB229" s="324"/>
      <c r="RLC229" s="324"/>
      <c r="RLD229" s="324"/>
      <c r="RLE229" s="324"/>
      <c r="RLF229" s="324"/>
      <c r="RLG229" s="324"/>
      <c r="RLH229" s="324"/>
      <c r="RLI229" s="324"/>
      <c r="RLJ229" s="324"/>
      <c r="RLK229" s="324"/>
      <c r="RLL229" s="324"/>
      <c r="RLM229" s="324"/>
      <c r="RLN229" s="324"/>
      <c r="RLO229" s="324"/>
      <c r="RLP229" s="324"/>
      <c r="RLQ229" s="324"/>
      <c r="RLR229" s="324"/>
      <c r="RLS229" s="324"/>
      <c r="RLT229" s="324"/>
      <c r="RLU229" s="324"/>
      <c r="RLV229" s="324"/>
      <c r="RLW229" s="324"/>
      <c r="RLX229" s="324"/>
      <c r="RLY229" s="324"/>
      <c r="RLZ229" s="324"/>
      <c r="RMA229" s="324"/>
      <c r="RMB229" s="324"/>
      <c r="RMC229" s="324"/>
      <c r="RMD229" s="324"/>
      <c r="RME229" s="324"/>
      <c r="RMF229" s="324"/>
      <c r="RMG229" s="324"/>
      <c r="RMH229" s="324"/>
      <c r="RMI229" s="324"/>
      <c r="RMJ229" s="324"/>
      <c r="RMK229" s="324"/>
      <c r="RML229" s="324"/>
      <c r="RMM229" s="324"/>
      <c r="RMN229" s="324"/>
      <c r="RMO229" s="324"/>
      <c r="RMP229" s="324"/>
      <c r="RMQ229" s="324"/>
      <c r="RMR229" s="324"/>
      <c r="RMS229" s="324"/>
      <c r="RMT229" s="324"/>
      <c r="RMU229" s="324"/>
      <c r="RMV229" s="324"/>
      <c r="RMW229" s="324"/>
      <c r="RMX229" s="324"/>
      <c r="RMY229" s="324"/>
      <c r="RMZ229" s="324"/>
      <c r="RNA229" s="324"/>
      <c r="RNB229" s="324"/>
      <c r="RNC229" s="324"/>
      <c r="RND229" s="324"/>
      <c r="RNE229" s="324"/>
      <c r="RNF229" s="324"/>
      <c r="RNG229" s="324"/>
      <c r="RNH229" s="324"/>
      <c r="RNI229" s="324"/>
      <c r="RNJ229" s="324"/>
      <c r="RNK229" s="324"/>
      <c r="RNL229" s="324"/>
      <c r="RNM229" s="324"/>
      <c r="RNN229" s="324"/>
      <c r="RNO229" s="324"/>
      <c r="RNP229" s="324"/>
      <c r="RNQ229" s="324"/>
      <c r="RNR229" s="324"/>
      <c r="RNS229" s="324"/>
      <c r="RNT229" s="324"/>
      <c r="RNU229" s="324"/>
      <c r="RNV229" s="324"/>
      <c r="RNW229" s="324"/>
      <c r="RNX229" s="324"/>
      <c r="RNY229" s="324"/>
      <c r="RNZ229" s="324"/>
      <c r="ROA229" s="324"/>
      <c r="ROB229" s="324"/>
      <c r="ROC229" s="324"/>
      <c r="ROD229" s="324"/>
      <c r="ROE229" s="324"/>
      <c r="ROF229" s="324"/>
      <c r="ROG229" s="324"/>
      <c r="ROH229" s="324"/>
      <c r="ROI229" s="324"/>
      <c r="ROJ229" s="324"/>
      <c r="ROK229" s="324"/>
      <c r="ROL229" s="324"/>
      <c r="ROM229" s="324"/>
      <c r="RON229" s="324"/>
      <c r="ROO229" s="324"/>
      <c r="ROP229" s="324"/>
      <c r="ROQ229" s="324"/>
      <c r="ROR229" s="324"/>
      <c r="ROS229" s="324"/>
      <c r="ROT229" s="324"/>
      <c r="ROU229" s="324"/>
      <c r="ROV229" s="324"/>
      <c r="ROW229" s="324"/>
      <c r="ROX229" s="324"/>
      <c r="ROY229" s="324"/>
      <c r="ROZ229" s="324"/>
      <c r="RPA229" s="324"/>
      <c r="RPB229" s="324"/>
      <c r="RPC229" s="324"/>
      <c r="RPD229" s="324"/>
      <c r="RPE229" s="324"/>
      <c r="RPF229" s="324"/>
      <c r="RPG229" s="324"/>
      <c r="RPH229" s="324"/>
      <c r="RPI229" s="324"/>
      <c r="RPJ229" s="324"/>
      <c r="RPK229" s="324"/>
      <c r="RPL229" s="324"/>
      <c r="RPM229" s="324"/>
      <c r="RPN229" s="324"/>
      <c r="RPO229" s="324"/>
      <c r="RPP229" s="324"/>
      <c r="RPQ229" s="324"/>
      <c r="RPR229" s="324"/>
      <c r="RPS229" s="324"/>
      <c r="RPT229" s="324"/>
      <c r="RPU229" s="324"/>
      <c r="RPV229" s="324"/>
      <c r="RPW229" s="324"/>
      <c r="RPX229" s="324"/>
      <c r="RPY229" s="324"/>
      <c r="RPZ229" s="324"/>
      <c r="RQA229" s="324"/>
      <c r="RQB229" s="324"/>
      <c r="RQC229" s="324"/>
      <c r="RQD229" s="324"/>
      <c r="RQE229" s="324"/>
      <c r="RQF229" s="324"/>
      <c r="RQG229" s="324"/>
      <c r="RQH229" s="324"/>
      <c r="RQI229" s="324"/>
      <c r="RQJ229" s="324"/>
      <c r="RQK229" s="324"/>
      <c r="RQL229" s="324"/>
      <c r="RQM229" s="324"/>
      <c r="RQN229" s="324"/>
      <c r="RQO229" s="324"/>
      <c r="RQP229" s="324"/>
      <c r="RQQ229" s="324"/>
      <c r="RQR229" s="324"/>
      <c r="RQS229" s="324"/>
      <c r="RQT229" s="324"/>
      <c r="RQU229" s="324"/>
      <c r="RQV229" s="324"/>
      <c r="RQW229" s="324"/>
      <c r="RQX229" s="324"/>
      <c r="RQY229" s="324"/>
      <c r="RQZ229" s="324"/>
      <c r="RRA229" s="324"/>
      <c r="RRB229" s="324"/>
      <c r="RRC229" s="324"/>
      <c r="RRD229" s="324"/>
      <c r="RRE229" s="324"/>
      <c r="RRF229" s="324"/>
      <c r="RRG229" s="324"/>
      <c r="RRH229" s="324"/>
      <c r="RRI229" s="324"/>
      <c r="RRJ229" s="324"/>
      <c r="RRK229" s="324"/>
      <c r="RRL229" s="324"/>
      <c r="RRM229" s="324"/>
      <c r="RRN229" s="324"/>
      <c r="RRO229" s="324"/>
      <c r="RRP229" s="324"/>
      <c r="RRQ229" s="324"/>
      <c r="RRR229" s="324"/>
      <c r="RRS229" s="324"/>
      <c r="RRT229" s="324"/>
      <c r="RRU229" s="324"/>
      <c r="RRV229" s="324"/>
      <c r="RRW229" s="324"/>
      <c r="RRX229" s="324"/>
      <c r="RRY229" s="324"/>
      <c r="RRZ229" s="324"/>
      <c r="RSA229" s="324"/>
      <c r="RSB229" s="324"/>
      <c r="RSC229" s="324"/>
      <c r="RSD229" s="324"/>
      <c r="RSE229" s="324"/>
      <c r="RSF229" s="324"/>
      <c r="RSG229" s="324"/>
      <c r="RSH229" s="324"/>
      <c r="RSI229" s="324"/>
      <c r="RSJ229" s="324"/>
      <c r="RSK229" s="324"/>
      <c r="RSL229" s="324"/>
      <c r="RSM229" s="324"/>
      <c r="RSN229" s="324"/>
      <c r="RSO229" s="324"/>
      <c r="RSP229" s="324"/>
      <c r="RSQ229" s="324"/>
      <c r="RSR229" s="324"/>
      <c r="RSS229" s="324"/>
      <c r="RST229" s="324"/>
      <c r="RSU229" s="324"/>
      <c r="RSV229" s="324"/>
      <c r="RSW229" s="324"/>
      <c r="RSX229" s="324"/>
      <c r="RSY229" s="324"/>
      <c r="RSZ229" s="324"/>
      <c r="RTA229" s="324"/>
      <c r="RTB229" s="324"/>
      <c r="RTC229" s="324"/>
      <c r="RTD229" s="324"/>
      <c r="RTE229" s="324"/>
      <c r="RTF229" s="324"/>
      <c r="RTG229" s="324"/>
      <c r="RTH229" s="324"/>
      <c r="RTI229" s="324"/>
      <c r="RTJ229" s="324"/>
      <c r="RTK229" s="324"/>
      <c r="RTL229" s="324"/>
      <c r="RTM229" s="324"/>
      <c r="RTN229" s="324"/>
      <c r="RTO229" s="324"/>
      <c r="RTP229" s="324"/>
      <c r="RTQ229" s="324"/>
      <c r="RTR229" s="324"/>
      <c r="RTS229" s="324"/>
      <c r="RTT229" s="324"/>
      <c r="RTU229" s="324"/>
      <c r="RTV229" s="324"/>
      <c r="RTW229" s="324"/>
      <c r="RTX229" s="324"/>
      <c r="RTY229" s="324"/>
      <c r="RTZ229" s="324"/>
      <c r="RUA229" s="324"/>
      <c r="RUB229" s="324"/>
      <c r="RUC229" s="324"/>
      <c r="RUD229" s="324"/>
      <c r="RUE229" s="324"/>
      <c r="RUF229" s="324"/>
      <c r="RUG229" s="324"/>
      <c r="RUH229" s="324"/>
      <c r="RUI229" s="324"/>
      <c r="RUJ229" s="324"/>
      <c r="RUK229" s="324"/>
      <c r="RUL229" s="324"/>
      <c r="RUM229" s="324"/>
      <c r="RUN229" s="324"/>
      <c r="RUO229" s="324"/>
      <c r="RUP229" s="324"/>
      <c r="RUQ229" s="324"/>
      <c r="RUR229" s="324"/>
      <c r="RUS229" s="324"/>
      <c r="RUT229" s="324"/>
      <c r="RUU229" s="324"/>
      <c r="RUV229" s="324"/>
      <c r="RUW229" s="324"/>
      <c r="RUX229" s="324"/>
      <c r="RUY229" s="324"/>
      <c r="RUZ229" s="324"/>
      <c r="RVA229" s="324"/>
      <c r="RVB229" s="324"/>
      <c r="RVC229" s="324"/>
      <c r="RVD229" s="324"/>
      <c r="RVE229" s="324"/>
      <c r="RVF229" s="324"/>
      <c r="RVG229" s="324"/>
      <c r="RVH229" s="324"/>
      <c r="RVI229" s="324"/>
      <c r="RVJ229" s="324"/>
      <c r="RVK229" s="324"/>
      <c r="RVL229" s="324"/>
      <c r="RVM229" s="324"/>
      <c r="RVN229" s="324"/>
      <c r="RVO229" s="324"/>
      <c r="RVP229" s="324"/>
      <c r="RVQ229" s="324"/>
      <c r="RVR229" s="324"/>
      <c r="RVS229" s="324"/>
      <c r="RVT229" s="324"/>
      <c r="RVU229" s="324"/>
      <c r="RVV229" s="324"/>
      <c r="RVW229" s="324"/>
      <c r="RVX229" s="324"/>
      <c r="RVY229" s="324"/>
      <c r="RVZ229" s="324"/>
      <c r="RWA229" s="324"/>
      <c r="RWB229" s="324"/>
      <c r="RWC229" s="324"/>
      <c r="RWD229" s="324"/>
      <c r="RWE229" s="324"/>
      <c r="RWF229" s="324"/>
      <c r="RWG229" s="324"/>
      <c r="RWH229" s="324"/>
      <c r="RWI229" s="324"/>
      <c r="RWJ229" s="324"/>
      <c r="RWK229" s="324"/>
      <c r="RWL229" s="324"/>
      <c r="RWM229" s="324"/>
      <c r="RWN229" s="324"/>
      <c r="RWO229" s="324"/>
      <c r="RWP229" s="324"/>
      <c r="RWQ229" s="324"/>
      <c r="RWR229" s="324"/>
      <c r="RWS229" s="324"/>
      <c r="RWT229" s="324"/>
      <c r="RWU229" s="324"/>
      <c r="RWV229" s="324"/>
      <c r="RWW229" s="324"/>
      <c r="RWX229" s="324"/>
      <c r="RWY229" s="324"/>
      <c r="RWZ229" s="324"/>
      <c r="RXA229" s="324"/>
      <c r="RXB229" s="324"/>
      <c r="RXC229" s="324"/>
      <c r="RXD229" s="324"/>
      <c r="RXE229" s="324"/>
      <c r="RXF229" s="324"/>
      <c r="RXG229" s="324"/>
      <c r="RXH229" s="324"/>
      <c r="RXI229" s="324"/>
      <c r="RXJ229" s="324"/>
      <c r="RXK229" s="324"/>
      <c r="RXL229" s="324"/>
      <c r="RXM229" s="324"/>
      <c r="RXN229" s="324"/>
      <c r="RXO229" s="324"/>
      <c r="RXP229" s="324"/>
      <c r="RXQ229" s="324"/>
      <c r="RXR229" s="324"/>
      <c r="RXS229" s="324"/>
      <c r="RXT229" s="324"/>
      <c r="RXU229" s="324"/>
      <c r="RXV229" s="324"/>
      <c r="RXW229" s="324"/>
      <c r="RXX229" s="324"/>
      <c r="RXY229" s="324"/>
      <c r="RXZ229" s="324"/>
      <c r="RYA229" s="324"/>
      <c r="RYB229" s="324"/>
      <c r="RYC229" s="324"/>
      <c r="RYD229" s="324"/>
      <c r="RYE229" s="324"/>
      <c r="RYF229" s="324"/>
      <c r="RYG229" s="324"/>
      <c r="RYH229" s="324"/>
      <c r="RYI229" s="324"/>
      <c r="RYJ229" s="324"/>
      <c r="RYK229" s="324"/>
      <c r="RYL229" s="324"/>
      <c r="RYM229" s="324"/>
      <c r="RYN229" s="324"/>
      <c r="RYO229" s="324"/>
      <c r="RYP229" s="324"/>
      <c r="RYQ229" s="324"/>
      <c r="RYR229" s="324"/>
      <c r="RYS229" s="324"/>
      <c r="RYT229" s="324"/>
      <c r="RYU229" s="324"/>
      <c r="RYV229" s="324"/>
      <c r="RYW229" s="324"/>
      <c r="RYX229" s="324"/>
      <c r="RYY229" s="324"/>
      <c r="RYZ229" s="324"/>
      <c r="RZA229" s="324"/>
      <c r="RZB229" s="324"/>
      <c r="RZC229" s="324"/>
      <c r="RZD229" s="324"/>
      <c r="RZE229" s="324"/>
      <c r="RZF229" s="324"/>
      <c r="RZG229" s="324"/>
      <c r="RZH229" s="324"/>
      <c r="RZI229" s="324"/>
      <c r="RZJ229" s="324"/>
      <c r="RZK229" s="324"/>
      <c r="RZL229" s="324"/>
      <c r="RZM229" s="324"/>
      <c r="RZN229" s="324"/>
      <c r="RZO229" s="324"/>
      <c r="RZP229" s="324"/>
      <c r="RZQ229" s="324"/>
      <c r="RZR229" s="324"/>
      <c r="RZS229" s="324"/>
      <c r="RZT229" s="324"/>
      <c r="RZU229" s="324"/>
      <c r="RZV229" s="324"/>
      <c r="RZW229" s="324"/>
      <c r="RZX229" s="324"/>
      <c r="RZY229" s="324"/>
      <c r="RZZ229" s="324"/>
      <c r="SAA229" s="324"/>
      <c r="SAB229" s="324"/>
      <c r="SAC229" s="324"/>
      <c r="SAD229" s="324"/>
      <c r="SAE229" s="324"/>
      <c r="SAF229" s="324"/>
      <c r="SAG229" s="324"/>
      <c r="SAH229" s="324"/>
      <c r="SAI229" s="324"/>
      <c r="SAJ229" s="324"/>
      <c r="SAK229" s="324"/>
      <c r="SAL229" s="324"/>
      <c r="SAM229" s="324"/>
      <c r="SAN229" s="324"/>
      <c r="SAO229" s="324"/>
      <c r="SAP229" s="324"/>
      <c r="SAQ229" s="324"/>
      <c r="SAR229" s="324"/>
      <c r="SAS229" s="324"/>
      <c r="SAT229" s="324"/>
      <c r="SAU229" s="324"/>
      <c r="SAV229" s="324"/>
      <c r="SAW229" s="324"/>
      <c r="SAX229" s="324"/>
      <c r="SAY229" s="324"/>
      <c r="SAZ229" s="324"/>
      <c r="SBA229" s="324"/>
      <c r="SBB229" s="324"/>
      <c r="SBC229" s="324"/>
      <c r="SBD229" s="324"/>
      <c r="SBE229" s="324"/>
      <c r="SBF229" s="324"/>
      <c r="SBG229" s="324"/>
      <c r="SBH229" s="324"/>
      <c r="SBI229" s="324"/>
      <c r="SBJ229" s="324"/>
      <c r="SBK229" s="324"/>
      <c r="SBL229" s="324"/>
      <c r="SBM229" s="324"/>
      <c r="SBN229" s="324"/>
      <c r="SBO229" s="324"/>
      <c r="SBP229" s="324"/>
      <c r="SBQ229" s="324"/>
      <c r="SBR229" s="324"/>
      <c r="SBS229" s="324"/>
      <c r="SBT229" s="324"/>
      <c r="SBU229" s="324"/>
      <c r="SBV229" s="324"/>
      <c r="SBW229" s="324"/>
      <c r="SBX229" s="324"/>
      <c r="SBY229" s="324"/>
      <c r="SBZ229" s="324"/>
      <c r="SCA229" s="324"/>
      <c r="SCB229" s="324"/>
      <c r="SCC229" s="324"/>
      <c r="SCD229" s="324"/>
      <c r="SCE229" s="324"/>
      <c r="SCF229" s="324"/>
      <c r="SCG229" s="324"/>
      <c r="SCH229" s="324"/>
      <c r="SCI229" s="324"/>
      <c r="SCJ229" s="324"/>
      <c r="SCK229" s="324"/>
      <c r="SCL229" s="324"/>
      <c r="SCM229" s="324"/>
      <c r="SCN229" s="324"/>
      <c r="SCO229" s="324"/>
      <c r="SCP229" s="324"/>
      <c r="SCQ229" s="324"/>
      <c r="SCR229" s="324"/>
      <c r="SCS229" s="324"/>
      <c r="SCT229" s="324"/>
      <c r="SCU229" s="324"/>
      <c r="SCV229" s="324"/>
      <c r="SCW229" s="324"/>
      <c r="SCX229" s="324"/>
      <c r="SCY229" s="324"/>
      <c r="SCZ229" s="324"/>
      <c r="SDA229" s="324"/>
      <c r="SDB229" s="324"/>
      <c r="SDC229" s="324"/>
      <c r="SDD229" s="324"/>
      <c r="SDE229" s="324"/>
      <c r="SDF229" s="324"/>
      <c r="SDG229" s="324"/>
      <c r="SDH229" s="324"/>
      <c r="SDI229" s="324"/>
      <c r="SDJ229" s="324"/>
      <c r="SDK229" s="324"/>
      <c r="SDL229" s="324"/>
      <c r="SDM229" s="324"/>
      <c r="SDN229" s="324"/>
      <c r="SDO229" s="324"/>
      <c r="SDP229" s="324"/>
      <c r="SDQ229" s="324"/>
      <c r="SDR229" s="324"/>
      <c r="SDS229" s="324"/>
      <c r="SDT229" s="324"/>
      <c r="SDU229" s="324"/>
      <c r="SDV229" s="324"/>
      <c r="SDW229" s="324"/>
      <c r="SDX229" s="324"/>
      <c r="SDY229" s="324"/>
      <c r="SDZ229" s="324"/>
      <c r="SEA229" s="324"/>
      <c r="SEB229" s="324"/>
      <c r="SEC229" s="324"/>
      <c r="SED229" s="324"/>
      <c r="SEE229" s="324"/>
      <c r="SEF229" s="324"/>
      <c r="SEG229" s="324"/>
      <c r="SEH229" s="324"/>
      <c r="SEI229" s="324"/>
      <c r="SEJ229" s="324"/>
      <c r="SEK229" s="324"/>
      <c r="SEL229" s="324"/>
      <c r="SEM229" s="324"/>
      <c r="SEN229" s="324"/>
      <c r="SEO229" s="324"/>
      <c r="SEP229" s="324"/>
      <c r="SEQ229" s="324"/>
      <c r="SER229" s="324"/>
      <c r="SES229" s="324"/>
      <c r="SET229" s="324"/>
      <c r="SEU229" s="324"/>
      <c r="SEV229" s="324"/>
      <c r="SEW229" s="324"/>
      <c r="SEX229" s="324"/>
      <c r="SEY229" s="324"/>
      <c r="SEZ229" s="324"/>
      <c r="SFA229" s="324"/>
      <c r="SFB229" s="324"/>
      <c r="SFC229" s="324"/>
      <c r="SFD229" s="324"/>
      <c r="SFE229" s="324"/>
      <c r="SFF229" s="324"/>
      <c r="SFG229" s="324"/>
      <c r="SFH229" s="324"/>
      <c r="SFI229" s="324"/>
      <c r="SFJ229" s="324"/>
      <c r="SFK229" s="324"/>
      <c r="SFL229" s="324"/>
      <c r="SFM229" s="324"/>
      <c r="SFN229" s="324"/>
      <c r="SFO229" s="324"/>
      <c r="SFP229" s="324"/>
      <c r="SFQ229" s="324"/>
      <c r="SFR229" s="324"/>
      <c r="SFS229" s="324"/>
      <c r="SFT229" s="324"/>
      <c r="SFU229" s="324"/>
      <c r="SFV229" s="324"/>
      <c r="SFW229" s="324"/>
      <c r="SFX229" s="324"/>
      <c r="SFY229" s="324"/>
      <c r="SFZ229" s="324"/>
      <c r="SGA229" s="324"/>
      <c r="SGB229" s="324"/>
      <c r="SGC229" s="324"/>
      <c r="SGD229" s="324"/>
      <c r="SGE229" s="324"/>
      <c r="SGF229" s="324"/>
      <c r="SGG229" s="324"/>
      <c r="SGH229" s="324"/>
      <c r="SGI229" s="324"/>
      <c r="SGJ229" s="324"/>
      <c r="SGK229" s="324"/>
      <c r="SGL229" s="324"/>
      <c r="SGM229" s="324"/>
      <c r="SGN229" s="324"/>
      <c r="SGO229" s="324"/>
      <c r="SGP229" s="324"/>
      <c r="SGQ229" s="324"/>
      <c r="SGR229" s="324"/>
      <c r="SGS229" s="324"/>
      <c r="SGT229" s="324"/>
      <c r="SGU229" s="324"/>
      <c r="SGV229" s="324"/>
      <c r="SGW229" s="324"/>
      <c r="SGX229" s="324"/>
      <c r="SGY229" s="324"/>
      <c r="SGZ229" s="324"/>
      <c r="SHA229" s="324"/>
      <c r="SHB229" s="324"/>
      <c r="SHC229" s="324"/>
      <c r="SHD229" s="324"/>
      <c r="SHE229" s="324"/>
      <c r="SHF229" s="324"/>
      <c r="SHG229" s="324"/>
      <c r="SHH229" s="324"/>
      <c r="SHI229" s="324"/>
      <c r="SHJ229" s="324"/>
      <c r="SHK229" s="324"/>
      <c r="SHL229" s="324"/>
      <c r="SHM229" s="324"/>
      <c r="SHN229" s="324"/>
      <c r="SHO229" s="324"/>
      <c r="SHP229" s="324"/>
      <c r="SHQ229" s="324"/>
      <c r="SHR229" s="324"/>
      <c r="SHS229" s="324"/>
      <c r="SHT229" s="324"/>
      <c r="SHU229" s="324"/>
      <c r="SHV229" s="324"/>
      <c r="SHW229" s="324"/>
      <c r="SHX229" s="324"/>
      <c r="SHY229" s="324"/>
      <c r="SHZ229" s="324"/>
      <c r="SIA229" s="324"/>
      <c r="SIB229" s="324"/>
      <c r="SIC229" s="324"/>
      <c r="SID229" s="324"/>
      <c r="SIE229" s="324"/>
      <c r="SIF229" s="324"/>
      <c r="SIG229" s="324"/>
      <c r="SIH229" s="324"/>
      <c r="SII229" s="324"/>
      <c r="SIJ229" s="324"/>
      <c r="SIK229" s="324"/>
      <c r="SIL229" s="324"/>
      <c r="SIM229" s="324"/>
      <c r="SIN229" s="324"/>
      <c r="SIO229" s="324"/>
      <c r="SIP229" s="324"/>
      <c r="SIQ229" s="324"/>
      <c r="SIR229" s="324"/>
      <c r="SIS229" s="324"/>
      <c r="SIT229" s="324"/>
      <c r="SIU229" s="324"/>
      <c r="SIV229" s="324"/>
      <c r="SIW229" s="324"/>
      <c r="SIX229" s="324"/>
      <c r="SIY229" s="324"/>
      <c r="SIZ229" s="324"/>
      <c r="SJA229" s="324"/>
      <c r="SJB229" s="324"/>
      <c r="SJC229" s="324"/>
      <c r="SJD229" s="324"/>
      <c r="SJE229" s="324"/>
      <c r="SJF229" s="324"/>
      <c r="SJG229" s="324"/>
      <c r="SJH229" s="324"/>
      <c r="SJI229" s="324"/>
      <c r="SJJ229" s="324"/>
      <c r="SJK229" s="324"/>
      <c r="SJL229" s="324"/>
      <c r="SJM229" s="324"/>
      <c r="SJN229" s="324"/>
      <c r="SJO229" s="324"/>
      <c r="SJP229" s="324"/>
      <c r="SJQ229" s="324"/>
      <c r="SJR229" s="324"/>
      <c r="SJS229" s="324"/>
      <c r="SJT229" s="324"/>
      <c r="SJU229" s="324"/>
      <c r="SJV229" s="324"/>
      <c r="SJW229" s="324"/>
      <c r="SJX229" s="324"/>
      <c r="SJY229" s="324"/>
      <c r="SJZ229" s="324"/>
      <c r="SKA229" s="324"/>
      <c r="SKB229" s="324"/>
      <c r="SKC229" s="324"/>
      <c r="SKD229" s="324"/>
      <c r="SKE229" s="324"/>
      <c r="SKF229" s="324"/>
      <c r="SKG229" s="324"/>
      <c r="SKH229" s="324"/>
      <c r="SKI229" s="324"/>
      <c r="SKJ229" s="324"/>
      <c r="SKK229" s="324"/>
      <c r="SKL229" s="324"/>
      <c r="SKM229" s="324"/>
      <c r="SKN229" s="324"/>
      <c r="SKO229" s="324"/>
      <c r="SKP229" s="324"/>
      <c r="SKQ229" s="324"/>
      <c r="SKR229" s="324"/>
      <c r="SKS229" s="324"/>
      <c r="SKT229" s="324"/>
      <c r="SKU229" s="324"/>
      <c r="SKV229" s="324"/>
      <c r="SKW229" s="324"/>
      <c r="SKX229" s="324"/>
      <c r="SKY229" s="324"/>
      <c r="SKZ229" s="324"/>
      <c r="SLA229" s="324"/>
      <c r="SLB229" s="324"/>
      <c r="SLC229" s="324"/>
      <c r="SLD229" s="324"/>
      <c r="SLE229" s="324"/>
      <c r="SLF229" s="324"/>
      <c r="SLG229" s="324"/>
      <c r="SLH229" s="324"/>
      <c r="SLI229" s="324"/>
      <c r="SLJ229" s="324"/>
      <c r="SLK229" s="324"/>
      <c r="SLL229" s="324"/>
      <c r="SLM229" s="324"/>
      <c r="SLN229" s="324"/>
      <c r="SLO229" s="324"/>
      <c r="SLP229" s="324"/>
      <c r="SLQ229" s="324"/>
      <c r="SLR229" s="324"/>
      <c r="SLS229" s="324"/>
      <c r="SLT229" s="324"/>
      <c r="SLU229" s="324"/>
      <c r="SLV229" s="324"/>
      <c r="SLW229" s="324"/>
      <c r="SLX229" s="324"/>
      <c r="SLY229" s="324"/>
      <c r="SLZ229" s="324"/>
      <c r="SMA229" s="324"/>
      <c r="SMB229" s="324"/>
      <c r="SMC229" s="324"/>
      <c r="SMD229" s="324"/>
      <c r="SME229" s="324"/>
      <c r="SMF229" s="324"/>
      <c r="SMG229" s="324"/>
      <c r="SMH229" s="324"/>
      <c r="SMI229" s="324"/>
      <c r="SMJ229" s="324"/>
      <c r="SMK229" s="324"/>
      <c r="SML229" s="324"/>
      <c r="SMM229" s="324"/>
      <c r="SMN229" s="324"/>
      <c r="SMO229" s="324"/>
      <c r="SMP229" s="324"/>
      <c r="SMQ229" s="324"/>
      <c r="SMR229" s="324"/>
      <c r="SMS229" s="324"/>
      <c r="SMT229" s="324"/>
      <c r="SMU229" s="324"/>
      <c r="SMV229" s="324"/>
      <c r="SMW229" s="324"/>
      <c r="SMX229" s="324"/>
      <c r="SMY229" s="324"/>
      <c r="SMZ229" s="324"/>
      <c r="SNA229" s="324"/>
      <c r="SNB229" s="324"/>
      <c r="SNC229" s="324"/>
      <c r="SND229" s="324"/>
      <c r="SNE229" s="324"/>
      <c r="SNF229" s="324"/>
      <c r="SNG229" s="324"/>
      <c r="SNH229" s="324"/>
      <c r="SNI229" s="324"/>
      <c r="SNJ229" s="324"/>
      <c r="SNK229" s="324"/>
      <c r="SNL229" s="324"/>
      <c r="SNM229" s="324"/>
      <c r="SNN229" s="324"/>
      <c r="SNO229" s="324"/>
      <c r="SNP229" s="324"/>
      <c r="SNQ229" s="324"/>
      <c r="SNR229" s="324"/>
      <c r="SNS229" s="324"/>
      <c r="SNT229" s="324"/>
      <c r="SNU229" s="324"/>
      <c r="SNV229" s="324"/>
      <c r="SNW229" s="324"/>
      <c r="SNX229" s="324"/>
      <c r="SNY229" s="324"/>
      <c r="SNZ229" s="324"/>
      <c r="SOA229" s="324"/>
      <c r="SOB229" s="324"/>
      <c r="SOC229" s="324"/>
      <c r="SOD229" s="324"/>
      <c r="SOE229" s="324"/>
      <c r="SOF229" s="324"/>
      <c r="SOG229" s="324"/>
      <c r="SOH229" s="324"/>
      <c r="SOI229" s="324"/>
      <c r="SOJ229" s="324"/>
      <c r="SOK229" s="324"/>
      <c r="SOL229" s="324"/>
      <c r="SOM229" s="324"/>
      <c r="SON229" s="324"/>
      <c r="SOO229" s="324"/>
      <c r="SOP229" s="324"/>
      <c r="SOQ229" s="324"/>
      <c r="SOR229" s="324"/>
      <c r="SOS229" s="324"/>
      <c r="SOT229" s="324"/>
      <c r="SOU229" s="324"/>
      <c r="SOV229" s="324"/>
      <c r="SOW229" s="324"/>
      <c r="SOX229" s="324"/>
      <c r="SOY229" s="324"/>
      <c r="SOZ229" s="324"/>
      <c r="SPA229" s="324"/>
      <c r="SPB229" s="324"/>
      <c r="SPC229" s="324"/>
      <c r="SPD229" s="324"/>
      <c r="SPE229" s="324"/>
      <c r="SPF229" s="324"/>
      <c r="SPG229" s="324"/>
      <c r="SPH229" s="324"/>
      <c r="SPI229" s="324"/>
      <c r="SPJ229" s="324"/>
      <c r="SPK229" s="324"/>
      <c r="SPL229" s="324"/>
      <c r="SPM229" s="324"/>
      <c r="SPN229" s="324"/>
      <c r="SPO229" s="324"/>
      <c r="SPP229" s="324"/>
      <c r="SPQ229" s="324"/>
      <c r="SPR229" s="324"/>
      <c r="SPS229" s="324"/>
      <c r="SPT229" s="324"/>
      <c r="SPU229" s="324"/>
      <c r="SPV229" s="324"/>
      <c r="SPW229" s="324"/>
      <c r="SPX229" s="324"/>
      <c r="SPY229" s="324"/>
      <c r="SPZ229" s="324"/>
      <c r="SQA229" s="324"/>
      <c r="SQB229" s="324"/>
      <c r="SQC229" s="324"/>
      <c r="SQD229" s="324"/>
      <c r="SQE229" s="324"/>
      <c r="SQF229" s="324"/>
      <c r="SQG229" s="324"/>
      <c r="SQH229" s="324"/>
      <c r="SQI229" s="324"/>
      <c r="SQJ229" s="324"/>
      <c r="SQK229" s="324"/>
      <c r="SQL229" s="324"/>
      <c r="SQM229" s="324"/>
      <c r="SQN229" s="324"/>
      <c r="SQO229" s="324"/>
      <c r="SQP229" s="324"/>
      <c r="SQQ229" s="324"/>
      <c r="SQR229" s="324"/>
      <c r="SQS229" s="324"/>
      <c r="SQT229" s="324"/>
      <c r="SQU229" s="324"/>
      <c r="SQV229" s="324"/>
      <c r="SQW229" s="324"/>
      <c r="SQX229" s="324"/>
      <c r="SQY229" s="324"/>
      <c r="SQZ229" s="324"/>
      <c r="SRA229" s="324"/>
      <c r="SRB229" s="324"/>
      <c r="SRC229" s="324"/>
      <c r="SRD229" s="324"/>
      <c r="SRE229" s="324"/>
      <c r="SRF229" s="324"/>
      <c r="SRG229" s="324"/>
      <c r="SRH229" s="324"/>
      <c r="SRI229" s="324"/>
      <c r="SRJ229" s="324"/>
      <c r="SRK229" s="324"/>
      <c r="SRL229" s="324"/>
      <c r="SRM229" s="324"/>
      <c r="SRN229" s="324"/>
      <c r="SRO229" s="324"/>
      <c r="SRP229" s="324"/>
      <c r="SRQ229" s="324"/>
      <c r="SRR229" s="324"/>
      <c r="SRS229" s="324"/>
      <c r="SRT229" s="324"/>
      <c r="SRU229" s="324"/>
      <c r="SRV229" s="324"/>
      <c r="SRW229" s="324"/>
      <c r="SRX229" s="324"/>
      <c r="SRY229" s="324"/>
      <c r="SRZ229" s="324"/>
      <c r="SSA229" s="324"/>
      <c r="SSB229" s="324"/>
      <c r="SSC229" s="324"/>
      <c r="SSD229" s="324"/>
      <c r="SSE229" s="324"/>
      <c r="SSF229" s="324"/>
      <c r="SSG229" s="324"/>
      <c r="SSH229" s="324"/>
      <c r="SSI229" s="324"/>
      <c r="SSJ229" s="324"/>
      <c r="SSK229" s="324"/>
      <c r="SSL229" s="324"/>
      <c r="SSM229" s="324"/>
      <c r="SSN229" s="324"/>
      <c r="SSO229" s="324"/>
      <c r="SSP229" s="324"/>
      <c r="SSQ229" s="324"/>
      <c r="SSR229" s="324"/>
      <c r="SSS229" s="324"/>
      <c r="SST229" s="324"/>
      <c r="SSU229" s="324"/>
      <c r="SSV229" s="324"/>
      <c r="SSW229" s="324"/>
      <c r="SSX229" s="324"/>
      <c r="SSY229" s="324"/>
      <c r="SSZ229" s="324"/>
      <c r="STA229" s="324"/>
      <c r="STB229" s="324"/>
      <c r="STC229" s="324"/>
      <c r="STD229" s="324"/>
      <c r="STE229" s="324"/>
      <c r="STF229" s="324"/>
      <c r="STG229" s="324"/>
      <c r="STH229" s="324"/>
      <c r="STI229" s="324"/>
      <c r="STJ229" s="324"/>
      <c r="STK229" s="324"/>
      <c r="STL229" s="324"/>
      <c r="STM229" s="324"/>
      <c r="STN229" s="324"/>
      <c r="STO229" s="324"/>
      <c r="STP229" s="324"/>
      <c r="STQ229" s="324"/>
      <c r="STR229" s="324"/>
      <c r="STS229" s="324"/>
      <c r="STT229" s="324"/>
      <c r="STU229" s="324"/>
      <c r="STV229" s="324"/>
      <c r="STW229" s="324"/>
      <c r="STX229" s="324"/>
      <c r="STY229" s="324"/>
      <c r="STZ229" s="324"/>
      <c r="SUA229" s="324"/>
      <c r="SUB229" s="324"/>
      <c r="SUC229" s="324"/>
      <c r="SUD229" s="324"/>
      <c r="SUE229" s="324"/>
      <c r="SUF229" s="324"/>
      <c r="SUG229" s="324"/>
      <c r="SUH229" s="324"/>
      <c r="SUI229" s="324"/>
      <c r="SUJ229" s="324"/>
      <c r="SUK229" s="324"/>
      <c r="SUL229" s="324"/>
      <c r="SUM229" s="324"/>
      <c r="SUN229" s="324"/>
      <c r="SUO229" s="324"/>
      <c r="SUP229" s="324"/>
      <c r="SUQ229" s="324"/>
      <c r="SUR229" s="324"/>
      <c r="SUS229" s="324"/>
      <c r="SUT229" s="324"/>
      <c r="SUU229" s="324"/>
      <c r="SUV229" s="324"/>
      <c r="SUW229" s="324"/>
      <c r="SUX229" s="324"/>
      <c r="SUY229" s="324"/>
      <c r="SUZ229" s="324"/>
      <c r="SVA229" s="324"/>
      <c r="SVB229" s="324"/>
      <c r="SVC229" s="324"/>
      <c r="SVD229" s="324"/>
      <c r="SVE229" s="324"/>
      <c r="SVF229" s="324"/>
      <c r="SVG229" s="324"/>
      <c r="SVH229" s="324"/>
      <c r="SVI229" s="324"/>
      <c r="SVJ229" s="324"/>
      <c r="SVK229" s="324"/>
      <c r="SVL229" s="324"/>
      <c r="SVM229" s="324"/>
      <c r="SVN229" s="324"/>
      <c r="SVO229" s="324"/>
      <c r="SVP229" s="324"/>
      <c r="SVQ229" s="324"/>
      <c r="SVR229" s="324"/>
      <c r="SVS229" s="324"/>
      <c r="SVT229" s="324"/>
      <c r="SVU229" s="324"/>
      <c r="SVV229" s="324"/>
      <c r="SVW229" s="324"/>
      <c r="SVX229" s="324"/>
      <c r="SVY229" s="324"/>
      <c r="SVZ229" s="324"/>
      <c r="SWA229" s="324"/>
      <c r="SWB229" s="324"/>
      <c r="SWC229" s="324"/>
      <c r="SWD229" s="324"/>
      <c r="SWE229" s="324"/>
      <c r="SWF229" s="324"/>
      <c r="SWG229" s="324"/>
      <c r="SWH229" s="324"/>
      <c r="SWI229" s="324"/>
      <c r="SWJ229" s="324"/>
      <c r="SWK229" s="324"/>
      <c r="SWL229" s="324"/>
      <c r="SWM229" s="324"/>
      <c r="SWN229" s="324"/>
      <c r="SWO229" s="324"/>
      <c r="SWP229" s="324"/>
      <c r="SWQ229" s="324"/>
      <c r="SWR229" s="324"/>
      <c r="SWS229" s="324"/>
      <c r="SWT229" s="324"/>
      <c r="SWU229" s="324"/>
      <c r="SWV229" s="324"/>
      <c r="SWW229" s="324"/>
      <c r="SWX229" s="324"/>
      <c r="SWY229" s="324"/>
      <c r="SWZ229" s="324"/>
      <c r="SXA229" s="324"/>
      <c r="SXB229" s="324"/>
      <c r="SXC229" s="324"/>
      <c r="SXD229" s="324"/>
      <c r="SXE229" s="324"/>
      <c r="SXF229" s="324"/>
      <c r="SXG229" s="324"/>
      <c r="SXH229" s="324"/>
      <c r="SXI229" s="324"/>
      <c r="SXJ229" s="324"/>
      <c r="SXK229" s="324"/>
      <c r="SXL229" s="324"/>
      <c r="SXM229" s="324"/>
      <c r="SXN229" s="324"/>
      <c r="SXO229" s="324"/>
      <c r="SXP229" s="324"/>
      <c r="SXQ229" s="324"/>
      <c r="SXR229" s="324"/>
      <c r="SXS229" s="324"/>
      <c r="SXT229" s="324"/>
      <c r="SXU229" s="324"/>
      <c r="SXV229" s="324"/>
      <c r="SXW229" s="324"/>
      <c r="SXX229" s="324"/>
      <c r="SXY229" s="324"/>
      <c r="SXZ229" s="324"/>
      <c r="SYA229" s="324"/>
      <c r="SYB229" s="324"/>
      <c r="SYC229" s="324"/>
      <c r="SYD229" s="324"/>
      <c r="SYE229" s="324"/>
      <c r="SYF229" s="324"/>
      <c r="SYG229" s="324"/>
      <c r="SYH229" s="324"/>
      <c r="SYI229" s="324"/>
      <c r="SYJ229" s="324"/>
      <c r="SYK229" s="324"/>
      <c r="SYL229" s="324"/>
      <c r="SYM229" s="324"/>
      <c r="SYN229" s="324"/>
      <c r="SYO229" s="324"/>
      <c r="SYP229" s="324"/>
      <c r="SYQ229" s="324"/>
      <c r="SYR229" s="324"/>
      <c r="SYS229" s="324"/>
      <c r="SYT229" s="324"/>
      <c r="SYU229" s="324"/>
      <c r="SYV229" s="324"/>
      <c r="SYW229" s="324"/>
      <c r="SYX229" s="324"/>
      <c r="SYY229" s="324"/>
      <c r="SYZ229" s="324"/>
      <c r="SZA229" s="324"/>
      <c r="SZB229" s="324"/>
      <c r="SZC229" s="324"/>
      <c r="SZD229" s="324"/>
      <c r="SZE229" s="324"/>
      <c r="SZF229" s="324"/>
      <c r="SZG229" s="324"/>
      <c r="SZH229" s="324"/>
      <c r="SZI229" s="324"/>
      <c r="SZJ229" s="324"/>
      <c r="SZK229" s="324"/>
      <c r="SZL229" s="324"/>
      <c r="SZM229" s="324"/>
      <c r="SZN229" s="324"/>
      <c r="SZO229" s="324"/>
      <c r="SZP229" s="324"/>
      <c r="SZQ229" s="324"/>
      <c r="SZR229" s="324"/>
      <c r="SZS229" s="324"/>
      <c r="SZT229" s="324"/>
      <c r="SZU229" s="324"/>
      <c r="SZV229" s="324"/>
      <c r="SZW229" s="324"/>
      <c r="SZX229" s="324"/>
      <c r="SZY229" s="324"/>
      <c r="SZZ229" s="324"/>
      <c r="TAA229" s="324"/>
      <c r="TAB229" s="324"/>
      <c r="TAC229" s="324"/>
      <c r="TAD229" s="324"/>
      <c r="TAE229" s="324"/>
      <c r="TAF229" s="324"/>
      <c r="TAG229" s="324"/>
      <c r="TAH229" s="324"/>
      <c r="TAI229" s="324"/>
      <c r="TAJ229" s="324"/>
      <c r="TAK229" s="324"/>
      <c r="TAL229" s="324"/>
      <c r="TAM229" s="324"/>
      <c r="TAN229" s="324"/>
      <c r="TAO229" s="324"/>
      <c r="TAP229" s="324"/>
      <c r="TAQ229" s="324"/>
      <c r="TAR229" s="324"/>
      <c r="TAS229" s="324"/>
      <c r="TAT229" s="324"/>
      <c r="TAU229" s="324"/>
      <c r="TAV229" s="324"/>
      <c r="TAW229" s="324"/>
      <c r="TAX229" s="324"/>
      <c r="TAY229" s="324"/>
      <c r="TAZ229" s="324"/>
      <c r="TBA229" s="324"/>
      <c r="TBB229" s="324"/>
      <c r="TBC229" s="324"/>
      <c r="TBD229" s="324"/>
      <c r="TBE229" s="324"/>
      <c r="TBF229" s="324"/>
      <c r="TBG229" s="324"/>
      <c r="TBH229" s="324"/>
      <c r="TBI229" s="324"/>
      <c r="TBJ229" s="324"/>
      <c r="TBK229" s="324"/>
      <c r="TBL229" s="324"/>
      <c r="TBM229" s="324"/>
      <c r="TBN229" s="324"/>
      <c r="TBO229" s="324"/>
      <c r="TBP229" s="324"/>
      <c r="TBQ229" s="324"/>
      <c r="TBR229" s="324"/>
      <c r="TBS229" s="324"/>
      <c r="TBT229" s="324"/>
      <c r="TBU229" s="324"/>
      <c r="TBV229" s="324"/>
      <c r="TBW229" s="324"/>
      <c r="TBX229" s="324"/>
      <c r="TBY229" s="324"/>
      <c r="TBZ229" s="324"/>
      <c r="TCA229" s="324"/>
      <c r="TCB229" s="324"/>
      <c r="TCC229" s="324"/>
      <c r="TCD229" s="324"/>
      <c r="TCE229" s="324"/>
      <c r="TCF229" s="324"/>
      <c r="TCG229" s="324"/>
      <c r="TCH229" s="324"/>
      <c r="TCI229" s="324"/>
      <c r="TCJ229" s="324"/>
      <c r="TCK229" s="324"/>
      <c r="TCL229" s="324"/>
      <c r="TCM229" s="324"/>
      <c r="TCN229" s="324"/>
      <c r="TCO229" s="324"/>
      <c r="TCP229" s="324"/>
      <c r="TCQ229" s="324"/>
      <c r="TCR229" s="324"/>
      <c r="TCS229" s="324"/>
      <c r="TCT229" s="324"/>
      <c r="TCU229" s="324"/>
      <c r="TCV229" s="324"/>
      <c r="TCW229" s="324"/>
      <c r="TCX229" s="324"/>
      <c r="TCY229" s="324"/>
      <c r="TCZ229" s="324"/>
      <c r="TDA229" s="324"/>
      <c r="TDB229" s="324"/>
      <c r="TDC229" s="324"/>
      <c r="TDD229" s="324"/>
      <c r="TDE229" s="324"/>
      <c r="TDF229" s="324"/>
      <c r="TDG229" s="324"/>
      <c r="TDH229" s="324"/>
      <c r="TDI229" s="324"/>
      <c r="TDJ229" s="324"/>
      <c r="TDK229" s="324"/>
      <c r="TDL229" s="324"/>
      <c r="TDM229" s="324"/>
      <c r="TDN229" s="324"/>
      <c r="TDO229" s="324"/>
      <c r="TDP229" s="324"/>
      <c r="TDQ229" s="324"/>
      <c r="TDR229" s="324"/>
      <c r="TDS229" s="324"/>
      <c r="TDT229" s="324"/>
      <c r="TDU229" s="324"/>
      <c r="TDV229" s="324"/>
      <c r="TDW229" s="324"/>
      <c r="TDX229" s="324"/>
      <c r="TDY229" s="324"/>
      <c r="TDZ229" s="324"/>
      <c r="TEA229" s="324"/>
      <c r="TEB229" s="324"/>
      <c r="TEC229" s="324"/>
      <c r="TED229" s="324"/>
      <c r="TEE229" s="324"/>
      <c r="TEF229" s="324"/>
      <c r="TEG229" s="324"/>
      <c r="TEH229" s="324"/>
      <c r="TEI229" s="324"/>
      <c r="TEJ229" s="324"/>
      <c r="TEK229" s="324"/>
      <c r="TEL229" s="324"/>
      <c r="TEM229" s="324"/>
      <c r="TEN229" s="324"/>
      <c r="TEO229" s="324"/>
      <c r="TEP229" s="324"/>
      <c r="TEQ229" s="324"/>
      <c r="TER229" s="324"/>
      <c r="TES229" s="324"/>
      <c r="TET229" s="324"/>
      <c r="TEU229" s="324"/>
      <c r="TEV229" s="324"/>
      <c r="TEW229" s="324"/>
      <c r="TEX229" s="324"/>
      <c r="TEY229" s="324"/>
      <c r="TEZ229" s="324"/>
      <c r="TFA229" s="324"/>
      <c r="TFB229" s="324"/>
      <c r="TFC229" s="324"/>
      <c r="TFD229" s="324"/>
      <c r="TFE229" s="324"/>
      <c r="TFF229" s="324"/>
      <c r="TFG229" s="324"/>
      <c r="TFH229" s="324"/>
      <c r="TFI229" s="324"/>
      <c r="TFJ229" s="324"/>
      <c r="TFK229" s="324"/>
      <c r="TFL229" s="324"/>
      <c r="TFM229" s="324"/>
      <c r="TFN229" s="324"/>
      <c r="TFO229" s="324"/>
      <c r="TFP229" s="324"/>
      <c r="TFQ229" s="324"/>
      <c r="TFR229" s="324"/>
      <c r="TFS229" s="324"/>
      <c r="TFT229" s="324"/>
      <c r="TFU229" s="324"/>
      <c r="TFV229" s="324"/>
      <c r="TFW229" s="324"/>
      <c r="TFX229" s="324"/>
      <c r="TFY229" s="324"/>
      <c r="TFZ229" s="324"/>
      <c r="TGA229" s="324"/>
      <c r="TGB229" s="324"/>
      <c r="TGC229" s="324"/>
      <c r="TGD229" s="324"/>
      <c r="TGE229" s="324"/>
      <c r="TGF229" s="324"/>
      <c r="TGG229" s="324"/>
      <c r="TGH229" s="324"/>
      <c r="TGI229" s="324"/>
      <c r="TGJ229" s="324"/>
      <c r="TGK229" s="324"/>
      <c r="TGL229" s="324"/>
      <c r="TGM229" s="324"/>
      <c r="TGN229" s="324"/>
      <c r="TGO229" s="324"/>
      <c r="TGP229" s="324"/>
      <c r="TGQ229" s="324"/>
      <c r="TGR229" s="324"/>
      <c r="TGS229" s="324"/>
      <c r="TGT229" s="324"/>
      <c r="TGU229" s="324"/>
      <c r="TGV229" s="324"/>
      <c r="TGW229" s="324"/>
      <c r="TGX229" s="324"/>
      <c r="TGY229" s="324"/>
      <c r="TGZ229" s="324"/>
      <c r="THA229" s="324"/>
      <c r="THB229" s="324"/>
      <c r="THC229" s="324"/>
      <c r="THD229" s="324"/>
      <c r="THE229" s="324"/>
      <c r="THF229" s="324"/>
      <c r="THG229" s="324"/>
      <c r="THH229" s="324"/>
      <c r="THI229" s="324"/>
      <c r="THJ229" s="324"/>
      <c r="THK229" s="324"/>
      <c r="THL229" s="324"/>
      <c r="THM229" s="324"/>
      <c r="THN229" s="324"/>
      <c r="THO229" s="324"/>
      <c r="THP229" s="324"/>
      <c r="THQ229" s="324"/>
      <c r="THR229" s="324"/>
      <c r="THS229" s="324"/>
      <c r="THT229" s="324"/>
      <c r="THU229" s="324"/>
      <c r="THV229" s="324"/>
      <c r="THW229" s="324"/>
      <c r="THX229" s="324"/>
      <c r="THY229" s="324"/>
      <c r="THZ229" s="324"/>
      <c r="TIA229" s="324"/>
      <c r="TIB229" s="324"/>
      <c r="TIC229" s="324"/>
      <c r="TID229" s="324"/>
      <c r="TIE229" s="324"/>
      <c r="TIF229" s="324"/>
      <c r="TIG229" s="324"/>
      <c r="TIH229" s="324"/>
      <c r="TII229" s="324"/>
      <c r="TIJ229" s="324"/>
      <c r="TIK229" s="324"/>
      <c r="TIL229" s="324"/>
      <c r="TIM229" s="324"/>
      <c r="TIN229" s="324"/>
      <c r="TIO229" s="324"/>
      <c r="TIP229" s="324"/>
      <c r="TIQ229" s="324"/>
      <c r="TIR229" s="324"/>
      <c r="TIS229" s="324"/>
      <c r="TIT229" s="324"/>
      <c r="TIU229" s="324"/>
      <c r="TIV229" s="324"/>
      <c r="TIW229" s="324"/>
      <c r="TIX229" s="324"/>
      <c r="TIY229" s="324"/>
      <c r="TIZ229" s="324"/>
      <c r="TJA229" s="324"/>
      <c r="TJB229" s="324"/>
      <c r="TJC229" s="324"/>
      <c r="TJD229" s="324"/>
      <c r="TJE229" s="324"/>
      <c r="TJF229" s="324"/>
      <c r="TJG229" s="324"/>
      <c r="TJH229" s="324"/>
      <c r="TJI229" s="324"/>
      <c r="TJJ229" s="324"/>
      <c r="TJK229" s="324"/>
      <c r="TJL229" s="324"/>
      <c r="TJM229" s="324"/>
      <c r="TJN229" s="324"/>
      <c r="TJO229" s="324"/>
      <c r="TJP229" s="324"/>
      <c r="TJQ229" s="324"/>
      <c r="TJR229" s="324"/>
      <c r="TJS229" s="324"/>
      <c r="TJT229" s="324"/>
      <c r="TJU229" s="324"/>
      <c r="TJV229" s="324"/>
      <c r="TJW229" s="324"/>
      <c r="TJX229" s="324"/>
      <c r="TJY229" s="324"/>
      <c r="TJZ229" s="324"/>
      <c r="TKA229" s="324"/>
      <c r="TKB229" s="324"/>
      <c r="TKC229" s="324"/>
      <c r="TKD229" s="324"/>
      <c r="TKE229" s="324"/>
      <c r="TKF229" s="324"/>
      <c r="TKG229" s="324"/>
      <c r="TKH229" s="324"/>
      <c r="TKI229" s="324"/>
      <c r="TKJ229" s="324"/>
      <c r="TKK229" s="324"/>
      <c r="TKL229" s="324"/>
      <c r="TKM229" s="324"/>
      <c r="TKN229" s="324"/>
      <c r="TKO229" s="324"/>
      <c r="TKP229" s="324"/>
      <c r="TKQ229" s="324"/>
      <c r="TKR229" s="324"/>
      <c r="TKS229" s="324"/>
      <c r="TKT229" s="324"/>
      <c r="TKU229" s="324"/>
      <c r="TKV229" s="324"/>
      <c r="TKW229" s="324"/>
      <c r="TKX229" s="324"/>
      <c r="TKY229" s="324"/>
      <c r="TKZ229" s="324"/>
      <c r="TLA229" s="324"/>
      <c r="TLB229" s="324"/>
      <c r="TLC229" s="324"/>
      <c r="TLD229" s="324"/>
      <c r="TLE229" s="324"/>
      <c r="TLF229" s="324"/>
      <c r="TLG229" s="324"/>
      <c r="TLH229" s="324"/>
      <c r="TLI229" s="324"/>
      <c r="TLJ229" s="324"/>
      <c r="TLK229" s="324"/>
      <c r="TLL229" s="324"/>
      <c r="TLM229" s="324"/>
      <c r="TLN229" s="324"/>
      <c r="TLO229" s="324"/>
      <c r="TLP229" s="324"/>
      <c r="TLQ229" s="324"/>
      <c r="TLR229" s="324"/>
      <c r="TLS229" s="324"/>
      <c r="TLT229" s="324"/>
      <c r="TLU229" s="324"/>
      <c r="TLV229" s="324"/>
      <c r="TLW229" s="324"/>
      <c r="TLX229" s="324"/>
      <c r="TLY229" s="324"/>
      <c r="TLZ229" s="324"/>
      <c r="TMA229" s="324"/>
      <c r="TMB229" s="324"/>
      <c r="TMC229" s="324"/>
      <c r="TMD229" s="324"/>
      <c r="TME229" s="324"/>
      <c r="TMF229" s="324"/>
      <c r="TMG229" s="324"/>
      <c r="TMH229" s="324"/>
      <c r="TMI229" s="324"/>
      <c r="TMJ229" s="324"/>
      <c r="TMK229" s="324"/>
      <c r="TML229" s="324"/>
      <c r="TMM229" s="324"/>
      <c r="TMN229" s="324"/>
      <c r="TMO229" s="324"/>
      <c r="TMP229" s="324"/>
      <c r="TMQ229" s="324"/>
      <c r="TMR229" s="324"/>
      <c r="TMS229" s="324"/>
      <c r="TMT229" s="324"/>
      <c r="TMU229" s="324"/>
      <c r="TMV229" s="324"/>
      <c r="TMW229" s="324"/>
      <c r="TMX229" s="324"/>
      <c r="TMY229" s="324"/>
      <c r="TMZ229" s="324"/>
      <c r="TNA229" s="324"/>
      <c r="TNB229" s="324"/>
      <c r="TNC229" s="324"/>
      <c r="TND229" s="324"/>
      <c r="TNE229" s="324"/>
      <c r="TNF229" s="324"/>
      <c r="TNG229" s="324"/>
      <c r="TNH229" s="324"/>
      <c r="TNI229" s="324"/>
      <c r="TNJ229" s="324"/>
      <c r="TNK229" s="324"/>
      <c r="TNL229" s="324"/>
      <c r="TNM229" s="324"/>
      <c r="TNN229" s="324"/>
      <c r="TNO229" s="324"/>
      <c r="TNP229" s="324"/>
      <c r="TNQ229" s="324"/>
      <c r="TNR229" s="324"/>
      <c r="TNS229" s="324"/>
      <c r="TNT229" s="324"/>
      <c r="TNU229" s="324"/>
      <c r="TNV229" s="324"/>
      <c r="TNW229" s="324"/>
      <c r="TNX229" s="324"/>
      <c r="TNY229" s="324"/>
      <c r="TNZ229" s="324"/>
      <c r="TOA229" s="324"/>
      <c r="TOB229" s="324"/>
      <c r="TOC229" s="324"/>
      <c r="TOD229" s="324"/>
      <c r="TOE229" s="324"/>
      <c r="TOF229" s="324"/>
      <c r="TOG229" s="324"/>
      <c r="TOH229" s="324"/>
      <c r="TOI229" s="324"/>
      <c r="TOJ229" s="324"/>
      <c r="TOK229" s="324"/>
      <c r="TOL229" s="324"/>
      <c r="TOM229" s="324"/>
      <c r="TON229" s="324"/>
      <c r="TOO229" s="324"/>
      <c r="TOP229" s="324"/>
      <c r="TOQ229" s="324"/>
      <c r="TOR229" s="324"/>
      <c r="TOS229" s="324"/>
      <c r="TOT229" s="324"/>
      <c r="TOU229" s="324"/>
      <c r="TOV229" s="324"/>
      <c r="TOW229" s="324"/>
      <c r="TOX229" s="324"/>
      <c r="TOY229" s="324"/>
      <c r="TOZ229" s="324"/>
      <c r="TPA229" s="324"/>
      <c r="TPB229" s="324"/>
      <c r="TPC229" s="324"/>
      <c r="TPD229" s="324"/>
      <c r="TPE229" s="324"/>
      <c r="TPF229" s="324"/>
      <c r="TPG229" s="324"/>
      <c r="TPH229" s="324"/>
      <c r="TPI229" s="324"/>
      <c r="TPJ229" s="324"/>
      <c r="TPK229" s="324"/>
      <c r="TPL229" s="324"/>
      <c r="TPM229" s="324"/>
      <c r="TPN229" s="324"/>
      <c r="TPO229" s="324"/>
      <c r="TPP229" s="324"/>
      <c r="TPQ229" s="324"/>
      <c r="TPR229" s="324"/>
      <c r="TPS229" s="324"/>
      <c r="TPT229" s="324"/>
      <c r="TPU229" s="324"/>
      <c r="TPV229" s="324"/>
      <c r="TPW229" s="324"/>
      <c r="TPX229" s="324"/>
      <c r="TPY229" s="324"/>
      <c r="TPZ229" s="324"/>
      <c r="TQA229" s="324"/>
      <c r="TQB229" s="324"/>
      <c r="TQC229" s="324"/>
      <c r="TQD229" s="324"/>
      <c r="TQE229" s="324"/>
      <c r="TQF229" s="324"/>
      <c r="TQG229" s="324"/>
      <c r="TQH229" s="324"/>
      <c r="TQI229" s="324"/>
      <c r="TQJ229" s="324"/>
      <c r="TQK229" s="324"/>
      <c r="TQL229" s="324"/>
      <c r="TQM229" s="324"/>
      <c r="TQN229" s="324"/>
      <c r="TQO229" s="324"/>
      <c r="TQP229" s="324"/>
      <c r="TQQ229" s="324"/>
      <c r="TQR229" s="324"/>
      <c r="TQS229" s="324"/>
      <c r="TQT229" s="324"/>
      <c r="TQU229" s="324"/>
      <c r="TQV229" s="324"/>
      <c r="TQW229" s="324"/>
      <c r="TQX229" s="324"/>
      <c r="TQY229" s="324"/>
      <c r="TQZ229" s="324"/>
      <c r="TRA229" s="324"/>
      <c r="TRB229" s="324"/>
      <c r="TRC229" s="324"/>
      <c r="TRD229" s="324"/>
      <c r="TRE229" s="324"/>
      <c r="TRF229" s="324"/>
      <c r="TRG229" s="324"/>
      <c r="TRH229" s="324"/>
      <c r="TRI229" s="324"/>
      <c r="TRJ229" s="324"/>
      <c r="TRK229" s="324"/>
      <c r="TRL229" s="324"/>
      <c r="TRM229" s="324"/>
      <c r="TRN229" s="324"/>
      <c r="TRO229" s="324"/>
      <c r="TRP229" s="324"/>
      <c r="TRQ229" s="324"/>
      <c r="TRR229" s="324"/>
      <c r="TRS229" s="324"/>
      <c r="TRT229" s="324"/>
      <c r="TRU229" s="324"/>
      <c r="TRV229" s="324"/>
      <c r="TRW229" s="324"/>
      <c r="TRX229" s="324"/>
      <c r="TRY229" s="324"/>
      <c r="TRZ229" s="324"/>
      <c r="TSA229" s="324"/>
      <c r="TSB229" s="324"/>
      <c r="TSC229" s="324"/>
      <c r="TSD229" s="324"/>
      <c r="TSE229" s="324"/>
      <c r="TSF229" s="324"/>
      <c r="TSG229" s="324"/>
      <c r="TSH229" s="324"/>
      <c r="TSI229" s="324"/>
      <c r="TSJ229" s="324"/>
      <c r="TSK229" s="324"/>
      <c r="TSL229" s="324"/>
      <c r="TSM229" s="324"/>
      <c r="TSN229" s="324"/>
      <c r="TSO229" s="324"/>
      <c r="TSP229" s="324"/>
      <c r="TSQ229" s="324"/>
      <c r="TSR229" s="324"/>
      <c r="TSS229" s="324"/>
      <c r="TST229" s="324"/>
      <c r="TSU229" s="324"/>
      <c r="TSV229" s="324"/>
      <c r="TSW229" s="324"/>
      <c r="TSX229" s="324"/>
      <c r="TSY229" s="324"/>
      <c r="TSZ229" s="324"/>
      <c r="TTA229" s="324"/>
      <c r="TTB229" s="324"/>
      <c r="TTC229" s="324"/>
      <c r="TTD229" s="324"/>
      <c r="TTE229" s="324"/>
      <c r="TTF229" s="324"/>
      <c r="TTG229" s="324"/>
      <c r="TTH229" s="324"/>
      <c r="TTI229" s="324"/>
      <c r="TTJ229" s="324"/>
      <c r="TTK229" s="324"/>
      <c r="TTL229" s="324"/>
      <c r="TTM229" s="324"/>
      <c r="TTN229" s="324"/>
      <c r="TTO229" s="324"/>
      <c r="TTP229" s="324"/>
      <c r="TTQ229" s="324"/>
      <c r="TTR229" s="324"/>
      <c r="TTS229" s="324"/>
      <c r="TTT229" s="324"/>
      <c r="TTU229" s="324"/>
      <c r="TTV229" s="324"/>
      <c r="TTW229" s="324"/>
      <c r="TTX229" s="324"/>
      <c r="TTY229" s="324"/>
      <c r="TTZ229" s="324"/>
      <c r="TUA229" s="324"/>
      <c r="TUB229" s="324"/>
      <c r="TUC229" s="324"/>
      <c r="TUD229" s="324"/>
      <c r="TUE229" s="324"/>
      <c r="TUF229" s="324"/>
      <c r="TUG229" s="324"/>
      <c r="TUH229" s="324"/>
      <c r="TUI229" s="324"/>
      <c r="TUJ229" s="324"/>
      <c r="TUK229" s="324"/>
      <c r="TUL229" s="324"/>
      <c r="TUM229" s="324"/>
      <c r="TUN229" s="324"/>
      <c r="TUO229" s="324"/>
      <c r="TUP229" s="324"/>
      <c r="TUQ229" s="324"/>
      <c r="TUR229" s="324"/>
      <c r="TUS229" s="324"/>
      <c r="TUT229" s="324"/>
      <c r="TUU229" s="324"/>
      <c r="TUV229" s="324"/>
      <c r="TUW229" s="324"/>
      <c r="TUX229" s="324"/>
      <c r="TUY229" s="324"/>
      <c r="TUZ229" s="324"/>
      <c r="TVA229" s="324"/>
      <c r="TVB229" s="324"/>
      <c r="TVC229" s="324"/>
      <c r="TVD229" s="324"/>
      <c r="TVE229" s="324"/>
      <c r="TVF229" s="324"/>
      <c r="TVG229" s="324"/>
      <c r="TVH229" s="324"/>
      <c r="TVI229" s="324"/>
      <c r="TVJ229" s="324"/>
      <c r="TVK229" s="324"/>
      <c r="TVL229" s="324"/>
      <c r="TVM229" s="324"/>
      <c r="TVN229" s="324"/>
      <c r="TVO229" s="324"/>
      <c r="TVP229" s="324"/>
      <c r="TVQ229" s="324"/>
      <c r="TVR229" s="324"/>
      <c r="TVS229" s="324"/>
      <c r="TVT229" s="324"/>
      <c r="TVU229" s="324"/>
      <c r="TVV229" s="324"/>
      <c r="TVW229" s="324"/>
      <c r="TVX229" s="324"/>
      <c r="TVY229" s="324"/>
      <c r="TVZ229" s="324"/>
      <c r="TWA229" s="324"/>
      <c r="TWB229" s="324"/>
      <c r="TWC229" s="324"/>
      <c r="TWD229" s="324"/>
      <c r="TWE229" s="324"/>
      <c r="TWF229" s="324"/>
      <c r="TWG229" s="324"/>
      <c r="TWH229" s="324"/>
      <c r="TWI229" s="324"/>
      <c r="TWJ229" s="324"/>
      <c r="TWK229" s="324"/>
      <c r="TWL229" s="324"/>
      <c r="TWM229" s="324"/>
      <c r="TWN229" s="324"/>
      <c r="TWO229" s="324"/>
      <c r="TWP229" s="324"/>
      <c r="TWQ229" s="324"/>
      <c r="TWR229" s="324"/>
      <c r="TWS229" s="324"/>
      <c r="TWT229" s="324"/>
      <c r="TWU229" s="324"/>
      <c r="TWV229" s="324"/>
      <c r="TWW229" s="324"/>
      <c r="TWX229" s="324"/>
      <c r="TWY229" s="324"/>
      <c r="TWZ229" s="324"/>
      <c r="TXA229" s="324"/>
      <c r="TXB229" s="324"/>
      <c r="TXC229" s="324"/>
      <c r="TXD229" s="324"/>
      <c r="TXE229" s="324"/>
      <c r="TXF229" s="324"/>
      <c r="TXG229" s="324"/>
      <c r="TXH229" s="324"/>
      <c r="TXI229" s="324"/>
      <c r="TXJ229" s="324"/>
      <c r="TXK229" s="324"/>
      <c r="TXL229" s="324"/>
      <c r="TXM229" s="324"/>
      <c r="TXN229" s="324"/>
      <c r="TXO229" s="324"/>
      <c r="TXP229" s="324"/>
      <c r="TXQ229" s="324"/>
      <c r="TXR229" s="324"/>
      <c r="TXS229" s="324"/>
      <c r="TXT229" s="324"/>
      <c r="TXU229" s="324"/>
      <c r="TXV229" s="324"/>
      <c r="TXW229" s="324"/>
      <c r="TXX229" s="324"/>
      <c r="TXY229" s="324"/>
      <c r="TXZ229" s="324"/>
      <c r="TYA229" s="324"/>
      <c r="TYB229" s="324"/>
      <c r="TYC229" s="324"/>
      <c r="TYD229" s="324"/>
      <c r="TYE229" s="324"/>
      <c r="TYF229" s="324"/>
      <c r="TYG229" s="324"/>
      <c r="TYH229" s="324"/>
      <c r="TYI229" s="324"/>
      <c r="TYJ229" s="324"/>
      <c r="TYK229" s="324"/>
      <c r="TYL229" s="324"/>
      <c r="TYM229" s="324"/>
      <c r="TYN229" s="324"/>
      <c r="TYO229" s="324"/>
      <c r="TYP229" s="324"/>
      <c r="TYQ229" s="324"/>
      <c r="TYR229" s="324"/>
      <c r="TYS229" s="324"/>
      <c r="TYT229" s="324"/>
      <c r="TYU229" s="324"/>
      <c r="TYV229" s="324"/>
      <c r="TYW229" s="324"/>
      <c r="TYX229" s="324"/>
      <c r="TYY229" s="324"/>
      <c r="TYZ229" s="324"/>
      <c r="TZA229" s="324"/>
      <c r="TZB229" s="324"/>
      <c r="TZC229" s="324"/>
      <c r="TZD229" s="324"/>
      <c r="TZE229" s="324"/>
      <c r="TZF229" s="324"/>
      <c r="TZG229" s="324"/>
      <c r="TZH229" s="324"/>
      <c r="TZI229" s="324"/>
      <c r="TZJ229" s="324"/>
      <c r="TZK229" s="324"/>
      <c r="TZL229" s="324"/>
      <c r="TZM229" s="324"/>
      <c r="TZN229" s="324"/>
      <c r="TZO229" s="324"/>
      <c r="TZP229" s="324"/>
      <c r="TZQ229" s="324"/>
      <c r="TZR229" s="324"/>
      <c r="TZS229" s="324"/>
      <c r="TZT229" s="324"/>
      <c r="TZU229" s="324"/>
      <c r="TZV229" s="324"/>
      <c r="TZW229" s="324"/>
      <c r="TZX229" s="324"/>
      <c r="TZY229" s="324"/>
      <c r="TZZ229" s="324"/>
      <c r="UAA229" s="324"/>
      <c r="UAB229" s="324"/>
      <c r="UAC229" s="324"/>
      <c r="UAD229" s="324"/>
      <c r="UAE229" s="324"/>
      <c r="UAF229" s="324"/>
      <c r="UAG229" s="324"/>
      <c r="UAH229" s="324"/>
      <c r="UAI229" s="324"/>
      <c r="UAJ229" s="324"/>
      <c r="UAK229" s="324"/>
      <c r="UAL229" s="324"/>
      <c r="UAM229" s="324"/>
      <c r="UAN229" s="324"/>
      <c r="UAO229" s="324"/>
      <c r="UAP229" s="324"/>
      <c r="UAQ229" s="324"/>
      <c r="UAR229" s="324"/>
      <c r="UAS229" s="324"/>
      <c r="UAT229" s="324"/>
      <c r="UAU229" s="324"/>
      <c r="UAV229" s="324"/>
      <c r="UAW229" s="324"/>
      <c r="UAX229" s="324"/>
      <c r="UAY229" s="324"/>
      <c r="UAZ229" s="324"/>
      <c r="UBA229" s="324"/>
      <c r="UBB229" s="324"/>
      <c r="UBC229" s="324"/>
      <c r="UBD229" s="324"/>
      <c r="UBE229" s="324"/>
      <c r="UBF229" s="324"/>
      <c r="UBG229" s="324"/>
      <c r="UBH229" s="324"/>
      <c r="UBI229" s="324"/>
      <c r="UBJ229" s="324"/>
      <c r="UBK229" s="324"/>
      <c r="UBL229" s="324"/>
      <c r="UBM229" s="324"/>
      <c r="UBN229" s="324"/>
      <c r="UBO229" s="324"/>
      <c r="UBP229" s="324"/>
      <c r="UBQ229" s="324"/>
      <c r="UBR229" s="324"/>
      <c r="UBS229" s="324"/>
      <c r="UBT229" s="324"/>
      <c r="UBU229" s="324"/>
      <c r="UBV229" s="324"/>
      <c r="UBW229" s="324"/>
      <c r="UBX229" s="324"/>
      <c r="UBY229" s="324"/>
      <c r="UBZ229" s="324"/>
      <c r="UCA229" s="324"/>
      <c r="UCB229" s="324"/>
      <c r="UCC229" s="324"/>
      <c r="UCD229" s="324"/>
      <c r="UCE229" s="324"/>
      <c r="UCF229" s="324"/>
      <c r="UCG229" s="324"/>
      <c r="UCH229" s="324"/>
      <c r="UCI229" s="324"/>
      <c r="UCJ229" s="324"/>
      <c r="UCK229" s="324"/>
      <c r="UCL229" s="324"/>
      <c r="UCM229" s="324"/>
      <c r="UCN229" s="324"/>
      <c r="UCO229" s="324"/>
      <c r="UCP229" s="324"/>
      <c r="UCQ229" s="324"/>
      <c r="UCR229" s="324"/>
      <c r="UCS229" s="324"/>
      <c r="UCT229" s="324"/>
      <c r="UCU229" s="324"/>
      <c r="UCV229" s="324"/>
      <c r="UCW229" s="324"/>
      <c r="UCX229" s="324"/>
      <c r="UCY229" s="324"/>
      <c r="UCZ229" s="324"/>
      <c r="UDA229" s="324"/>
      <c r="UDB229" s="324"/>
      <c r="UDC229" s="324"/>
      <c r="UDD229" s="324"/>
      <c r="UDE229" s="324"/>
      <c r="UDF229" s="324"/>
      <c r="UDG229" s="324"/>
      <c r="UDH229" s="324"/>
      <c r="UDI229" s="324"/>
      <c r="UDJ229" s="324"/>
      <c r="UDK229" s="324"/>
      <c r="UDL229" s="324"/>
      <c r="UDM229" s="324"/>
      <c r="UDN229" s="324"/>
      <c r="UDO229" s="324"/>
      <c r="UDP229" s="324"/>
      <c r="UDQ229" s="324"/>
      <c r="UDR229" s="324"/>
      <c r="UDS229" s="324"/>
      <c r="UDT229" s="324"/>
      <c r="UDU229" s="324"/>
      <c r="UDV229" s="324"/>
      <c r="UDW229" s="324"/>
      <c r="UDX229" s="324"/>
      <c r="UDY229" s="324"/>
      <c r="UDZ229" s="324"/>
      <c r="UEA229" s="324"/>
      <c r="UEB229" s="324"/>
      <c r="UEC229" s="324"/>
      <c r="UED229" s="324"/>
      <c r="UEE229" s="324"/>
      <c r="UEF229" s="324"/>
      <c r="UEG229" s="324"/>
      <c r="UEH229" s="324"/>
      <c r="UEI229" s="324"/>
      <c r="UEJ229" s="324"/>
      <c r="UEK229" s="324"/>
      <c r="UEL229" s="324"/>
      <c r="UEM229" s="324"/>
      <c r="UEN229" s="324"/>
      <c r="UEO229" s="324"/>
      <c r="UEP229" s="324"/>
      <c r="UEQ229" s="324"/>
      <c r="UER229" s="324"/>
      <c r="UES229" s="324"/>
      <c r="UET229" s="324"/>
      <c r="UEU229" s="324"/>
      <c r="UEV229" s="324"/>
      <c r="UEW229" s="324"/>
      <c r="UEX229" s="324"/>
      <c r="UEY229" s="324"/>
      <c r="UEZ229" s="324"/>
      <c r="UFA229" s="324"/>
      <c r="UFB229" s="324"/>
      <c r="UFC229" s="324"/>
      <c r="UFD229" s="324"/>
      <c r="UFE229" s="324"/>
      <c r="UFF229" s="324"/>
      <c r="UFG229" s="324"/>
      <c r="UFH229" s="324"/>
      <c r="UFI229" s="324"/>
      <c r="UFJ229" s="324"/>
      <c r="UFK229" s="324"/>
      <c r="UFL229" s="324"/>
      <c r="UFM229" s="324"/>
      <c r="UFN229" s="324"/>
      <c r="UFO229" s="324"/>
      <c r="UFP229" s="324"/>
      <c r="UFQ229" s="324"/>
      <c r="UFR229" s="324"/>
      <c r="UFS229" s="324"/>
      <c r="UFT229" s="324"/>
      <c r="UFU229" s="324"/>
      <c r="UFV229" s="324"/>
      <c r="UFW229" s="324"/>
      <c r="UFX229" s="324"/>
      <c r="UFY229" s="324"/>
      <c r="UFZ229" s="324"/>
      <c r="UGA229" s="324"/>
      <c r="UGB229" s="324"/>
      <c r="UGC229" s="324"/>
      <c r="UGD229" s="324"/>
      <c r="UGE229" s="324"/>
      <c r="UGF229" s="324"/>
      <c r="UGG229" s="324"/>
      <c r="UGH229" s="324"/>
      <c r="UGI229" s="324"/>
      <c r="UGJ229" s="324"/>
      <c r="UGK229" s="324"/>
      <c r="UGL229" s="324"/>
      <c r="UGM229" s="324"/>
      <c r="UGN229" s="324"/>
      <c r="UGO229" s="324"/>
      <c r="UGP229" s="324"/>
      <c r="UGQ229" s="324"/>
      <c r="UGR229" s="324"/>
      <c r="UGS229" s="324"/>
      <c r="UGT229" s="324"/>
      <c r="UGU229" s="324"/>
      <c r="UGV229" s="324"/>
      <c r="UGW229" s="324"/>
      <c r="UGX229" s="324"/>
      <c r="UGY229" s="324"/>
      <c r="UGZ229" s="324"/>
      <c r="UHA229" s="324"/>
      <c r="UHB229" s="324"/>
      <c r="UHC229" s="324"/>
      <c r="UHD229" s="324"/>
      <c r="UHE229" s="324"/>
      <c r="UHF229" s="324"/>
      <c r="UHG229" s="324"/>
      <c r="UHH229" s="324"/>
      <c r="UHI229" s="324"/>
      <c r="UHJ229" s="324"/>
      <c r="UHK229" s="324"/>
      <c r="UHL229" s="324"/>
      <c r="UHM229" s="324"/>
      <c r="UHN229" s="324"/>
      <c r="UHO229" s="324"/>
      <c r="UHP229" s="324"/>
      <c r="UHQ229" s="324"/>
      <c r="UHR229" s="324"/>
      <c r="UHS229" s="324"/>
      <c r="UHT229" s="324"/>
      <c r="UHU229" s="324"/>
      <c r="UHV229" s="324"/>
      <c r="UHW229" s="324"/>
      <c r="UHX229" s="324"/>
      <c r="UHY229" s="324"/>
      <c r="UHZ229" s="324"/>
      <c r="UIA229" s="324"/>
      <c r="UIB229" s="324"/>
      <c r="UIC229" s="324"/>
      <c r="UID229" s="324"/>
      <c r="UIE229" s="324"/>
      <c r="UIF229" s="324"/>
      <c r="UIG229" s="324"/>
      <c r="UIH229" s="324"/>
      <c r="UII229" s="324"/>
      <c r="UIJ229" s="324"/>
      <c r="UIK229" s="324"/>
      <c r="UIL229" s="324"/>
      <c r="UIM229" s="324"/>
      <c r="UIN229" s="324"/>
      <c r="UIO229" s="324"/>
      <c r="UIP229" s="324"/>
      <c r="UIQ229" s="324"/>
      <c r="UIR229" s="324"/>
      <c r="UIS229" s="324"/>
      <c r="UIT229" s="324"/>
      <c r="UIU229" s="324"/>
      <c r="UIV229" s="324"/>
      <c r="UIW229" s="324"/>
      <c r="UIX229" s="324"/>
      <c r="UIY229" s="324"/>
      <c r="UIZ229" s="324"/>
      <c r="UJA229" s="324"/>
      <c r="UJB229" s="324"/>
      <c r="UJC229" s="324"/>
      <c r="UJD229" s="324"/>
      <c r="UJE229" s="324"/>
      <c r="UJF229" s="324"/>
      <c r="UJG229" s="324"/>
      <c r="UJH229" s="324"/>
      <c r="UJI229" s="324"/>
      <c r="UJJ229" s="324"/>
      <c r="UJK229" s="324"/>
      <c r="UJL229" s="324"/>
      <c r="UJM229" s="324"/>
      <c r="UJN229" s="324"/>
      <c r="UJO229" s="324"/>
      <c r="UJP229" s="324"/>
      <c r="UJQ229" s="324"/>
      <c r="UJR229" s="324"/>
      <c r="UJS229" s="324"/>
      <c r="UJT229" s="324"/>
      <c r="UJU229" s="324"/>
      <c r="UJV229" s="324"/>
      <c r="UJW229" s="324"/>
      <c r="UJX229" s="324"/>
      <c r="UJY229" s="324"/>
      <c r="UJZ229" s="324"/>
      <c r="UKA229" s="324"/>
      <c r="UKB229" s="324"/>
      <c r="UKC229" s="324"/>
      <c r="UKD229" s="324"/>
      <c r="UKE229" s="324"/>
      <c r="UKF229" s="324"/>
      <c r="UKG229" s="324"/>
      <c r="UKH229" s="324"/>
      <c r="UKI229" s="324"/>
      <c r="UKJ229" s="324"/>
      <c r="UKK229" s="324"/>
      <c r="UKL229" s="324"/>
      <c r="UKM229" s="324"/>
      <c r="UKN229" s="324"/>
      <c r="UKO229" s="324"/>
      <c r="UKP229" s="324"/>
      <c r="UKQ229" s="324"/>
      <c r="UKR229" s="324"/>
      <c r="UKS229" s="324"/>
      <c r="UKT229" s="324"/>
      <c r="UKU229" s="324"/>
      <c r="UKV229" s="324"/>
      <c r="UKW229" s="324"/>
      <c r="UKX229" s="324"/>
      <c r="UKY229" s="324"/>
      <c r="UKZ229" s="324"/>
      <c r="ULA229" s="324"/>
      <c r="ULB229" s="324"/>
      <c r="ULC229" s="324"/>
      <c r="ULD229" s="324"/>
      <c r="ULE229" s="324"/>
      <c r="ULF229" s="324"/>
      <c r="ULG229" s="324"/>
      <c r="ULH229" s="324"/>
      <c r="ULI229" s="324"/>
      <c r="ULJ229" s="324"/>
      <c r="ULK229" s="324"/>
      <c r="ULL229" s="324"/>
      <c r="ULM229" s="324"/>
      <c r="ULN229" s="324"/>
      <c r="ULO229" s="324"/>
      <c r="ULP229" s="324"/>
      <c r="ULQ229" s="324"/>
      <c r="ULR229" s="324"/>
      <c r="ULS229" s="324"/>
      <c r="ULT229" s="324"/>
      <c r="ULU229" s="324"/>
      <c r="ULV229" s="324"/>
      <c r="ULW229" s="324"/>
      <c r="ULX229" s="324"/>
      <c r="ULY229" s="324"/>
      <c r="ULZ229" s="324"/>
      <c r="UMA229" s="324"/>
      <c r="UMB229" s="324"/>
      <c r="UMC229" s="324"/>
      <c r="UMD229" s="324"/>
      <c r="UME229" s="324"/>
      <c r="UMF229" s="324"/>
      <c r="UMG229" s="324"/>
      <c r="UMH229" s="324"/>
      <c r="UMI229" s="324"/>
      <c r="UMJ229" s="324"/>
      <c r="UMK229" s="324"/>
      <c r="UML229" s="324"/>
      <c r="UMM229" s="324"/>
      <c r="UMN229" s="324"/>
      <c r="UMO229" s="324"/>
      <c r="UMP229" s="324"/>
      <c r="UMQ229" s="324"/>
      <c r="UMR229" s="324"/>
      <c r="UMS229" s="324"/>
      <c r="UMT229" s="324"/>
      <c r="UMU229" s="324"/>
      <c r="UMV229" s="324"/>
      <c r="UMW229" s="324"/>
      <c r="UMX229" s="324"/>
      <c r="UMY229" s="324"/>
      <c r="UMZ229" s="324"/>
      <c r="UNA229" s="324"/>
      <c r="UNB229" s="324"/>
      <c r="UNC229" s="324"/>
      <c r="UND229" s="324"/>
      <c r="UNE229" s="324"/>
      <c r="UNF229" s="324"/>
      <c r="UNG229" s="324"/>
      <c r="UNH229" s="324"/>
      <c r="UNI229" s="324"/>
      <c r="UNJ229" s="324"/>
      <c r="UNK229" s="324"/>
      <c r="UNL229" s="324"/>
      <c r="UNM229" s="324"/>
      <c r="UNN229" s="324"/>
      <c r="UNO229" s="324"/>
      <c r="UNP229" s="324"/>
      <c r="UNQ229" s="324"/>
      <c r="UNR229" s="324"/>
      <c r="UNS229" s="324"/>
      <c r="UNT229" s="324"/>
      <c r="UNU229" s="324"/>
      <c r="UNV229" s="324"/>
      <c r="UNW229" s="324"/>
      <c r="UNX229" s="324"/>
      <c r="UNY229" s="324"/>
      <c r="UNZ229" s="324"/>
      <c r="UOA229" s="324"/>
      <c r="UOB229" s="324"/>
      <c r="UOC229" s="324"/>
      <c r="UOD229" s="324"/>
      <c r="UOE229" s="324"/>
      <c r="UOF229" s="324"/>
      <c r="UOG229" s="324"/>
      <c r="UOH229" s="324"/>
      <c r="UOI229" s="324"/>
      <c r="UOJ229" s="324"/>
      <c r="UOK229" s="324"/>
      <c r="UOL229" s="324"/>
      <c r="UOM229" s="324"/>
      <c r="UON229" s="324"/>
      <c r="UOO229" s="324"/>
      <c r="UOP229" s="324"/>
      <c r="UOQ229" s="324"/>
      <c r="UOR229" s="324"/>
      <c r="UOS229" s="324"/>
      <c r="UOT229" s="324"/>
      <c r="UOU229" s="324"/>
      <c r="UOV229" s="324"/>
      <c r="UOW229" s="324"/>
      <c r="UOX229" s="324"/>
      <c r="UOY229" s="324"/>
      <c r="UOZ229" s="324"/>
      <c r="UPA229" s="324"/>
      <c r="UPB229" s="324"/>
      <c r="UPC229" s="324"/>
      <c r="UPD229" s="324"/>
      <c r="UPE229" s="324"/>
      <c r="UPF229" s="324"/>
      <c r="UPG229" s="324"/>
      <c r="UPH229" s="324"/>
      <c r="UPI229" s="324"/>
      <c r="UPJ229" s="324"/>
      <c r="UPK229" s="324"/>
      <c r="UPL229" s="324"/>
      <c r="UPM229" s="324"/>
      <c r="UPN229" s="324"/>
      <c r="UPO229" s="324"/>
      <c r="UPP229" s="324"/>
      <c r="UPQ229" s="324"/>
      <c r="UPR229" s="324"/>
      <c r="UPS229" s="324"/>
      <c r="UPT229" s="324"/>
      <c r="UPU229" s="324"/>
      <c r="UPV229" s="324"/>
      <c r="UPW229" s="324"/>
      <c r="UPX229" s="324"/>
      <c r="UPY229" s="324"/>
      <c r="UPZ229" s="324"/>
      <c r="UQA229" s="324"/>
      <c r="UQB229" s="324"/>
      <c r="UQC229" s="324"/>
      <c r="UQD229" s="324"/>
      <c r="UQE229" s="324"/>
      <c r="UQF229" s="324"/>
      <c r="UQG229" s="324"/>
      <c r="UQH229" s="324"/>
      <c r="UQI229" s="324"/>
      <c r="UQJ229" s="324"/>
      <c r="UQK229" s="324"/>
      <c r="UQL229" s="324"/>
      <c r="UQM229" s="324"/>
      <c r="UQN229" s="324"/>
      <c r="UQO229" s="324"/>
      <c r="UQP229" s="324"/>
      <c r="UQQ229" s="324"/>
      <c r="UQR229" s="324"/>
      <c r="UQS229" s="324"/>
      <c r="UQT229" s="324"/>
      <c r="UQU229" s="324"/>
      <c r="UQV229" s="324"/>
      <c r="UQW229" s="324"/>
      <c r="UQX229" s="324"/>
      <c r="UQY229" s="324"/>
      <c r="UQZ229" s="324"/>
      <c r="URA229" s="324"/>
      <c r="URB229" s="324"/>
      <c r="URC229" s="324"/>
      <c r="URD229" s="324"/>
      <c r="URE229" s="324"/>
      <c r="URF229" s="324"/>
      <c r="URG229" s="324"/>
      <c r="URH229" s="324"/>
      <c r="URI229" s="324"/>
      <c r="URJ229" s="324"/>
      <c r="URK229" s="324"/>
      <c r="URL229" s="324"/>
      <c r="URM229" s="324"/>
      <c r="URN229" s="324"/>
      <c r="URO229" s="324"/>
      <c r="URP229" s="324"/>
      <c r="URQ229" s="324"/>
      <c r="URR229" s="324"/>
      <c r="URS229" s="324"/>
      <c r="URT229" s="324"/>
      <c r="URU229" s="324"/>
      <c r="URV229" s="324"/>
      <c r="URW229" s="324"/>
      <c r="URX229" s="324"/>
      <c r="URY229" s="324"/>
      <c r="URZ229" s="324"/>
      <c r="USA229" s="324"/>
      <c r="USB229" s="324"/>
      <c r="USC229" s="324"/>
      <c r="USD229" s="324"/>
      <c r="USE229" s="324"/>
      <c r="USF229" s="324"/>
      <c r="USG229" s="324"/>
      <c r="USH229" s="324"/>
      <c r="USI229" s="324"/>
      <c r="USJ229" s="324"/>
      <c r="USK229" s="324"/>
      <c r="USL229" s="324"/>
      <c r="USM229" s="324"/>
      <c r="USN229" s="324"/>
      <c r="USO229" s="324"/>
      <c r="USP229" s="324"/>
      <c r="USQ229" s="324"/>
      <c r="USR229" s="324"/>
      <c r="USS229" s="324"/>
      <c r="UST229" s="324"/>
      <c r="USU229" s="324"/>
      <c r="USV229" s="324"/>
      <c r="USW229" s="324"/>
      <c r="USX229" s="324"/>
      <c r="USY229" s="324"/>
      <c r="USZ229" s="324"/>
      <c r="UTA229" s="324"/>
      <c r="UTB229" s="324"/>
      <c r="UTC229" s="324"/>
      <c r="UTD229" s="324"/>
      <c r="UTE229" s="324"/>
      <c r="UTF229" s="324"/>
      <c r="UTG229" s="324"/>
      <c r="UTH229" s="324"/>
      <c r="UTI229" s="324"/>
      <c r="UTJ229" s="324"/>
      <c r="UTK229" s="324"/>
      <c r="UTL229" s="324"/>
      <c r="UTM229" s="324"/>
      <c r="UTN229" s="324"/>
      <c r="UTO229" s="324"/>
      <c r="UTP229" s="324"/>
      <c r="UTQ229" s="324"/>
      <c r="UTR229" s="324"/>
      <c r="UTS229" s="324"/>
      <c r="UTT229" s="324"/>
      <c r="UTU229" s="324"/>
      <c r="UTV229" s="324"/>
      <c r="UTW229" s="324"/>
      <c r="UTX229" s="324"/>
      <c r="UTY229" s="324"/>
      <c r="UTZ229" s="324"/>
      <c r="UUA229" s="324"/>
      <c r="UUB229" s="324"/>
      <c r="UUC229" s="324"/>
      <c r="UUD229" s="324"/>
      <c r="UUE229" s="324"/>
      <c r="UUF229" s="324"/>
      <c r="UUG229" s="324"/>
      <c r="UUH229" s="324"/>
      <c r="UUI229" s="324"/>
      <c r="UUJ229" s="324"/>
      <c r="UUK229" s="324"/>
      <c r="UUL229" s="324"/>
      <c r="UUM229" s="324"/>
      <c r="UUN229" s="324"/>
      <c r="UUO229" s="324"/>
      <c r="UUP229" s="324"/>
      <c r="UUQ229" s="324"/>
      <c r="UUR229" s="324"/>
      <c r="UUS229" s="324"/>
      <c r="UUT229" s="324"/>
      <c r="UUU229" s="324"/>
      <c r="UUV229" s="324"/>
      <c r="UUW229" s="324"/>
      <c r="UUX229" s="324"/>
      <c r="UUY229" s="324"/>
      <c r="UUZ229" s="324"/>
      <c r="UVA229" s="324"/>
      <c r="UVB229" s="324"/>
      <c r="UVC229" s="324"/>
      <c r="UVD229" s="324"/>
      <c r="UVE229" s="324"/>
      <c r="UVF229" s="324"/>
      <c r="UVG229" s="324"/>
      <c r="UVH229" s="324"/>
      <c r="UVI229" s="324"/>
      <c r="UVJ229" s="324"/>
      <c r="UVK229" s="324"/>
      <c r="UVL229" s="324"/>
      <c r="UVM229" s="324"/>
      <c r="UVN229" s="324"/>
      <c r="UVO229" s="324"/>
      <c r="UVP229" s="324"/>
      <c r="UVQ229" s="324"/>
      <c r="UVR229" s="324"/>
      <c r="UVS229" s="324"/>
      <c r="UVT229" s="324"/>
      <c r="UVU229" s="324"/>
      <c r="UVV229" s="324"/>
      <c r="UVW229" s="324"/>
      <c r="UVX229" s="324"/>
      <c r="UVY229" s="324"/>
      <c r="UVZ229" s="324"/>
      <c r="UWA229" s="324"/>
      <c r="UWB229" s="324"/>
      <c r="UWC229" s="324"/>
      <c r="UWD229" s="324"/>
      <c r="UWE229" s="324"/>
      <c r="UWF229" s="324"/>
      <c r="UWG229" s="324"/>
      <c r="UWH229" s="324"/>
      <c r="UWI229" s="324"/>
      <c r="UWJ229" s="324"/>
      <c r="UWK229" s="324"/>
      <c r="UWL229" s="324"/>
      <c r="UWM229" s="324"/>
      <c r="UWN229" s="324"/>
      <c r="UWO229" s="324"/>
      <c r="UWP229" s="324"/>
      <c r="UWQ229" s="324"/>
      <c r="UWR229" s="324"/>
      <c r="UWS229" s="324"/>
      <c r="UWT229" s="324"/>
      <c r="UWU229" s="324"/>
      <c r="UWV229" s="324"/>
      <c r="UWW229" s="324"/>
      <c r="UWX229" s="324"/>
      <c r="UWY229" s="324"/>
      <c r="UWZ229" s="324"/>
      <c r="UXA229" s="324"/>
      <c r="UXB229" s="324"/>
      <c r="UXC229" s="324"/>
      <c r="UXD229" s="324"/>
      <c r="UXE229" s="324"/>
      <c r="UXF229" s="324"/>
      <c r="UXG229" s="324"/>
      <c r="UXH229" s="324"/>
      <c r="UXI229" s="324"/>
      <c r="UXJ229" s="324"/>
      <c r="UXK229" s="324"/>
      <c r="UXL229" s="324"/>
      <c r="UXM229" s="324"/>
      <c r="UXN229" s="324"/>
      <c r="UXO229" s="324"/>
      <c r="UXP229" s="324"/>
      <c r="UXQ229" s="324"/>
      <c r="UXR229" s="324"/>
      <c r="UXS229" s="324"/>
      <c r="UXT229" s="324"/>
      <c r="UXU229" s="324"/>
      <c r="UXV229" s="324"/>
      <c r="UXW229" s="324"/>
      <c r="UXX229" s="324"/>
      <c r="UXY229" s="324"/>
      <c r="UXZ229" s="324"/>
      <c r="UYA229" s="324"/>
      <c r="UYB229" s="324"/>
      <c r="UYC229" s="324"/>
      <c r="UYD229" s="324"/>
      <c r="UYE229" s="324"/>
      <c r="UYF229" s="324"/>
      <c r="UYG229" s="324"/>
      <c r="UYH229" s="324"/>
      <c r="UYI229" s="324"/>
      <c r="UYJ229" s="324"/>
      <c r="UYK229" s="324"/>
      <c r="UYL229" s="324"/>
      <c r="UYM229" s="324"/>
      <c r="UYN229" s="324"/>
      <c r="UYO229" s="324"/>
      <c r="UYP229" s="324"/>
      <c r="UYQ229" s="324"/>
      <c r="UYR229" s="324"/>
      <c r="UYS229" s="324"/>
      <c r="UYT229" s="324"/>
      <c r="UYU229" s="324"/>
      <c r="UYV229" s="324"/>
      <c r="UYW229" s="324"/>
      <c r="UYX229" s="324"/>
      <c r="UYY229" s="324"/>
      <c r="UYZ229" s="324"/>
      <c r="UZA229" s="324"/>
      <c r="UZB229" s="324"/>
      <c r="UZC229" s="324"/>
      <c r="UZD229" s="324"/>
      <c r="UZE229" s="324"/>
      <c r="UZF229" s="324"/>
      <c r="UZG229" s="324"/>
      <c r="UZH229" s="324"/>
      <c r="UZI229" s="324"/>
      <c r="UZJ229" s="324"/>
      <c r="UZK229" s="324"/>
      <c r="UZL229" s="324"/>
      <c r="UZM229" s="324"/>
      <c r="UZN229" s="324"/>
      <c r="UZO229" s="324"/>
      <c r="UZP229" s="324"/>
      <c r="UZQ229" s="324"/>
      <c r="UZR229" s="324"/>
      <c r="UZS229" s="324"/>
      <c r="UZT229" s="324"/>
      <c r="UZU229" s="324"/>
      <c r="UZV229" s="324"/>
      <c r="UZW229" s="324"/>
      <c r="UZX229" s="324"/>
      <c r="UZY229" s="324"/>
      <c r="UZZ229" s="324"/>
      <c r="VAA229" s="324"/>
      <c r="VAB229" s="324"/>
      <c r="VAC229" s="324"/>
      <c r="VAD229" s="324"/>
      <c r="VAE229" s="324"/>
      <c r="VAF229" s="324"/>
      <c r="VAG229" s="324"/>
      <c r="VAH229" s="324"/>
      <c r="VAI229" s="324"/>
      <c r="VAJ229" s="324"/>
      <c r="VAK229" s="324"/>
      <c r="VAL229" s="324"/>
      <c r="VAM229" s="324"/>
      <c r="VAN229" s="324"/>
      <c r="VAO229" s="324"/>
      <c r="VAP229" s="324"/>
      <c r="VAQ229" s="324"/>
      <c r="VAR229" s="324"/>
      <c r="VAS229" s="324"/>
      <c r="VAT229" s="324"/>
      <c r="VAU229" s="324"/>
      <c r="VAV229" s="324"/>
      <c r="VAW229" s="324"/>
      <c r="VAX229" s="324"/>
      <c r="VAY229" s="324"/>
      <c r="VAZ229" s="324"/>
      <c r="VBA229" s="324"/>
      <c r="VBB229" s="324"/>
      <c r="VBC229" s="324"/>
      <c r="VBD229" s="324"/>
      <c r="VBE229" s="324"/>
      <c r="VBF229" s="324"/>
      <c r="VBG229" s="324"/>
      <c r="VBH229" s="324"/>
      <c r="VBI229" s="324"/>
      <c r="VBJ229" s="324"/>
      <c r="VBK229" s="324"/>
      <c r="VBL229" s="324"/>
      <c r="VBM229" s="324"/>
      <c r="VBN229" s="324"/>
      <c r="VBO229" s="324"/>
      <c r="VBP229" s="324"/>
      <c r="VBQ229" s="324"/>
      <c r="VBR229" s="324"/>
      <c r="VBS229" s="324"/>
      <c r="VBT229" s="324"/>
      <c r="VBU229" s="324"/>
      <c r="VBV229" s="324"/>
      <c r="VBW229" s="324"/>
      <c r="VBX229" s="324"/>
      <c r="VBY229" s="324"/>
      <c r="VBZ229" s="324"/>
      <c r="VCA229" s="324"/>
      <c r="VCB229" s="324"/>
      <c r="VCC229" s="324"/>
      <c r="VCD229" s="324"/>
      <c r="VCE229" s="324"/>
      <c r="VCF229" s="324"/>
      <c r="VCG229" s="324"/>
      <c r="VCH229" s="324"/>
      <c r="VCI229" s="324"/>
      <c r="VCJ229" s="324"/>
      <c r="VCK229" s="324"/>
      <c r="VCL229" s="324"/>
      <c r="VCM229" s="324"/>
      <c r="VCN229" s="324"/>
      <c r="VCO229" s="324"/>
      <c r="VCP229" s="324"/>
      <c r="VCQ229" s="324"/>
      <c r="VCR229" s="324"/>
      <c r="VCS229" s="324"/>
      <c r="VCT229" s="324"/>
      <c r="VCU229" s="324"/>
      <c r="VCV229" s="324"/>
      <c r="VCW229" s="324"/>
      <c r="VCX229" s="324"/>
      <c r="VCY229" s="324"/>
      <c r="VCZ229" s="324"/>
      <c r="VDA229" s="324"/>
      <c r="VDB229" s="324"/>
      <c r="VDC229" s="324"/>
      <c r="VDD229" s="324"/>
      <c r="VDE229" s="324"/>
      <c r="VDF229" s="324"/>
      <c r="VDG229" s="324"/>
      <c r="VDH229" s="324"/>
      <c r="VDI229" s="324"/>
      <c r="VDJ229" s="324"/>
      <c r="VDK229" s="324"/>
      <c r="VDL229" s="324"/>
      <c r="VDM229" s="324"/>
      <c r="VDN229" s="324"/>
      <c r="VDO229" s="324"/>
      <c r="VDP229" s="324"/>
      <c r="VDQ229" s="324"/>
      <c r="VDR229" s="324"/>
      <c r="VDS229" s="324"/>
      <c r="VDT229" s="324"/>
      <c r="VDU229" s="324"/>
      <c r="VDV229" s="324"/>
      <c r="VDW229" s="324"/>
      <c r="VDX229" s="324"/>
      <c r="VDY229" s="324"/>
      <c r="VDZ229" s="324"/>
      <c r="VEA229" s="324"/>
      <c r="VEB229" s="324"/>
      <c r="VEC229" s="324"/>
      <c r="VED229" s="324"/>
      <c r="VEE229" s="324"/>
      <c r="VEF229" s="324"/>
      <c r="VEG229" s="324"/>
      <c r="VEH229" s="324"/>
      <c r="VEI229" s="324"/>
      <c r="VEJ229" s="324"/>
      <c r="VEK229" s="324"/>
      <c r="VEL229" s="324"/>
      <c r="VEM229" s="324"/>
      <c r="VEN229" s="324"/>
      <c r="VEO229" s="324"/>
      <c r="VEP229" s="324"/>
      <c r="VEQ229" s="324"/>
      <c r="VER229" s="324"/>
      <c r="VES229" s="324"/>
      <c r="VET229" s="324"/>
      <c r="VEU229" s="324"/>
      <c r="VEV229" s="324"/>
      <c r="VEW229" s="324"/>
      <c r="VEX229" s="324"/>
      <c r="VEY229" s="324"/>
      <c r="VEZ229" s="324"/>
      <c r="VFA229" s="324"/>
      <c r="VFB229" s="324"/>
      <c r="VFC229" s="324"/>
      <c r="VFD229" s="324"/>
      <c r="VFE229" s="324"/>
      <c r="VFF229" s="324"/>
      <c r="VFG229" s="324"/>
      <c r="VFH229" s="324"/>
      <c r="VFI229" s="324"/>
      <c r="VFJ229" s="324"/>
      <c r="VFK229" s="324"/>
      <c r="VFL229" s="324"/>
      <c r="VFM229" s="324"/>
      <c r="VFN229" s="324"/>
      <c r="VFO229" s="324"/>
      <c r="VFP229" s="324"/>
      <c r="VFQ229" s="324"/>
      <c r="VFR229" s="324"/>
      <c r="VFS229" s="324"/>
      <c r="VFT229" s="324"/>
      <c r="VFU229" s="324"/>
      <c r="VFV229" s="324"/>
      <c r="VFW229" s="324"/>
      <c r="VFX229" s="324"/>
      <c r="VFY229" s="324"/>
      <c r="VFZ229" s="324"/>
      <c r="VGA229" s="324"/>
      <c r="VGB229" s="324"/>
      <c r="VGC229" s="324"/>
      <c r="VGD229" s="324"/>
      <c r="VGE229" s="324"/>
      <c r="VGF229" s="324"/>
      <c r="VGG229" s="324"/>
      <c r="VGH229" s="324"/>
      <c r="VGI229" s="324"/>
      <c r="VGJ229" s="324"/>
      <c r="VGK229" s="324"/>
      <c r="VGL229" s="324"/>
      <c r="VGM229" s="324"/>
      <c r="VGN229" s="324"/>
      <c r="VGO229" s="324"/>
      <c r="VGP229" s="324"/>
      <c r="VGQ229" s="324"/>
      <c r="VGR229" s="324"/>
      <c r="VGS229" s="324"/>
      <c r="VGT229" s="324"/>
      <c r="VGU229" s="324"/>
      <c r="VGV229" s="324"/>
      <c r="VGW229" s="324"/>
      <c r="VGX229" s="324"/>
      <c r="VGY229" s="324"/>
      <c r="VGZ229" s="324"/>
      <c r="VHA229" s="324"/>
      <c r="VHB229" s="324"/>
      <c r="VHC229" s="324"/>
      <c r="VHD229" s="324"/>
      <c r="VHE229" s="324"/>
      <c r="VHF229" s="324"/>
      <c r="VHG229" s="324"/>
      <c r="VHH229" s="324"/>
      <c r="VHI229" s="324"/>
      <c r="VHJ229" s="324"/>
      <c r="VHK229" s="324"/>
      <c r="VHL229" s="324"/>
      <c r="VHM229" s="324"/>
      <c r="VHN229" s="324"/>
      <c r="VHO229" s="324"/>
      <c r="VHP229" s="324"/>
      <c r="VHQ229" s="324"/>
      <c r="VHR229" s="324"/>
      <c r="VHS229" s="324"/>
      <c r="VHT229" s="324"/>
      <c r="VHU229" s="324"/>
      <c r="VHV229" s="324"/>
      <c r="VHW229" s="324"/>
      <c r="VHX229" s="324"/>
      <c r="VHY229" s="324"/>
      <c r="VHZ229" s="324"/>
      <c r="VIA229" s="324"/>
      <c r="VIB229" s="324"/>
      <c r="VIC229" s="324"/>
      <c r="VID229" s="324"/>
      <c r="VIE229" s="324"/>
      <c r="VIF229" s="324"/>
      <c r="VIG229" s="324"/>
      <c r="VIH229" s="324"/>
      <c r="VII229" s="324"/>
      <c r="VIJ229" s="324"/>
      <c r="VIK229" s="324"/>
      <c r="VIL229" s="324"/>
      <c r="VIM229" s="324"/>
      <c r="VIN229" s="324"/>
      <c r="VIO229" s="324"/>
      <c r="VIP229" s="324"/>
      <c r="VIQ229" s="324"/>
      <c r="VIR229" s="324"/>
      <c r="VIS229" s="324"/>
      <c r="VIT229" s="324"/>
      <c r="VIU229" s="324"/>
      <c r="VIV229" s="324"/>
      <c r="VIW229" s="324"/>
      <c r="VIX229" s="324"/>
      <c r="VIY229" s="324"/>
      <c r="VIZ229" s="324"/>
      <c r="VJA229" s="324"/>
      <c r="VJB229" s="324"/>
      <c r="VJC229" s="324"/>
      <c r="VJD229" s="324"/>
      <c r="VJE229" s="324"/>
      <c r="VJF229" s="324"/>
      <c r="VJG229" s="324"/>
      <c r="VJH229" s="324"/>
      <c r="VJI229" s="324"/>
      <c r="VJJ229" s="324"/>
      <c r="VJK229" s="324"/>
      <c r="VJL229" s="324"/>
      <c r="VJM229" s="324"/>
      <c r="VJN229" s="324"/>
      <c r="VJO229" s="324"/>
      <c r="VJP229" s="324"/>
      <c r="VJQ229" s="324"/>
      <c r="VJR229" s="324"/>
      <c r="VJS229" s="324"/>
      <c r="VJT229" s="324"/>
      <c r="VJU229" s="324"/>
      <c r="VJV229" s="324"/>
      <c r="VJW229" s="324"/>
      <c r="VJX229" s="324"/>
      <c r="VJY229" s="324"/>
      <c r="VJZ229" s="324"/>
      <c r="VKA229" s="324"/>
      <c r="VKB229" s="324"/>
      <c r="VKC229" s="324"/>
      <c r="VKD229" s="324"/>
      <c r="VKE229" s="324"/>
      <c r="VKF229" s="324"/>
      <c r="VKG229" s="324"/>
      <c r="VKH229" s="324"/>
      <c r="VKI229" s="324"/>
      <c r="VKJ229" s="324"/>
      <c r="VKK229" s="324"/>
      <c r="VKL229" s="324"/>
      <c r="VKM229" s="324"/>
      <c r="VKN229" s="324"/>
      <c r="VKO229" s="324"/>
      <c r="VKP229" s="324"/>
      <c r="VKQ229" s="324"/>
      <c r="VKR229" s="324"/>
      <c r="VKS229" s="324"/>
      <c r="VKT229" s="324"/>
      <c r="VKU229" s="324"/>
      <c r="VKV229" s="324"/>
      <c r="VKW229" s="324"/>
      <c r="VKX229" s="324"/>
      <c r="VKY229" s="324"/>
      <c r="VKZ229" s="324"/>
      <c r="VLA229" s="324"/>
      <c r="VLB229" s="324"/>
      <c r="VLC229" s="324"/>
      <c r="VLD229" s="324"/>
      <c r="VLE229" s="324"/>
      <c r="VLF229" s="324"/>
      <c r="VLG229" s="324"/>
      <c r="VLH229" s="324"/>
      <c r="VLI229" s="324"/>
      <c r="VLJ229" s="324"/>
      <c r="VLK229" s="324"/>
      <c r="VLL229" s="324"/>
      <c r="VLM229" s="324"/>
      <c r="VLN229" s="324"/>
      <c r="VLO229" s="324"/>
      <c r="VLP229" s="324"/>
      <c r="VLQ229" s="324"/>
      <c r="VLR229" s="324"/>
      <c r="VLS229" s="324"/>
      <c r="VLT229" s="324"/>
      <c r="VLU229" s="324"/>
      <c r="VLV229" s="324"/>
      <c r="VLW229" s="324"/>
      <c r="VLX229" s="324"/>
      <c r="VLY229" s="324"/>
      <c r="VLZ229" s="324"/>
      <c r="VMA229" s="324"/>
      <c r="VMB229" s="324"/>
      <c r="VMC229" s="324"/>
      <c r="VMD229" s="324"/>
      <c r="VME229" s="324"/>
      <c r="VMF229" s="324"/>
      <c r="VMG229" s="324"/>
      <c r="VMH229" s="324"/>
      <c r="VMI229" s="324"/>
      <c r="VMJ229" s="324"/>
      <c r="VMK229" s="324"/>
      <c r="VML229" s="324"/>
      <c r="VMM229" s="324"/>
      <c r="VMN229" s="324"/>
      <c r="VMO229" s="324"/>
      <c r="VMP229" s="324"/>
      <c r="VMQ229" s="324"/>
      <c r="VMR229" s="324"/>
      <c r="VMS229" s="324"/>
      <c r="VMT229" s="324"/>
      <c r="VMU229" s="324"/>
      <c r="VMV229" s="324"/>
      <c r="VMW229" s="324"/>
      <c r="VMX229" s="324"/>
      <c r="VMY229" s="324"/>
      <c r="VMZ229" s="324"/>
      <c r="VNA229" s="324"/>
      <c r="VNB229" s="324"/>
      <c r="VNC229" s="324"/>
      <c r="VND229" s="324"/>
      <c r="VNE229" s="324"/>
      <c r="VNF229" s="324"/>
      <c r="VNG229" s="324"/>
      <c r="VNH229" s="324"/>
      <c r="VNI229" s="324"/>
      <c r="VNJ229" s="324"/>
      <c r="VNK229" s="324"/>
      <c r="VNL229" s="324"/>
      <c r="VNM229" s="324"/>
      <c r="VNN229" s="324"/>
      <c r="VNO229" s="324"/>
      <c r="VNP229" s="324"/>
      <c r="VNQ229" s="324"/>
      <c r="VNR229" s="324"/>
      <c r="VNS229" s="324"/>
      <c r="VNT229" s="324"/>
      <c r="VNU229" s="324"/>
      <c r="VNV229" s="324"/>
      <c r="VNW229" s="324"/>
      <c r="VNX229" s="324"/>
      <c r="VNY229" s="324"/>
      <c r="VNZ229" s="324"/>
      <c r="VOA229" s="324"/>
      <c r="VOB229" s="324"/>
      <c r="VOC229" s="324"/>
      <c r="VOD229" s="324"/>
      <c r="VOE229" s="324"/>
      <c r="VOF229" s="324"/>
      <c r="VOG229" s="324"/>
      <c r="VOH229" s="324"/>
      <c r="VOI229" s="324"/>
      <c r="VOJ229" s="324"/>
      <c r="VOK229" s="324"/>
      <c r="VOL229" s="324"/>
      <c r="VOM229" s="324"/>
      <c r="VON229" s="324"/>
      <c r="VOO229" s="324"/>
      <c r="VOP229" s="324"/>
      <c r="VOQ229" s="324"/>
      <c r="VOR229" s="324"/>
      <c r="VOS229" s="324"/>
      <c r="VOT229" s="324"/>
      <c r="VOU229" s="324"/>
      <c r="VOV229" s="324"/>
      <c r="VOW229" s="324"/>
      <c r="VOX229" s="324"/>
      <c r="VOY229" s="324"/>
      <c r="VOZ229" s="324"/>
      <c r="VPA229" s="324"/>
      <c r="VPB229" s="324"/>
      <c r="VPC229" s="324"/>
      <c r="VPD229" s="324"/>
      <c r="VPE229" s="324"/>
      <c r="VPF229" s="324"/>
      <c r="VPG229" s="324"/>
      <c r="VPH229" s="324"/>
      <c r="VPI229" s="324"/>
      <c r="VPJ229" s="324"/>
      <c r="VPK229" s="324"/>
      <c r="VPL229" s="324"/>
      <c r="VPM229" s="324"/>
      <c r="VPN229" s="324"/>
      <c r="VPO229" s="324"/>
      <c r="VPP229" s="324"/>
      <c r="VPQ229" s="324"/>
      <c r="VPR229" s="324"/>
      <c r="VPS229" s="324"/>
      <c r="VPT229" s="324"/>
      <c r="VPU229" s="324"/>
      <c r="VPV229" s="324"/>
      <c r="VPW229" s="324"/>
      <c r="VPX229" s="324"/>
      <c r="VPY229" s="324"/>
      <c r="VPZ229" s="324"/>
      <c r="VQA229" s="324"/>
      <c r="VQB229" s="324"/>
      <c r="VQC229" s="324"/>
      <c r="VQD229" s="324"/>
      <c r="VQE229" s="324"/>
      <c r="VQF229" s="324"/>
      <c r="VQG229" s="324"/>
      <c r="VQH229" s="324"/>
      <c r="VQI229" s="324"/>
      <c r="VQJ229" s="324"/>
      <c r="VQK229" s="324"/>
      <c r="VQL229" s="324"/>
      <c r="VQM229" s="324"/>
      <c r="VQN229" s="324"/>
      <c r="VQO229" s="324"/>
      <c r="VQP229" s="324"/>
      <c r="VQQ229" s="324"/>
      <c r="VQR229" s="324"/>
      <c r="VQS229" s="324"/>
      <c r="VQT229" s="324"/>
      <c r="VQU229" s="324"/>
      <c r="VQV229" s="324"/>
      <c r="VQW229" s="324"/>
      <c r="VQX229" s="324"/>
      <c r="VQY229" s="324"/>
      <c r="VQZ229" s="324"/>
      <c r="VRA229" s="324"/>
      <c r="VRB229" s="324"/>
      <c r="VRC229" s="324"/>
      <c r="VRD229" s="324"/>
      <c r="VRE229" s="324"/>
      <c r="VRF229" s="324"/>
      <c r="VRG229" s="324"/>
      <c r="VRH229" s="324"/>
      <c r="VRI229" s="324"/>
      <c r="VRJ229" s="324"/>
      <c r="VRK229" s="324"/>
      <c r="VRL229" s="324"/>
      <c r="VRM229" s="324"/>
      <c r="VRN229" s="324"/>
      <c r="VRO229" s="324"/>
      <c r="VRP229" s="324"/>
      <c r="VRQ229" s="324"/>
      <c r="VRR229" s="324"/>
      <c r="VRS229" s="324"/>
      <c r="VRT229" s="324"/>
      <c r="VRU229" s="324"/>
      <c r="VRV229" s="324"/>
      <c r="VRW229" s="324"/>
      <c r="VRX229" s="324"/>
      <c r="VRY229" s="324"/>
      <c r="VRZ229" s="324"/>
      <c r="VSA229" s="324"/>
      <c r="VSB229" s="324"/>
      <c r="VSC229" s="324"/>
      <c r="VSD229" s="324"/>
      <c r="VSE229" s="324"/>
      <c r="VSF229" s="324"/>
      <c r="VSG229" s="324"/>
      <c r="VSH229" s="324"/>
      <c r="VSI229" s="324"/>
      <c r="VSJ229" s="324"/>
      <c r="VSK229" s="324"/>
      <c r="VSL229" s="324"/>
      <c r="VSM229" s="324"/>
      <c r="VSN229" s="324"/>
      <c r="VSO229" s="324"/>
      <c r="VSP229" s="324"/>
      <c r="VSQ229" s="324"/>
      <c r="VSR229" s="324"/>
      <c r="VSS229" s="324"/>
      <c r="VST229" s="324"/>
      <c r="VSU229" s="324"/>
      <c r="VSV229" s="324"/>
      <c r="VSW229" s="324"/>
      <c r="VSX229" s="324"/>
      <c r="VSY229" s="324"/>
      <c r="VSZ229" s="324"/>
      <c r="VTA229" s="324"/>
      <c r="VTB229" s="324"/>
      <c r="VTC229" s="324"/>
      <c r="VTD229" s="324"/>
      <c r="VTE229" s="324"/>
      <c r="VTF229" s="324"/>
      <c r="VTG229" s="324"/>
      <c r="VTH229" s="324"/>
      <c r="VTI229" s="324"/>
      <c r="VTJ229" s="324"/>
      <c r="VTK229" s="324"/>
      <c r="VTL229" s="324"/>
      <c r="VTM229" s="324"/>
      <c r="VTN229" s="324"/>
      <c r="VTO229" s="324"/>
      <c r="VTP229" s="324"/>
      <c r="VTQ229" s="324"/>
      <c r="VTR229" s="324"/>
      <c r="VTS229" s="324"/>
      <c r="VTT229" s="324"/>
      <c r="VTU229" s="324"/>
      <c r="VTV229" s="324"/>
      <c r="VTW229" s="324"/>
      <c r="VTX229" s="324"/>
      <c r="VTY229" s="324"/>
      <c r="VTZ229" s="324"/>
      <c r="VUA229" s="324"/>
      <c r="VUB229" s="324"/>
      <c r="VUC229" s="324"/>
      <c r="VUD229" s="324"/>
      <c r="VUE229" s="324"/>
      <c r="VUF229" s="324"/>
      <c r="VUG229" s="324"/>
      <c r="VUH229" s="324"/>
      <c r="VUI229" s="324"/>
      <c r="VUJ229" s="324"/>
      <c r="VUK229" s="324"/>
      <c r="VUL229" s="324"/>
      <c r="VUM229" s="324"/>
      <c r="VUN229" s="324"/>
      <c r="VUO229" s="324"/>
      <c r="VUP229" s="324"/>
      <c r="VUQ229" s="324"/>
      <c r="VUR229" s="324"/>
      <c r="VUS229" s="324"/>
      <c r="VUT229" s="324"/>
      <c r="VUU229" s="324"/>
      <c r="VUV229" s="324"/>
      <c r="VUW229" s="324"/>
      <c r="VUX229" s="324"/>
      <c r="VUY229" s="324"/>
      <c r="VUZ229" s="324"/>
      <c r="VVA229" s="324"/>
      <c r="VVB229" s="324"/>
      <c r="VVC229" s="324"/>
      <c r="VVD229" s="324"/>
      <c r="VVE229" s="324"/>
      <c r="VVF229" s="324"/>
      <c r="VVG229" s="324"/>
      <c r="VVH229" s="324"/>
      <c r="VVI229" s="324"/>
      <c r="VVJ229" s="324"/>
      <c r="VVK229" s="324"/>
      <c r="VVL229" s="324"/>
      <c r="VVM229" s="324"/>
      <c r="VVN229" s="324"/>
      <c r="VVO229" s="324"/>
      <c r="VVP229" s="324"/>
      <c r="VVQ229" s="324"/>
      <c r="VVR229" s="324"/>
      <c r="VVS229" s="324"/>
      <c r="VVT229" s="324"/>
      <c r="VVU229" s="324"/>
      <c r="VVV229" s="324"/>
      <c r="VVW229" s="324"/>
      <c r="VVX229" s="324"/>
      <c r="VVY229" s="324"/>
      <c r="VVZ229" s="324"/>
      <c r="VWA229" s="324"/>
      <c r="VWB229" s="324"/>
      <c r="VWC229" s="324"/>
      <c r="VWD229" s="324"/>
      <c r="VWE229" s="324"/>
      <c r="VWF229" s="324"/>
      <c r="VWG229" s="324"/>
      <c r="VWH229" s="324"/>
      <c r="VWI229" s="324"/>
      <c r="VWJ229" s="324"/>
      <c r="VWK229" s="324"/>
      <c r="VWL229" s="324"/>
      <c r="VWM229" s="324"/>
      <c r="VWN229" s="324"/>
      <c r="VWO229" s="324"/>
      <c r="VWP229" s="324"/>
      <c r="VWQ229" s="324"/>
      <c r="VWR229" s="324"/>
      <c r="VWS229" s="324"/>
      <c r="VWT229" s="324"/>
      <c r="VWU229" s="324"/>
      <c r="VWV229" s="324"/>
      <c r="VWW229" s="324"/>
      <c r="VWX229" s="324"/>
      <c r="VWY229" s="324"/>
      <c r="VWZ229" s="324"/>
      <c r="VXA229" s="324"/>
      <c r="VXB229" s="324"/>
      <c r="VXC229" s="324"/>
      <c r="VXD229" s="324"/>
      <c r="VXE229" s="324"/>
      <c r="VXF229" s="324"/>
      <c r="VXG229" s="324"/>
      <c r="VXH229" s="324"/>
      <c r="VXI229" s="324"/>
      <c r="VXJ229" s="324"/>
      <c r="VXK229" s="324"/>
      <c r="VXL229" s="324"/>
      <c r="VXM229" s="324"/>
      <c r="VXN229" s="324"/>
      <c r="VXO229" s="324"/>
      <c r="VXP229" s="324"/>
      <c r="VXQ229" s="324"/>
      <c r="VXR229" s="324"/>
      <c r="VXS229" s="324"/>
      <c r="VXT229" s="324"/>
      <c r="VXU229" s="324"/>
      <c r="VXV229" s="324"/>
      <c r="VXW229" s="324"/>
      <c r="VXX229" s="324"/>
      <c r="VXY229" s="324"/>
      <c r="VXZ229" s="324"/>
      <c r="VYA229" s="324"/>
      <c r="VYB229" s="324"/>
      <c r="VYC229" s="324"/>
      <c r="VYD229" s="324"/>
      <c r="VYE229" s="324"/>
      <c r="VYF229" s="324"/>
      <c r="VYG229" s="324"/>
      <c r="VYH229" s="324"/>
      <c r="VYI229" s="324"/>
      <c r="VYJ229" s="324"/>
      <c r="VYK229" s="324"/>
      <c r="VYL229" s="324"/>
      <c r="VYM229" s="324"/>
      <c r="VYN229" s="324"/>
      <c r="VYO229" s="324"/>
      <c r="VYP229" s="324"/>
      <c r="VYQ229" s="324"/>
      <c r="VYR229" s="324"/>
      <c r="VYS229" s="324"/>
      <c r="VYT229" s="324"/>
      <c r="VYU229" s="324"/>
      <c r="VYV229" s="324"/>
      <c r="VYW229" s="324"/>
      <c r="VYX229" s="324"/>
      <c r="VYY229" s="324"/>
      <c r="VYZ229" s="324"/>
      <c r="VZA229" s="324"/>
      <c r="VZB229" s="324"/>
      <c r="VZC229" s="324"/>
      <c r="VZD229" s="324"/>
      <c r="VZE229" s="324"/>
      <c r="VZF229" s="324"/>
      <c r="VZG229" s="324"/>
      <c r="VZH229" s="324"/>
      <c r="VZI229" s="324"/>
      <c r="VZJ229" s="324"/>
      <c r="VZK229" s="324"/>
      <c r="VZL229" s="324"/>
      <c r="VZM229" s="324"/>
      <c r="VZN229" s="324"/>
      <c r="VZO229" s="324"/>
      <c r="VZP229" s="324"/>
      <c r="VZQ229" s="324"/>
      <c r="VZR229" s="324"/>
      <c r="VZS229" s="324"/>
      <c r="VZT229" s="324"/>
      <c r="VZU229" s="324"/>
      <c r="VZV229" s="324"/>
      <c r="VZW229" s="324"/>
      <c r="VZX229" s="324"/>
      <c r="VZY229" s="324"/>
      <c r="VZZ229" s="324"/>
      <c r="WAA229" s="324"/>
      <c r="WAB229" s="324"/>
      <c r="WAC229" s="324"/>
      <c r="WAD229" s="324"/>
      <c r="WAE229" s="324"/>
      <c r="WAF229" s="324"/>
      <c r="WAG229" s="324"/>
      <c r="WAH229" s="324"/>
      <c r="WAI229" s="324"/>
      <c r="WAJ229" s="324"/>
      <c r="WAK229" s="324"/>
      <c r="WAL229" s="324"/>
      <c r="WAM229" s="324"/>
      <c r="WAN229" s="324"/>
      <c r="WAO229" s="324"/>
      <c r="WAP229" s="324"/>
      <c r="WAQ229" s="324"/>
      <c r="WAR229" s="324"/>
      <c r="WAS229" s="324"/>
      <c r="WAT229" s="324"/>
      <c r="WAU229" s="324"/>
      <c r="WAV229" s="324"/>
      <c r="WAW229" s="324"/>
      <c r="WAX229" s="324"/>
      <c r="WAY229" s="324"/>
      <c r="WAZ229" s="324"/>
      <c r="WBA229" s="324"/>
      <c r="WBB229" s="324"/>
      <c r="WBC229" s="324"/>
      <c r="WBD229" s="324"/>
      <c r="WBE229" s="324"/>
      <c r="WBF229" s="324"/>
      <c r="WBG229" s="324"/>
      <c r="WBH229" s="324"/>
      <c r="WBI229" s="324"/>
      <c r="WBJ229" s="324"/>
      <c r="WBK229" s="324"/>
      <c r="WBL229" s="324"/>
      <c r="WBM229" s="324"/>
      <c r="WBN229" s="324"/>
      <c r="WBO229" s="324"/>
      <c r="WBP229" s="324"/>
      <c r="WBQ229" s="324"/>
      <c r="WBR229" s="324"/>
      <c r="WBS229" s="324"/>
      <c r="WBT229" s="324"/>
      <c r="WBU229" s="324"/>
      <c r="WBV229" s="324"/>
      <c r="WBW229" s="324"/>
      <c r="WBX229" s="324"/>
      <c r="WBY229" s="324"/>
      <c r="WBZ229" s="324"/>
      <c r="WCA229" s="324"/>
      <c r="WCB229" s="324"/>
      <c r="WCC229" s="324"/>
      <c r="WCD229" s="324"/>
      <c r="WCE229" s="324"/>
      <c r="WCF229" s="324"/>
      <c r="WCG229" s="324"/>
      <c r="WCH229" s="324"/>
      <c r="WCI229" s="324"/>
      <c r="WCJ229" s="324"/>
      <c r="WCK229" s="324"/>
      <c r="WCL229" s="324"/>
      <c r="WCM229" s="324"/>
      <c r="WCN229" s="324"/>
      <c r="WCO229" s="324"/>
      <c r="WCP229" s="324"/>
      <c r="WCQ229" s="324"/>
      <c r="WCR229" s="324"/>
      <c r="WCS229" s="324"/>
      <c r="WCT229" s="324"/>
      <c r="WCU229" s="324"/>
      <c r="WCV229" s="324"/>
      <c r="WCW229" s="324"/>
      <c r="WCX229" s="324"/>
      <c r="WCY229" s="324"/>
      <c r="WCZ229" s="324"/>
      <c r="WDA229" s="324"/>
      <c r="WDB229" s="324"/>
      <c r="WDC229" s="324"/>
      <c r="WDD229" s="324"/>
      <c r="WDE229" s="324"/>
      <c r="WDF229" s="324"/>
      <c r="WDG229" s="324"/>
      <c r="WDH229" s="324"/>
      <c r="WDI229" s="324"/>
      <c r="WDJ229" s="324"/>
      <c r="WDK229" s="324"/>
      <c r="WDL229" s="324"/>
      <c r="WDM229" s="324"/>
      <c r="WDN229" s="324"/>
      <c r="WDO229" s="324"/>
      <c r="WDP229" s="324"/>
      <c r="WDQ229" s="324"/>
      <c r="WDR229" s="324"/>
      <c r="WDS229" s="324"/>
      <c r="WDT229" s="324"/>
      <c r="WDU229" s="324"/>
      <c r="WDV229" s="324"/>
      <c r="WDW229" s="324"/>
      <c r="WDX229" s="324"/>
      <c r="WDY229" s="324"/>
      <c r="WDZ229" s="324"/>
      <c r="WEA229" s="324"/>
      <c r="WEB229" s="324"/>
      <c r="WEC229" s="324"/>
      <c r="WED229" s="324"/>
      <c r="WEE229" s="324"/>
      <c r="WEF229" s="324"/>
      <c r="WEG229" s="324"/>
      <c r="WEH229" s="324"/>
      <c r="WEI229" s="324"/>
      <c r="WEJ229" s="324"/>
      <c r="WEK229" s="324"/>
      <c r="WEL229" s="324"/>
      <c r="WEM229" s="324"/>
      <c r="WEN229" s="324"/>
      <c r="WEO229" s="324"/>
      <c r="WEP229" s="324"/>
      <c r="WEQ229" s="324"/>
      <c r="WER229" s="324"/>
      <c r="WES229" s="324"/>
      <c r="WET229" s="324"/>
      <c r="WEU229" s="324"/>
      <c r="WEV229" s="324"/>
      <c r="WEW229" s="324"/>
      <c r="WEX229" s="324"/>
      <c r="WEY229" s="324"/>
      <c r="WEZ229" s="324"/>
      <c r="WFA229" s="324"/>
      <c r="WFB229" s="324"/>
      <c r="WFC229" s="324"/>
      <c r="WFD229" s="324"/>
      <c r="WFE229" s="324"/>
      <c r="WFF229" s="324"/>
      <c r="WFG229" s="324"/>
      <c r="WFH229" s="324"/>
      <c r="WFI229" s="324"/>
      <c r="WFJ229" s="324"/>
      <c r="WFK229" s="324"/>
      <c r="WFL229" s="324"/>
      <c r="WFM229" s="324"/>
      <c r="WFN229" s="324"/>
      <c r="WFO229" s="324"/>
      <c r="WFP229" s="324"/>
      <c r="WFQ229" s="324"/>
      <c r="WFR229" s="324"/>
      <c r="WFS229" s="324"/>
      <c r="WFT229" s="324"/>
      <c r="WFU229" s="324"/>
      <c r="WFV229" s="324"/>
      <c r="WFW229" s="324"/>
      <c r="WFX229" s="324"/>
      <c r="WFY229" s="324"/>
      <c r="WFZ229" s="324"/>
      <c r="WGA229" s="324"/>
      <c r="WGB229" s="324"/>
      <c r="WGC229" s="324"/>
      <c r="WGD229" s="324"/>
      <c r="WGE229" s="324"/>
      <c r="WGF229" s="324"/>
      <c r="WGG229" s="324"/>
      <c r="WGH229" s="324"/>
      <c r="WGI229" s="324"/>
      <c r="WGJ229" s="324"/>
      <c r="WGK229" s="324"/>
      <c r="WGL229" s="324"/>
      <c r="WGM229" s="324"/>
      <c r="WGN229" s="324"/>
      <c r="WGO229" s="324"/>
      <c r="WGP229" s="324"/>
      <c r="WGQ229" s="324"/>
      <c r="WGR229" s="324"/>
      <c r="WGS229" s="324"/>
      <c r="WGT229" s="324"/>
      <c r="WGU229" s="324"/>
      <c r="WGV229" s="324"/>
      <c r="WGW229" s="324"/>
      <c r="WGX229" s="324"/>
      <c r="WGY229" s="324"/>
      <c r="WGZ229" s="324"/>
      <c r="WHA229" s="324"/>
      <c r="WHB229" s="324"/>
      <c r="WHC229" s="324"/>
      <c r="WHD229" s="324"/>
      <c r="WHE229" s="324"/>
      <c r="WHF229" s="324"/>
      <c r="WHG229" s="324"/>
      <c r="WHH229" s="324"/>
      <c r="WHI229" s="324"/>
      <c r="WHJ229" s="324"/>
      <c r="WHK229" s="324"/>
      <c r="WHL229" s="324"/>
      <c r="WHM229" s="324"/>
      <c r="WHN229" s="324"/>
      <c r="WHO229" s="324"/>
      <c r="WHP229" s="324"/>
      <c r="WHQ229" s="324"/>
      <c r="WHR229" s="324"/>
      <c r="WHS229" s="324"/>
      <c r="WHT229" s="324"/>
      <c r="WHU229" s="324"/>
      <c r="WHV229" s="324"/>
      <c r="WHW229" s="324"/>
      <c r="WHX229" s="324"/>
      <c r="WHY229" s="324"/>
      <c r="WHZ229" s="324"/>
      <c r="WIA229" s="324"/>
      <c r="WIB229" s="324"/>
      <c r="WIC229" s="324"/>
      <c r="WID229" s="324"/>
      <c r="WIE229" s="324"/>
      <c r="WIF229" s="324"/>
      <c r="WIG229" s="324"/>
      <c r="WIH229" s="324"/>
      <c r="WII229" s="324"/>
      <c r="WIJ229" s="324"/>
      <c r="WIK229" s="324"/>
      <c r="WIL229" s="324"/>
      <c r="WIM229" s="324"/>
      <c r="WIN229" s="324"/>
      <c r="WIO229" s="324"/>
      <c r="WIP229" s="324"/>
      <c r="WIQ229" s="324"/>
      <c r="WIR229" s="324"/>
      <c r="WIS229" s="324"/>
      <c r="WIT229" s="324"/>
      <c r="WIU229" s="324"/>
      <c r="WIV229" s="324"/>
      <c r="WIW229" s="324"/>
      <c r="WIX229" s="324"/>
      <c r="WIY229" s="324"/>
      <c r="WIZ229" s="324"/>
      <c r="WJA229" s="324"/>
      <c r="WJB229" s="324"/>
      <c r="WJC229" s="324"/>
      <c r="WJD229" s="324"/>
      <c r="WJE229" s="324"/>
      <c r="WJF229" s="324"/>
      <c r="WJG229" s="324"/>
      <c r="WJH229" s="324"/>
      <c r="WJI229" s="324"/>
      <c r="WJJ229" s="324"/>
      <c r="WJK229" s="324"/>
      <c r="WJL229" s="324"/>
      <c r="WJM229" s="324"/>
      <c r="WJN229" s="324"/>
      <c r="WJO229" s="324"/>
      <c r="WJP229" s="324"/>
      <c r="WJQ229" s="324"/>
      <c r="WJR229" s="324"/>
      <c r="WJS229" s="324"/>
      <c r="WJT229" s="324"/>
      <c r="WJU229" s="324"/>
      <c r="WJV229" s="324"/>
      <c r="WJW229" s="324"/>
      <c r="WJX229" s="324"/>
      <c r="WJY229" s="324"/>
      <c r="WJZ229" s="324"/>
      <c r="WKA229" s="324"/>
      <c r="WKB229" s="324"/>
      <c r="WKC229" s="324"/>
      <c r="WKD229" s="324"/>
      <c r="WKE229" s="324"/>
      <c r="WKF229" s="324"/>
      <c r="WKG229" s="324"/>
      <c r="WKH229" s="324"/>
      <c r="WKI229" s="324"/>
      <c r="WKJ229" s="324"/>
      <c r="WKK229" s="324"/>
      <c r="WKL229" s="324"/>
      <c r="WKM229" s="324"/>
      <c r="WKN229" s="324"/>
      <c r="WKO229" s="324"/>
      <c r="WKP229" s="324"/>
      <c r="WKQ229" s="324"/>
      <c r="WKR229" s="324"/>
      <c r="WKS229" s="324"/>
      <c r="WKT229" s="324"/>
      <c r="WKU229" s="324"/>
      <c r="WKV229" s="324"/>
      <c r="WKW229" s="324"/>
      <c r="WKX229" s="324"/>
      <c r="WKY229" s="324"/>
      <c r="WKZ229" s="324"/>
      <c r="WLA229" s="324"/>
      <c r="WLB229" s="324"/>
      <c r="WLC229" s="324"/>
      <c r="WLD229" s="324"/>
      <c r="WLE229" s="324"/>
      <c r="WLF229" s="324"/>
      <c r="WLG229" s="324"/>
      <c r="WLH229" s="324"/>
      <c r="WLI229" s="324"/>
      <c r="WLJ229" s="324"/>
      <c r="WLK229" s="324"/>
      <c r="WLL229" s="324"/>
      <c r="WLM229" s="324"/>
      <c r="WLN229" s="324"/>
      <c r="WLO229" s="324"/>
      <c r="WLP229" s="324"/>
      <c r="WLQ229" s="324"/>
      <c r="WLR229" s="324"/>
      <c r="WLS229" s="324"/>
      <c r="WLT229" s="324"/>
      <c r="WLU229" s="324"/>
      <c r="WLV229" s="324"/>
      <c r="WLW229" s="324"/>
      <c r="WLX229" s="324"/>
      <c r="WLY229" s="324"/>
      <c r="WLZ229" s="324"/>
      <c r="WMA229" s="324"/>
      <c r="WMB229" s="324"/>
      <c r="WMC229" s="324"/>
      <c r="WMD229" s="324"/>
      <c r="WME229" s="324"/>
      <c r="WMF229" s="324"/>
      <c r="WMG229" s="324"/>
      <c r="WMH229" s="324"/>
      <c r="WMI229" s="324"/>
      <c r="WMJ229" s="324"/>
      <c r="WMK229" s="324"/>
      <c r="WML229" s="324"/>
      <c r="WMM229" s="324"/>
      <c r="WMN229" s="324"/>
      <c r="WMO229" s="324"/>
      <c r="WMP229" s="324"/>
      <c r="WMQ229" s="324"/>
      <c r="WMR229" s="324"/>
      <c r="WMS229" s="324"/>
      <c r="WMT229" s="324"/>
      <c r="WMU229" s="324"/>
      <c r="WMV229" s="324"/>
      <c r="WMW229" s="324"/>
      <c r="WMX229" s="324"/>
      <c r="WMY229" s="324"/>
      <c r="WMZ229" s="324"/>
      <c r="WNA229" s="324"/>
      <c r="WNB229" s="324"/>
      <c r="WNC229" s="324"/>
      <c r="WND229" s="324"/>
      <c r="WNE229" s="324"/>
      <c r="WNF229" s="324"/>
      <c r="WNG229" s="324"/>
      <c r="WNH229" s="324"/>
      <c r="WNI229" s="324"/>
      <c r="WNJ229" s="324"/>
      <c r="WNK229" s="324"/>
      <c r="WNL229" s="324"/>
      <c r="WNM229" s="324"/>
      <c r="WNN229" s="324"/>
      <c r="WNO229" s="324"/>
      <c r="WNP229" s="324"/>
      <c r="WNQ229" s="324"/>
      <c r="WNR229" s="324"/>
      <c r="WNS229" s="324"/>
      <c r="WNT229" s="324"/>
      <c r="WNU229" s="324"/>
      <c r="WNV229" s="324"/>
      <c r="WNW229" s="324"/>
      <c r="WNX229" s="324"/>
      <c r="WNY229" s="324"/>
      <c r="WNZ229" s="324"/>
      <c r="WOA229" s="324"/>
      <c r="WOB229" s="324"/>
      <c r="WOC229" s="324"/>
      <c r="WOD229" s="324"/>
      <c r="WOE229" s="324"/>
      <c r="WOF229" s="324"/>
      <c r="WOG229" s="324"/>
      <c r="WOH229" s="324"/>
      <c r="WOI229" s="324"/>
      <c r="WOJ229" s="324"/>
      <c r="WOK229" s="324"/>
      <c r="WOL229" s="324"/>
      <c r="WOM229" s="324"/>
      <c r="WON229" s="324"/>
      <c r="WOO229" s="324"/>
      <c r="WOP229" s="324"/>
      <c r="WOQ229" s="324"/>
      <c r="WOR229" s="324"/>
      <c r="WOS229" s="324"/>
      <c r="WOT229" s="324"/>
      <c r="WOU229" s="324"/>
      <c r="WOV229" s="324"/>
      <c r="WOW229" s="324"/>
      <c r="WOX229" s="324"/>
      <c r="WOY229" s="324"/>
      <c r="WOZ229" s="324"/>
      <c r="WPA229" s="324"/>
      <c r="WPB229" s="324"/>
      <c r="WPC229" s="324"/>
      <c r="WPD229" s="324"/>
      <c r="WPE229" s="324"/>
      <c r="WPF229" s="324"/>
      <c r="WPG229" s="324"/>
      <c r="WPH229" s="324"/>
      <c r="WPI229" s="324"/>
      <c r="WPJ229" s="324"/>
      <c r="WPK229" s="324"/>
      <c r="WPL229" s="324"/>
      <c r="WPM229" s="324"/>
      <c r="WPN229" s="324"/>
      <c r="WPO229" s="324"/>
      <c r="WPP229" s="324"/>
      <c r="WPQ229" s="324"/>
      <c r="WPR229" s="324"/>
      <c r="WPS229" s="324"/>
      <c r="WPT229" s="324"/>
      <c r="WPU229" s="324"/>
      <c r="WPV229" s="324"/>
      <c r="WPW229" s="324"/>
      <c r="WPX229" s="324"/>
      <c r="WPY229" s="324"/>
      <c r="WPZ229" s="324"/>
      <c r="WQA229" s="324"/>
      <c r="WQB229" s="324"/>
      <c r="WQC229" s="324"/>
      <c r="WQD229" s="324"/>
      <c r="WQE229" s="324"/>
      <c r="WQF229" s="324"/>
      <c r="WQG229" s="324"/>
      <c r="WQH229" s="324"/>
      <c r="WQI229" s="324"/>
      <c r="WQJ229" s="324"/>
      <c r="WQK229" s="324"/>
      <c r="WQL229" s="324"/>
      <c r="WQM229" s="324"/>
      <c r="WQN229" s="324"/>
      <c r="WQO229" s="324"/>
      <c r="WQP229" s="324"/>
      <c r="WQQ229" s="324"/>
      <c r="WQR229" s="324"/>
      <c r="WQS229" s="324"/>
      <c r="WQT229" s="324"/>
      <c r="WQU229" s="324"/>
      <c r="WQV229" s="324"/>
      <c r="WQW229" s="324"/>
      <c r="WQX229" s="324"/>
      <c r="WQY229" s="324"/>
      <c r="WQZ229" s="324"/>
      <c r="WRA229" s="324"/>
      <c r="WRB229" s="324"/>
      <c r="WRC229" s="324"/>
      <c r="WRD229" s="324"/>
      <c r="WRE229" s="324"/>
      <c r="WRF229" s="324"/>
      <c r="WRG229" s="324"/>
      <c r="WRH229" s="324"/>
      <c r="WRI229" s="324"/>
      <c r="WRJ229" s="324"/>
      <c r="WRK229" s="324"/>
      <c r="WRL229" s="324"/>
      <c r="WRM229" s="324"/>
      <c r="WRN229" s="324"/>
      <c r="WRO229" s="324"/>
      <c r="WRP229" s="324"/>
      <c r="WRQ229" s="324"/>
      <c r="WRR229" s="324"/>
      <c r="WRS229" s="324"/>
      <c r="WRT229" s="324"/>
      <c r="WRU229" s="324"/>
      <c r="WRV229" s="324"/>
      <c r="WRW229" s="324"/>
      <c r="WRX229" s="324"/>
      <c r="WRY229" s="324"/>
      <c r="WRZ229" s="324"/>
      <c r="WSA229" s="324"/>
      <c r="WSB229" s="324"/>
      <c r="WSC229" s="324"/>
      <c r="WSD229" s="324"/>
      <c r="WSE229" s="324"/>
      <c r="WSF229" s="324"/>
      <c r="WSG229" s="324"/>
      <c r="WSH229" s="324"/>
      <c r="WSI229" s="324"/>
      <c r="WSJ229" s="324"/>
      <c r="WSK229" s="324"/>
      <c r="WSL229" s="324"/>
      <c r="WSM229" s="324"/>
      <c r="WSN229" s="324"/>
      <c r="WSO229" s="324"/>
      <c r="WSP229" s="324"/>
      <c r="WSQ229" s="324"/>
      <c r="WSR229" s="324"/>
      <c r="WSS229" s="324"/>
      <c r="WST229" s="324"/>
      <c r="WSU229" s="324"/>
      <c r="WSV229" s="324"/>
      <c r="WSW229" s="324"/>
      <c r="WSX229" s="324"/>
      <c r="WSY229" s="324"/>
      <c r="WSZ229" s="324"/>
      <c r="WTA229" s="324"/>
      <c r="WTB229" s="324"/>
      <c r="WTC229" s="324"/>
      <c r="WTD229" s="324"/>
      <c r="WTE229" s="324"/>
      <c r="WTF229" s="324"/>
      <c r="WTG229" s="324"/>
      <c r="WTH229" s="324"/>
      <c r="WTI229" s="324"/>
      <c r="WTJ229" s="324"/>
      <c r="WTK229" s="324"/>
      <c r="WTL229" s="324"/>
      <c r="WTM229" s="324"/>
      <c r="WTN229" s="324"/>
      <c r="WTO229" s="324"/>
      <c r="WTP229" s="324"/>
      <c r="WTQ229" s="324"/>
      <c r="WTR229" s="324"/>
      <c r="WTS229" s="324"/>
      <c r="WTT229" s="324"/>
      <c r="WTU229" s="324"/>
      <c r="WTV229" s="324"/>
      <c r="WTW229" s="324"/>
      <c r="WTX229" s="324"/>
      <c r="WTY229" s="324"/>
      <c r="WTZ229" s="324"/>
      <c r="WUA229" s="324"/>
      <c r="WUB229" s="324"/>
      <c r="WUC229" s="324"/>
      <c r="WUD229" s="324"/>
      <c r="WUE229" s="324"/>
      <c r="WUF229" s="324"/>
      <c r="WUG229" s="324"/>
      <c r="WUH229" s="324"/>
      <c r="WUI229" s="324"/>
      <c r="WUJ229" s="324"/>
      <c r="WUK229" s="324"/>
      <c r="WUL229" s="324"/>
      <c r="WUM229" s="324"/>
      <c r="WUN229" s="324"/>
      <c r="WUO229" s="324"/>
      <c r="WUP229" s="324"/>
      <c r="WUQ229" s="324"/>
      <c r="WUR229" s="324"/>
      <c r="WUS229" s="324"/>
      <c r="WUT229" s="324"/>
      <c r="WUU229" s="324"/>
      <c r="WUV229" s="324"/>
      <c r="WUW229" s="324"/>
      <c r="WUX229" s="324"/>
      <c r="WUY229" s="324"/>
      <c r="WUZ229" s="324"/>
      <c r="WVA229" s="324"/>
      <c r="WVB229" s="324"/>
      <c r="WVC229" s="324"/>
      <c r="WVD229" s="324"/>
      <c r="WVE229" s="324"/>
      <c r="WVF229" s="324"/>
      <c r="WVG229" s="324"/>
      <c r="WVH229" s="324"/>
      <c r="WVI229" s="324"/>
      <c r="WVJ229" s="324"/>
      <c r="WVK229" s="324"/>
      <c r="WVL229" s="324"/>
      <c r="WVM229" s="324"/>
      <c r="WVN229" s="324"/>
      <c r="WVO229" s="324"/>
      <c r="WVP229" s="324"/>
      <c r="WVQ229" s="324"/>
      <c r="WVR229" s="324"/>
      <c r="WVS229" s="324"/>
      <c r="WVT229" s="324"/>
      <c r="WVU229" s="324"/>
      <c r="WVV229" s="324"/>
      <c r="WVW229" s="324"/>
      <c r="WVX229" s="324"/>
      <c r="WVY229" s="324"/>
      <c r="WVZ229" s="324"/>
      <c r="WWA229" s="324"/>
      <c r="WWB229" s="324"/>
      <c r="WWC229" s="324"/>
      <c r="WWD229" s="324"/>
      <c r="WWE229" s="324"/>
      <c r="WWF229" s="324"/>
      <c r="WWG229" s="324"/>
      <c r="WWH229" s="324"/>
      <c r="WWI229" s="324"/>
      <c r="WWJ229" s="324"/>
      <c r="WWK229" s="324"/>
      <c r="WWL229" s="324"/>
      <c r="WWM229" s="324"/>
      <c r="WWN229" s="324"/>
      <c r="WWO229" s="324"/>
      <c r="WWP229" s="324"/>
      <c r="WWQ229" s="324"/>
      <c r="WWR229" s="324"/>
      <c r="WWS229" s="324"/>
      <c r="WWT229" s="324"/>
      <c r="WWU229" s="324"/>
      <c r="WWV229" s="324"/>
      <c r="WWW229" s="324"/>
      <c r="WWX229" s="324"/>
      <c r="WWY229" s="324"/>
      <c r="WWZ229" s="324"/>
      <c r="WXA229" s="324"/>
      <c r="WXB229" s="324"/>
      <c r="WXC229" s="324"/>
      <c r="WXD229" s="324"/>
      <c r="WXE229" s="324"/>
      <c r="WXF229" s="324"/>
      <c r="WXG229" s="324"/>
      <c r="WXH229" s="324"/>
      <c r="WXI229" s="324"/>
      <c r="WXJ229" s="324"/>
      <c r="WXK229" s="324"/>
      <c r="WXL229" s="324"/>
      <c r="WXM229" s="324"/>
      <c r="WXN229" s="324"/>
      <c r="WXO229" s="324"/>
      <c r="WXP229" s="324"/>
      <c r="WXQ229" s="324"/>
      <c r="WXR229" s="324"/>
      <c r="WXS229" s="324"/>
      <c r="WXT229" s="324"/>
      <c r="WXU229" s="324"/>
      <c r="WXV229" s="324"/>
      <c r="WXW229" s="324"/>
      <c r="WXX229" s="324"/>
      <c r="WXY229" s="324"/>
      <c r="WXZ229" s="324"/>
      <c r="WYA229" s="324"/>
      <c r="WYB229" s="324"/>
      <c r="WYC229" s="324"/>
      <c r="WYD229" s="324"/>
      <c r="WYE229" s="324"/>
      <c r="WYF229" s="324"/>
      <c r="WYG229" s="324"/>
      <c r="WYH229" s="324"/>
      <c r="WYI229" s="324"/>
      <c r="WYJ229" s="324"/>
      <c r="WYK229" s="324"/>
      <c r="WYL229" s="324"/>
      <c r="WYM229" s="324"/>
      <c r="WYN229" s="324"/>
      <c r="WYO229" s="324"/>
      <c r="WYP229" s="324"/>
      <c r="WYQ229" s="324"/>
      <c r="WYR229" s="324"/>
      <c r="WYS229" s="324"/>
      <c r="WYT229" s="324"/>
      <c r="WYU229" s="324"/>
      <c r="WYV229" s="324"/>
      <c r="WYW229" s="324"/>
      <c r="WYX229" s="324"/>
      <c r="WYY229" s="324"/>
      <c r="WYZ229" s="324"/>
      <c r="WZA229" s="324"/>
      <c r="WZB229" s="324"/>
      <c r="WZC229" s="324"/>
      <c r="WZD229" s="324"/>
      <c r="WZE229" s="324"/>
      <c r="WZF229" s="324"/>
      <c r="WZG229" s="324"/>
      <c r="WZH229" s="324"/>
      <c r="WZI229" s="324"/>
      <c r="WZJ229" s="324"/>
      <c r="WZK229" s="324"/>
      <c r="WZL229" s="324"/>
      <c r="WZM229" s="324"/>
      <c r="WZN229" s="324"/>
      <c r="WZO229" s="324"/>
      <c r="WZP229" s="324"/>
      <c r="WZQ229" s="324"/>
      <c r="WZR229" s="324"/>
      <c r="WZS229" s="324"/>
      <c r="WZT229" s="324"/>
      <c r="WZU229" s="324"/>
      <c r="WZV229" s="324"/>
      <c r="WZW229" s="324"/>
      <c r="WZX229" s="324"/>
      <c r="WZY229" s="324"/>
      <c r="WZZ229" s="324"/>
      <c r="XAA229" s="324"/>
      <c r="XAB229" s="324"/>
      <c r="XAC229" s="324"/>
      <c r="XAD229" s="324"/>
      <c r="XAE229" s="324"/>
      <c r="XAF229" s="324"/>
      <c r="XAG229" s="324"/>
      <c r="XAH229" s="324"/>
      <c r="XAI229" s="324"/>
      <c r="XAJ229" s="324"/>
      <c r="XAK229" s="324"/>
      <c r="XAL229" s="324"/>
      <c r="XAM229" s="324"/>
      <c r="XAN229" s="324"/>
      <c r="XAO229" s="324"/>
      <c r="XAP229" s="324"/>
      <c r="XAQ229" s="324"/>
      <c r="XAR229" s="324"/>
      <c r="XAS229" s="324"/>
      <c r="XAT229" s="324"/>
      <c r="XAU229" s="324"/>
      <c r="XAV229" s="324"/>
      <c r="XAW229" s="324"/>
      <c r="XAX229" s="324"/>
      <c r="XAY229" s="324"/>
      <c r="XAZ229" s="324"/>
      <c r="XBA229" s="324"/>
      <c r="XBB229" s="324"/>
      <c r="XBC229" s="324"/>
      <c r="XBD229" s="324"/>
      <c r="XBE229" s="324"/>
      <c r="XBF229" s="324"/>
      <c r="XBG229" s="324"/>
      <c r="XBH229" s="324"/>
      <c r="XBI229" s="324"/>
      <c r="XBJ229" s="324"/>
      <c r="XBK229" s="324"/>
      <c r="XBL229" s="324"/>
      <c r="XBM229" s="324"/>
      <c r="XBN229" s="324"/>
      <c r="XBO229" s="324"/>
      <c r="XBP229" s="324"/>
      <c r="XBQ229" s="324"/>
      <c r="XBR229" s="324"/>
      <c r="XBS229" s="324"/>
      <c r="XBT229" s="324"/>
      <c r="XBU229" s="324"/>
      <c r="XBV229" s="324"/>
      <c r="XBW229" s="324"/>
      <c r="XBX229" s="324"/>
      <c r="XBY229" s="324"/>
      <c r="XBZ229" s="324"/>
      <c r="XCA229" s="324"/>
      <c r="XCB229" s="324"/>
      <c r="XCC229" s="324"/>
      <c r="XCD229" s="324"/>
      <c r="XCE229" s="324"/>
      <c r="XCF229" s="324"/>
      <c r="XCG229" s="324"/>
      <c r="XCH229" s="324"/>
      <c r="XCI229" s="324"/>
      <c r="XCJ229" s="324"/>
      <c r="XCK229" s="324"/>
      <c r="XCL229" s="324"/>
      <c r="XCM229" s="324"/>
      <c r="XCN229" s="324"/>
      <c r="XCO229" s="324"/>
      <c r="XCP229" s="324"/>
      <c r="XCQ229" s="324"/>
      <c r="XCR229" s="324"/>
      <c r="XCS229" s="324"/>
      <c r="XCT229" s="324"/>
      <c r="XCU229" s="324"/>
      <c r="XCV229" s="324"/>
      <c r="XCW229" s="324"/>
      <c r="XCX229" s="324"/>
      <c r="XCY229" s="324"/>
      <c r="XCZ229" s="324"/>
      <c r="XDA229" s="324"/>
      <c r="XDB229" s="324"/>
      <c r="XDC229" s="324"/>
      <c r="XDD229" s="324"/>
      <c r="XDE229" s="324"/>
      <c r="XDF229" s="324"/>
      <c r="XDG229" s="324"/>
      <c r="XDH229" s="324"/>
      <c r="XDI229" s="324"/>
      <c r="XDJ229" s="324"/>
      <c r="XDK229" s="324"/>
      <c r="XDL229" s="324"/>
      <c r="XDM229" s="324"/>
      <c r="XDN229" s="324"/>
      <c r="XDO229" s="324"/>
      <c r="XDP229" s="324"/>
      <c r="XDQ229" s="324"/>
      <c r="XDR229" s="324"/>
      <c r="XDS229" s="324"/>
      <c r="XDT229" s="324"/>
      <c r="XDU229" s="324"/>
      <c r="XDV229" s="324"/>
      <c r="XDW229" s="324"/>
      <c r="XDX229" s="324"/>
      <c r="XDY229" s="324"/>
      <c r="XDZ229" s="324"/>
      <c r="XEA229" s="324"/>
      <c r="XEB229" s="324"/>
      <c r="XEC229" s="324"/>
      <c r="XED229" s="324"/>
      <c r="XEE229" s="324"/>
      <c r="XEF229" s="324"/>
      <c r="XEG229" s="324"/>
      <c r="XEH229" s="324"/>
      <c r="XEI229" s="324"/>
      <c r="XEJ229" s="324"/>
      <c r="XEK229" s="324"/>
      <c r="XEL229" s="324"/>
      <c r="XEM229" s="324"/>
      <c r="XEN229" s="324"/>
      <c r="XEO229" s="324"/>
      <c r="XEP229" s="324"/>
      <c r="XEQ229" s="324"/>
      <c r="XER229" s="324"/>
      <c r="XES229" s="324"/>
      <c r="XET229" s="324"/>
      <c r="XEU229" s="324"/>
      <c r="XEV229" s="324"/>
      <c r="XEW229" s="324"/>
      <c r="XEX229" s="324"/>
      <c r="XEY229" s="324"/>
      <c r="XEZ229" s="324"/>
      <c r="XFA229" s="324"/>
      <c r="XFB229" s="324"/>
      <c r="XFC229" s="324"/>
      <c r="XFD229" s="83"/>
    </row>
    <row r="230" spans="1:16384" s="88" customFormat="1" ht="23.25" x14ac:dyDescent="0.2">
      <c r="A230" s="322" t="s">
        <v>207</v>
      </c>
      <c r="B230" s="323"/>
      <c r="C230" s="310"/>
      <c r="D230" s="620">
        <v>1290</v>
      </c>
      <c r="E230" s="311"/>
      <c r="F230" s="94"/>
      <c r="G230" s="94"/>
      <c r="H230" s="94"/>
    </row>
    <row r="231" spans="1:16384" s="90" customFormat="1" ht="84" x14ac:dyDescent="0.2">
      <c r="A231" s="322" t="s">
        <v>148</v>
      </c>
      <c r="B231" s="323"/>
      <c r="C231" s="96" t="s">
        <v>149</v>
      </c>
      <c r="D231" s="310" t="s">
        <v>150</v>
      </c>
      <c r="E231" s="311"/>
      <c r="F231" s="94"/>
      <c r="G231" s="94"/>
      <c r="H231" s="94"/>
    </row>
    <row r="232" spans="1:16384" s="92" customFormat="1" ht="21" x14ac:dyDescent="0.2">
      <c r="A232" s="322" t="s">
        <v>151</v>
      </c>
      <c r="B232" s="323"/>
      <c r="C232" s="96" t="s">
        <v>152</v>
      </c>
      <c r="D232" s="310" t="s">
        <v>153</v>
      </c>
      <c r="E232" s="311"/>
      <c r="F232" s="94"/>
      <c r="G232" s="94"/>
      <c r="H232" s="94"/>
    </row>
    <row r="233" spans="1:16384" ht="97.5" customHeight="1" x14ac:dyDescent="0.2">
      <c r="A233" s="322" t="s">
        <v>157</v>
      </c>
      <c r="B233" s="323"/>
      <c r="C233" s="110" t="s">
        <v>158</v>
      </c>
      <c r="D233" s="323" t="s">
        <v>153</v>
      </c>
      <c r="E233" s="473"/>
      <c r="F233" s="91"/>
      <c r="G233" s="91"/>
      <c r="H233" s="91"/>
    </row>
    <row r="234" spans="1:16384" ht="231.75" thickBot="1" x14ac:dyDescent="0.25">
      <c r="A234" s="474" t="s">
        <v>159</v>
      </c>
      <c r="B234" s="475"/>
      <c r="C234" s="111" t="s">
        <v>160</v>
      </c>
      <c r="D234" s="476" t="s">
        <v>153</v>
      </c>
      <c r="E234" s="477"/>
      <c r="F234" s="86"/>
      <c r="G234" s="87"/>
      <c r="H234" s="87"/>
    </row>
    <row r="235" spans="1:16384" ht="98.25" customHeight="1" x14ac:dyDescent="0.2">
      <c r="A235" s="650" t="s">
        <v>598</v>
      </c>
      <c r="B235" s="650"/>
      <c r="C235" s="650"/>
      <c r="D235" s="650"/>
      <c r="E235" s="650"/>
      <c r="F235" s="650"/>
      <c r="G235" s="650"/>
      <c r="H235" s="650"/>
    </row>
    <row r="236" spans="1:16384" ht="50.1" customHeight="1" x14ac:dyDescent="0.2">
      <c r="A236" s="650" t="s">
        <v>599</v>
      </c>
      <c r="B236" s="650"/>
      <c r="C236" s="650"/>
      <c r="D236" s="650"/>
      <c r="E236" s="650"/>
      <c r="F236" s="650"/>
      <c r="G236" s="650"/>
      <c r="H236" s="650"/>
    </row>
    <row r="237" spans="1:16384" ht="21" customHeight="1" x14ac:dyDescent="0.2">
      <c r="A237" s="83"/>
      <c r="B237" s="83"/>
      <c r="C237" s="84"/>
      <c r="D237" s="85"/>
      <c r="E237" s="85"/>
      <c r="F237" s="86"/>
      <c r="G237" s="87"/>
      <c r="H237" s="87"/>
    </row>
    <row r="238" spans="1:16384" ht="30" customHeight="1" x14ac:dyDescent="0.2">
      <c r="A238" s="307" t="s">
        <v>161</v>
      </c>
      <c r="B238" s="307"/>
      <c r="C238" s="307"/>
      <c r="D238" s="307"/>
      <c r="E238" s="307"/>
      <c r="F238" s="307"/>
      <c r="G238" s="307"/>
      <c r="H238" s="307"/>
    </row>
    <row r="239" spans="1:16384" ht="75" customHeight="1" x14ac:dyDescent="0.2">
      <c r="A239" s="307" t="s">
        <v>162</v>
      </c>
      <c r="B239" s="307"/>
      <c r="C239" s="307"/>
      <c r="D239" s="307"/>
      <c r="E239" s="307"/>
      <c r="F239" s="307"/>
      <c r="G239" s="307"/>
      <c r="H239" s="307"/>
    </row>
    <row r="240" spans="1:16384" s="72" customFormat="1" ht="186" customHeight="1" x14ac:dyDescent="0.2">
      <c r="A240"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0" s="472"/>
      <c r="C240" s="472"/>
      <c r="D240" s="472"/>
      <c r="E240" s="472"/>
      <c r="F240" s="472"/>
      <c r="G240" s="472"/>
      <c r="H240" s="472"/>
    </row>
    <row r="241" spans="1:8" s="88" customFormat="1" ht="23.25" x14ac:dyDescent="0.2">
      <c r="A241" s="325" t="s">
        <v>164</v>
      </c>
      <c r="B241" s="325"/>
      <c r="C241" s="325"/>
      <c r="D241" s="325"/>
      <c r="E241" s="325"/>
      <c r="F241" s="325"/>
      <c r="G241" s="325"/>
      <c r="H241" s="325"/>
    </row>
    <row r="242" spans="1:8" ht="23.25" x14ac:dyDescent="0.2">
      <c r="A242" s="307" t="s">
        <v>165</v>
      </c>
      <c r="B242" s="307"/>
      <c r="C242" s="307"/>
      <c r="D242" s="307"/>
      <c r="E242" s="307"/>
      <c r="F242" s="307"/>
      <c r="G242" s="307"/>
      <c r="H242" s="307"/>
    </row>
    <row r="243" spans="1:8" s="72" customFormat="1" ht="125.25" customHeight="1" x14ac:dyDescent="0.2">
      <c r="A243" s="618" t="s">
        <v>281</v>
      </c>
      <c r="B243" s="618"/>
      <c r="C243" s="618"/>
      <c r="D243" s="618"/>
      <c r="E243" s="618"/>
      <c r="F243" s="618"/>
      <c r="G243" s="618"/>
      <c r="H243" s="618"/>
    </row>
    <row r="244" spans="1:8" ht="25.5" x14ac:dyDescent="0.35">
      <c r="A244" s="616" t="s">
        <v>282</v>
      </c>
      <c r="B244" s="617"/>
      <c r="C244" s="158" t="s">
        <v>283</v>
      </c>
    </row>
    <row r="245" spans="1:8" ht="25.5" x14ac:dyDescent="0.35">
      <c r="A245" s="614" t="s">
        <v>284</v>
      </c>
      <c r="B245" s="615"/>
      <c r="C245" s="159">
        <v>1</v>
      </c>
    </row>
    <row r="246" spans="1:8" ht="25.5" x14ac:dyDescent="0.35">
      <c r="A246" s="614">
        <v>2</v>
      </c>
      <c r="B246" s="615"/>
      <c r="C246" s="159">
        <v>1.1000000000000001</v>
      </c>
    </row>
    <row r="247" spans="1:8" ht="25.5" x14ac:dyDescent="0.35">
      <c r="A247" s="614">
        <v>3</v>
      </c>
      <c r="B247" s="615"/>
      <c r="C247" s="159">
        <v>1.2</v>
      </c>
    </row>
    <row r="248" spans="1:8" ht="25.5" x14ac:dyDescent="0.35">
      <c r="A248" s="614" t="s">
        <v>285</v>
      </c>
      <c r="B248" s="615"/>
      <c r="C248" s="159">
        <v>1.25</v>
      </c>
    </row>
    <row r="249" spans="1:8" ht="25.5" x14ac:dyDescent="0.35">
      <c r="A249" s="614" t="s">
        <v>286</v>
      </c>
      <c r="B249" s="615"/>
      <c r="C249" s="159">
        <v>1.3</v>
      </c>
    </row>
    <row r="250" spans="1:8" ht="25.5" x14ac:dyDescent="0.35">
      <c r="A250" s="614" t="s">
        <v>287</v>
      </c>
      <c r="B250" s="615"/>
      <c r="C250" s="159">
        <v>1.35</v>
      </c>
    </row>
    <row r="251" spans="1:8" ht="25.5" x14ac:dyDescent="0.35">
      <c r="A251" s="614" t="s">
        <v>288</v>
      </c>
      <c r="B251" s="615"/>
      <c r="C251" s="159">
        <v>1.4</v>
      </c>
    </row>
    <row r="252" spans="1:8" ht="25.5" x14ac:dyDescent="0.35">
      <c r="A252" s="614" t="s">
        <v>289</v>
      </c>
      <c r="B252" s="615"/>
      <c r="C252" s="159">
        <v>1.45</v>
      </c>
    </row>
    <row r="253" spans="1:8" ht="25.5" x14ac:dyDescent="0.35">
      <c r="A253" s="614" t="s">
        <v>290</v>
      </c>
      <c r="B253" s="615"/>
      <c r="C253" s="159">
        <v>1.5</v>
      </c>
    </row>
    <row r="254" spans="1:8" ht="25.5" x14ac:dyDescent="0.35">
      <c r="A254" s="614" t="s">
        <v>291</v>
      </c>
      <c r="B254" s="615"/>
      <c r="C254" s="159">
        <v>2</v>
      </c>
    </row>
    <row r="255" spans="1:8" ht="23.25" x14ac:dyDescent="0.2">
      <c r="A255" s="307" t="s">
        <v>292</v>
      </c>
      <c r="B255" s="307"/>
      <c r="C255" s="307"/>
      <c r="D255" s="307"/>
      <c r="E255" s="307"/>
      <c r="F255" s="307"/>
      <c r="G255" s="307"/>
      <c r="H255" s="307"/>
    </row>
    <row r="258" spans="1:8" s="97" customFormat="1" ht="114.75" customHeight="1" x14ac:dyDescent="0.2">
      <c r="A258" s="325" t="s">
        <v>479</v>
      </c>
      <c r="B258" s="325"/>
      <c r="C258" s="325"/>
      <c r="D258" s="325"/>
      <c r="E258" s="325"/>
      <c r="F258" s="325"/>
      <c r="G258" s="325"/>
      <c r="H258" s="325"/>
    </row>
    <row r="265" spans="1:8" s="97" customFormat="1" ht="114.75" customHeight="1" x14ac:dyDescent="0.2">
      <c r="A265" s="71"/>
      <c r="B265" s="72"/>
      <c r="C265" s="73"/>
      <c r="D265" s="72"/>
      <c r="E265" s="72"/>
      <c r="F265" s="72"/>
      <c r="G265" s="72"/>
      <c r="H265" s="74"/>
    </row>
  </sheetData>
  <sheetProtection selectLockedCells="1" selectUnlockedCells="1"/>
  <mergeCells count="5869">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9:B149"/>
    <mergeCell ref="D149:H149"/>
    <mergeCell ref="A150:B150"/>
    <mergeCell ref="D150:H150"/>
    <mergeCell ref="A151:B151"/>
    <mergeCell ref="D151:H151"/>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94:B194"/>
    <mergeCell ref="D194:H194"/>
    <mergeCell ref="A195:B195"/>
    <mergeCell ref="D195:H195"/>
    <mergeCell ref="A196:B196"/>
    <mergeCell ref="C196:C200"/>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205:B205"/>
    <mergeCell ref="D205:H205"/>
    <mergeCell ref="C207:D207"/>
    <mergeCell ref="C208:D208"/>
    <mergeCell ref="C209:D209"/>
    <mergeCell ref="A210:C210"/>
    <mergeCell ref="G210:H210"/>
    <mergeCell ref="A202:B202"/>
    <mergeCell ref="D202:H202"/>
    <mergeCell ref="A203:B203"/>
    <mergeCell ref="D203:H203"/>
    <mergeCell ref="A204:B204"/>
    <mergeCell ref="D204:H204"/>
    <mergeCell ref="D198:H198"/>
    <mergeCell ref="A199:B199"/>
    <mergeCell ref="D199:H199"/>
    <mergeCell ref="A200:B200"/>
    <mergeCell ref="D200:H200"/>
    <mergeCell ref="A201:B201"/>
    <mergeCell ref="D201:H201"/>
    <mergeCell ref="A225:E225"/>
    <mergeCell ref="A226:B226"/>
    <mergeCell ref="D226:E226"/>
    <mergeCell ref="A227:B227"/>
    <mergeCell ref="C227:C230"/>
    <mergeCell ref="D227:E227"/>
    <mergeCell ref="A228:B228"/>
    <mergeCell ref="D228:E228"/>
    <mergeCell ref="A229:B229"/>
    <mergeCell ref="D229:E229"/>
    <mergeCell ref="A218:H218"/>
    <mergeCell ref="A219:H219"/>
    <mergeCell ref="A220:H220"/>
    <mergeCell ref="A221:H221"/>
    <mergeCell ref="A222:F222"/>
    <mergeCell ref="A224:E224"/>
    <mergeCell ref="A211:C211"/>
    <mergeCell ref="A212:C212"/>
    <mergeCell ref="A213:C213"/>
    <mergeCell ref="A214:C214"/>
    <mergeCell ref="A215:C215"/>
    <mergeCell ref="A216:C216"/>
    <mergeCell ref="AT229:AV229"/>
    <mergeCell ref="AW229:AY229"/>
    <mergeCell ref="AZ229:BB229"/>
    <mergeCell ref="BC229:BE229"/>
    <mergeCell ref="BF229:BH229"/>
    <mergeCell ref="BI229:BK229"/>
    <mergeCell ref="AB229:AD229"/>
    <mergeCell ref="AE229:AG229"/>
    <mergeCell ref="AH229:AJ229"/>
    <mergeCell ref="AK229:AM229"/>
    <mergeCell ref="AN229:AP229"/>
    <mergeCell ref="AQ229:AS229"/>
    <mergeCell ref="J229:L229"/>
    <mergeCell ref="M229:O229"/>
    <mergeCell ref="P229:R229"/>
    <mergeCell ref="S229:U229"/>
    <mergeCell ref="V229:X229"/>
    <mergeCell ref="Y229:AA229"/>
    <mergeCell ref="CV229:CX229"/>
    <mergeCell ref="CY229:DA229"/>
    <mergeCell ref="DB229:DD229"/>
    <mergeCell ref="DE229:DG229"/>
    <mergeCell ref="DH229:DJ229"/>
    <mergeCell ref="DK229:DM229"/>
    <mergeCell ref="CD229:CF229"/>
    <mergeCell ref="CG229:CI229"/>
    <mergeCell ref="CJ229:CL229"/>
    <mergeCell ref="CM229:CO229"/>
    <mergeCell ref="CP229:CR229"/>
    <mergeCell ref="CS229:CU229"/>
    <mergeCell ref="BL229:BN229"/>
    <mergeCell ref="BO229:BQ229"/>
    <mergeCell ref="BR229:BT229"/>
    <mergeCell ref="BU229:BW229"/>
    <mergeCell ref="BX229:BZ229"/>
    <mergeCell ref="CA229:CC229"/>
    <mergeCell ref="EX229:EZ229"/>
    <mergeCell ref="FA229:FC229"/>
    <mergeCell ref="FD229:FF229"/>
    <mergeCell ref="FG229:FI229"/>
    <mergeCell ref="FJ229:FL229"/>
    <mergeCell ref="FM229:FO229"/>
    <mergeCell ref="EF229:EH229"/>
    <mergeCell ref="EI229:EK229"/>
    <mergeCell ref="EL229:EN229"/>
    <mergeCell ref="EO229:EQ229"/>
    <mergeCell ref="ER229:ET229"/>
    <mergeCell ref="EU229:EW229"/>
    <mergeCell ref="DN229:DP229"/>
    <mergeCell ref="DQ229:DS229"/>
    <mergeCell ref="DT229:DV229"/>
    <mergeCell ref="DW229:DY229"/>
    <mergeCell ref="DZ229:EB229"/>
    <mergeCell ref="EC229:EE229"/>
    <mergeCell ref="GZ229:HB229"/>
    <mergeCell ref="HC229:HE229"/>
    <mergeCell ref="HF229:HH229"/>
    <mergeCell ref="HI229:HK229"/>
    <mergeCell ref="HL229:HN229"/>
    <mergeCell ref="HO229:HQ229"/>
    <mergeCell ref="GH229:GJ229"/>
    <mergeCell ref="GK229:GM229"/>
    <mergeCell ref="GN229:GP229"/>
    <mergeCell ref="GQ229:GS229"/>
    <mergeCell ref="GT229:GV229"/>
    <mergeCell ref="GW229:GY229"/>
    <mergeCell ref="FP229:FR229"/>
    <mergeCell ref="FS229:FU229"/>
    <mergeCell ref="FV229:FX229"/>
    <mergeCell ref="FY229:GA229"/>
    <mergeCell ref="GB229:GD229"/>
    <mergeCell ref="GE229:GG229"/>
    <mergeCell ref="JB229:JD229"/>
    <mergeCell ref="JE229:JG229"/>
    <mergeCell ref="JH229:JJ229"/>
    <mergeCell ref="JK229:JM229"/>
    <mergeCell ref="JN229:JP229"/>
    <mergeCell ref="JQ229:JS229"/>
    <mergeCell ref="IJ229:IL229"/>
    <mergeCell ref="IM229:IO229"/>
    <mergeCell ref="IP229:IR229"/>
    <mergeCell ref="IS229:IU229"/>
    <mergeCell ref="IV229:IX229"/>
    <mergeCell ref="IY229:JA229"/>
    <mergeCell ref="HR229:HT229"/>
    <mergeCell ref="HU229:HW229"/>
    <mergeCell ref="HX229:HZ229"/>
    <mergeCell ref="IA229:IC229"/>
    <mergeCell ref="ID229:IF229"/>
    <mergeCell ref="IG229:II229"/>
    <mergeCell ref="LD229:LF229"/>
    <mergeCell ref="LG229:LI229"/>
    <mergeCell ref="LJ229:LL229"/>
    <mergeCell ref="LM229:LO229"/>
    <mergeCell ref="LP229:LR229"/>
    <mergeCell ref="LS229:LU229"/>
    <mergeCell ref="KL229:KN229"/>
    <mergeCell ref="KO229:KQ229"/>
    <mergeCell ref="KR229:KT229"/>
    <mergeCell ref="KU229:KW229"/>
    <mergeCell ref="KX229:KZ229"/>
    <mergeCell ref="LA229:LC229"/>
    <mergeCell ref="JT229:JV229"/>
    <mergeCell ref="JW229:JY229"/>
    <mergeCell ref="JZ229:KB229"/>
    <mergeCell ref="KC229:KE229"/>
    <mergeCell ref="KF229:KH229"/>
    <mergeCell ref="KI229:KK229"/>
    <mergeCell ref="NF229:NH229"/>
    <mergeCell ref="NI229:NK229"/>
    <mergeCell ref="NL229:NN229"/>
    <mergeCell ref="NO229:NQ229"/>
    <mergeCell ref="NR229:NT229"/>
    <mergeCell ref="NU229:NW229"/>
    <mergeCell ref="MN229:MP229"/>
    <mergeCell ref="MQ229:MS229"/>
    <mergeCell ref="MT229:MV229"/>
    <mergeCell ref="MW229:MY229"/>
    <mergeCell ref="MZ229:NB229"/>
    <mergeCell ref="NC229:NE229"/>
    <mergeCell ref="LV229:LX229"/>
    <mergeCell ref="LY229:MA229"/>
    <mergeCell ref="MB229:MD229"/>
    <mergeCell ref="ME229:MG229"/>
    <mergeCell ref="MH229:MJ229"/>
    <mergeCell ref="MK229:MM229"/>
    <mergeCell ref="PH229:PJ229"/>
    <mergeCell ref="PK229:PM229"/>
    <mergeCell ref="PN229:PP229"/>
    <mergeCell ref="PQ229:PS229"/>
    <mergeCell ref="PT229:PV229"/>
    <mergeCell ref="PW229:PY229"/>
    <mergeCell ref="OP229:OR229"/>
    <mergeCell ref="OS229:OU229"/>
    <mergeCell ref="OV229:OX229"/>
    <mergeCell ref="OY229:PA229"/>
    <mergeCell ref="PB229:PD229"/>
    <mergeCell ref="PE229:PG229"/>
    <mergeCell ref="NX229:NZ229"/>
    <mergeCell ref="OA229:OC229"/>
    <mergeCell ref="OD229:OF229"/>
    <mergeCell ref="OG229:OI229"/>
    <mergeCell ref="OJ229:OL229"/>
    <mergeCell ref="OM229:OO229"/>
    <mergeCell ref="RJ229:RL229"/>
    <mergeCell ref="RM229:RO229"/>
    <mergeCell ref="RP229:RR229"/>
    <mergeCell ref="RS229:RU229"/>
    <mergeCell ref="RV229:RX229"/>
    <mergeCell ref="RY229:SA229"/>
    <mergeCell ref="QR229:QT229"/>
    <mergeCell ref="QU229:QW229"/>
    <mergeCell ref="QX229:QZ229"/>
    <mergeCell ref="RA229:RC229"/>
    <mergeCell ref="RD229:RF229"/>
    <mergeCell ref="RG229:RI229"/>
    <mergeCell ref="PZ229:QB229"/>
    <mergeCell ref="QC229:QE229"/>
    <mergeCell ref="QF229:QH229"/>
    <mergeCell ref="QI229:QK229"/>
    <mergeCell ref="QL229:QN229"/>
    <mergeCell ref="QO229:QQ229"/>
    <mergeCell ref="TL229:TN229"/>
    <mergeCell ref="TO229:TQ229"/>
    <mergeCell ref="TR229:TT229"/>
    <mergeCell ref="TU229:TW229"/>
    <mergeCell ref="TX229:TZ229"/>
    <mergeCell ref="UA229:UC229"/>
    <mergeCell ref="ST229:SV229"/>
    <mergeCell ref="SW229:SY229"/>
    <mergeCell ref="SZ229:TB229"/>
    <mergeCell ref="TC229:TE229"/>
    <mergeCell ref="TF229:TH229"/>
    <mergeCell ref="TI229:TK229"/>
    <mergeCell ref="SB229:SD229"/>
    <mergeCell ref="SE229:SG229"/>
    <mergeCell ref="SH229:SJ229"/>
    <mergeCell ref="SK229:SM229"/>
    <mergeCell ref="SN229:SP229"/>
    <mergeCell ref="SQ229:SS229"/>
    <mergeCell ref="VN229:VP229"/>
    <mergeCell ref="VQ229:VS229"/>
    <mergeCell ref="VT229:VV229"/>
    <mergeCell ref="VW229:VY229"/>
    <mergeCell ref="VZ229:WB229"/>
    <mergeCell ref="WC229:WE229"/>
    <mergeCell ref="UV229:UX229"/>
    <mergeCell ref="UY229:VA229"/>
    <mergeCell ref="VB229:VD229"/>
    <mergeCell ref="VE229:VG229"/>
    <mergeCell ref="VH229:VJ229"/>
    <mergeCell ref="VK229:VM229"/>
    <mergeCell ref="UD229:UF229"/>
    <mergeCell ref="UG229:UI229"/>
    <mergeCell ref="UJ229:UL229"/>
    <mergeCell ref="UM229:UO229"/>
    <mergeCell ref="UP229:UR229"/>
    <mergeCell ref="US229:UU229"/>
    <mergeCell ref="XP229:XR229"/>
    <mergeCell ref="XS229:XU229"/>
    <mergeCell ref="XV229:XX229"/>
    <mergeCell ref="XY229:YA229"/>
    <mergeCell ref="YB229:YD229"/>
    <mergeCell ref="YE229:YG229"/>
    <mergeCell ref="WX229:WZ229"/>
    <mergeCell ref="XA229:XC229"/>
    <mergeCell ref="XD229:XF229"/>
    <mergeCell ref="XG229:XI229"/>
    <mergeCell ref="XJ229:XL229"/>
    <mergeCell ref="XM229:XO229"/>
    <mergeCell ref="WF229:WH229"/>
    <mergeCell ref="WI229:WK229"/>
    <mergeCell ref="WL229:WN229"/>
    <mergeCell ref="WO229:WQ229"/>
    <mergeCell ref="WR229:WT229"/>
    <mergeCell ref="WU229:WW229"/>
    <mergeCell ref="ZR229:ZT229"/>
    <mergeCell ref="ZU229:ZW229"/>
    <mergeCell ref="ZX229:ZZ229"/>
    <mergeCell ref="AAA229:AAC229"/>
    <mergeCell ref="AAD229:AAF229"/>
    <mergeCell ref="AAG229:AAI229"/>
    <mergeCell ref="YZ229:ZB229"/>
    <mergeCell ref="ZC229:ZE229"/>
    <mergeCell ref="ZF229:ZH229"/>
    <mergeCell ref="ZI229:ZK229"/>
    <mergeCell ref="ZL229:ZN229"/>
    <mergeCell ref="ZO229:ZQ229"/>
    <mergeCell ref="YH229:YJ229"/>
    <mergeCell ref="YK229:YM229"/>
    <mergeCell ref="YN229:YP229"/>
    <mergeCell ref="YQ229:YS229"/>
    <mergeCell ref="YT229:YV229"/>
    <mergeCell ref="YW229:YY229"/>
    <mergeCell ref="ABT229:ABV229"/>
    <mergeCell ref="ABW229:ABY229"/>
    <mergeCell ref="ABZ229:ACB229"/>
    <mergeCell ref="ACC229:ACE229"/>
    <mergeCell ref="ACF229:ACH229"/>
    <mergeCell ref="ACI229:ACK229"/>
    <mergeCell ref="ABB229:ABD229"/>
    <mergeCell ref="ABE229:ABG229"/>
    <mergeCell ref="ABH229:ABJ229"/>
    <mergeCell ref="ABK229:ABM229"/>
    <mergeCell ref="ABN229:ABP229"/>
    <mergeCell ref="ABQ229:ABS229"/>
    <mergeCell ref="AAJ229:AAL229"/>
    <mergeCell ref="AAM229:AAO229"/>
    <mergeCell ref="AAP229:AAR229"/>
    <mergeCell ref="AAS229:AAU229"/>
    <mergeCell ref="AAV229:AAX229"/>
    <mergeCell ref="AAY229:ABA229"/>
    <mergeCell ref="ADV229:ADX229"/>
    <mergeCell ref="ADY229:AEA229"/>
    <mergeCell ref="AEB229:AED229"/>
    <mergeCell ref="AEE229:AEG229"/>
    <mergeCell ref="AEH229:AEJ229"/>
    <mergeCell ref="AEK229:AEM229"/>
    <mergeCell ref="ADD229:ADF229"/>
    <mergeCell ref="ADG229:ADI229"/>
    <mergeCell ref="ADJ229:ADL229"/>
    <mergeCell ref="ADM229:ADO229"/>
    <mergeCell ref="ADP229:ADR229"/>
    <mergeCell ref="ADS229:ADU229"/>
    <mergeCell ref="ACL229:ACN229"/>
    <mergeCell ref="ACO229:ACQ229"/>
    <mergeCell ref="ACR229:ACT229"/>
    <mergeCell ref="ACU229:ACW229"/>
    <mergeCell ref="ACX229:ACZ229"/>
    <mergeCell ref="ADA229:ADC229"/>
    <mergeCell ref="AFX229:AFZ229"/>
    <mergeCell ref="AGA229:AGC229"/>
    <mergeCell ref="AGD229:AGF229"/>
    <mergeCell ref="AGG229:AGI229"/>
    <mergeCell ref="AGJ229:AGL229"/>
    <mergeCell ref="AGM229:AGO229"/>
    <mergeCell ref="AFF229:AFH229"/>
    <mergeCell ref="AFI229:AFK229"/>
    <mergeCell ref="AFL229:AFN229"/>
    <mergeCell ref="AFO229:AFQ229"/>
    <mergeCell ref="AFR229:AFT229"/>
    <mergeCell ref="AFU229:AFW229"/>
    <mergeCell ref="AEN229:AEP229"/>
    <mergeCell ref="AEQ229:AES229"/>
    <mergeCell ref="AET229:AEV229"/>
    <mergeCell ref="AEW229:AEY229"/>
    <mergeCell ref="AEZ229:AFB229"/>
    <mergeCell ref="AFC229:AFE229"/>
    <mergeCell ref="AHZ229:AIB229"/>
    <mergeCell ref="AIC229:AIE229"/>
    <mergeCell ref="AIF229:AIH229"/>
    <mergeCell ref="AII229:AIK229"/>
    <mergeCell ref="AIL229:AIN229"/>
    <mergeCell ref="AIO229:AIQ229"/>
    <mergeCell ref="AHH229:AHJ229"/>
    <mergeCell ref="AHK229:AHM229"/>
    <mergeCell ref="AHN229:AHP229"/>
    <mergeCell ref="AHQ229:AHS229"/>
    <mergeCell ref="AHT229:AHV229"/>
    <mergeCell ref="AHW229:AHY229"/>
    <mergeCell ref="AGP229:AGR229"/>
    <mergeCell ref="AGS229:AGU229"/>
    <mergeCell ref="AGV229:AGX229"/>
    <mergeCell ref="AGY229:AHA229"/>
    <mergeCell ref="AHB229:AHD229"/>
    <mergeCell ref="AHE229:AHG229"/>
    <mergeCell ref="AKB229:AKD229"/>
    <mergeCell ref="AKE229:AKG229"/>
    <mergeCell ref="AKH229:AKJ229"/>
    <mergeCell ref="AKK229:AKM229"/>
    <mergeCell ref="AKN229:AKP229"/>
    <mergeCell ref="AKQ229:AKS229"/>
    <mergeCell ref="AJJ229:AJL229"/>
    <mergeCell ref="AJM229:AJO229"/>
    <mergeCell ref="AJP229:AJR229"/>
    <mergeCell ref="AJS229:AJU229"/>
    <mergeCell ref="AJV229:AJX229"/>
    <mergeCell ref="AJY229:AKA229"/>
    <mergeCell ref="AIR229:AIT229"/>
    <mergeCell ref="AIU229:AIW229"/>
    <mergeCell ref="AIX229:AIZ229"/>
    <mergeCell ref="AJA229:AJC229"/>
    <mergeCell ref="AJD229:AJF229"/>
    <mergeCell ref="AJG229:AJI229"/>
    <mergeCell ref="AMD229:AMF229"/>
    <mergeCell ref="AMG229:AMI229"/>
    <mergeCell ref="AMJ229:AML229"/>
    <mergeCell ref="AMM229:AMO229"/>
    <mergeCell ref="AMP229:AMR229"/>
    <mergeCell ref="AMS229:AMU229"/>
    <mergeCell ref="ALL229:ALN229"/>
    <mergeCell ref="ALO229:ALQ229"/>
    <mergeCell ref="ALR229:ALT229"/>
    <mergeCell ref="ALU229:ALW229"/>
    <mergeCell ref="ALX229:ALZ229"/>
    <mergeCell ref="AMA229:AMC229"/>
    <mergeCell ref="AKT229:AKV229"/>
    <mergeCell ref="AKW229:AKY229"/>
    <mergeCell ref="AKZ229:ALB229"/>
    <mergeCell ref="ALC229:ALE229"/>
    <mergeCell ref="ALF229:ALH229"/>
    <mergeCell ref="ALI229:ALK229"/>
    <mergeCell ref="AOF229:AOH229"/>
    <mergeCell ref="AOI229:AOK229"/>
    <mergeCell ref="AOL229:AON229"/>
    <mergeCell ref="AOO229:AOQ229"/>
    <mergeCell ref="AOR229:AOT229"/>
    <mergeCell ref="AOU229:AOW229"/>
    <mergeCell ref="ANN229:ANP229"/>
    <mergeCell ref="ANQ229:ANS229"/>
    <mergeCell ref="ANT229:ANV229"/>
    <mergeCell ref="ANW229:ANY229"/>
    <mergeCell ref="ANZ229:AOB229"/>
    <mergeCell ref="AOC229:AOE229"/>
    <mergeCell ref="AMV229:AMX229"/>
    <mergeCell ref="AMY229:ANA229"/>
    <mergeCell ref="ANB229:AND229"/>
    <mergeCell ref="ANE229:ANG229"/>
    <mergeCell ref="ANH229:ANJ229"/>
    <mergeCell ref="ANK229:ANM229"/>
    <mergeCell ref="AQH229:AQJ229"/>
    <mergeCell ref="AQK229:AQM229"/>
    <mergeCell ref="AQN229:AQP229"/>
    <mergeCell ref="AQQ229:AQS229"/>
    <mergeCell ref="AQT229:AQV229"/>
    <mergeCell ref="AQW229:AQY229"/>
    <mergeCell ref="APP229:APR229"/>
    <mergeCell ref="APS229:APU229"/>
    <mergeCell ref="APV229:APX229"/>
    <mergeCell ref="APY229:AQA229"/>
    <mergeCell ref="AQB229:AQD229"/>
    <mergeCell ref="AQE229:AQG229"/>
    <mergeCell ref="AOX229:AOZ229"/>
    <mergeCell ref="APA229:APC229"/>
    <mergeCell ref="APD229:APF229"/>
    <mergeCell ref="APG229:API229"/>
    <mergeCell ref="APJ229:APL229"/>
    <mergeCell ref="APM229:APO229"/>
    <mergeCell ref="ASJ229:ASL229"/>
    <mergeCell ref="ASM229:ASO229"/>
    <mergeCell ref="ASP229:ASR229"/>
    <mergeCell ref="ASS229:ASU229"/>
    <mergeCell ref="ASV229:ASX229"/>
    <mergeCell ref="ASY229:ATA229"/>
    <mergeCell ref="ARR229:ART229"/>
    <mergeCell ref="ARU229:ARW229"/>
    <mergeCell ref="ARX229:ARZ229"/>
    <mergeCell ref="ASA229:ASC229"/>
    <mergeCell ref="ASD229:ASF229"/>
    <mergeCell ref="ASG229:ASI229"/>
    <mergeCell ref="AQZ229:ARB229"/>
    <mergeCell ref="ARC229:ARE229"/>
    <mergeCell ref="ARF229:ARH229"/>
    <mergeCell ref="ARI229:ARK229"/>
    <mergeCell ref="ARL229:ARN229"/>
    <mergeCell ref="ARO229:ARQ229"/>
    <mergeCell ref="AUL229:AUN229"/>
    <mergeCell ref="AUO229:AUQ229"/>
    <mergeCell ref="AUR229:AUT229"/>
    <mergeCell ref="AUU229:AUW229"/>
    <mergeCell ref="AUX229:AUZ229"/>
    <mergeCell ref="AVA229:AVC229"/>
    <mergeCell ref="ATT229:ATV229"/>
    <mergeCell ref="ATW229:ATY229"/>
    <mergeCell ref="ATZ229:AUB229"/>
    <mergeCell ref="AUC229:AUE229"/>
    <mergeCell ref="AUF229:AUH229"/>
    <mergeCell ref="AUI229:AUK229"/>
    <mergeCell ref="ATB229:ATD229"/>
    <mergeCell ref="ATE229:ATG229"/>
    <mergeCell ref="ATH229:ATJ229"/>
    <mergeCell ref="ATK229:ATM229"/>
    <mergeCell ref="ATN229:ATP229"/>
    <mergeCell ref="ATQ229:ATS229"/>
    <mergeCell ref="AWN229:AWP229"/>
    <mergeCell ref="AWQ229:AWS229"/>
    <mergeCell ref="AWT229:AWV229"/>
    <mergeCell ref="AWW229:AWY229"/>
    <mergeCell ref="AWZ229:AXB229"/>
    <mergeCell ref="AXC229:AXE229"/>
    <mergeCell ref="AVV229:AVX229"/>
    <mergeCell ref="AVY229:AWA229"/>
    <mergeCell ref="AWB229:AWD229"/>
    <mergeCell ref="AWE229:AWG229"/>
    <mergeCell ref="AWH229:AWJ229"/>
    <mergeCell ref="AWK229:AWM229"/>
    <mergeCell ref="AVD229:AVF229"/>
    <mergeCell ref="AVG229:AVI229"/>
    <mergeCell ref="AVJ229:AVL229"/>
    <mergeCell ref="AVM229:AVO229"/>
    <mergeCell ref="AVP229:AVR229"/>
    <mergeCell ref="AVS229:AVU229"/>
    <mergeCell ref="AYP229:AYR229"/>
    <mergeCell ref="AYS229:AYU229"/>
    <mergeCell ref="AYV229:AYX229"/>
    <mergeCell ref="AYY229:AZA229"/>
    <mergeCell ref="AZB229:AZD229"/>
    <mergeCell ref="AZE229:AZG229"/>
    <mergeCell ref="AXX229:AXZ229"/>
    <mergeCell ref="AYA229:AYC229"/>
    <mergeCell ref="AYD229:AYF229"/>
    <mergeCell ref="AYG229:AYI229"/>
    <mergeCell ref="AYJ229:AYL229"/>
    <mergeCell ref="AYM229:AYO229"/>
    <mergeCell ref="AXF229:AXH229"/>
    <mergeCell ref="AXI229:AXK229"/>
    <mergeCell ref="AXL229:AXN229"/>
    <mergeCell ref="AXO229:AXQ229"/>
    <mergeCell ref="AXR229:AXT229"/>
    <mergeCell ref="AXU229:AXW229"/>
    <mergeCell ref="BAR229:BAT229"/>
    <mergeCell ref="BAU229:BAW229"/>
    <mergeCell ref="BAX229:BAZ229"/>
    <mergeCell ref="BBA229:BBC229"/>
    <mergeCell ref="BBD229:BBF229"/>
    <mergeCell ref="BBG229:BBI229"/>
    <mergeCell ref="AZZ229:BAB229"/>
    <mergeCell ref="BAC229:BAE229"/>
    <mergeCell ref="BAF229:BAH229"/>
    <mergeCell ref="BAI229:BAK229"/>
    <mergeCell ref="BAL229:BAN229"/>
    <mergeCell ref="BAO229:BAQ229"/>
    <mergeCell ref="AZH229:AZJ229"/>
    <mergeCell ref="AZK229:AZM229"/>
    <mergeCell ref="AZN229:AZP229"/>
    <mergeCell ref="AZQ229:AZS229"/>
    <mergeCell ref="AZT229:AZV229"/>
    <mergeCell ref="AZW229:AZY229"/>
    <mergeCell ref="BCT229:BCV229"/>
    <mergeCell ref="BCW229:BCY229"/>
    <mergeCell ref="BCZ229:BDB229"/>
    <mergeCell ref="BDC229:BDE229"/>
    <mergeCell ref="BDF229:BDH229"/>
    <mergeCell ref="BDI229:BDK229"/>
    <mergeCell ref="BCB229:BCD229"/>
    <mergeCell ref="BCE229:BCG229"/>
    <mergeCell ref="BCH229:BCJ229"/>
    <mergeCell ref="BCK229:BCM229"/>
    <mergeCell ref="BCN229:BCP229"/>
    <mergeCell ref="BCQ229:BCS229"/>
    <mergeCell ref="BBJ229:BBL229"/>
    <mergeCell ref="BBM229:BBO229"/>
    <mergeCell ref="BBP229:BBR229"/>
    <mergeCell ref="BBS229:BBU229"/>
    <mergeCell ref="BBV229:BBX229"/>
    <mergeCell ref="BBY229:BCA229"/>
    <mergeCell ref="BEV229:BEX229"/>
    <mergeCell ref="BEY229:BFA229"/>
    <mergeCell ref="BFB229:BFD229"/>
    <mergeCell ref="BFE229:BFG229"/>
    <mergeCell ref="BFH229:BFJ229"/>
    <mergeCell ref="BFK229:BFM229"/>
    <mergeCell ref="BED229:BEF229"/>
    <mergeCell ref="BEG229:BEI229"/>
    <mergeCell ref="BEJ229:BEL229"/>
    <mergeCell ref="BEM229:BEO229"/>
    <mergeCell ref="BEP229:BER229"/>
    <mergeCell ref="BES229:BEU229"/>
    <mergeCell ref="BDL229:BDN229"/>
    <mergeCell ref="BDO229:BDQ229"/>
    <mergeCell ref="BDR229:BDT229"/>
    <mergeCell ref="BDU229:BDW229"/>
    <mergeCell ref="BDX229:BDZ229"/>
    <mergeCell ref="BEA229:BEC229"/>
    <mergeCell ref="BGX229:BGZ229"/>
    <mergeCell ref="BHA229:BHC229"/>
    <mergeCell ref="BHD229:BHF229"/>
    <mergeCell ref="BHG229:BHI229"/>
    <mergeCell ref="BHJ229:BHL229"/>
    <mergeCell ref="BHM229:BHO229"/>
    <mergeCell ref="BGF229:BGH229"/>
    <mergeCell ref="BGI229:BGK229"/>
    <mergeCell ref="BGL229:BGN229"/>
    <mergeCell ref="BGO229:BGQ229"/>
    <mergeCell ref="BGR229:BGT229"/>
    <mergeCell ref="BGU229:BGW229"/>
    <mergeCell ref="BFN229:BFP229"/>
    <mergeCell ref="BFQ229:BFS229"/>
    <mergeCell ref="BFT229:BFV229"/>
    <mergeCell ref="BFW229:BFY229"/>
    <mergeCell ref="BFZ229:BGB229"/>
    <mergeCell ref="BGC229:BGE229"/>
    <mergeCell ref="BIZ229:BJB229"/>
    <mergeCell ref="BJC229:BJE229"/>
    <mergeCell ref="BJF229:BJH229"/>
    <mergeCell ref="BJI229:BJK229"/>
    <mergeCell ref="BJL229:BJN229"/>
    <mergeCell ref="BJO229:BJQ229"/>
    <mergeCell ref="BIH229:BIJ229"/>
    <mergeCell ref="BIK229:BIM229"/>
    <mergeCell ref="BIN229:BIP229"/>
    <mergeCell ref="BIQ229:BIS229"/>
    <mergeCell ref="BIT229:BIV229"/>
    <mergeCell ref="BIW229:BIY229"/>
    <mergeCell ref="BHP229:BHR229"/>
    <mergeCell ref="BHS229:BHU229"/>
    <mergeCell ref="BHV229:BHX229"/>
    <mergeCell ref="BHY229:BIA229"/>
    <mergeCell ref="BIB229:BID229"/>
    <mergeCell ref="BIE229:BIG229"/>
    <mergeCell ref="BLB229:BLD229"/>
    <mergeCell ref="BLE229:BLG229"/>
    <mergeCell ref="BLH229:BLJ229"/>
    <mergeCell ref="BLK229:BLM229"/>
    <mergeCell ref="BLN229:BLP229"/>
    <mergeCell ref="BLQ229:BLS229"/>
    <mergeCell ref="BKJ229:BKL229"/>
    <mergeCell ref="BKM229:BKO229"/>
    <mergeCell ref="BKP229:BKR229"/>
    <mergeCell ref="BKS229:BKU229"/>
    <mergeCell ref="BKV229:BKX229"/>
    <mergeCell ref="BKY229:BLA229"/>
    <mergeCell ref="BJR229:BJT229"/>
    <mergeCell ref="BJU229:BJW229"/>
    <mergeCell ref="BJX229:BJZ229"/>
    <mergeCell ref="BKA229:BKC229"/>
    <mergeCell ref="BKD229:BKF229"/>
    <mergeCell ref="BKG229:BKI229"/>
    <mergeCell ref="BND229:BNF229"/>
    <mergeCell ref="BNG229:BNI229"/>
    <mergeCell ref="BNJ229:BNL229"/>
    <mergeCell ref="BNM229:BNO229"/>
    <mergeCell ref="BNP229:BNR229"/>
    <mergeCell ref="BNS229:BNU229"/>
    <mergeCell ref="BML229:BMN229"/>
    <mergeCell ref="BMO229:BMQ229"/>
    <mergeCell ref="BMR229:BMT229"/>
    <mergeCell ref="BMU229:BMW229"/>
    <mergeCell ref="BMX229:BMZ229"/>
    <mergeCell ref="BNA229:BNC229"/>
    <mergeCell ref="BLT229:BLV229"/>
    <mergeCell ref="BLW229:BLY229"/>
    <mergeCell ref="BLZ229:BMB229"/>
    <mergeCell ref="BMC229:BME229"/>
    <mergeCell ref="BMF229:BMH229"/>
    <mergeCell ref="BMI229:BMK229"/>
    <mergeCell ref="BPF229:BPH229"/>
    <mergeCell ref="BPI229:BPK229"/>
    <mergeCell ref="BPL229:BPN229"/>
    <mergeCell ref="BPO229:BPQ229"/>
    <mergeCell ref="BPR229:BPT229"/>
    <mergeCell ref="BPU229:BPW229"/>
    <mergeCell ref="BON229:BOP229"/>
    <mergeCell ref="BOQ229:BOS229"/>
    <mergeCell ref="BOT229:BOV229"/>
    <mergeCell ref="BOW229:BOY229"/>
    <mergeCell ref="BOZ229:BPB229"/>
    <mergeCell ref="BPC229:BPE229"/>
    <mergeCell ref="BNV229:BNX229"/>
    <mergeCell ref="BNY229:BOA229"/>
    <mergeCell ref="BOB229:BOD229"/>
    <mergeCell ref="BOE229:BOG229"/>
    <mergeCell ref="BOH229:BOJ229"/>
    <mergeCell ref="BOK229:BOM229"/>
    <mergeCell ref="BRH229:BRJ229"/>
    <mergeCell ref="BRK229:BRM229"/>
    <mergeCell ref="BRN229:BRP229"/>
    <mergeCell ref="BRQ229:BRS229"/>
    <mergeCell ref="BRT229:BRV229"/>
    <mergeCell ref="BRW229:BRY229"/>
    <mergeCell ref="BQP229:BQR229"/>
    <mergeCell ref="BQS229:BQU229"/>
    <mergeCell ref="BQV229:BQX229"/>
    <mergeCell ref="BQY229:BRA229"/>
    <mergeCell ref="BRB229:BRD229"/>
    <mergeCell ref="BRE229:BRG229"/>
    <mergeCell ref="BPX229:BPZ229"/>
    <mergeCell ref="BQA229:BQC229"/>
    <mergeCell ref="BQD229:BQF229"/>
    <mergeCell ref="BQG229:BQI229"/>
    <mergeCell ref="BQJ229:BQL229"/>
    <mergeCell ref="BQM229:BQO229"/>
    <mergeCell ref="BTJ229:BTL229"/>
    <mergeCell ref="BTM229:BTO229"/>
    <mergeCell ref="BTP229:BTR229"/>
    <mergeCell ref="BTS229:BTU229"/>
    <mergeCell ref="BTV229:BTX229"/>
    <mergeCell ref="BTY229:BUA229"/>
    <mergeCell ref="BSR229:BST229"/>
    <mergeCell ref="BSU229:BSW229"/>
    <mergeCell ref="BSX229:BSZ229"/>
    <mergeCell ref="BTA229:BTC229"/>
    <mergeCell ref="BTD229:BTF229"/>
    <mergeCell ref="BTG229:BTI229"/>
    <mergeCell ref="BRZ229:BSB229"/>
    <mergeCell ref="BSC229:BSE229"/>
    <mergeCell ref="BSF229:BSH229"/>
    <mergeCell ref="BSI229:BSK229"/>
    <mergeCell ref="BSL229:BSN229"/>
    <mergeCell ref="BSO229:BSQ229"/>
    <mergeCell ref="BVL229:BVN229"/>
    <mergeCell ref="BVO229:BVQ229"/>
    <mergeCell ref="BVR229:BVT229"/>
    <mergeCell ref="BVU229:BVW229"/>
    <mergeCell ref="BVX229:BVZ229"/>
    <mergeCell ref="BWA229:BWC229"/>
    <mergeCell ref="BUT229:BUV229"/>
    <mergeCell ref="BUW229:BUY229"/>
    <mergeCell ref="BUZ229:BVB229"/>
    <mergeCell ref="BVC229:BVE229"/>
    <mergeCell ref="BVF229:BVH229"/>
    <mergeCell ref="BVI229:BVK229"/>
    <mergeCell ref="BUB229:BUD229"/>
    <mergeCell ref="BUE229:BUG229"/>
    <mergeCell ref="BUH229:BUJ229"/>
    <mergeCell ref="BUK229:BUM229"/>
    <mergeCell ref="BUN229:BUP229"/>
    <mergeCell ref="BUQ229:BUS229"/>
    <mergeCell ref="BXN229:BXP229"/>
    <mergeCell ref="BXQ229:BXS229"/>
    <mergeCell ref="BXT229:BXV229"/>
    <mergeCell ref="BXW229:BXY229"/>
    <mergeCell ref="BXZ229:BYB229"/>
    <mergeCell ref="BYC229:BYE229"/>
    <mergeCell ref="BWV229:BWX229"/>
    <mergeCell ref="BWY229:BXA229"/>
    <mergeCell ref="BXB229:BXD229"/>
    <mergeCell ref="BXE229:BXG229"/>
    <mergeCell ref="BXH229:BXJ229"/>
    <mergeCell ref="BXK229:BXM229"/>
    <mergeCell ref="BWD229:BWF229"/>
    <mergeCell ref="BWG229:BWI229"/>
    <mergeCell ref="BWJ229:BWL229"/>
    <mergeCell ref="BWM229:BWO229"/>
    <mergeCell ref="BWP229:BWR229"/>
    <mergeCell ref="BWS229:BWU229"/>
    <mergeCell ref="BZP229:BZR229"/>
    <mergeCell ref="BZS229:BZU229"/>
    <mergeCell ref="BZV229:BZX229"/>
    <mergeCell ref="BZY229:CAA229"/>
    <mergeCell ref="CAB229:CAD229"/>
    <mergeCell ref="CAE229:CAG229"/>
    <mergeCell ref="BYX229:BYZ229"/>
    <mergeCell ref="BZA229:BZC229"/>
    <mergeCell ref="BZD229:BZF229"/>
    <mergeCell ref="BZG229:BZI229"/>
    <mergeCell ref="BZJ229:BZL229"/>
    <mergeCell ref="BZM229:BZO229"/>
    <mergeCell ref="BYF229:BYH229"/>
    <mergeCell ref="BYI229:BYK229"/>
    <mergeCell ref="BYL229:BYN229"/>
    <mergeCell ref="BYO229:BYQ229"/>
    <mergeCell ref="BYR229:BYT229"/>
    <mergeCell ref="BYU229:BYW229"/>
    <mergeCell ref="CBR229:CBT229"/>
    <mergeCell ref="CBU229:CBW229"/>
    <mergeCell ref="CBX229:CBZ229"/>
    <mergeCell ref="CCA229:CCC229"/>
    <mergeCell ref="CCD229:CCF229"/>
    <mergeCell ref="CCG229:CCI229"/>
    <mergeCell ref="CAZ229:CBB229"/>
    <mergeCell ref="CBC229:CBE229"/>
    <mergeCell ref="CBF229:CBH229"/>
    <mergeCell ref="CBI229:CBK229"/>
    <mergeCell ref="CBL229:CBN229"/>
    <mergeCell ref="CBO229:CBQ229"/>
    <mergeCell ref="CAH229:CAJ229"/>
    <mergeCell ref="CAK229:CAM229"/>
    <mergeCell ref="CAN229:CAP229"/>
    <mergeCell ref="CAQ229:CAS229"/>
    <mergeCell ref="CAT229:CAV229"/>
    <mergeCell ref="CAW229:CAY229"/>
    <mergeCell ref="CDT229:CDV229"/>
    <mergeCell ref="CDW229:CDY229"/>
    <mergeCell ref="CDZ229:CEB229"/>
    <mergeCell ref="CEC229:CEE229"/>
    <mergeCell ref="CEF229:CEH229"/>
    <mergeCell ref="CEI229:CEK229"/>
    <mergeCell ref="CDB229:CDD229"/>
    <mergeCell ref="CDE229:CDG229"/>
    <mergeCell ref="CDH229:CDJ229"/>
    <mergeCell ref="CDK229:CDM229"/>
    <mergeCell ref="CDN229:CDP229"/>
    <mergeCell ref="CDQ229:CDS229"/>
    <mergeCell ref="CCJ229:CCL229"/>
    <mergeCell ref="CCM229:CCO229"/>
    <mergeCell ref="CCP229:CCR229"/>
    <mergeCell ref="CCS229:CCU229"/>
    <mergeCell ref="CCV229:CCX229"/>
    <mergeCell ref="CCY229:CDA229"/>
    <mergeCell ref="CFV229:CFX229"/>
    <mergeCell ref="CFY229:CGA229"/>
    <mergeCell ref="CGB229:CGD229"/>
    <mergeCell ref="CGE229:CGG229"/>
    <mergeCell ref="CGH229:CGJ229"/>
    <mergeCell ref="CGK229:CGM229"/>
    <mergeCell ref="CFD229:CFF229"/>
    <mergeCell ref="CFG229:CFI229"/>
    <mergeCell ref="CFJ229:CFL229"/>
    <mergeCell ref="CFM229:CFO229"/>
    <mergeCell ref="CFP229:CFR229"/>
    <mergeCell ref="CFS229:CFU229"/>
    <mergeCell ref="CEL229:CEN229"/>
    <mergeCell ref="CEO229:CEQ229"/>
    <mergeCell ref="CER229:CET229"/>
    <mergeCell ref="CEU229:CEW229"/>
    <mergeCell ref="CEX229:CEZ229"/>
    <mergeCell ref="CFA229:CFC229"/>
    <mergeCell ref="CHX229:CHZ229"/>
    <mergeCell ref="CIA229:CIC229"/>
    <mergeCell ref="CID229:CIF229"/>
    <mergeCell ref="CIG229:CII229"/>
    <mergeCell ref="CIJ229:CIL229"/>
    <mergeCell ref="CIM229:CIO229"/>
    <mergeCell ref="CHF229:CHH229"/>
    <mergeCell ref="CHI229:CHK229"/>
    <mergeCell ref="CHL229:CHN229"/>
    <mergeCell ref="CHO229:CHQ229"/>
    <mergeCell ref="CHR229:CHT229"/>
    <mergeCell ref="CHU229:CHW229"/>
    <mergeCell ref="CGN229:CGP229"/>
    <mergeCell ref="CGQ229:CGS229"/>
    <mergeCell ref="CGT229:CGV229"/>
    <mergeCell ref="CGW229:CGY229"/>
    <mergeCell ref="CGZ229:CHB229"/>
    <mergeCell ref="CHC229:CHE229"/>
    <mergeCell ref="CJZ229:CKB229"/>
    <mergeCell ref="CKC229:CKE229"/>
    <mergeCell ref="CKF229:CKH229"/>
    <mergeCell ref="CKI229:CKK229"/>
    <mergeCell ref="CKL229:CKN229"/>
    <mergeCell ref="CKO229:CKQ229"/>
    <mergeCell ref="CJH229:CJJ229"/>
    <mergeCell ref="CJK229:CJM229"/>
    <mergeCell ref="CJN229:CJP229"/>
    <mergeCell ref="CJQ229:CJS229"/>
    <mergeCell ref="CJT229:CJV229"/>
    <mergeCell ref="CJW229:CJY229"/>
    <mergeCell ref="CIP229:CIR229"/>
    <mergeCell ref="CIS229:CIU229"/>
    <mergeCell ref="CIV229:CIX229"/>
    <mergeCell ref="CIY229:CJA229"/>
    <mergeCell ref="CJB229:CJD229"/>
    <mergeCell ref="CJE229:CJG229"/>
    <mergeCell ref="CMB229:CMD229"/>
    <mergeCell ref="CME229:CMG229"/>
    <mergeCell ref="CMH229:CMJ229"/>
    <mergeCell ref="CMK229:CMM229"/>
    <mergeCell ref="CMN229:CMP229"/>
    <mergeCell ref="CMQ229:CMS229"/>
    <mergeCell ref="CLJ229:CLL229"/>
    <mergeCell ref="CLM229:CLO229"/>
    <mergeCell ref="CLP229:CLR229"/>
    <mergeCell ref="CLS229:CLU229"/>
    <mergeCell ref="CLV229:CLX229"/>
    <mergeCell ref="CLY229:CMA229"/>
    <mergeCell ref="CKR229:CKT229"/>
    <mergeCell ref="CKU229:CKW229"/>
    <mergeCell ref="CKX229:CKZ229"/>
    <mergeCell ref="CLA229:CLC229"/>
    <mergeCell ref="CLD229:CLF229"/>
    <mergeCell ref="CLG229:CLI229"/>
    <mergeCell ref="COD229:COF229"/>
    <mergeCell ref="COG229:COI229"/>
    <mergeCell ref="COJ229:COL229"/>
    <mergeCell ref="COM229:COO229"/>
    <mergeCell ref="COP229:COR229"/>
    <mergeCell ref="COS229:COU229"/>
    <mergeCell ref="CNL229:CNN229"/>
    <mergeCell ref="CNO229:CNQ229"/>
    <mergeCell ref="CNR229:CNT229"/>
    <mergeCell ref="CNU229:CNW229"/>
    <mergeCell ref="CNX229:CNZ229"/>
    <mergeCell ref="COA229:COC229"/>
    <mergeCell ref="CMT229:CMV229"/>
    <mergeCell ref="CMW229:CMY229"/>
    <mergeCell ref="CMZ229:CNB229"/>
    <mergeCell ref="CNC229:CNE229"/>
    <mergeCell ref="CNF229:CNH229"/>
    <mergeCell ref="CNI229:CNK229"/>
    <mergeCell ref="CQF229:CQH229"/>
    <mergeCell ref="CQI229:CQK229"/>
    <mergeCell ref="CQL229:CQN229"/>
    <mergeCell ref="CQO229:CQQ229"/>
    <mergeCell ref="CQR229:CQT229"/>
    <mergeCell ref="CQU229:CQW229"/>
    <mergeCell ref="CPN229:CPP229"/>
    <mergeCell ref="CPQ229:CPS229"/>
    <mergeCell ref="CPT229:CPV229"/>
    <mergeCell ref="CPW229:CPY229"/>
    <mergeCell ref="CPZ229:CQB229"/>
    <mergeCell ref="CQC229:CQE229"/>
    <mergeCell ref="COV229:COX229"/>
    <mergeCell ref="COY229:CPA229"/>
    <mergeCell ref="CPB229:CPD229"/>
    <mergeCell ref="CPE229:CPG229"/>
    <mergeCell ref="CPH229:CPJ229"/>
    <mergeCell ref="CPK229:CPM229"/>
    <mergeCell ref="CSH229:CSJ229"/>
    <mergeCell ref="CSK229:CSM229"/>
    <mergeCell ref="CSN229:CSP229"/>
    <mergeCell ref="CSQ229:CSS229"/>
    <mergeCell ref="CST229:CSV229"/>
    <mergeCell ref="CSW229:CSY229"/>
    <mergeCell ref="CRP229:CRR229"/>
    <mergeCell ref="CRS229:CRU229"/>
    <mergeCell ref="CRV229:CRX229"/>
    <mergeCell ref="CRY229:CSA229"/>
    <mergeCell ref="CSB229:CSD229"/>
    <mergeCell ref="CSE229:CSG229"/>
    <mergeCell ref="CQX229:CQZ229"/>
    <mergeCell ref="CRA229:CRC229"/>
    <mergeCell ref="CRD229:CRF229"/>
    <mergeCell ref="CRG229:CRI229"/>
    <mergeCell ref="CRJ229:CRL229"/>
    <mergeCell ref="CRM229:CRO229"/>
    <mergeCell ref="CUJ229:CUL229"/>
    <mergeCell ref="CUM229:CUO229"/>
    <mergeCell ref="CUP229:CUR229"/>
    <mergeCell ref="CUS229:CUU229"/>
    <mergeCell ref="CUV229:CUX229"/>
    <mergeCell ref="CUY229:CVA229"/>
    <mergeCell ref="CTR229:CTT229"/>
    <mergeCell ref="CTU229:CTW229"/>
    <mergeCell ref="CTX229:CTZ229"/>
    <mergeCell ref="CUA229:CUC229"/>
    <mergeCell ref="CUD229:CUF229"/>
    <mergeCell ref="CUG229:CUI229"/>
    <mergeCell ref="CSZ229:CTB229"/>
    <mergeCell ref="CTC229:CTE229"/>
    <mergeCell ref="CTF229:CTH229"/>
    <mergeCell ref="CTI229:CTK229"/>
    <mergeCell ref="CTL229:CTN229"/>
    <mergeCell ref="CTO229:CTQ229"/>
    <mergeCell ref="CWL229:CWN229"/>
    <mergeCell ref="CWO229:CWQ229"/>
    <mergeCell ref="CWR229:CWT229"/>
    <mergeCell ref="CWU229:CWW229"/>
    <mergeCell ref="CWX229:CWZ229"/>
    <mergeCell ref="CXA229:CXC229"/>
    <mergeCell ref="CVT229:CVV229"/>
    <mergeCell ref="CVW229:CVY229"/>
    <mergeCell ref="CVZ229:CWB229"/>
    <mergeCell ref="CWC229:CWE229"/>
    <mergeCell ref="CWF229:CWH229"/>
    <mergeCell ref="CWI229:CWK229"/>
    <mergeCell ref="CVB229:CVD229"/>
    <mergeCell ref="CVE229:CVG229"/>
    <mergeCell ref="CVH229:CVJ229"/>
    <mergeCell ref="CVK229:CVM229"/>
    <mergeCell ref="CVN229:CVP229"/>
    <mergeCell ref="CVQ229:CVS229"/>
    <mergeCell ref="CYN229:CYP229"/>
    <mergeCell ref="CYQ229:CYS229"/>
    <mergeCell ref="CYT229:CYV229"/>
    <mergeCell ref="CYW229:CYY229"/>
    <mergeCell ref="CYZ229:CZB229"/>
    <mergeCell ref="CZC229:CZE229"/>
    <mergeCell ref="CXV229:CXX229"/>
    <mergeCell ref="CXY229:CYA229"/>
    <mergeCell ref="CYB229:CYD229"/>
    <mergeCell ref="CYE229:CYG229"/>
    <mergeCell ref="CYH229:CYJ229"/>
    <mergeCell ref="CYK229:CYM229"/>
    <mergeCell ref="CXD229:CXF229"/>
    <mergeCell ref="CXG229:CXI229"/>
    <mergeCell ref="CXJ229:CXL229"/>
    <mergeCell ref="CXM229:CXO229"/>
    <mergeCell ref="CXP229:CXR229"/>
    <mergeCell ref="CXS229:CXU229"/>
    <mergeCell ref="DAP229:DAR229"/>
    <mergeCell ref="DAS229:DAU229"/>
    <mergeCell ref="DAV229:DAX229"/>
    <mergeCell ref="DAY229:DBA229"/>
    <mergeCell ref="DBB229:DBD229"/>
    <mergeCell ref="DBE229:DBG229"/>
    <mergeCell ref="CZX229:CZZ229"/>
    <mergeCell ref="DAA229:DAC229"/>
    <mergeCell ref="DAD229:DAF229"/>
    <mergeCell ref="DAG229:DAI229"/>
    <mergeCell ref="DAJ229:DAL229"/>
    <mergeCell ref="DAM229:DAO229"/>
    <mergeCell ref="CZF229:CZH229"/>
    <mergeCell ref="CZI229:CZK229"/>
    <mergeCell ref="CZL229:CZN229"/>
    <mergeCell ref="CZO229:CZQ229"/>
    <mergeCell ref="CZR229:CZT229"/>
    <mergeCell ref="CZU229:CZW229"/>
    <mergeCell ref="DCR229:DCT229"/>
    <mergeCell ref="DCU229:DCW229"/>
    <mergeCell ref="DCX229:DCZ229"/>
    <mergeCell ref="DDA229:DDC229"/>
    <mergeCell ref="DDD229:DDF229"/>
    <mergeCell ref="DDG229:DDI229"/>
    <mergeCell ref="DBZ229:DCB229"/>
    <mergeCell ref="DCC229:DCE229"/>
    <mergeCell ref="DCF229:DCH229"/>
    <mergeCell ref="DCI229:DCK229"/>
    <mergeCell ref="DCL229:DCN229"/>
    <mergeCell ref="DCO229:DCQ229"/>
    <mergeCell ref="DBH229:DBJ229"/>
    <mergeCell ref="DBK229:DBM229"/>
    <mergeCell ref="DBN229:DBP229"/>
    <mergeCell ref="DBQ229:DBS229"/>
    <mergeCell ref="DBT229:DBV229"/>
    <mergeCell ref="DBW229:DBY229"/>
    <mergeCell ref="DET229:DEV229"/>
    <mergeCell ref="DEW229:DEY229"/>
    <mergeCell ref="DEZ229:DFB229"/>
    <mergeCell ref="DFC229:DFE229"/>
    <mergeCell ref="DFF229:DFH229"/>
    <mergeCell ref="DFI229:DFK229"/>
    <mergeCell ref="DEB229:DED229"/>
    <mergeCell ref="DEE229:DEG229"/>
    <mergeCell ref="DEH229:DEJ229"/>
    <mergeCell ref="DEK229:DEM229"/>
    <mergeCell ref="DEN229:DEP229"/>
    <mergeCell ref="DEQ229:DES229"/>
    <mergeCell ref="DDJ229:DDL229"/>
    <mergeCell ref="DDM229:DDO229"/>
    <mergeCell ref="DDP229:DDR229"/>
    <mergeCell ref="DDS229:DDU229"/>
    <mergeCell ref="DDV229:DDX229"/>
    <mergeCell ref="DDY229:DEA229"/>
    <mergeCell ref="DGV229:DGX229"/>
    <mergeCell ref="DGY229:DHA229"/>
    <mergeCell ref="DHB229:DHD229"/>
    <mergeCell ref="DHE229:DHG229"/>
    <mergeCell ref="DHH229:DHJ229"/>
    <mergeCell ref="DHK229:DHM229"/>
    <mergeCell ref="DGD229:DGF229"/>
    <mergeCell ref="DGG229:DGI229"/>
    <mergeCell ref="DGJ229:DGL229"/>
    <mergeCell ref="DGM229:DGO229"/>
    <mergeCell ref="DGP229:DGR229"/>
    <mergeCell ref="DGS229:DGU229"/>
    <mergeCell ref="DFL229:DFN229"/>
    <mergeCell ref="DFO229:DFQ229"/>
    <mergeCell ref="DFR229:DFT229"/>
    <mergeCell ref="DFU229:DFW229"/>
    <mergeCell ref="DFX229:DFZ229"/>
    <mergeCell ref="DGA229:DGC229"/>
    <mergeCell ref="DIX229:DIZ229"/>
    <mergeCell ref="DJA229:DJC229"/>
    <mergeCell ref="DJD229:DJF229"/>
    <mergeCell ref="DJG229:DJI229"/>
    <mergeCell ref="DJJ229:DJL229"/>
    <mergeCell ref="DJM229:DJO229"/>
    <mergeCell ref="DIF229:DIH229"/>
    <mergeCell ref="DII229:DIK229"/>
    <mergeCell ref="DIL229:DIN229"/>
    <mergeCell ref="DIO229:DIQ229"/>
    <mergeCell ref="DIR229:DIT229"/>
    <mergeCell ref="DIU229:DIW229"/>
    <mergeCell ref="DHN229:DHP229"/>
    <mergeCell ref="DHQ229:DHS229"/>
    <mergeCell ref="DHT229:DHV229"/>
    <mergeCell ref="DHW229:DHY229"/>
    <mergeCell ref="DHZ229:DIB229"/>
    <mergeCell ref="DIC229:DIE229"/>
    <mergeCell ref="DKZ229:DLB229"/>
    <mergeCell ref="DLC229:DLE229"/>
    <mergeCell ref="DLF229:DLH229"/>
    <mergeCell ref="DLI229:DLK229"/>
    <mergeCell ref="DLL229:DLN229"/>
    <mergeCell ref="DLO229:DLQ229"/>
    <mergeCell ref="DKH229:DKJ229"/>
    <mergeCell ref="DKK229:DKM229"/>
    <mergeCell ref="DKN229:DKP229"/>
    <mergeCell ref="DKQ229:DKS229"/>
    <mergeCell ref="DKT229:DKV229"/>
    <mergeCell ref="DKW229:DKY229"/>
    <mergeCell ref="DJP229:DJR229"/>
    <mergeCell ref="DJS229:DJU229"/>
    <mergeCell ref="DJV229:DJX229"/>
    <mergeCell ref="DJY229:DKA229"/>
    <mergeCell ref="DKB229:DKD229"/>
    <mergeCell ref="DKE229:DKG229"/>
    <mergeCell ref="DNB229:DND229"/>
    <mergeCell ref="DNE229:DNG229"/>
    <mergeCell ref="DNH229:DNJ229"/>
    <mergeCell ref="DNK229:DNM229"/>
    <mergeCell ref="DNN229:DNP229"/>
    <mergeCell ref="DNQ229:DNS229"/>
    <mergeCell ref="DMJ229:DML229"/>
    <mergeCell ref="DMM229:DMO229"/>
    <mergeCell ref="DMP229:DMR229"/>
    <mergeCell ref="DMS229:DMU229"/>
    <mergeCell ref="DMV229:DMX229"/>
    <mergeCell ref="DMY229:DNA229"/>
    <mergeCell ref="DLR229:DLT229"/>
    <mergeCell ref="DLU229:DLW229"/>
    <mergeCell ref="DLX229:DLZ229"/>
    <mergeCell ref="DMA229:DMC229"/>
    <mergeCell ref="DMD229:DMF229"/>
    <mergeCell ref="DMG229:DMI229"/>
    <mergeCell ref="DPD229:DPF229"/>
    <mergeCell ref="DPG229:DPI229"/>
    <mergeCell ref="DPJ229:DPL229"/>
    <mergeCell ref="DPM229:DPO229"/>
    <mergeCell ref="DPP229:DPR229"/>
    <mergeCell ref="DPS229:DPU229"/>
    <mergeCell ref="DOL229:DON229"/>
    <mergeCell ref="DOO229:DOQ229"/>
    <mergeCell ref="DOR229:DOT229"/>
    <mergeCell ref="DOU229:DOW229"/>
    <mergeCell ref="DOX229:DOZ229"/>
    <mergeCell ref="DPA229:DPC229"/>
    <mergeCell ref="DNT229:DNV229"/>
    <mergeCell ref="DNW229:DNY229"/>
    <mergeCell ref="DNZ229:DOB229"/>
    <mergeCell ref="DOC229:DOE229"/>
    <mergeCell ref="DOF229:DOH229"/>
    <mergeCell ref="DOI229:DOK229"/>
    <mergeCell ref="DRF229:DRH229"/>
    <mergeCell ref="DRI229:DRK229"/>
    <mergeCell ref="DRL229:DRN229"/>
    <mergeCell ref="DRO229:DRQ229"/>
    <mergeCell ref="DRR229:DRT229"/>
    <mergeCell ref="DRU229:DRW229"/>
    <mergeCell ref="DQN229:DQP229"/>
    <mergeCell ref="DQQ229:DQS229"/>
    <mergeCell ref="DQT229:DQV229"/>
    <mergeCell ref="DQW229:DQY229"/>
    <mergeCell ref="DQZ229:DRB229"/>
    <mergeCell ref="DRC229:DRE229"/>
    <mergeCell ref="DPV229:DPX229"/>
    <mergeCell ref="DPY229:DQA229"/>
    <mergeCell ref="DQB229:DQD229"/>
    <mergeCell ref="DQE229:DQG229"/>
    <mergeCell ref="DQH229:DQJ229"/>
    <mergeCell ref="DQK229:DQM229"/>
    <mergeCell ref="DTH229:DTJ229"/>
    <mergeCell ref="DTK229:DTM229"/>
    <mergeCell ref="DTN229:DTP229"/>
    <mergeCell ref="DTQ229:DTS229"/>
    <mergeCell ref="DTT229:DTV229"/>
    <mergeCell ref="DTW229:DTY229"/>
    <mergeCell ref="DSP229:DSR229"/>
    <mergeCell ref="DSS229:DSU229"/>
    <mergeCell ref="DSV229:DSX229"/>
    <mergeCell ref="DSY229:DTA229"/>
    <mergeCell ref="DTB229:DTD229"/>
    <mergeCell ref="DTE229:DTG229"/>
    <mergeCell ref="DRX229:DRZ229"/>
    <mergeCell ref="DSA229:DSC229"/>
    <mergeCell ref="DSD229:DSF229"/>
    <mergeCell ref="DSG229:DSI229"/>
    <mergeCell ref="DSJ229:DSL229"/>
    <mergeCell ref="DSM229:DSO229"/>
    <mergeCell ref="DVJ229:DVL229"/>
    <mergeCell ref="DVM229:DVO229"/>
    <mergeCell ref="DVP229:DVR229"/>
    <mergeCell ref="DVS229:DVU229"/>
    <mergeCell ref="DVV229:DVX229"/>
    <mergeCell ref="DVY229:DWA229"/>
    <mergeCell ref="DUR229:DUT229"/>
    <mergeCell ref="DUU229:DUW229"/>
    <mergeCell ref="DUX229:DUZ229"/>
    <mergeCell ref="DVA229:DVC229"/>
    <mergeCell ref="DVD229:DVF229"/>
    <mergeCell ref="DVG229:DVI229"/>
    <mergeCell ref="DTZ229:DUB229"/>
    <mergeCell ref="DUC229:DUE229"/>
    <mergeCell ref="DUF229:DUH229"/>
    <mergeCell ref="DUI229:DUK229"/>
    <mergeCell ref="DUL229:DUN229"/>
    <mergeCell ref="DUO229:DUQ229"/>
    <mergeCell ref="DXL229:DXN229"/>
    <mergeCell ref="DXO229:DXQ229"/>
    <mergeCell ref="DXR229:DXT229"/>
    <mergeCell ref="DXU229:DXW229"/>
    <mergeCell ref="DXX229:DXZ229"/>
    <mergeCell ref="DYA229:DYC229"/>
    <mergeCell ref="DWT229:DWV229"/>
    <mergeCell ref="DWW229:DWY229"/>
    <mergeCell ref="DWZ229:DXB229"/>
    <mergeCell ref="DXC229:DXE229"/>
    <mergeCell ref="DXF229:DXH229"/>
    <mergeCell ref="DXI229:DXK229"/>
    <mergeCell ref="DWB229:DWD229"/>
    <mergeCell ref="DWE229:DWG229"/>
    <mergeCell ref="DWH229:DWJ229"/>
    <mergeCell ref="DWK229:DWM229"/>
    <mergeCell ref="DWN229:DWP229"/>
    <mergeCell ref="DWQ229:DWS229"/>
    <mergeCell ref="DZN229:DZP229"/>
    <mergeCell ref="DZQ229:DZS229"/>
    <mergeCell ref="DZT229:DZV229"/>
    <mergeCell ref="DZW229:DZY229"/>
    <mergeCell ref="DZZ229:EAB229"/>
    <mergeCell ref="EAC229:EAE229"/>
    <mergeCell ref="DYV229:DYX229"/>
    <mergeCell ref="DYY229:DZA229"/>
    <mergeCell ref="DZB229:DZD229"/>
    <mergeCell ref="DZE229:DZG229"/>
    <mergeCell ref="DZH229:DZJ229"/>
    <mergeCell ref="DZK229:DZM229"/>
    <mergeCell ref="DYD229:DYF229"/>
    <mergeCell ref="DYG229:DYI229"/>
    <mergeCell ref="DYJ229:DYL229"/>
    <mergeCell ref="DYM229:DYO229"/>
    <mergeCell ref="DYP229:DYR229"/>
    <mergeCell ref="DYS229:DYU229"/>
    <mergeCell ref="EBP229:EBR229"/>
    <mergeCell ref="EBS229:EBU229"/>
    <mergeCell ref="EBV229:EBX229"/>
    <mergeCell ref="EBY229:ECA229"/>
    <mergeCell ref="ECB229:ECD229"/>
    <mergeCell ref="ECE229:ECG229"/>
    <mergeCell ref="EAX229:EAZ229"/>
    <mergeCell ref="EBA229:EBC229"/>
    <mergeCell ref="EBD229:EBF229"/>
    <mergeCell ref="EBG229:EBI229"/>
    <mergeCell ref="EBJ229:EBL229"/>
    <mergeCell ref="EBM229:EBO229"/>
    <mergeCell ref="EAF229:EAH229"/>
    <mergeCell ref="EAI229:EAK229"/>
    <mergeCell ref="EAL229:EAN229"/>
    <mergeCell ref="EAO229:EAQ229"/>
    <mergeCell ref="EAR229:EAT229"/>
    <mergeCell ref="EAU229:EAW229"/>
    <mergeCell ref="EDR229:EDT229"/>
    <mergeCell ref="EDU229:EDW229"/>
    <mergeCell ref="EDX229:EDZ229"/>
    <mergeCell ref="EEA229:EEC229"/>
    <mergeCell ref="EED229:EEF229"/>
    <mergeCell ref="EEG229:EEI229"/>
    <mergeCell ref="ECZ229:EDB229"/>
    <mergeCell ref="EDC229:EDE229"/>
    <mergeCell ref="EDF229:EDH229"/>
    <mergeCell ref="EDI229:EDK229"/>
    <mergeCell ref="EDL229:EDN229"/>
    <mergeCell ref="EDO229:EDQ229"/>
    <mergeCell ref="ECH229:ECJ229"/>
    <mergeCell ref="ECK229:ECM229"/>
    <mergeCell ref="ECN229:ECP229"/>
    <mergeCell ref="ECQ229:ECS229"/>
    <mergeCell ref="ECT229:ECV229"/>
    <mergeCell ref="ECW229:ECY229"/>
    <mergeCell ref="EFT229:EFV229"/>
    <mergeCell ref="EFW229:EFY229"/>
    <mergeCell ref="EFZ229:EGB229"/>
    <mergeCell ref="EGC229:EGE229"/>
    <mergeCell ref="EGF229:EGH229"/>
    <mergeCell ref="EGI229:EGK229"/>
    <mergeCell ref="EFB229:EFD229"/>
    <mergeCell ref="EFE229:EFG229"/>
    <mergeCell ref="EFH229:EFJ229"/>
    <mergeCell ref="EFK229:EFM229"/>
    <mergeCell ref="EFN229:EFP229"/>
    <mergeCell ref="EFQ229:EFS229"/>
    <mergeCell ref="EEJ229:EEL229"/>
    <mergeCell ref="EEM229:EEO229"/>
    <mergeCell ref="EEP229:EER229"/>
    <mergeCell ref="EES229:EEU229"/>
    <mergeCell ref="EEV229:EEX229"/>
    <mergeCell ref="EEY229:EFA229"/>
    <mergeCell ref="EHV229:EHX229"/>
    <mergeCell ref="EHY229:EIA229"/>
    <mergeCell ref="EIB229:EID229"/>
    <mergeCell ref="EIE229:EIG229"/>
    <mergeCell ref="EIH229:EIJ229"/>
    <mergeCell ref="EIK229:EIM229"/>
    <mergeCell ref="EHD229:EHF229"/>
    <mergeCell ref="EHG229:EHI229"/>
    <mergeCell ref="EHJ229:EHL229"/>
    <mergeCell ref="EHM229:EHO229"/>
    <mergeCell ref="EHP229:EHR229"/>
    <mergeCell ref="EHS229:EHU229"/>
    <mergeCell ref="EGL229:EGN229"/>
    <mergeCell ref="EGO229:EGQ229"/>
    <mergeCell ref="EGR229:EGT229"/>
    <mergeCell ref="EGU229:EGW229"/>
    <mergeCell ref="EGX229:EGZ229"/>
    <mergeCell ref="EHA229:EHC229"/>
    <mergeCell ref="EJX229:EJZ229"/>
    <mergeCell ref="EKA229:EKC229"/>
    <mergeCell ref="EKD229:EKF229"/>
    <mergeCell ref="EKG229:EKI229"/>
    <mergeCell ref="EKJ229:EKL229"/>
    <mergeCell ref="EKM229:EKO229"/>
    <mergeCell ref="EJF229:EJH229"/>
    <mergeCell ref="EJI229:EJK229"/>
    <mergeCell ref="EJL229:EJN229"/>
    <mergeCell ref="EJO229:EJQ229"/>
    <mergeCell ref="EJR229:EJT229"/>
    <mergeCell ref="EJU229:EJW229"/>
    <mergeCell ref="EIN229:EIP229"/>
    <mergeCell ref="EIQ229:EIS229"/>
    <mergeCell ref="EIT229:EIV229"/>
    <mergeCell ref="EIW229:EIY229"/>
    <mergeCell ref="EIZ229:EJB229"/>
    <mergeCell ref="EJC229:EJE229"/>
    <mergeCell ref="ELZ229:EMB229"/>
    <mergeCell ref="EMC229:EME229"/>
    <mergeCell ref="EMF229:EMH229"/>
    <mergeCell ref="EMI229:EMK229"/>
    <mergeCell ref="EML229:EMN229"/>
    <mergeCell ref="EMO229:EMQ229"/>
    <mergeCell ref="ELH229:ELJ229"/>
    <mergeCell ref="ELK229:ELM229"/>
    <mergeCell ref="ELN229:ELP229"/>
    <mergeCell ref="ELQ229:ELS229"/>
    <mergeCell ref="ELT229:ELV229"/>
    <mergeCell ref="ELW229:ELY229"/>
    <mergeCell ref="EKP229:EKR229"/>
    <mergeCell ref="EKS229:EKU229"/>
    <mergeCell ref="EKV229:EKX229"/>
    <mergeCell ref="EKY229:ELA229"/>
    <mergeCell ref="ELB229:ELD229"/>
    <mergeCell ref="ELE229:ELG229"/>
    <mergeCell ref="EOB229:EOD229"/>
    <mergeCell ref="EOE229:EOG229"/>
    <mergeCell ref="EOH229:EOJ229"/>
    <mergeCell ref="EOK229:EOM229"/>
    <mergeCell ref="EON229:EOP229"/>
    <mergeCell ref="EOQ229:EOS229"/>
    <mergeCell ref="ENJ229:ENL229"/>
    <mergeCell ref="ENM229:ENO229"/>
    <mergeCell ref="ENP229:ENR229"/>
    <mergeCell ref="ENS229:ENU229"/>
    <mergeCell ref="ENV229:ENX229"/>
    <mergeCell ref="ENY229:EOA229"/>
    <mergeCell ref="EMR229:EMT229"/>
    <mergeCell ref="EMU229:EMW229"/>
    <mergeCell ref="EMX229:EMZ229"/>
    <mergeCell ref="ENA229:ENC229"/>
    <mergeCell ref="END229:ENF229"/>
    <mergeCell ref="ENG229:ENI229"/>
    <mergeCell ref="EQD229:EQF229"/>
    <mergeCell ref="EQG229:EQI229"/>
    <mergeCell ref="EQJ229:EQL229"/>
    <mergeCell ref="EQM229:EQO229"/>
    <mergeCell ref="EQP229:EQR229"/>
    <mergeCell ref="EQS229:EQU229"/>
    <mergeCell ref="EPL229:EPN229"/>
    <mergeCell ref="EPO229:EPQ229"/>
    <mergeCell ref="EPR229:EPT229"/>
    <mergeCell ref="EPU229:EPW229"/>
    <mergeCell ref="EPX229:EPZ229"/>
    <mergeCell ref="EQA229:EQC229"/>
    <mergeCell ref="EOT229:EOV229"/>
    <mergeCell ref="EOW229:EOY229"/>
    <mergeCell ref="EOZ229:EPB229"/>
    <mergeCell ref="EPC229:EPE229"/>
    <mergeCell ref="EPF229:EPH229"/>
    <mergeCell ref="EPI229:EPK229"/>
    <mergeCell ref="ESF229:ESH229"/>
    <mergeCell ref="ESI229:ESK229"/>
    <mergeCell ref="ESL229:ESN229"/>
    <mergeCell ref="ESO229:ESQ229"/>
    <mergeCell ref="ESR229:EST229"/>
    <mergeCell ref="ESU229:ESW229"/>
    <mergeCell ref="ERN229:ERP229"/>
    <mergeCell ref="ERQ229:ERS229"/>
    <mergeCell ref="ERT229:ERV229"/>
    <mergeCell ref="ERW229:ERY229"/>
    <mergeCell ref="ERZ229:ESB229"/>
    <mergeCell ref="ESC229:ESE229"/>
    <mergeCell ref="EQV229:EQX229"/>
    <mergeCell ref="EQY229:ERA229"/>
    <mergeCell ref="ERB229:ERD229"/>
    <mergeCell ref="ERE229:ERG229"/>
    <mergeCell ref="ERH229:ERJ229"/>
    <mergeCell ref="ERK229:ERM229"/>
    <mergeCell ref="EUH229:EUJ229"/>
    <mergeCell ref="EUK229:EUM229"/>
    <mergeCell ref="EUN229:EUP229"/>
    <mergeCell ref="EUQ229:EUS229"/>
    <mergeCell ref="EUT229:EUV229"/>
    <mergeCell ref="EUW229:EUY229"/>
    <mergeCell ref="ETP229:ETR229"/>
    <mergeCell ref="ETS229:ETU229"/>
    <mergeCell ref="ETV229:ETX229"/>
    <mergeCell ref="ETY229:EUA229"/>
    <mergeCell ref="EUB229:EUD229"/>
    <mergeCell ref="EUE229:EUG229"/>
    <mergeCell ref="ESX229:ESZ229"/>
    <mergeCell ref="ETA229:ETC229"/>
    <mergeCell ref="ETD229:ETF229"/>
    <mergeCell ref="ETG229:ETI229"/>
    <mergeCell ref="ETJ229:ETL229"/>
    <mergeCell ref="ETM229:ETO229"/>
    <mergeCell ref="EWJ229:EWL229"/>
    <mergeCell ref="EWM229:EWO229"/>
    <mergeCell ref="EWP229:EWR229"/>
    <mergeCell ref="EWS229:EWU229"/>
    <mergeCell ref="EWV229:EWX229"/>
    <mergeCell ref="EWY229:EXA229"/>
    <mergeCell ref="EVR229:EVT229"/>
    <mergeCell ref="EVU229:EVW229"/>
    <mergeCell ref="EVX229:EVZ229"/>
    <mergeCell ref="EWA229:EWC229"/>
    <mergeCell ref="EWD229:EWF229"/>
    <mergeCell ref="EWG229:EWI229"/>
    <mergeCell ref="EUZ229:EVB229"/>
    <mergeCell ref="EVC229:EVE229"/>
    <mergeCell ref="EVF229:EVH229"/>
    <mergeCell ref="EVI229:EVK229"/>
    <mergeCell ref="EVL229:EVN229"/>
    <mergeCell ref="EVO229:EVQ229"/>
    <mergeCell ref="EYL229:EYN229"/>
    <mergeCell ref="EYO229:EYQ229"/>
    <mergeCell ref="EYR229:EYT229"/>
    <mergeCell ref="EYU229:EYW229"/>
    <mergeCell ref="EYX229:EYZ229"/>
    <mergeCell ref="EZA229:EZC229"/>
    <mergeCell ref="EXT229:EXV229"/>
    <mergeCell ref="EXW229:EXY229"/>
    <mergeCell ref="EXZ229:EYB229"/>
    <mergeCell ref="EYC229:EYE229"/>
    <mergeCell ref="EYF229:EYH229"/>
    <mergeCell ref="EYI229:EYK229"/>
    <mergeCell ref="EXB229:EXD229"/>
    <mergeCell ref="EXE229:EXG229"/>
    <mergeCell ref="EXH229:EXJ229"/>
    <mergeCell ref="EXK229:EXM229"/>
    <mergeCell ref="EXN229:EXP229"/>
    <mergeCell ref="EXQ229:EXS229"/>
    <mergeCell ref="FAN229:FAP229"/>
    <mergeCell ref="FAQ229:FAS229"/>
    <mergeCell ref="FAT229:FAV229"/>
    <mergeCell ref="FAW229:FAY229"/>
    <mergeCell ref="FAZ229:FBB229"/>
    <mergeCell ref="FBC229:FBE229"/>
    <mergeCell ref="EZV229:EZX229"/>
    <mergeCell ref="EZY229:FAA229"/>
    <mergeCell ref="FAB229:FAD229"/>
    <mergeCell ref="FAE229:FAG229"/>
    <mergeCell ref="FAH229:FAJ229"/>
    <mergeCell ref="FAK229:FAM229"/>
    <mergeCell ref="EZD229:EZF229"/>
    <mergeCell ref="EZG229:EZI229"/>
    <mergeCell ref="EZJ229:EZL229"/>
    <mergeCell ref="EZM229:EZO229"/>
    <mergeCell ref="EZP229:EZR229"/>
    <mergeCell ref="EZS229:EZU229"/>
    <mergeCell ref="FCP229:FCR229"/>
    <mergeCell ref="FCS229:FCU229"/>
    <mergeCell ref="FCV229:FCX229"/>
    <mergeCell ref="FCY229:FDA229"/>
    <mergeCell ref="FDB229:FDD229"/>
    <mergeCell ref="FDE229:FDG229"/>
    <mergeCell ref="FBX229:FBZ229"/>
    <mergeCell ref="FCA229:FCC229"/>
    <mergeCell ref="FCD229:FCF229"/>
    <mergeCell ref="FCG229:FCI229"/>
    <mergeCell ref="FCJ229:FCL229"/>
    <mergeCell ref="FCM229:FCO229"/>
    <mergeCell ref="FBF229:FBH229"/>
    <mergeCell ref="FBI229:FBK229"/>
    <mergeCell ref="FBL229:FBN229"/>
    <mergeCell ref="FBO229:FBQ229"/>
    <mergeCell ref="FBR229:FBT229"/>
    <mergeCell ref="FBU229:FBW229"/>
    <mergeCell ref="FER229:FET229"/>
    <mergeCell ref="FEU229:FEW229"/>
    <mergeCell ref="FEX229:FEZ229"/>
    <mergeCell ref="FFA229:FFC229"/>
    <mergeCell ref="FFD229:FFF229"/>
    <mergeCell ref="FFG229:FFI229"/>
    <mergeCell ref="FDZ229:FEB229"/>
    <mergeCell ref="FEC229:FEE229"/>
    <mergeCell ref="FEF229:FEH229"/>
    <mergeCell ref="FEI229:FEK229"/>
    <mergeCell ref="FEL229:FEN229"/>
    <mergeCell ref="FEO229:FEQ229"/>
    <mergeCell ref="FDH229:FDJ229"/>
    <mergeCell ref="FDK229:FDM229"/>
    <mergeCell ref="FDN229:FDP229"/>
    <mergeCell ref="FDQ229:FDS229"/>
    <mergeCell ref="FDT229:FDV229"/>
    <mergeCell ref="FDW229:FDY229"/>
    <mergeCell ref="FGT229:FGV229"/>
    <mergeCell ref="FGW229:FGY229"/>
    <mergeCell ref="FGZ229:FHB229"/>
    <mergeCell ref="FHC229:FHE229"/>
    <mergeCell ref="FHF229:FHH229"/>
    <mergeCell ref="FHI229:FHK229"/>
    <mergeCell ref="FGB229:FGD229"/>
    <mergeCell ref="FGE229:FGG229"/>
    <mergeCell ref="FGH229:FGJ229"/>
    <mergeCell ref="FGK229:FGM229"/>
    <mergeCell ref="FGN229:FGP229"/>
    <mergeCell ref="FGQ229:FGS229"/>
    <mergeCell ref="FFJ229:FFL229"/>
    <mergeCell ref="FFM229:FFO229"/>
    <mergeCell ref="FFP229:FFR229"/>
    <mergeCell ref="FFS229:FFU229"/>
    <mergeCell ref="FFV229:FFX229"/>
    <mergeCell ref="FFY229:FGA229"/>
    <mergeCell ref="FIV229:FIX229"/>
    <mergeCell ref="FIY229:FJA229"/>
    <mergeCell ref="FJB229:FJD229"/>
    <mergeCell ref="FJE229:FJG229"/>
    <mergeCell ref="FJH229:FJJ229"/>
    <mergeCell ref="FJK229:FJM229"/>
    <mergeCell ref="FID229:FIF229"/>
    <mergeCell ref="FIG229:FII229"/>
    <mergeCell ref="FIJ229:FIL229"/>
    <mergeCell ref="FIM229:FIO229"/>
    <mergeCell ref="FIP229:FIR229"/>
    <mergeCell ref="FIS229:FIU229"/>
    <mergeCell ref="FHL229:FHN229"/>
    <mergeCell ref="FHO229:FHQ229"/>
    <mergeCell ref="FHR229:FHT229"/>
    <mergeCell ref="FHU229:FHW229"/>
    <mergeCell ref="FHX229:FHZ229"/>
    <mergeCell ref="FIA229:FIC229"/>
    <mergeCell ref="FKX229:FKZ229"/>
    <mergeCell ref="FLA229:FLC229"/>
    <mergeCell ref="FLD229:FLF229"/>
    <mergeCell ref="FLG229:FLI229"/>
    <mergeCell ref="FLJ229:FLL229"/>
    <mergeCell ref="FLM229:FLO229"/>
    <mergeCell ref="FKF229:FKH229"/>
    <mergeCell ref="FKI229:FKK229"/>
    <mergeCell ref="FKL229:FKN229"/>
    <mergeCell ref="FKO229:FKQ229"/>
    <mergeCell ref="FKR229:FKT229"/>
    <mergeCell ref="FKU229:FKW229"/>
    <mergeCell ref="FJN229:FJP229"/>
    <mergeCell ref="FJQ229:FJS229"/>
    <mergeCell ref="FJT229:FJV229"/>
    <mergeCell ref="FJW229:FJY229"/>
    <mergeCell ref="FJZ229:FKB229"/>
    <mergeCell ref="FKC229:FKE229"/>
    <mergeCell ref="FMZ229:FNB229"/>
    <mergeCell ref="FNC229:FNE229"/>
    <mergeCell ref="FNF229:FNH229"/>
    <mergeCell ref="FNI229:FNK229"/>
    <mergeCell ref="FNL229:FNN229"/>
    <mergeCell ref="FNO229:FNQ229"/>
    <mergeCell ref="FMH229:FMJ229"/>
    <mergeCell ref="FMK229:FMM229"/>
    <mergeCell ref="FMN229:FMP229"/>
    <mergeCell ref="FMQ229:FMS229"/>
    <mergeCell ref="FMT229:FMV229"/>
    <mergeCell ref="FMW229:FMY229"/>
    <mergeCell ref="FLP229:FLR229"/>
    <mergeCell ref="FLS229:FLU229"/>
    <mergeCell ref="FLV229:FLX229"/>
    <mergeCell ref="FLY229:FMA229"/>
    <mergeCell ref="FMB229:FMD229"/>
    <mergeCell ref="FME229:FMG229"/>
    <mergeCell ref="FPB229:FPD229"/>
    <mergeCell ref="FPE229:FPG229"/>
    <mergeCell ref="FPH229:FPJ229"/>
    <mergeCell ref="FPK229:FPM229"/>
    <mergeCell ref="FPN229:FPP229"/>
    <mergeCell ref="FPQ229:FPS229"/>
    <mergeCell ref="FOJ229:FOL229"/>
    <mergeCell ref="FOM229:FOO229"/>
    <mergeCell ref="FOP229:FOR229"/>
    <mergeCell ref="FOS229:FOU229"/>
    <mergeCell ref="FOV229:FOX229"/>
    <mergeCell ref="FOY229:FPA229"/>
    <mergeCell ref="FNR229:FNT229"/>
    <mergeCell ref="FNU229:FNW229"/>
    <mergeCell ref="FNX229:FNZ229"/>
    <mergeCell ref="FOA229:FOC229"/>
    <mergeCell ref="FOD229:FOF229"/>
    <mergeCell ref="FOG229:FOI229"/>
    <mergeCell ref="FRD229:FRF229"/>
    <mergeCell ref="FRG229:FRI229"/>
    <mergeCell ref="FRJ229:FRL229"/>
    <mergeCell ref="FRM229:FRO229"/>
    <mergeCell ref="FRP229:FRR229"/>
    <mergeCell ref="FRS229:FRU229"/>
    <mergeCell ref="FQL229:FQN229"/>
    <mergeCell ref="FQO229:FQQ229"/>
    <mergeCell ref="FQR229:FQT229"/>
    <mergeCell ref="FQU229:FQW229"/>
    <mergeCell ref="FQX229:FQZ229"/>
    <mergeCell ref="FRA229:FRC229"/>
    <mergeCell ref="FPT229:FPV229"/>
    <mergeCell ref="FPW229:FPY229"/>
    <mergeCell ref="FPZ229:FQB229"/>
    <mergeCell ref="FQC229:FQE229"/>
    <mergeCell ref="FQF229:FQH229"/>
    <mergeCell ref="FQI229:FQK229"/>
    <mergeCell ref="FTF229:FTH229"/>
    <mergeCell ref="FTI229:FTK229"/>
    <mergeCell ref="FTL229:FTN229"/>
    <mergeCell ref="FTO229:FTQ229"/>
    <mergeCell ref="FTR229:FTT229"/>
    <mergeCell ref="FTU229:FTW229"/>
    <mergeCell ref="FSN229:FSP229"/>
    <mergeCell ref="FSQ229:FSS229"/>
    <mergeCell ref="FST229:FSV229"/>
    <mergeCell ref="FSW229:FSY229"/>
    <mergeCell ref="FSZ229:FTB229"/>
    <mergeCell ref="FTC229:FTE229"/>
    <mergeCell ref="FRV229:FRX229"/>
    <mergeCell ref="FRY229:FSA229"/>
    <mergeCell ref="FSB229:FSD229"/>
    <mergeCell ref="FSE229:FSG229"/>
    <mergeCell ref="FSH229:FSJ229"/>
    <mergeCell ref="FSK229:FSM229"/>
    <mergeCell ref="FVH229:FVJ229"/>
    <mergeCell ref="FVK229:FVM229"/>
    <mergeCell ref="FVN229:FVP229"/>
    <mergeCell ref="FVQ229:FVS229"/>
    <mergeCell ref="FVT229:FVV229"/>
    <mergeCell ref="FVW229:FVY229"/>
    <mergeCell ref="FUP229:FUR229"/>
    <mergeCell ref="FUS229:FUU229"/>
    <mergeCell ref="FUV229:FUX229"/>
    <mergeCell ref="FUY229:FVA229"/>
    <mergeCell ref="FVB229:FVD229"/>
    <mergeCell ref="FVE229:FVG229"/>
    <mergeCell ref="FTX229:FTZ229"/>
    <mergeCell ref="FUA229:FUC229"/>
    <mergeCell ref="FUD229:FUF229"/>
    <mergeCell ref="FUG229:FUI229"/>
    <mergeCell ref="FUJ229:FUL229"/>
    <mergeCell ref="FUM229:FUO229"/>
    <mergeCell ref="FXJ229:FXL229"/>
    <mergeCell ref="FXM229:FXO229"/>
    <mergeCell ref="FXP229:FXR229"/>
    <mergeCell ref="FXS229:FXU229"/>
    <mergeCell ref="FXV229:FXX229"/>
    <mergeCell ref="FXY229:FYA229"/>
    <mergeCell ref="FWR229:FWT229"/>
    <mergeCell ref="FWU229:FWW229"/>
    <mergeCell ref="FWX229:FWZ229"/>
    <mergeCell ref="FXA229:FXC229"/>
    <mergeCell ref="FXD229:FXF229"/>
    <mergeCell ref="FXG229:FXI229"/>
    <mergeCell ref="FVZ229:FWB229"/>
    <mergeCell ref="FWC229:FWE229"/>
    <mergeCell ref="FWF229:FWH229"/>
    <mergeCell ref="FWI229:FWK229"/>
    <mergeCell ref="FWL229:FWN229"/>
    <mergeCell ref="FWO229:FWQ229"/>
    <mergeCell ref="FZL229:FZN229"/>
    <mergeCell ref="FZO229:FZQ229"/>
    <mergeCell ref="FZR229:FZT229"/>
    <mergeCell ref="FZU229:FZW229"/>
    <mergeCell ref="FZX229:FZZ229"/>
    <mergeCell ref="GAA229:GAC229"/>
    <mergeCell ref="FYT229:FYV229"/>
    <mergeCell ref="FYW229:FYY229"/>
    <mergeCell ref="FYZ229:FZB229"/>
    <mergeCell ref="FZC229:FZE229"/>
    <mergeCell ref="FZF229:FZH229"/>
    <mergeCell ref="FZI229:FZK229"/>
    <mergeCell ref="FYB229:FYD229"/>
    <mergeCell ref="FYE229:FYG229"/>
    <mergeCell ref="FYH229:FYJ229"/>
    <mergeCell ref="FYK229:FYM229"/>
    <mergeCell ref="FYN229:FYP229"/>
    <mergeCell ref="FYQ229:FYS229"/>
    <mergeCell ref="GBN229:GBP229"/>
    <mergeCell ref="GBQ229:GBS229"/>
    <mergeCell ref="GBT229:GBV229"/>
    <mergeCell ref="GBW229:GBY229"/>
    <mergeCell ref="GBZ229:GCB229"/>
    <mergeCell ref="GCC229:GCE229"/>
    <mergeCell ref="GAV229:GAX229"/>
    <mergeCell ref="GAY229:GBA229"/>
    <mergeCell ref="GBB229:GBD229"/>
    <mergeCell ref="GBE229:GBG229"/>
    <mergeCell ref="GBH229:GBJ229"/>
    <mergeCell ref="GBK229:GBM229"/>
    <mergeCell ref="GAD229:GAF229"/>
    <mergeCell ref="GAG229:GAI229"/>
    <mergeCell ref="GAJ229:GAL229"/>
    <mergeCell ref="GAM229:GAO229"/>
    <mergeCell ref="GAP229:GAR229"/>
    <mergeCell ref="GAS229:GAU229"/>
    <mergeCell ref="GDP229:GDR229"/>
    <mergeCell ref="GDS229:GDU229"/>
    <mergeCell ref="GDV229:GDX229"/>
    <mergeCell ref="GDY229:GEA229"/>
    <mergeCell ref="GEB229:GED229"/>
    <mergeCell ref="GEE229:GEG229"/>
    <mergeCell ref="GCX229:GCZ229"/>
    <mergeCell ref="GDA229:GDC229"/>
    <mergeCell ref="GDD229:GDF229"/>
    <mergeCell ref="GDG229:GDI229"/>
    <mergeCell ref="GDJ229:GDL229"/>
    <mergeCell ref="GDM229:GDO229"/>
    <mergeCell ref="GCF229:GCH229"/>
    <mergeCell ref="GCI229:GCK229"/>
    <mergeCell ref="GCL229:GCN229"/>
    <mergeCell ref="GCO229:GCQ229"/>
    <mergeCell ref="GCR229:GCT229"/>
    <mergeCell ref="GCU229:GCW229"/>
    <mergeCell ref="GFR229:GFT229"/>
    <mergeCell ref="GFU229:GFW229"/>
    <mergeCell ref="GFX229:GFZ229"/>
    <mergeCell ref="GGA229:GGC229"/>
    <mergeCell ref="GGD229:GGF229"/>
    <mergeCell ref="GGG229:GGI229"/>
    <mergeCell ref="GEZ229:GFB229"/>
    <mergeCell ref="GFC229:GFE229"/>
    <mergeCell ref="GFF229:GFH229"/>
    <mergeCell ref="GFI229:GFK229"/>
    <mergeCell ref="GFL229:GFN229"/>
    <mergeCell ref="GFO229:GFQ229"/>
    <mergeCell ref="GEH229:GEJ229"/>
    <mergeCell ref="GEK229:GEM229"/>
    <mergeCell ref="GEN229:GEP229"/>
    <mergeCell ref="GEQ229:GES229"/>
    <mergeCell ref="GET229:GEV229"/>
    <mergeCell ref="GEW229:GEY229"/>
    <mergeCell ref="GHT229:GHV229"/>
    <mergeCell ref="GHW229:GHY229"/>
    <mergeCell ref="GHZ229:GIB229"/>
    <mergeCell ref="GIC229:GIE229"/>
    <mergeCell ref="GIF229:GIH229"/>
    <mergeCell ref="GII229:GIK229"/>
    <mergeCell ref="GHB229:GHD229"/>
    <mergeCell ref="GHE229:GHG229"/>
    <mergeCell ref="GHH229:GHJ229"/>
    <mergeCell ref="GHK229:GHM229"/>
    <mergeCell ref="GHN229:GHP229"/>
    <mergeCell ref="GHQ229:GHS229"/>
    <mergeCell ref="GGJ229:GGL229"/>
    <mergeCell ref="GGM229:GGO229"/>
    <mergeCell ref="GGP229:GGR229"/>
    <mergeCell ref="GGS229:GGU229"/>
    <mergeCell ref="GGV229:GGX229"/>
    <mergeCell ref="GGY229:GHA229"/>
    <mergeCell ref="GJV229:GJX229"/>
    <mergeCell ref="GJY229:GKA229"/>
    <mergeCell ref="GKB229:GKD229"/>
    <mergeCell ref="GKE229:GKG229"/>
    <mergeCell ref="GKH229:GKJ229"/>
    <mergeCell ref="GKK229:GKM229"/>
    <mergeCell ref="GJD229:GJF229"/>
    <mergeCell ref="GJG229:GJI229"/>
    <mergeCell ref="GJJ229:GJL229"/>
    <mergeCell ref="GJM229:GJO229"/>
    <mergeCell ref="GJP229:GJR229"/>
    <mergeCell ref="GJS229:GJU229"/>
    <mergeCell ref="GIL229:GIN229"/>
    <mergeCell ref="GIO229:GIQ229"/>
    <mergeCell ref="GIR229:GIT229"/>
    <mergeCell ref="GIU229:GIW229"/>
    <mergeCell ref="GIX229:GIZ229"/>
    <mergeCell ref="GJA229:GJC229"/>
    <mergeCell ref="GLX229:GLZ229"/>
    <mergeCell ref="GMA229:GMC229"/>
    <mergeCell ref="GMD229:GMF229"/>
    <mergeCell ref="GMG229:GMI229"/>
    <mergeCell ref="GMJ229:GML229"/>
    <mergeCell ref="GMM229:GMO229"/>
    <mergeCell ref="GLF229:GLH229"/>
    <mergeCell ref="GLI229:GLK229"/>
    <mergeCell ref="GLL229:GLN229"/>
    <mergeCell ref="GLO229:GLQ229"/>
    <mergeCell ref="GLR229:GLT229"/>
    <mergeCell ref="GLU229:GLW229"/>
    <mergeCell ref="GKN229:GKP229"/>
    <mergeCell ref="GKQ229:GKS229"/>
    <mergeCell ref="GKT229:GKV229"/>
    <mergeCell ref="GKW229:GKY229"/>
    <mergeCell ref="GKZ229:GLB229"/>
    <mergeCell ref="GLC229:GLE229"/>
    <mergeCell ref="GNZ229:GOB229"/>
    <mergeCell ref="GOC229:GOE229"/>
    <mergeCell ref="GOF229:GOH229"/>
    <mergeCell ref="GOI229:GOK229"/>
    <mergeCell ref="GOL229:GON229"/>
    <mergeCell ref="GOO229:GOQ229"/>
    <mergeCell ref="GNH229:GNJ229"/>
    <mergeCell ref="GNK229:GNM229"/>
    <mergeCell ref="GNN229:GNP229"/>
    <mergeCell ref="GNQ229:GNS229"/>
    <mergeCell ref="GNT229:GNV229"/>
    <mergeCell ref="GNW229:GNY229"/>
    <mergeCell ref="GMP229:GMR229"/>
    <mergeCell ref="GMS229:GMU229"/>
    <mergeCell ref="GMV229:GMX229"/>
    <mergeCell ref="GMY229:GNA229"/>
    <mergeCell ref="GNB229:GND229"/>
    <mergeCell ref="GNE229:GNG229"/>
    <mergeCell ref="GQB229:GQD229"/>
    <mergeCell ref="GQE229:GQG229"/>
    <mergeCell ref="GQH229:GQJ229"/>
    <mergeCell ref="GQK229:GQM229"/>
    <mergeCell ref="GQN229:GQP229"/>
    <mergeCell ref="GQQ229:GQS229"/>
    <mergeCell ref="GPJ229:GPL229"/>
    <mergeCell ref="GPM229:GPO229"/>
    <mergeCell ref="GPP229:GPR229"/>
    <mergeCell ref="GPS229:GPU229"/>
    <mergeCell ref="GPV229:GPX229"/>
    <mergeCell ref="GPY229:GQA229"/>
    <mergeCell ref="GOR229:GOT229"/>
    <mergeCell ref="GOU229:GOW229"/>
    <mergeCell ref="GOX229:GOZ229"/>
    <mergeCell ref="GPA229:GPC229"/>
    <mergeCell ref="GPD229:GPF229"/>
    <mergeCell ref="GPG229:GPI229"/>
    <mergeCell ref="GSD229:GSF229"/>
    <mergeCell ref="GSG229:GSI229"/>
    <mergeCell ref="GSJ229:GSL229"/>
    <mergeCell ref="GSM229:GSO229"/>
    <mergeCell ref="GSP229:GSR229"/>
    <mergeCell ref="GSS229:GSU229"/>
    <mergeCell ref="GRL229:GRN229"/>
    <mergeCell ref="GRO229:GRQ229"/>
    <mergeCell ref="GRR229:GRT229"/>
    <mergeCell ref="GRU229:GRW229"/>
    <mergeCell ref="GRX229:GRZ229"/>
    <mergeCell ref="GSA229:GSC229"/>
    <mergeCell ref="GQT229:GQV229"/>
    <mergeCell ref="GQW229:GQY229"/>
    <mergeCell ref="GQZ229:GRB229"/>
    <mergeCell ref="GRC229:GRE229"/>
    <mergeCell ref="GRF229:GRH229"/>
    <mergeCell ref="GRI229:GRK229"/>
    <mergeCell ref="GUF229:GUH229"/>
    <mergeCell ref="GUI229:GUK229"/>
    <mergeCell ref="GUL229:GUN229"/>
    <mergeCell ref="GUO229:GUQ229"/>
    <mergeCell ref="GUR229:GUT229"/>
    <mergeCell ref="GUU229:GUW229"/>
    <mergeCell ref="GTN229:GTP229"/>
    <mergeCell ref="GTQ229:GTS229"/>
    <mergeCell ref="GTT229:GTV229"/>
    <mergeCell ref="GTW229:GTY229"/>
    <mergeCell ref="GTZ229:GUB229"/>
    <mergeCell ref="GUC229:GUE229"/>
    <mergeCell ref="GSV229:GSX229"/>
    <mergeCell ref="GSY229:GTA229"/>
    <mergeCell ref="GTB229:GTD229"/>
    <mergeCell ref="GTE229:GTG229"/>
    <mergeCell ref="GTH229:GTJ229"/>
    <mergeCell ref="GTK229:GTM229"/>
    <mergeCell ref="GWH229:GWJ229"/>
    <mergeCell ref="GWK229:GWM229"/>
    <mergeCell ref="GWN229:GWP229"/>
    <mergeCell ref="GWQ229:GWS229"/>
    <mergeCell ref="GWT229:GWV229"/>
    <mergeCell ref="GWW229:GWY229"/>
    <mergeCell ref="GVP229:GVR229"/>
    <mergeCell ref="GVS229:GVU229"/>
    <mergeCell ref="GVV229:GVX229"/>
    <mergeCell ref="GVY229:GWA229"/>
    <mergeCell ref="GWB229:GWD229"/>
    <mergeCell ref="GWE229:GWG229"/>
    <mergeCell ref="GUX229:GUZ229"/>
    <mergeCell ref="GVA229:GVC229"/>
    <mergeCell ref="GVD229:GVF229"/>
    <mergeCell ref="GVG229:GVI229"/>
    <mergeCell ref="GVJ229:GVL229"/>
    <mergeCell ref="GVM229:GVO229"/>
    <mergeCell ref="GYJ229:GYL229"/>
    <mergeCell ref="GYM229:GYO229"/>
    <mergeCell ref="GYP229:GYR229"/>
    <mergeCell ref="GYS229:GYU229"/>
    <mergeCell ref="GYV229:GYX229"/>
    <mergeCell ref="GYY229:GZA229"/>
    <mergeCell ref="GXR229:GXT229"/>
    <mergeCell ref="GXU229:GXW229"/>
    <mergeCell ref="GXX229:GXZ229"/>
    <mergeCell ref="GYA229:GYC229"/>
    <mergeCell ref="GYD229:GYF229"/>
    <mergeCell ref="GYG229:GYI229"/>
    <mergeCell ref="GWZ229:GXB229"/>
    <mergeCell ref="GXC229:GXE229"/>
    <mergeCell ref="GXF229:GXH229"/>
    <mergeCell ref="GXI229:GXK229"/>
    <mergeCell ref="GXL229:GXN229"/>
    <mergeCell ref="GXO229:GXQ229"/>
    <mergeCell ref="HAL229:HAN229"/>
    <mergeCell ref="HAO229:HAQ229"/>
    <mergeCell ref="HAR229:HAT229"/>
    <mergeCell ref="HAU229:HAW229"/>
    <mergeCell ref="HAX229:HAZ229"/>
    <mergeCell ref="HBA229:HBC229"/>
    <mergeCell ref="GZT229:GZV229"/>
    <mergeCell ref="GZW229:GZY229"/>
    <mergeCell ref="GZZ229:HAB229"/>
    <mergeCell ref="HAC229:HAE229"/>
    <mergeCell ref="HAF229:HAH229"/>
    <mergeCell ref="HAI229:HAK229"/>
    <mergeCell ref="GZB229:GZD229"/>
    <mergeCell ref="GZE229:GZG229"/>
    <mergeCell ref="GZH229:GZJ229"/>
    <mergeCell ref="GZK229:GZM229"/>
    <mergeCell ref="GZN229:GZP229"/>
    <mergeCell ref="GZQ229:GZS229"/>
    <mergeCell ref="HCN229:HCP229"/>
    <mergeCell ref="HCQ229:HCS229"/>
    <mergeCell ref="HCT229:HCV229"/>
    <mergeCell ref="HCW229:HCY229"/>
    <mergeCell ref="HCZ229:HDB229"/>
    <mergeCell ref="HDC229:HDE229"/>
    <mergeCell ref="HBV229:HBX229"/>
    <mergeCell ref="HBY229:HCA229"/>
    <mergeCell ref="HCB229:HCD229"/>
    <mergeCell ref="HCE229:HCG229"/>
    <mergeCell ref="HCH229:HCJ229"/>
    <mergeCell ref="HCK229:HCM229"/>
    <mergeCell ref="HBD229:HBF229"/>
    <mergeCell ref="HBG229:HBI229"/>
    <mergeCell ref="HBJ229:HBL229"/>
    <mergeCell ref="HBM229:HBO229"/>
    <mergeCell ref="HBP229:HBR229"/>
    <mergeCell ref="HBS229:HBU229"/>
    <mergeCell ref="HEP229:HER229"/>
    <mergeCell ref="HES229:HEU229"/>
    <mergeCell ref="HEV229:HEX229"/>
    <mergeCell ref="HEY229:HFA229"/>
    <mergeCell ref="HFB229:HFD229"/>
    <mergeCell ref="HFE229:HFG229"/>
    <mergeCell ref="HDX229:HDZ229"/>
    <mergeCell ref="HEA229:HEC229"/>
    <mergeCell ref="HED229:HEF229"/>
    <mergeCell ref="HEG229:HEI229"/>
    <mergeCell ref="HEJ229:HEL229"/>
    <mergeCell ref="HEM229:HEO229"/>
    <mergeCell ref="HDF229:HDH229"/>
    <mergeCell ref="HDI229:HDK229"/>
    <mergeCell ref="HDL229:HDN229"/>
    <mergeCell ref="HDO229:HDQ229"/>
    <mergeCell ref="HDR229:HDT229"/>
    <mergeCell ref="HDU229:HDW229"/>
    <mergeCell ref="HGR229:HGT229"/>
    <mergeCell ref="HGU229:HGW229"/>
    <mergeCell ref="HGX229:HGZ229"/>
    <mergeCell ref="HHA229:HHC229"/>
    <mergeCell ref="HHD229:HHF229"/>
    <mergeCell ref="HHG229:HHI229"/>
    <mergeCell ref="HFZ229:HGB229"/>
    <mergeCell ref="HGC229:HGE229"/>
    <mergeCell ref="HGF229:HGH229"/>
    <mergeCell ref="HGI229:HGK229"/>
    <mergeCell ref="HGL229:HGN229"/>
    <mergeCell ref="HGO229:HGQ229"/>
    <mergeCell ref="HFH229:HFJ229"/>
    <mergeCell ref="HFK229:HFM229"/>
    <mergeCell ref="HFN229:HFP229"/>
    <mergeCell ref="HFQ229:HFS229"/>
    <mergeCell ref="HFT229:HFV229"/>
    <mergeCell ref="HFW229:HFY229"/>
    <mergeCell ref="HIT229:HIV229"/>
    <mergeCell ref="HIW229:HIY229"/>
    <mergeCell ref="HIZ229:HJB229"/>
    <mergeCell ref="HJC229:HJE229"/>
    <mergeCell ref="HJF229:HJH229"/>
    <mergeCell ref="HJI229:HJK229"/>
    <mergeCell ref="HIB229:HID229"/>
    <mergeCell ref="HIE229:HIG229"/>
    <mergeCell ref="HIH229:HIJ229"/>
    <mergeCell ref="HIK229:HIM229"/>
    <mergeCell ref="HIN229:HIP229"/>
    <mergeCell ref="HIQ229:HIS229"/>
    <mergeCell ref="HHJ229:HHL229"/>
    <mergeCell ref="HHM229:HHO229"/>
    <mergeCell ref="HHP229:HHR229"/>
    <mergeCell ref="HHS229:HHU229"/>
    <mergeCell ref="HHV229:HHX229"/>
    <mergeCell ref="HHY229:HIA229"/>
    <mergeCell ref="HKV229:HKX229"/>
    <mergeCell ref="HKY229:HLA229"/>
    <mergeCell ref="HLB229:HLD229"/>
    <mergeCell ref="HLE229:HLG229"/>
    <mergeCell ref="HLH229:HLJ229"/>
    <mergeCell ref="HLK229:HLM229"/>
    <mergeCell ref="HKD229:HKF229"/>
    <mergeCell ref="HKG229:HKI229"/>
    <mergeCell ref="HKJ229:HKL229"/>
    <mergeCell ref="HKM229:HKO229"/>
    <mergeCell ref="HKP229:HKR229"/>
    <mergeCell ref="HKS229:HKU229"/>
    <mergeCell ref="HJL229:HJN229"/>
    <mergeCell ref="HJO229:HJQ229"/>
    <mergeCell ref="HJR229:HJT229"/>
    <mergeCell ref="HJU229:HJW229"/>
    <mergeCell ref="HJX229:HJZ229"/>
    <mergeCell ref="HKA229:HKC229"/>
    <mergeCell ref="HMX229:HMZ229"/>
    <mergeCell ref="HNA229:HNC229"/>
    <mergeCell ref="HND229:HNF229"/>
    <mergeCell ref="HNG229:HNI229"/>
    <mergeCell ref="HNJ229:HNL229"/>
    <mergeCell ref="HNM229:HNO229"/>
    <mergeCell ref="HMF229:HMH229"/>
    <mergeCell ref="HMI229:HMK229"/>
    <mergeCell ref="HML229:HMN229"/>
    <mergeCell ref="HMO229:HMQ229"/>
    <mergeCell ref="HMR229:HMT229"/>
    <mergeCell ref="HMU229:HMW229"/>
    <mergeCell ref="HLN229:HLP229"/>
    <mergeCell ref="HLQ229:HLS229"/>
    <mergeCell ref="HLT229:HLV229"/>
    <mergeCell ref="HLW229:HLY229"/>
    <mergeCell ref="HLZ229:HMB229"/>
    <mergeCell ref="HMC229:HME229"/>
    <mergeCell ref="HOZ229:HPB229"/>
    <mergeCell ref="HPC229:HPE229"/>
    <mergeCell ref="HPF229:HPH229"/>
    <mergeCell ref="HPI229:HPK229"/>
    <mergeCell ref="HPL229:HPN229"/>
    <mergeCell ref="HPO229:HPQ229"/>
    <mergeCell ref="HOH229:HOJ229"/>
    <mergeCell ref="HOK229:HOM229"/>
    <mergeCell ref="HON229:HOP229"/>
    <mergeCell ref="HOQ229:HOS229"/>
    <mergeCell ref="HOT229:HOV229"/>
    <mergeCell ref="HOW229:HOY229"/>
    <mergeCell ref="HNP229:HNR229"/>
    <mergeCell ref="HNS229:HNU229"/>
    <mergeCell ref="HNV229:HNX229"/>
    <mergeCell ref="HNY229:HOA229"/>
    <mergeCell ref="HOB229:HOD229"/>
    <mergeCell ref="HOE229:HOG229"/>
    <mergeCell ref="HRB229:HRD229"/>
    <mergeCell ref="HRE229:HRG229"/>
    <mergeCell ref="HRH229:HRJ229"/>
    <mergeCell ref="HRK229:HRM229"/>
    <mergeCell ref="HRN229:HRP229"/>
    <mergeCell ref="HRQ229:HRS229"/>
    <mergeCell ref="HQJ229:HQL229"/>
    <mergeCell ref="HQM229:HQO229"/>
    <mergeCell ref="HQP229:HQR229"/>
    <mergeCell ref="HQS229:HQU229"/>
    <mergeCell ref="HQV229:HQX229"/>
    <mergeCell ref="HQY229:HRA229"/>
    <mergeCell ref="HPR229:HPT229"/>
    <mergeCell ref="HPU229:HPW229"/>
    <mergeCell ref="HPX229:HPZ229"/>
    <mergeCell ref="HQA229:HQC229"/>
    <mergeCell ref="HQD229:HQF229"/>
    <mergeCell ref="HQG229:HQI229"/>
    <mergeCell ref="HTD229:HTF229"/>
    <mergeCell ref="HTG229:HTI229"/>
    <mergeCell ref="HTJ229:HTL229"/>
    <mergeCell ref="HTM229:HTO229"/>
    <mergeCell ref="HTP229:HTR229"/>
    <mergeCell ref="HTS229:HTU229"/>
    <mergeCell ref="HSL229:HSN229"/>
    <mergeCell ref="HSO229:HSQ229"/>
    <mergeCell ref="HSR229:HST229"/>
    <mergeCell ref="HSU229:HSW229"/>
    <mergeCell ref="HSX229:HSZ229"/>
    <mergeCell ref="HTA229:HTC229"/>
    <mergeCell ref="HRT229:HRV229"/>
    <mergeCell ref="HRW229:HRY229"/>
    <mergeCell ref="HRZ229:HSB229"/>
    <mergeCell ref="HSC229:HSE229"/>
    <mergeCell ref="HSF229:HSH229"/>
    <mergeCell ref="HSI229:HSK229"/>
    <mergeCell ref="HVF229:HVH229"/>
    <mergeCell ref="HVI229:HVK229"/>
    <mergeCell ref="HVL229:HVN229"/>
    <mergeCell ref="HVO229:HVQ229"/>
    <mergeCell ref="HVR229:HVT229"/>
    <mergeCell ref="HVU229:HVW229"/>
    <mergeCell ref="HUN229:HUP229"/>
    <mergeCell ref="HUQ229:HUS229"/>
    <mergeCell ref="HUT229:HUV229"/>
    <mergeCell ref="HUW229:HUY229"/>
    <mergeCell ref="HUZ229:HVB229"/>
    <mergeCell ref="HVC229:HVE229"/>
    <mergeCell ref="HTV229:HTX229"/>
    <mergeCell ref="HTY229:HUA229"/>
    <mergeCell ref="HUB229:HUD229"/>
    <mergeCell ref="HUE229:HUG229"/>
    <mergeCell ref="HUH229:HUJ229"/>
    <mergeCell ref="HUK229:HUM229"/>
    <mergeCell ref="HXH229:HXJ229"/>
    <mergeCell ref="HXK229:HXM229"/>
    <mergeCell ref="HXN229:HXP229"/>
    <mergeCell ref="HXQ229:HXS229"/>
    <mergeCell ref="HXT229:HXV229"/>
    <mergeCell ref="HXW229:HXY229"/>
    <mergeCell ref="HWP229:HWR229"/>
    <mergeCell ref="HWS229:HWU229"/>
    <mergeCell ref="HWV229:HWX229"/>
    <mergeCell ref="HWY229:HXA229"/>
    <mergeCell ref="HXB229:HXD229"/>
    <mergeCell ref="HXE229:HXG229"/>
    <mergeCell ref="HVX229:HVZ229"/>
    <mergeCell ref="HWA229:HWC229"/>
    <mergeCell ref="HWD229:HWF229"/>
    <mergeCell ref="HWG229:HWI229"/>
    <mergeCell ref="HWJ229:HWL229"/>
    <mergeCell ref="HWM229:HWO229"/>
    <mergeCell ref="HZJ229:HZL229"/>
    <mergeCell ref="HZM229:HZO229"/>
    <mergeCell ref="HZP229:HZR229"/>
    <mergeCell ref="HZS229:HZU229"/>
    <mergeCell ref="HZV229:HZX229"/>
    <mergeCell ref="HZY229:IAA229"/>
    <mergeCell ref="HYR229:HYT229"/>
    <mergeCell ref="HYU229:HYW229"/>
    <mergeCell ref="HYX229:HYZ229"/>
    <mergeCell ref="HZA229:HZC229"/>
    <mergeCell ref="HZD229:HZF229"/>
    <mergeCell ref="HZG229:HZI229"/>
    <mergeCell ref="HXZ229:HYB229"/>
    <mergeCell ref="HYC229:HYE229"/>
    <mergeCell ref="HYF229:HYH229"/>
    <mergeCell ref="HYI229:HYK229"/>
    <mergeCell ref="HYL229:HYN229"/>
    <mergeCell ref="HYO229:HYQ229"/>
    <mergeCell ref="IBL229:IBN229"/>
    <mergeCell ref="IBO229:IBQ229"/>
    <mergeCell ref="IBR229:IBT229"/>
    <mergeCell ref="IBU229:IBW229"/>
    <mergeCell ref="IBX229:IBZ229"/>
    <mergeCell ref="ICA229:ICC229"/>
    <mergeCell ref="IAT229:IAV229"/>
    <mergeCell ref="IAW229:IAY229"/>
    <mergeCell ref="IAZ229:IBB229"/>
    <mergeCell ref="IBC229:IBE229"/>
    <mergeCell ref="IBF229:IBH229"/>
    <mergeCell ref="IBI229:IBK229"/>
    <mergeCell ref="IAB229:IAD229"/>
    <mergeCell ref="IAE229:IAG229"/>
    <mergeCell ref="IAH229:IAJ229"/>
    <mergeCell ref="IAK229:IAM229"/>
    <mergeCell ref="IAN229:IAP229"/>
    <mergeCell ref="IAQ229:IAS229"/>
    <mergeCell ref="IDN229:IDP229"/>
    <mergeCell ref="IDQ229:IDS229"/>
    <mergeCell ref="IDT229:IDV229"/>
    <mergeCell ref="IDW229:IDY229"/>
    <mergeCell ref="IDZ229:IEB229"/>
    <mergeCell ref="IEC229:IEE229"/>
    <mergeCell ref="ICV229:ICX229"/>
    <mergeCell ref="ICY229:IDA229"/>
    <mergeCell ref="IDB229:IDD229"/>
    <mergeCell ref="IDE229:IDG229"/>
    <mergeCell ref="IDH229:IDJ229"/>
    <mergeCell ref="IDK229:IDM229"/>
    <mergeCell ref="ICD229:ICF229"/>
    <mergeCell ref="ICG229:ICI229"/>
    <mergeCell ref="ICJ229:ICL229"/>
    <mergeCell ref="ICM229:ICO229"/>
    <mergeCell ref="ICP229:ICR229"/>
    <mergeCell ref="ICS229:ICU229"/>
    <mergeCell ref="IFP229:IFR229"/>
    <mergeCell ref="IFS229:IFU229"/>
    <mergeCell ref="IFV229:IFX229"/>
    <mergeCell ref="IFY229:IGA229"/>
    <mergeCell ref="IGB229:IGD229"/>
    <mergeCell ref="IGE229:IGG229"/>
    <mergeCell ref="IEX229:IEZ229"/>
    <mergeCell ref="IFA229:IFC229"/>
    <mergeCell ref="IFD229:IFF229"/>
    <mergeCell ref="IFG229:IFI229"/>
    <mergeCell ref="IFJ229:IFL229"/>
    <mergeCell ref="IFM229:IFO229"/>
    <mergeCell ref="IEF229:IEH229"/>
    <mergeCell ref="IEI229:IEK229"/>
    <mergeCell ref="IEL229:IEN229"/>
    <mergeCell ref="IEO229:IEQ229"/>
    <mergeCell ref="IER229:IET229"/>
    <mergeCell ref="IEU229:IEW229"/>
    <mergeCell ref="IHR229:IHT229"/>
    <mergeCell ref="IHU229:IHW229"/>
    <mergeCell ref="IHX229:IHZ229"/>
    <mergeCell ref="IIA229:IIC229"/>
    <mergeCell ref="IID229:IIF229"/>
    <mergeCell ref="IIG229:III229"/>
    <mergeCell ref="IGZ229:IHB229"/>
    <mergeCell ref="IHC229:IHE229"/>
    <mergeCell ref="IHF229:IHH229"/>
    <mergeCell ref="IHI229:IHK229"/>
    <mergeCell ref="IHL229:IHN229"/>
    <mergeCell ref="IHO229:IHQ229"/>
    <mergeCell ref="IGH229:IGJ229"/>
    <mergeCell ref="IGK229:IGM229"/>
    <mergeCell ref="IGN229:IGP229"/>
    <mergeCell ref="IGQ229:IGS229"/>
    <mergeCell ref="IGT229:IGV229"/>
    <mergeCell ref="IGW229:IGY229"/>
    <mergeCell ref="IJT229:IJV229"/>
    <mergeCell ref="IJW229:IJY229"/>
    <mergeCell ref="IJZ229:IKB229"/>
    <mergeCell ref="IKC229:IKE229"/>
    <mergeCell ref="IKF229:IKH229"/>
    <mergeCell ref="IKI229:IKK229"/>
    <mergeCell ref="IJB229:IJD229"/>
    <mergeCell ref="IJE229:IJG229"/>
    <mergeCell ref="IJH229:IJJ229"/>
    <mergeCell ref="IJK229:IJM229"/>
    <mergeCell ref="IJN229:IJP229"/>
    <mergeCell ref="IJQ229:IJS229"/>
    <mergeCell ref="IIJ229:IIL229"/>
    <mergeCell ref="IIM229:IIO229"/>
    <mergeCell ref="IIP229:IIR229"/>
    <mergeCell ref="IIS229:IIU229"/>
    <mergeCell ref="IIV229:IIX229"/>
    <mergeCell ref="IIY229:IJA229"/>
    <mergeCell ref="ILV229:ILX229"/>
    <mergeCell ref="ILY229:IMA229"/>
    <mergeCell ref="IMB229:IMD229"/>
    <mergeCell ref="IME229:IMG229"/>
    <mergeCell ref="IMH229:IMJ229"/>
    <mergeCell ref="IMK229:IMM229"/>
    <mergeCell ref="ILD229:ILF229"/>
    <mergeCell ref="ILG229:ILI229"/>
    <mergeCell ref="ILJ229:ILL229"/>
    <mergeCell ref="ILM229:ILO229"/>
    <mergeCell ref="ILP229:ILR229"/>
    <mergeCell ref="ILS229:ILU229"/>
    <mergeCell ref="IKL229:IKN229"/>
    <mergeCell ref="IKO229:IKQ229"/>
    <mergeCell ref="IKR229:IKT229"/>
    <mergeCell ref="IKU229:IKW229"/>
    <mergeCell ref="IKX229:IKZ229"/>
    <mergeCell ref="ILA229:ILC229"/>
    <mergeCell ref="INX229:INZ229"/>
    <mergeCell ref="IOA229:IOC229"/>
    <mergeCell ref="IOD229:IOF229"/>
    <mergeCell ref="IOG229:IOI229"/>
    <mergeCell ref="IOJ229:IOL229"/>
    <mergeCell ref="IOM229:IOO229"/>
    <mergeCell ref="INF229:INH229"/>
    <mergeCell ref="INI229:INK229"/>
    <mergeCell ref="INL229:INN229"/>
    <mergeCell ref="INO229:INQ229"/>
    <mergeCell ref="INR229:INT229"/>
    <mergeCell ref="INU229:INW229"/>
    <mergeCell ref="IMN229:IMP229"/>
    <mergeCell ref="IMQ229:IMS229"/>
    <mergeCell ref="IMT229:IMV229"/>
    <mergeCell ref="IMW229:IMY229"/>
    <mergeCell ref="IMZ229:INB229"/>
    <mergeCell ref="INC229:INE229"/>
    <mergeCell ref="IPZ229:IQB229"/>
    <mergeCell ref="IQC229:IQE229"/>
    <mergeCell ref="IQF229:IQH229"/>
    <mergeCell ref="IQI229:IQK229"/>
    <mergeCell ref="IQL229:IQN229"/>
    <mergeCell ref="IQO229:IQQ229"/>
    <mergeCell ref="IPH229:IPJ229"/>
    <mergeCell ref="IPK229:IPM229"/>
    <mergeCell ref="IPN229:IPP229"/>
    <mergeCell ref="IPQ229:IPS229"/>
    <mergeCell ref="IPT229:IPV229"/>
    <mergeCell ref="IPW229:IPY229"/>
    <mergeCell ref="IOP229:IOR229"/>
    <mergeCell ref="IOS229:IOU229"/>
    <mergeCell ref="IOV229:IOX229"/>
    <mergeCell ref="IOY229:IPA229"/>
    <mergeCell ref="IPB229:IPD229"/>
    <mergeCell ref="IPE229:IPG229"/>
    <mergeCell ref="ISB229:ISD229"/>
    <mergeCell ref="ISE229:ISG229"/>
    <mergeCell ref="ISH229:ISJ229"/>
    <mergeCell ref="ISK229:ISM229"/>
    <mergeCell ref="ISN229:ISP229"/>
    <mergeCell ref="ISQ229:ISS229"/>
    <mergeCell ref="IRJ229:IRL229"/>
    <mergeCell ref="IRM229:IRO229"/>
    <mergeCell ref="IRP229:IRR229"/>
    <mergeCell ref="IRS229:IRU229"/>
    <mergeCell ref="IRV229:IRX229"/>
    <mergeCell ref="IRY229:ISA229"/>
    <mergeCell ref="IQR229:IQT229"/>
    <mergeCell ref="IQU229:IQW229"/>
    <mergeCell ref="IQX229:IQZ229"/>
    <mergeCell ref="IRA229:IRC229"/>
    <mergeCell ref="IRD229:IRF229"/>
    <mergeCell ref="IRG229:IRI229"/>
    <mergeCell ref="IUD229:IUF229"/>
    <mergeCell ref="IUG229:IUI229"/>
    <mergeCell ref="IUJ229:IUL229"/>
    <mergeCell ref="IUM229:IUO229"/>
    <mergeCell ref="IUP229:IUR229"/>
    <mergeCell ref="IUS229:IUU229"/>
    <mergeCell ref="ITL229:ITN229"/>
    <mergeCell ref="ITO229:ITQ229"/>
    <mergeCell ref="ITR229:ITT229"/>
    <mergeCell ref="ITU229:ITW229"/>
    <mergeCell ref="ITX229:ITZ229"/>
    <mergeCell ref="IUA229:IUC229"/>
    <mergeCell ref="IST229:ISV229"/>
    <mergeCell ref="ISW229:ISY229"/>
    <mergeCell ref="ISZ229:ITB229"/>
    <mergeCell ref="ITC229:ITE229"/>
    <mergeCell ref="ITF229:ITH229"/>
    <mergeCell ref="ITI229:ITK229"/>
    <mergeCell ref="IWF229:IWH229"/>
    <mergeCell ref="IWI229:IWK229"/>
    <mergeCell ref="IWL229:IWN229"/>
    <mergeCell ref="IWO229:IWQ229"/>
    <mergeCell ref="IWR229:IWT229"/>
    <mergeCell ref="IWU229:IWW229"/>
    <mergeCell ref="IVN229:IVP229"/>
    <mergeCell ref="IVQ229:IVS229"/>
    <mergeCell ref="IVT229:IVV229"/>
    <mergeCell ref="IVW229:IVY229"/>
    <mergeCell ref="IVZ229:IWB229"/>
    <mergeCell ref="IWC229:IWE229"/>
    <mergeCell ref="IUV229:IUX229"/>
    <mergeCell ref="IUY229:IVA229"/>
    <mergeCell ref="IVB229:IVD229"/>
    <mergeCell ref="IVE229:IVG229"/>
    <mergeCell ref="IVH229:IVJ229"/>
    <mergeCell ref="IVK229:IVM229"/>
    <mergeCell ref="IYH229:IYJ229"/>
    <mergeCell ref="IYK229:IYM229"/>
    <mergeCell ref="IYN229:IYP229"/>
    <mergeCell ref="IYQ229:IYS229"/>
    <mergeCell ref="IYT229:IYV229"/>
    <mergeCell ref="IYW229:IYY229"/>
    <mergeCell ref="IXP229:IXR229"/>
    <mergeCell ref="IXS229:IXU229"/>
    <mergeCell ref="IXV229:IXX229"/>
    <mergeCell ref="IXY229:IYA229"/>
    <mergeCell ref="IYB229:IYD229"/>
    <mergeCell ref="IYE229:IYG229"/>
    <mergeCell ref="IWX229:IWZ229"/>
    <mergeCell ref="IXA229:IXC229"/>
    <mergeCell ref="IXD229:IXF229"/>
    <mergeCell ref="IXG229:IXI229"/>
    <mergeCell ref="IXJ229:IXL229"/>
    <mergeCell ref="IXM229:IXO229"/>
    <mergeCell ref="JAJ229:JAL229"/>
    <mergeCell ref="JAM229:JAO229"/>
    <mergeCell ref="JAP229:JAR229"/>
    <mergeCell ref="JAS229:JAU229"/>
    <mergeCell ref="JAV229:JAX229"/>
    <mergeCell ref="JAY229:JBA229"/>
    <mergeCell ref="IZR229:IZT229"/>
    <mergeCell ref="IZU229:IZW229"/>
    <mergeCell ref="IZX229:IZZ229"/>
    <mergeCell ref="JAA229:JAC229"/>
    <mergeCell ref="JAD229:JAF229"/>
    <mergeCell ref="JAG229:JAI229"/>
    <mergeCell ref="IYZ229:IZB229"/>
    <mergeCell ref="IZC229:IZE229"/>
    <mergeCell ref="IZF229:IZH229"/>
    <mergeCell ref="IZI229:IZK229"/>
    <mergeCell ref="IZL229:IZN229"/>
    <mergeCell ref="IZO229:IZQ229"/>
    <mergeCell ref="JCL229:JCN229"/>
    <mergeCell ref="JCO229:JCQ229"/>
    <mergeCell ref="JCR229:JCT229"/>
    <mergeCell ref="JCU229:JCW229"/>
    <mergeCell ref="JCX229:JCZ229"/>
    <mergeCell ref="JDA229:JDC229"/>
    <mergeCell ref="JBT229:JBV229"/>
    <mergeCell ref="JBW229:JBY229"/>
    <mergeCell ref="JBZ229:JCB229"/>
    <mergeCell ref="JCC229:JCE229"/>
    <mergeCell ref="JCF229:JCH229"/>
    <mergeCell ref="JCI229:JCK229"/>
    <mergeCell ref="JBB229:JBD229"/>
    <mergeCell ref="JBE229:JBG229"/>
    <mergeCell ref="JBH229:JBJ229"/>
    <mergeCell ref="JBK229:JBM229"/>
    <mergeCell ref="JBN229:JBP229"/>
    <mergeCell ref="JBQ229:JBS229"/>
    <mergeCell ref="JEN229:JEP229"/>
    <mergeCell ref="JEQ229:JES229"/>
    <mergeCell ref="JET229:JEV229"/>
    <mergeCell ref="JEW229:JEY229"/>
    <mergeCell ref="JEZ229:JFB229"/>
    <mergeCell ref="JFC229:JFE229"/>
    <mergeCell ref="JDV229:JDX229"/>
    <mergeCell ref="JDY229:JEA229"/>
    <mergeCell ref="JEB229:JED229"/>
    <mergeCell ref="JEE229:JEG229"/>
    <mergeCell ref="JEH229:JEJ229"/>
    <mergeCell ref="JEK229:JEM229"/>
    <mergeCell ref="JDD229:JDF229"/>
    <mergeCell ref="JDG229:JDI229"/>
    <mergeCell ref="JDJ229:JDL229"/>
    <mergeCell ref="JDM229:JDO229"/>
    <mergeCell ref="JDP229:JDR229"/>
    <mergeCell ref="JDS229:JDU229"/>
    <mergeCell ref="JGP229:JGR229"/>
    <mergeCell ref="JGS229:JGU229"/>
    <mergeCell ref="JGV229:JGX229"/>
    <mergeCell ref="JGY229:JHA229"/>
    <mergeCell ref="JHB229:JHD229"/>
    <mergeCell ref="JHE229:JHG229"/>
    <mergeCell ref="JFX229:JFZ229"/>
    <mergeCell ref="JGA229:JGC229"/>
    <mergeCell ref="JGD229:JGF229"/>
    <mergeCell ref="JGG229:JGI229"/>
    <mergeCell ref="JGJ229:JGL229"/>
    <mergeCell ref="JGM229:JGO229"/>
    <mergeCell ref="JFF229:JFH229"/>
    <mergeCell ref="JFI229:JFK229"/>
    <mergeCell ref="JFL229:JFN229"/>
    <mergeCell ref="JFO229:JFQ229"/>
    <mergeCell ref="JFR229:JFT229"/>
    <mergeCell ref="JFU229:JFW229"/>
    <mergeCell ref="JIR229:JIT229"/>
    <mergeCell ref="JIU229:JIW229"/>
    <mergeCell ref="JIX229:JIZ229"/>
    <mergeCell ref="JJA229:JJC229"/>
    <mergeCell ref="JJD229:JJF229"/>
    <mergeCell ref="JJG229:JJI229"/>
    <mergeCell ref="JHZ229:JIB229"/>
    <mergeCell ref="JIC229:JIE229"/>
    <mergeCell ref="JIF229:JIH229"/>
    <mergeCell ref="JII229:JIK229"/>
    <mergeCell ref="JIL229:JIN229"/>
    <mergeCell ref="JIO229:JIQ229"/>
    <mergeCell ref="JHH229:JHJ229"/>
    <mergeCell ref="JHK229:JHM229"/>
    <mergeCell ref="JHN229:JHP229"/>
    <mergeCell ref="JHQ229:JHS229"/>
    <mergeCell ref="JHT229:JHV229"/>
    <mergeCell ref="JHW229:JHY229"/>
    <mergeCell ref="JKT229:JKV229"/>
    <mergeCell ref="JKW229:JKY229"/>
    <mergeCell ref="JKZ229:JLB229"/>
    <mergeCell ref="JLC229:JLE229"/>
    <mergeCell ref="JLF229:JLH229"/>
    <mergeCell ref="JLI229:JLK229"/>
    <mergeCell ref="JKB229:JKD229"/>
    <mergeCell ref="JKE229:JKG229"/>
    <mergeCell ref="JKH229:JKJ229"/>
    <mergeCell ref="JKK229:JKM229"/>
    <mergeCell ref="JKN229:JKP229"/>
    <mergeCell ref="JKQ229:JKS229"/>
    <mergeCell ref="JJJ229:JJL229"/>
    <mergeCell ref="JJM229:JJO229"/>
    <mergeCell ref="JJP229:JJR229"/>
    <mergeCell ref="JJS229:JJU229"/>
    <mergeCell ref="JJV229:JJX229"/>
    <mergeCell ref="JJY229:JKA229"/>
    <mergeCell ref="JMV229:JMX229"/>
    <mergeCell ref="JMY229:JNA229"/>
    <mergeCell ref="JNB229:JND229"/>
    <mergeCell ref="JNE229:JNG229"/>
    <mergeCell ref="JNH229:JNJ229"/>
    <mergeCell ref="JNK229:JNM229"/>
    <mergeCell ref="JMD229:JMF229"/>
    <mergeCell ref="JMG229:JMI229"/>
    <mergeCell ref="JMJ229:JML229"/>
    <mergeCell ref="JMM229:JMO229"/>
    <mergeCell ref="JMP229:JMR229"/>
    <mergeCell ref="JMS229:JMU229"/>
    <mergeCell ref="JLL229:JLN229"/>
    <mergeCell ref="JLO229:JLQ229"/>
    <mergeCell ref="JLR229:JLT229"/>
    <mergeCell ref="JLU229:JLW229"/>
    <mergeCell ref="JLX229:JLZ229"/>
    <mergeCell ref="JMA229:JMC229"/>
    <mergeCell ref="JOX229:JOZ229"/>
    <mergeCell ref="JPA229:JPC229"/>
    <mergeCell ref="JPD229:JPF229"/>
    <mergeCell ref="JPG229:JPI229"/>
    <mergeCell ref="JPJ229:JPL229"/>
    <mergeCell ref="JPM229:JPO229"/>
    <mergeCell ref="JOF229:JOH229"/>
    <mergeCell ref="JOI229:JOK229"/>
    <mergeCell ref="JOL229:JON229"/>
    <mergeCell ref="JOO229:JOQ229"/>
    <mergeCell ref="JOR229:JOT229"/>
    <mergeCell ref="JOU229:JOW229"/>
    <mergeCell ref="JNN229:JNP229"/>
    <mergeCell ref="JNQ229:JNS229"/>
    <mergeCell ref="JNT229:JNV229"/>
    <mergeCell ref="JNW229:JNY229"/>
    <mergeCell ref="JNZ229:JOB229"/>
    <mergeCell ref="JOC229:JOE229"/>
    <mergeCell ref="JQZ229:JRB229"/>
    <mergeCell ref="JRC229:JRE229"/>
    <mergeCell ref="JRF229:JRH229"/>
    <mergeCell ref="JRI229:JRK229"/>
    <mergeCell ref="JRL229:JRN229"/>
    <mergeCell ref="JRO229:JRQ229"/>
    <mergeCell ref="JQH229:JQJ229"/>
    <mergeCell ref="JQK229:JQM229"/>
    <mergeCell ref="JQN229:JQP229"/>
    <mergeCell ref="JQQ229:JQS229"/>
    <mergeCell ref="JQT229:JQV229"/>
    <mergeCell ref="JQW229:JQY229"/>
    <mergeCell ref="JPP229:JPR229"/>
    <mergeCell ref="JPS229:JPU229"/>
    <mergeCell ref="JPV229:JPX229"/>
    <mergeCell ref="JPY229:JQA229"/>
    <mergeCell ref="JQB229:JQD229"/>
    <mergeCell ref="JQE229:JQG229"/>
    <mergeCell ref="JTB229:JTD229"/>
    <mergeCell ref="JTE229:JTG229"/>
    <mergeCell ref="JTH229:JTJ229"/>
    <mergeCell ref="JTK229:JTM229"/>
    <mergeCell ref="JTN229:JTP229"/>
    <mergeCell ref="JTQ229:JTS229"/>
    <mergeCell ref="JSJ229:JSL229"/>
    <mergeCell ref="JSM229:JSO229"/>
    <mergeCell ref="JSP229:JSR229"/>
    <mergeCell ref="JSS229:JSU229"/>
    <mergeCell ref="JSV229:JSX229"/>
    <mergeCell ref="JSY229:JTA229"/>
    <mergeCell ref="JRR229:JRT229"/>
    <mergeCell ref="JRU229:JRW229"/>
    <mergeCell ref="JRX229:JRZ229"/>
    <mergeCell ref="JSA229:JSC229"/>
    <mergeCell ref="JSD229:JSF229"/>
    <mergeCell ref="JSG229:JSI229"/>
    <mergeCell ref="JVD229:JVF229"/>
    <mergeCell ref="JVG229:JVI229"/>
    <mergeCell ref="JVJ229:JVL229"/>
    <mergeCell ref="JVM229:JVO229"/>
    <mergeCell ref="JVP229:JVR229"/>
    <mergeCell ref="JVS229:JVU229"/>
    <mergeCell ref="JUL229:JUN229"/>
    <mergeCell ref="JUO229:JUQ229"/>
    <mergeCell ref="JUR229:JUT229"/>
    <mergeCell ref="JUU229:JUW229"/>
    <mergeCell ref="JUX229:JUZ229"/>
    <mergeCell ref="JVA229:JVC229"/>
    <mergeCell ref="JTT229:JTV229"/>
    <mergeCell ref="JTW229:JTY229"/>
    <mergeCell ref="JTZ229:JUB229"/>
    <mergeCell ref="JUC229:JUE229"/>
    <mergeCell ref="JUF229:JUH229"/>
    <mergeCell ref="JUI229:JUK229"/>
    <mergeCell ref="JXF229:JXH229"/>
    <mergeCell ref="JXI229:JXK229"/>
    <mergeCell ref="JXL229:JXN229"/>
    <mergeCell ref="JXO229:JXQ229"/>
    <mergeCell ref="JXR229:JXT229"/>
    <mergeCell ref="JXU229:JXW229"/>
    <mergeCell ref="JWN229:JWP229"/>
    <mergeCell ref="JWQ229:JWS229"/>
    <mergeCell ref="JWT229:JWV229"/>
    <mergeCell ref="JWW229:JWY229"/>
    <mergeCell ref="JWZ229:JXB229"/>
    <mergeCell ref="JXC229:JXE229"/>
    <mergeCell ref="JVV229:JVX229"/>
    <mergeCell ref="JVY229:JWA229"/>
    <mergeCell ref="JWB229:JWD229"/>
    <mergeCell ref="JWE229:JWG229"/>
    <mergeCell ref="JWH229:JWJ229"/>
    <mergeCell ref="JWK229:JWM229"/>
    <mergeCell ref="JZH229:JZJ229"/>
    <mergeCell ref="JZK229:JZM229"/>
    <mergeCell ref="JZN229:JZP229"/>
    <mergeCell ref="JZQ229:JZS229"/>
    <mergeCell ref="JZT229:JZV229"/>
    <mergeCell ref="JZW229:JZY229"/>
    <mergeCell ref="JYP229:JYR229"/>
    <mergeCell ref="JYS229:JYU229"/>
    <mergeCell ref="JYV229:JYX229"/>
    <mergeCell ref="JYY229:JZA229"/>
    <mergeCell ref="JZB229:JZD229"/>
    <mergeCell ref="JZE229:JZG229"/>
    <mergeCell ref="JXX229:JXZ229"/>
    <mergeCell ref="JYA229:JYC229"/>
    <mergeCell ref="JYD229:JYF229"/>
    <mergeCell ref="JYG229:JYI229"/>
    <mergeCell ref="JYJ229:JYL229"/>
    <mergeCell ref="JYM229:JYO229"/>
    <mergeCell ref="KBJ229:KBL229"/>
    <mergeCell ref="KBM229:KBO229"/>
    <mergeCell ref="KBP229:KBR229"/>
    <mergeCell ref="KBS229:KBU229"/>
    <mergeCell ref="KBV229:KBX229"/>
    <mergeCell ref="KBY229:KCA229"/>
    <mergeCell ref="KAR229:KAT229"/>
    <mergeCell ref="KAU229:KAW229"/>
    <mergeCell ref="KAX229:KAZ229"/>
    <mergeCell ref="KBA229:KBC229"/>
    <mergeCell ref="KBD229:KBF229"/>
    <mergeCell ref="KBG229:KBI229"/>
    <mergeCell ref="JZZ229:KAB229"/>
    <mergeCell ref="KAC229:KAE229"/>
    <mergeCell ref="KAF229:KAH229"/>
    <mergeCell ref="KAI229:KAK229"/>
    <mergeCell ref="KAL229:KAN229"/>
    <mergeCell ref="KAO229:KAQ229"/>
    <mergeCell ref="KDL229:KDN229"/>
    <mergeCell ref="KDO229:KDQ229"/>
    <mergeCell ref="KDR229:KDT229"/>
    <mergeCell ref="KDU229:KDW229"/>
    <mergeCell ref="KDX229:KDZ229"/>
    <mergeCell ref="KEA229:KEC229"/>
    <mergeCell ref="KCT229:KCV229"/>
    <mergeCell ref="KCW229:KCY229"/>
    <mergeCell ref="KCZ229:KDB229"/>
    <mergeCell ref="KDC229:KDE229"/>
    <mergeCell ref="KDF229:KDH229"/>
    <mergeCell ref="KDI229:KDK229"/>
    <mergeCell ref="KCB229:KCD229"/>
    <mergeCell ref="KCE229:KCG229"/>
    <mergeCell ref="KCH229:KCJ229"/>
    <mergeCell ref="KCK229:KCM229"/>
    <mergeCell ref="KCN229:KCP229"/>
    <mergeCell ref="KCQ229:KCS229"/>
    <mergeCell ref="KFN229:KFP229"/>
    <mergeCell ref="KFQ229:KFS229"/>
    <mergeCell ref="KFT229:KFV229"/>
    <mergeCell ref="KFW229:KFY229"/>
    <mergeCell ref="KFZ229:KGB229"/>
    <mergeCell ref="KGC229:KGE229"/>
    <mergeCell ref="KEV229:KEX229"/>
    <mergeCell ref="KEY229:KFA229"/>
    <mergeCell ref="KFB229:KFD229"/>
    <mergeCell ref="KFE229:KFG229"/>
    <mergeCell ref="KFH229:KFJ229"/>
    <mergeCell ref="KFK229:KFM229"/>
    <mergeCell ref="KED229:KEF229"/>
    <mergeCell ref="KEG229:KEI229"/>
    <mergeCell ref="KEJ229:KEL229"/>
    <mergeCell ref="KEM229:KEO229"/>
    <mergeCell ref="KEP229:KER229"/>
    <mergeCell ref="KES229:KEU229"/>
    <mergeCell ref="KHP229:KHR229"/>
    <mergeCell ref="KHS229:KHU229"/>
    <mergeCell ref="KHV229:KHX229"/>
    <mergeCell ref="KHY229:KIA229"/>
    <mergeCell ref="KIB229:KID229"/>
    <mergeCell ref="KIE229:KIG229"/>
    <mergeCell ref="KGX229:KGZ229"/>
    <mergeCell ref="KHA229:KHC229"/>
    <mergeCell ref="KHD229:KHF229"/>
    <mergeCell ref="KHG229:KHI229"/>
    <mergeCell ref="KHJ229:KHL229"/>
    <mergeCell ref="KHM229:KHO229"/>
    <mergeCell ref="KGF229:KGH229"/>
    <mergeCell ref="KGI229:KGK229"/>
    <mergeCell ref="KGL229:KGN229"/>
    <mergeCell ref="KGO229:KGQ229"/>
    <mergeCell ref="KGR229:KGT229"/>
    <mergeCell ref="KGU229:KGW229"/>
    <mergeCell ref="KJR229:KJT229"/>
    <mergeCell ref="KJU229:KJW229"/>
    <mergeCell ref="KJX229:KJZ229"/>
    <mergeCell ref="KKA229:KKC229"/>
    <mergeCell ref="KKD229:KKF229"/>
    <mergeCell ref="KKG229:KKI229"/>
    <mergeCell ref="KIZ229:KJB229"/>
    <mergeCell ref="KJC229:KJE229"/>
    <mergeCell ref="KJF229:KJH229"/>
    <mergeCell ref="KJI229:KJK229"/>
    <mergeCell ref="KJL229:KJN229"/>
    <mergeCell ref="KJO229:KJQ229"/>
    <mergeCell ref="KIH229:KIJ229"/>
    <mergeCell ref="KIK229:KIM229"/>
    <mergeCell ref="KIN229:KIP229"/>
    <mergeCell ref="KIQ229:KIS229"/>
    <mergeCell ref="KIT229:KIV229"/>
    <mergeCell ref="KIW229:KIY229"/>
    <mergeCell ref="KLT229:KLV229"/>
    <mergeCell ref="KLW229:KLY229"/>
    <mergeCell ref="KLZ229:KMB229"/>
    <mergeCell ref="KMC229:KME229"/>
    <mergeCell ref="KMF229:KMH229"/>
    <mergeCell ref="KMI229:KMK229"/>
    <mergeCell ref="KLB229:KLD229"/>
    <mergeCell ref="KLE229:KLG229"/>
    <mergeCell ref="KLH229:KLJ229"/>
    <mergeCell ref="KLK229:KLM229"/>
    <mergeCell ref="KLN229:KLP229"/>
    <mergeCell ref="KLQ229:KLS229"/>
    <mergeCell ref="KKJ229:KKL229"/>
    <mergeCell ref="KKM229:KKO229"/>
    <mergeCell ref="KKP229:KKR229"/>
    <mergeCell ref="KKS229:KKU229"/>
    <mergeCell ref="KKV229:KKX229"/>
    <mergeCell ref="KKY229:KLA229"/>
    <mergeCell ref="KNV229:KNX229"/>
    <mergeCell ref="KNY229:KOA229"/>
    <mergeCell ref="KOB229:KOD229"/>
    <mergeCell ref="KOE229:KOG229"/>
    <mergeCell ref="KOH229:KOJ229"/>
    <mergeCell ref="KOK229:KOM229"/>
    <mergeCell ref="KND229:KNF229"/>
    <mergeCell ref="KNG229:KNI229"/>
    <mergeCell ref="KNJ229:KNL229"/>
    <mergeCell ref="KNM229:KNO229"/>
    <mergeCell ref="KNP229:KNR229"/>
    <mergeCell ref="KNS229:KNU229"/>
    <mergeCell ref="KML229:KMN229"/>
    <mergeCell ref="KMO229:KMQ229"/>
    <mergeCell ref="KMR229:KMT229"/>
    <mergeCell ref="KMU229:KMW229"/>
    <mergeCell ref="KMX229:KMZ229"/>
    <mergeCell ref="KNA229:KNC229"/>
    <mergeCell ref="KPX229:KPZ229"/>
    <mergeCell ref="KQA229:KQC229"/>
    <mergeCell ref="KQD229:KQF229"/>
    <mergeCell ref="KQG229:KQI229"/>
    <mergeCell ref="KQJ229:KQL229"/>
    <mergeCell ref="KQM229:KQO229"/>
    <mergeCell ref="KPF229:KPH229"/>
    <mergeCell ref="KPI229:KPK229"/>
    <mergeCell ref="KPL229:KPN229"/>
    <mergeCell ref="KPO229:KPQ229"/>
    <mergeCell ref="KPR229:KPT229"/>
    <mergeCell ref="KPU229:KPW229"/>
    <mergeCell ref="KON229:KOP229"/>
    <mergeCell ref="KOQ229:KOS229"/>
    <mergeCell ref="KOT229:KOV229"/>
    <mergeCell ref="KOW229:KOY229"/>
    <mergeCell ref="KOZ229:KPB229"/>
    <mergeCell ref="KPC229:KPE229"/>
    <mergeCell ref="KRZ229:KSB229"/>
    <mergeCell ref="KSC229:KSE229"/>
    <mergeCell ref="KSF229:KSH229"/>
    <mergeCell ref="KSI229:KSK229"/>
    <mergeCell ref="KSL229:KSN229"/>
    <mergeCell ref="KSO229:KSQ229"/>
    <mergeCell ref="KRH229:KRJ229"/>
    <mergeCell ref="KRK229:KRM229"/>
    <mergeCell ref="KRN229:KRP229"/>
    <mergeCell ref="KRQ229:KRS229"/>
    <mergeCell ref="KRT229:KRV229"/>
    <mergeCell ref="KRW229:KRY229"/>
    <mergeCell ref="KQP229:KQR229"/>
    <mergeCell ref="KQS229:KQU229"/>
    <mergeCell ref="KQV229:KQX229"/>
    <mergeCell ref="KQY229:KRA229"/>
    <mergeCell ref="KRB229:KRD229"/>
    <mergeCell ref="KRE229:KRG229"/>
    <mergeCell ref="KUB229:KUD229"/>
    <mergeCell ref="KUE229:KUG229"/>
    <mergeCell ref="KUH229:KUJ229"/>
    <mergeCell ref="KUK229:KUM229"/>
    <mergeCell ref="KUN229:KUP229"/>
    <mergeCell ref="KUQ229:KUS229"/>
    <mergeCell ref="KTJ229:KTL229"/>
    <mergeCell ref="KTM229:KTO229"/>
    <mergeCell ref="KTP229:KTR229"/>
    <mergeCell ref="KTS229:KTU229"/>
    <mergeCell ref="KTV229:KTX229"/>
    <mergeCell ref="KTY229:KUA229"/>
    <mergeCell ref="KSR229:KST229"/>
    <mergeCell ref="KSU229:KSW229"/>
    <mergeCell ref="KSX229:KSZ229"/>
    <mergeCell ref="KTA229:KTC229"/>
    <mergeCell ref="KTD229:KTF229"/>
    <mergeCell ref="KTG229:KTI229"/>
    <mergeCell ref="KWD229:KWF229"/>
    <mergeCell ref="KWG229:KWI229"/>
    <mergeCell ref="KWJ229:KWL229"/>
    <mergeCell ref="KWM229:KWO229"/>
    <mergeCell ref="KWP229:KWR229"/>
    <mergeCell ref="KWS229:KWU229"/>
    <mergeCell ref="KVL229:KVN229"/>
    <mergeCell ref="KVO229:KVQ229"/>
    <mergeCell ref="KVR229:KVT229"/>
    <mergeCell ref="KVU229:KVW229"/>
    <mergeCell ref="KVX229:KVZ229"/>
    <mergeCell ref="KWA229:KWC229"/>
    <mergeCell ref="KUT229:KUV229"/>
    <mergeCell ref="KUW229:KUY229"/>
    <mergeCell ref="KUZ229:KVB229"/>
    <mergeCell ref="KVC229:KVE229"/>
    <mergeCell ref="KVF229:KVH229"/>
    <mergeCell ref="KVI229:KVK229"/>
    <mergeCell ref="KYF229:KYH229"/>
    <mergeCell ref="KYI229:KYK229"/>
    <mergeCell ref="KYL229:KYN229"/>
    <mergeCell ref="KYO229:KYQ229"/>
    <mergeCell ref="KYR229:KYT229"/>
    <mergeCell ref="KYU229:KYW229"/>
    <mergeCell ref="KXN229:KXP229"/>
    <mergeCell ref="KXQ229:KXS229"/>
    <mergeCell ref="KXT229:KXV229"/>
    <mergeCell ref="KXW229:KXY229"/>
    <mergeCell ref="KXZ229:KYB229"/>
    <mergeCell ref="KYC229:KYE229"/>
    <mergeCell ref="KWV229:KWX229"/>
    <mergeCell ref="KWY229:KXA229"/>
    <mergeCell ref="KXB229:KXD229"/>
    <mergeCell ref="KXE229:KXG229"/>
    <mergeCell ref="KXH229:KXJ229"/>
    <mergeCell ref="KXK229:KXM229"/>
    <mergeCell ref="LAH229:LAJ229"/>
    <mergeCell ref="LAK229:LAM229"/>
    <mergeCell ref="LAN229:LAP229"/>
    <mergeCell ref="LAQ229:LAS229"/>
    <mergeCell ref="LAT229:LAV229"/>
    <mergeCell ref="LAW229:LAY229"/>
    <mergeCell ref="KZP229:KZR229"/>
    <mergeCell ref="KZS229:KZU229"/>
    <mergeCell ref="KZV229:KZX229"/>
    <mergeCell ref="KZY229:LAA229"/>
    <mergeCell ref="LAB229:LAD229"/>
    <mergeCell ref="LAE229:LAG229"/>
    <mergeCell ref="KYX229:KYZ229"/>
    <mergeCell ref="KZA229:KZC229"/>
    <mergeCell ref="KZD229:KZF229"/>
    <mergeCell ref="KZG229:KZI229"/>
    <mergeCell ref="KZJ229:KZL229"/>
    <mergeCell ref="KZM229:KZO229"/>
    <mergeCell ref="LCJ229:LCL229"/>
    <mergeCell ref="LCM229:LCO229"/>
    <mergeCell ref="LCP229:LCR229"/>
    <mergeCell ref="LCS229:LCU229"/>
    <mergeCell ref="LCV229:LCX229"/>
    <mergeCell ref="LCY229:LDA229"/>
    <mergeCell ref="LBR229:LBT229"/>
    <mergeCell ref="LBU229:LBW229"/>
    <mergeCell ref="LBX229:LBZ229"/>
    <mergeCell ref="LCA229:LCC229"/>
    <mergeCell ref="LCD229:LCF229"/>
    <mergeCell ref="LCG229:LCI229"/>
    <mergeCell ref="LAZ229:LBB229"/>
    <mergeCell ref="LBC229:LBE229"/>
    <mergeCell ref="LBF229:LBH229"/>
    <mergeCell ref="LBI229:LBK229"/>
    <mergeCell ref="LBL229:LBN229"/>
    <mergeCell ref="LBO229:LBQ229"/>
    <mergeCell ref="LEL229:LEN229"/>
    <mergeCell ref="LEO229:LEQ229"/>
    <mergeCell ref="LER229:LET229"/>
    <mergeCell ref="LEU229:LEW229"/>
    <mergeCell ref="LEX229:LEZ229"/>
    <mergeCell ref="LFA229:LFC229"/>
    <mergeCell ref="LDT229:LDV229"/>
    <mergeCell ref="LDW229:LDY229"/>
    <mergeCell ref="LDZ229:LEB229"/>
    <mergeCell ref="LEC229:LEE229"/>
    <mergeCell ref="LEF229:LEH229"/>
    <mergeCell ref="LEI229:LEK229"/>
    <mergeCell ref="LDB229:LDD229"/>
    <mergeCell ref="LDE229:LDG229"/>
    <mergeCell ref="LDH229:LDJ229"/>
    <mergeCell ref="LDK229:LDM229"/>
    <mergeCell ref="LDN229:LDP229"/>
    <mergeCell ref="LDQ229:LDS229"/>
    <mergeCell ref="LGN229:LGP229"/>
    <mergeCell ref="LGQ229:LGS229"/>
    <mergeCell ref="LGT229:LGV229"/>
    <mergeCell ref="LGW229:LGY229"/>
    <mergeCell ref="LGZ229:LHB229"/>
    <mergeCell ref="LHC229:LHE229"/>
    <mergeCell ref="LFV229:LFX229"/>
    <mergeCell ref="LFY229:LGA229"/>
    <mergeCell ref="LGB229:LGD229"/>
    <mergeCell ref="LGE229:LGG229"/>
    <mergeCell ref="LGH229:LGJ229"/>
    <mergeCell ref="LGK229:LGM229"/>
    <mergeCell ref="LFD229:LFF229"/>
    <mergeCell ref="LFG229:LFI229"/>
    <mergeCell ref="LFJ229:LFL229"/>
    <mergeCell ref="LFM229:LFO229"/>
    <mergeCell ref="LFP229:LFR229"/>
    <mergeCell ref="LFS229:LFU229"/>
    <mergeCell ref="LIP229:LIR229"/>
    <mergeCell ref="LIS229:LIU229"/>
    <mergeCell ref="LIV229:LIX229"/>
    <mergeCell ref="LIY229:LJA229"/>
    <mergeCell ref="LJB229:LJD229"/>
    <mergeCell ref="LJE229:LJG229"/>
    <mergeCell ref="LHX229:LHZ229"/>
    <mergeCell ref="LIA229:LIC229"/>
    <mergeCell ref="LID229:LIF229"/>
    <mergeCell ref="LIG229:LII229"/>
    <mergeCell ref="LIJ229:LIL229"/>
    <mergeCell ref="LIM229:LIO229"/>
    <mergeCell ref="LHF229:LHH229"/>
    <mergeCell ref="LHI229:LHK229"/>
    <mergeCell ref="LHL229:LHN229"/>
    <mergeCell ref="LHO229:LHQ229"/>
    <mergeCell ref="LHR229:LHT229"/>
    <mergeCell ref="LHU229:LHW229"/>
    <mergeCell ref="LKR229:LKT229"/>
    <mergeCell ref="LKU229:LKW229"/>
    <mergeCell ref="LKX229:LKZ229"/>
    <mergeCell ref="LLA229:LLC229"/>
    <mergeCell ref="LLD229:LLF229"/>
    <mergeCell ref="LLG229:LLI229"/>
    <mergeCell ref="LJZ229:LKB229"/>
    <mergeCell ref="LKC229:LKE229"/>
    <mergeCell ref="LKF229:LKH229"/>
    <mergeCell ref="LKI229:LKK229"/>
    <mergeCell ref="LKL229:LKN229"/>
    <mergeCell ref="LKO229:LKQ229"/>
    <mergeCell ref="LJH229:LJJ229"/>
    <mergeCell ref="LJK229:LJM229"/>
    <mergeCell ref="LJN229:LJP229"/>
    <mergeCell ref="LJQ229:LJS229"/>
    <mergeCell ref="LJT229:LJV229"/>
    <mergeCell ref="LJW229:LJY229"/>
    <mergeCell ref="LMT229:LMV229"/>
    <mergeCell ref="LMW229:LMY229"/>
    <mergeCell ref="LMZ229:LNB229"/>
    <mergeCell ref="LNC229:LNE229"/>
    <mergeCell ref="LNF229:LNH229"/>
    <mergeCell ref="LNI229:LNK229"/>
    <mergeCell ref="LMB229:LMD229"/>
    <mergeCell ref="LME229:LMG229"/>
    <mergeCell ref="LMH229:LMJ229"/>
    <mergeCell ref="LMK229:LMM229"/>
    <mergeCell ref="LMN229:LMP229"/>
    <mergeCell ref="LMQ229:LMS229"/>
    <mergeCell ref="LLJ229:LLL229"/>
    <mergeCell ref="LLM229:LLO229"/>
    <mergeCell ref="LLP229:LLR229"/>
    <mergeCell ref="LLS229:LLU229"/>
    <mergeCell ref="LLV229:LLX229"/>
    <mergeCell ref="LLY229:LMA229"/>
    <mergeCell ref="LOV229:LOX229"/>
    <mergeCell ref="LOY229:LPA229"/>
    <mergeCell ref="LPB229:LPD229"/>
    <mergeCell ref="LPE229:LPG229"/>
    <mergeCell ref="LPH229:LPJ229"/>
    <mergeCell ref="LPK229:LPM229"/>
    <mergeCell ref="LOD229:LOF229"/>
    <mergeCell ref="LOG229:LOI229"/>
    <mergeCell ref="LOJ229:LOL229"/>
    <mergeCell ref="LOM229:LOO229"/>
    <mergeCell ref="LOP229:LOR229"/>
    <mergeCell ref="LOS229:LOU229"/>
    <mergeCell ref="LNL229:LNN229"/>
    <mergeCell ref="LNO229:LNQ229"/>
    <mergeCell ref="LNR229:LNT229"/>
    <mergeCell ref="LNU229:LNW229"/>
    <mergeCell ref="LNX229:LNZ229"/>
    <mergeCell ref="LOA229:LOC229"/>
    <mergeCell ref="LQX229:LQZ229"/>
    <mergeCell ref="LRA229:LRC229"/>
    <mergeCell ref="LRD229:LRF229"/>
    <mergeCell ref="LRG229:LRI229"/>
    <mergeCell ref="LRJ229:LRL229"/>
    <mergeCell ref="LRM229:LRO229"/>
    <mergeCell ref="LQF229:LQH229"/>
    <mergeCell ref="LQI229:LQK229"/>
    <mergeCell ref="LQL229:LQN229"/>
    <mergeCell ref="LQO229:LQQ229"/>
    <mergeCell ref="LQR229:LQT229"/>
    <mergeCell ref="LQU229:LQW229"/>
    <mergeCell ref="LPN229:LPP229"/>
    <mergeCell ref="LPQ229:LPS229"/>
    <mergeCell ref="LPT229:LPV229"/>
    <mergeCell ref="LPW229:LPY229"/>
    <mergeCell ref="LPZ229:LQB229"/>
    <mergeCell ref="LQC229:LQE229"/>
    <mergeCell ref="LSZ229:LTB229"/>
    <mergeCell ref="LTC229:LTE229"/>
    <mergeCell ref="LTF229:LTH229"/>
    <mergeCell ref="LTI229:LTK229"/>
    <mergeCell ref="LTL229:LTN229"/>
    <mergeCell ref="LTO229:LTQ229"/>
    <mergeCell ref="LSH229:LSJ229"/>
    <mergeCell ref="LSK229:LSM229"/>
    <mergeCell ref="LSN229:LSP229"/>
    <mergeCell ref="LSQ229:LSS229"/>
    <mergeCell ref="LST229:LSV229"/>
    <mergeCell ref="LSW229:LSY229"/>
    <mergeCell ref="LRP229:LRR229"/>
    <mergeCell ref="LRS229:LRU229"/>
    <mergeCell ref="LRV229:LRX229"/>
    <mergeCell ref="LRY229:LSA229"/>
    <mergeCell ref="LSB229:LSD229"/>
    <mergeCell ref="LSE229:LSG229"/>
    <mergeCell ref="LVB229:LVD229"/>
    <mergeCell ref="LVE229:LVG229"/>
    <mergeCell ref="LVH229:LVJ229"/>
    <mergeCell ref="LVK229:LVM229"/>
    <mergeCell ref="LVN229:LVP229"/>
    <mergeCell ref="LVQ229:LVS229"/>
    <mergeCell ref="LUJ229:LUL229"/>
    <mergeCell ref="LUM229:LUO229"/>
    <mergeCell ref="LUP229:LUR229"/>
    <mergeCell ref="LUS229:LUU229"/>
    <mergeCell ref="LUV229:LUX229"/>
    <mergeCell ref="LUY229:LVA229"/>
    <mergeCell ref="LTR229:LTT229"/>
    <mergeCell ref="LTU229:LTW229"/>
    <mergeCell ref="LTX229:LTZ229"/>
    <mergeCell ref="LUA229:LUC229"/>
    <mergeCell ref="LUD229:LUF229"/>
    <mergeCell ref="LUG229:LUI229"/>
    <mergeCell ref="LXD229:LXF229"/>
    <mergeCell ref="LXG229:LXI229"/>
    <mergeCell ref="LXJ229:LXL229"/>
    <mergeCell ref="LXM229:LXO229"/>
    <mergeCell ref="LXP229:LXR229"/>
    <mergeCell ref="LXS229:LXU229"/>
    <mergeCell ref="LWL229:LWN229"/>
    <mergeCell ref="LWO229:LWQ229"/>
    <mergeCell ref="LWR229:LWT229"/>
    <mergeCell ref="LWU229:LWW229"/>
    <mergeCell ref="LWX229:LWZ229"/>
    <mergeCell ref="LXA229:LXC229"/>
    <mergeCell ref="LVT229:LVV229"/>
    <mergeCell ref="LVW229:LVY229"/>
    <mergeCell ref="LVZ229:LWB229"/>
    <mergeCell ref="LWC229:LWE229"/>
    <mergeCell ref="LWF229:LWH229"/>
    <mergeCell ref="LWI229:LWK229"/>
    <mergeCell ref="LZF229:LZH229"/>
    <mergeCell ref="LZI229:LZK229"/>
    <mergeCell ref="LZL229:LZN229"/>
    <mergeCell ref="LZO229:LZQ229"/>
    <mergeCell ref="LZR229:LZT229"/>
    <mergeCell ref="LZU229:LZW229"/>
    <mergeCell ref="LYN229:LYP229"/>
    <mergeCell ref="LYQ229:LYS229"/>
    <mergeCell ref="LYT229:LYV229"/>
    <mergeCell ref="LYW229:LYY229"/>
    <mergeCell ref="LYZ229:LZB229"/>
    <mergeCell ref="LZC229:LZE229"/>
    <mergeCell ref="LXV229:LXX229"/>
    <mergeCell ref="LXY229:LYA229"/>
    <mergeCell ref="LYB229:LYD229"/>
    <mergeCell ref="LYE229:LYG229"/>
    <mergeCell ref="LYH229:LYJ229"/>
    <mergeCell ref="LYK229:LYM229"/>
    <mergeCell ref="MBH229:MBJ229"/>
    <mergeCell ref="MBK229:MBM229"/>
    <mergeCell ref="MBN229:MBP229"/>
    <mergeCell ref="MBQ229:MBS229"/>
    <mergeCell ref="MBT229:MBV229"/>
    <mergeCell ref="MBW229:MBY229"/>
    <mergeCell ref="MAP229:MAR229"/>
    <mergeCell ref="MAS229:MAU229"/>
    <mergeCell ref="MAV229:MAX229"/>
    <mergeCell ref="MAY229:MBA229"/>
    <mergeCell ref="MBB229:MBD229"/>
    <mergeCell ref="MBE229:MBG229"/>
    <mergeCell ref="LZX229:LZZ229"/>
    <mergeCell ref="MAA229:MAC229"/>
    <mergeCell ref="MAD229:MAF229"/>
    <mergeCell ref="MAG229:MAI229"/>
    <mergeCell ref="MAJ229:MAL229"/>
    <mergeCell ref="MAM229:MAO229"/>
    <mergeCell ref="MDJ229:MDL229"/>
    <mergeCell ref="MDM229:MDO229"/>
    <mergeCell ref="MDP229:MDR229"/>
    <mergeCell ref="MDS229:MDU229"/>
    <mergeCell ref="MDV229:MDX229"/>
    <mergeCell ref="MDY229:MEA229"/>
    <mergeCell ref="MCR229:MCT229"/>
    <mergeCell ref="MCU229:MCW229"/>
    <mergeCell ref="MCX229:MCZ229"/>
    <mergeCell ref="MDA229:MDC229"/>
    <mergeCell ref="MDD229:MDF229"/>
    <mergeCell ref="MDG229:MDI229"/>
    <mergeCell ref="MBZ229:MCB229"/>
    <mergeCell ref="MCC229:MCE229"/>
    <mergeCell ref="MCF229:MCH229"/>
    <mergeCell ref="MCI229:MCK229"/>
    <mergeCell ref="MCL229:MCN229"/>
    <mergeCell ref="MCO229:MCQ229"/>
    <mergeCell ref="MFL229:MFN229"/>
    <mergeCell ref="MFO229:MFQ229"/>
    <mergeCell ref="MFR229:MFT229"/>
    <mergeCell ref="MFU229:MFW229"/>
    <mergeCell ref="MFX229:MFZ229"/>
    <mergeCell ref="MGA229:MGC229"/>
    <mergeCell ref="MET229:MEV229"/>
    <mergeCell ref="MEW229:MEY229"/>
    <mergeCell ref="MEZ229:MFB229"/>
    <mergeCell ref="MFC229:MFE229"/>
    <mergeCell ref="MFF229:MFH229"/>
    <mergeCell ref="MFI229:MFK229"/>
    <mergeCell ref="MEB229:MED229"/>
    <mergeCell ref="MEE229:MEG229"/>
    <mergeCell ref="MEH229:MEJ229"/>
    <mergeCell ref="MEK229:MEM229"/>
    <mergeCell ref="MEN229:MEP229"/>
    <mergeCell ref="MEQ229:MES229"/>
    <mergeCell ref="MHN229:MHP229"/>
    <mergeCell ref="MHQ229:MHS229"/>
    <mergeCell ref="MHT229:MHV229"/>
    <mergeCell ref="MHW229:MHY229"/>
    <mergeCell ref="MHZ229:MIB229"/>
    <mergeCell ref="MIC229:MIE229"/>
    <mergeCell ref="MGV229:MGX229"/>
    <mergeCell ref="MGY229:MHA229"/>
    <mergeCell ref="MHB229:MHD229"/>
    <mergeCell ref="MHE229:MHG229"/>
    <mergeCell ref="MHH229:MHJ229"/>
    <mergeCell ref="MHK229:MHM229"/>
    <mergeCell ref="MGD229:MGF229"/>
    <mergeCell ref="MGG229:MGI229"/>
    <mergeCell ref="MGJ229:MGL229"/>
    <mergeCell ref="MGM229:MGO229"/>
    <mergeCell ref="MGP229:MGR229"/>
    <mergeCell ref="MGS229:MGU229"/>
    <mergeCell ref="MJP229:MJR229"/>
    <mergeCell ref="MJS229:MJU229"/>
    <mergeCell ref="MJV229:MJX229"/>
    <mergeCell ref="MJY229:MKA229"/>
    <mergeCell ref="MKB229:MKD229"/>
    <mergeCell ref="MKE229:MKG229"/>
    <mergeCell ref="MIX229:MIZ229"/>
    <mergeCell ref="MJA229:MJC229"/>
    <mergeCell ref="MJD229:MJF229"/>
    <mergeCell ref="MJG229:MJI229"/>
    <mergeCell ref="MJJ229:MJL229"/>
    <mergeCell ref="MJM229:MJO229"/>
    <mergeCell ref="MIF229:MIH229"/>
    <mergeCell ref="MII229:MIK229"/>
    <mergeCell ref="MIL229:MIN229"/>
    <mergeCell ref="MIO229:MIQ229"/>
    <mergeCell ref="MIR229:MIT229"/>
    <mergeCell ref="MIU229:MIW229"/>
    <mergeCell ref="MLR229:MLT229"/>
    <mergeCell ref="MLU229:MLW229"/>
    <mergeCell ref="MLX229:MLZ229"/>
    <mergeCell ref="MMA229:MMC229"/>
    <mergeCell ref="MMD229:MMF229"/>
    <mergeCell ref="MMG229:MMI229"/>
    <mergeCell ref="MKZ229:MLB229"/>
    <mergeCell ref="MLC229:MLE229"/>
    <mergeCell ref="MLF229:MLH229"/>
    <mergeCell ref="MLI229:MLK229"/>
    <mergeCell ref="MLL229:MLN229"/>
    <mergeCell ref="MLO229:MLQ229"/>
    <mergeCell ref="MKH229:MKJ229"/>
    <mergeCell ref="MKK229:MKM229"/>
    <mergeCell ref="MKN229:MKP229"/>
    <mergeCell ref="MKQ229:MKS229"/>
    <mergeCell ref="MKT229:MKV229"/>
    <mergeCell ref="MKW229:MKY229"/>
    <mergeCell ref="MNT229:MNV229"/>
    <mergeCell ref="MNW229:MNY229"/>
    <mergeCell ref="MNZ229:MOB229"/>
    <mergeCell ref="MOC229:MOE229"/>
    <mergeCell ref="MOF229:MOH229"/>
    <mergeCell ref="MOI229:MOK229"/>
    <mergeCell ref="MNB229:MND229"/>
    <mergeCell ref="MNE229:MNG229"/>
    <mergeCell ref="MNH229:MNJ229"/>
    <mergeCell ref="MNK229:MNM229"/>
    <mergeCell ref="MNN229:MNP229"/>
    <mergeCell ref="MNQ229:MNS229"/>
    <mergeCell ref="MMJ229:MML229"/>
    <mergeCell ref="MMM229:MMO229"/>
    <mergeCell ref="MMP229:MMR229"/>
    <mergeCell ref="MMS229:MMU229"/>
    <mergeCell ref="MMV229:MMX229"/>
    <mergeCell ref="MMY229:MNA229"/>
    <mergeCell ref="MPV229:MPX229"/>
    <mergeCell ref="MPY229:MQA229"/>
    <mergeCell ref="MQB229:MQD229"/>
    <mergeCell ref="MQE229:MQG229"/>
    <mergeCell ref="MQH229:MQJ229"/>
    <mergeCell ref="MQK229:MQM229"/>
    <mergeCell ref="MPD229:MPF229"/>
    <mergeCell ref="MPG229:MPI229"/>
    <mergeCell ref="MPJ229:MPL229"/>
    <mergeCell ref="MPM229:MPO229"/>
    <mergeCell ref="MPP229:MPR229"/>
    <mergeCell ref="MPS229:MPU229"/>
    <mergeCell ref="MOL229:MON229"/>
    <mergeCell ref="MOO229:MOQ229"/>
    <mergeCell ref="MOR229:MOT229"/>
    <mergeCell ref="MOU229:MOW229"/>
    <mergeCell ref="MOX229:MOZ229"/>
    <mergeCell ref="MPA229:MPC229"/>
    <mergeCell ref="MRX229:MRZ229"/>
    <mergeCell ref="MSA229:MSC229"/>
    <mergeCell ref="MSD229:MSF229"/>
    <mergeCell ref="MSG229:MSI229"/>
    <mergeCell ref="MSJ229:MSL229"/>
    <mergeCell ref="MSM229:MSO229"/>
    <mergeCell ref="MRF229:MRH229"/>
    <mergeCell ref="MRI229:MRK229"/>
    <mergeCell ref="MRL229:MRN229"/>
    <mergeCell ref="MRO229:MRQ229"/>
    <mergeCell ref="MRR229:MRT229"/>
    <mergeCell ref="MRU229:MRW229"/>
    <mergeCell ref="MQN229:MQP229"/>
    <mergeCell ref="MQQ229:MQS229"/>
    <mergeCell ref="MQT229:MQV229"/>
    <mergeCell ref="MQW229:MQY229"/>
    <mergeCell ref="MQZ229:MRB229"/>
    <mergeCell ref="MRC229:MRE229"/>
    <mergeCell ref="MTZ229:MUB229"/>
    <mergeCell ref="MUC229:MUE229"/>
    <mergeCell ref="MUF229:MUH229"/>
    <mergeCell ref="MUI229:MUK229"/>
    <mergeCell ref="MUL229:MUN229"/>
    <mergeCell ref="MUO229:MUQ229"/>
    <mergeCell ref="MTH229:MTJ229"/>
    <mergeCell ref="MTK229:MTM229"/>
    <mergeCell ref="MTN229:MTP229"/>
    <mergeCell ref="MTQ229:MTS229"/>
    <mergeCell ref="MTT229:MTV229"/>
    <mergeCell ref="MTW229:MTY229"/>
    <mergeCell ref="MSP229:MSR229"/>
    <mergeCell ref="MSS229:MSU229"/>
    <mergeCell ref="MSV229:MSX229"/>
    <mergeCell ref="MSY229:MTA229"/>
    <mergeCell ref="MTB229:MTD229"/>
    <mergeCell ref="MTE229:MTG229"/>
    <mergeCell ref="MWB229:MWD229"/>
    <mergeCell ref="MWE229:MWG229"/>
    <mergeCell ref="MWH229:MWJ229"/>
    <mergeCell ref="MWK229:MWM229"/>
    <mergeCell ref="MWN229:MWP229"/>
    <mergeCell ref="MWQ229:MWS229"/>
    <mergeCell ref="MVJ229:MVL229"/>
    <mergeCell ref="MVM229:MVO229"/>
    <mergeCell ref="MVP229:MVR229"/>
    <mergeCell ref="MVS229:MVU229"/>
    <mergeCell ref="MVV229:MVX229"/>
    <mergeCell ref="MVY229:MWA229"/>
    <mergeCell ref="MUR229:MUT229"/>
    <mergeCell ref="MUU229:MUW229"/>
    <mergeCell ref="MUX229:MUZ229"/>
    <mergeCell ref="MVA229:MVC229"/>
    <mergeCell ref="MVD229:MVF229"/>
    <mergeCell ref="MVG229:MVI229"/>
    <mergeCell ref="MYD229:MYF229"/>
    <mergeCell ref="MYG229:MYI229"/>
    <mergeCell ref="MYJ229:MYL229"/>
    <mergeCell ref="MYM229:MYO229"/>
    <mergeCell ref="MYP229:MYR229"/>
    <mergeCell ref="MYS229:MYU229"/>
    <mergeCell ref="MXL229:MXN229"/>
    <mergeCell ref="MXO229:MXQ229"/>
    <mergeCell ref="MXR229:MXT229"/>
    <mergeCell ref="MXU229:MXW229"/>
    <mergeCell ref="MXX229:MXZ229"/>
    <mergeCell ref="MYA229:MYC229"/>
    <mergeCell ref="MWT229:MWV229"/>
    <mergeCell ref="MWW229:MWY229"/>
    <mergeCell ref="MWZ229:MXB229"/>
    <mergeCell ref="MXC229:MXE229"/>
    <mergeCell ref="MXF229:MXH229"/>
    <mergeCell ref="MXI229:MXK229"/>
    <mergeCell ref="NAF229:NAH229"/>
    <mergeCell ref="NAI229:NAK229"/>
    <mergeCell ref="NAL229:NAN229"/>
    <mergeCell ref="NAO229:NAQ229"/>
    <mergeCell ref="NAR229:NAT229"/>
    <mergeCell ref="NAU229:NAW229"/>
    <mergeCell ref="MZN229:MZP229"/>
    <mergeCell ref="MZQ229:MZS229"/>
    <mergeCell ref="MZT229:MZV229"/>
    <mergeCell ref="MZW229:MZY229"/>
    <mergeCell ref="MZZ229:NAB229"/>
    <mergeCell ref="NAC229:NAE229"/>
    <mergeCell ref="MYV229:MYX229"/>
    <mergeCell ref="MYY229:MZA229"/>
    <mergeCell ref="MZB229:MZD229"/>
    <mergeCell ref="MZE229:MZG229"/>
    <mergeCell ref="MZH229:MZJ229"/>
    <mergeCell ref="MZK229:MZM229"/>
    <mergeCell ref="NCH229:NCJ229"/>
    <mergeCell ref="NCK229:NCM229"/>
    <mergeCell ref="NCN229:NCP229"/>
    <mergeCell ref="NCQ229:NCS229"/>
    <mergeCell ref="NCT229:NCV229"/>
    <mergeCell ref="NCW229:NCY229"/>
    <mergeCell ref="NBP229:NBR229"/>
    <mergeCell ref="NBS229:NBU229"/>
    <mergeCell ref="NBV229:NBX229"/>
    <mergeCell ref="NBY229:NCA229"/>
    <mergeCell ref="NCB229:NCD229"/>
    <mergeCell ref="NCE229:NCG229"/>
    <mergeCell ref="NAX229:NAZ229"/>
    <mergeCell ref="NBA229:NBC229"/>
    <mergeCell ref="NBD229:NBF229"/>
    <mergeCell ref="NBG229:NBI229"/>
    <mergeCell ref="NBJ229:NBL229"/>
    <mergeCell ref="NBM229:NBO229"/>
    <mergeCell ref="NEJ229:NEL229"/>
    <mergeCell ref="NEM229:NEO229"/>
    <mergeCell ref="NEP229:NER229"/>
    <mergeCell ref="NES229:NEU229"/>
    <mergeCell ref="NEV229:NEX229"/>
    <mergeCell ref="NEY229:NFA229"/>
    <mergeCell ref="NDR229:NDT229"/>
    <mergeCell ref="NDU229:NDW229"/>
    <mergeCell ref="NDX229:NDZ229"/>
    <mergeCell ref="NEA229:NEC229"/>
    <mergeCell ref="NED229:NEF229"/>
    <mergeCell ref="NEG229:NEI229"/>
    <mergeCell ref="NCZ229:NDB229"/>
    <mergeCell ref="NDC229:NDE229"/>
    <mergeCell ref="NDF229:NDH229"/>
    <mergeCell ref="NDI229:NDK229"/>
    <mergeCell ref="NDL229:NDN229"/>
    <mergeCell ref="NDO229:NDQ229"/>
    <mergeCell ref="NGL229:NGN229"/>
    <mergeCell ref="NGO229:NGQ229"/>
    <mergeCell ref="NGR229:NGT229"/>
    <mergeCell ref="NGU229:NGW229"/>
    <mergeCell ref="NGX229:NGZ229"/>
    <mergeCell ref="NHA229:NHC229"/>
    <mergeCell ref="NFT229:NFV229"/>
    <mergeCell ref="NFW229:NFY229"/>
    <mergeCell ref="NFZ229:NGB229"/>
    <mergeCell ref="NGC229:NGE229"/>
    <mergeCell ref="NGF229:NGH229"/>
    <mergeCell ref="NGI229:NGK229"/>
    <mergeCell ref="NFB229:NFD229"/>
    <mergeCell ref="NFE229:NFG229"/>
    <mergeCell ref="NFH229:NFJ229"/>
    <mergeCell ref="NFK229:NFM229"/>
    <mergeCell ref="NFN229:NFP229"/>
    <mergeCell ref="NFQ229:NFS229"/>
    <mergeCell ref="NIN229:NIP229"/>
    <mergeCell ref="NIQ229:NIS229"/>
    <mergeCell ref="NIT229:NIV229"/>
    <mergeCell ref="NIW229:NIY229"/>
    <mergeCell ref="NIZ229:NJB229"/>
    <mergeCell ref="NJC229:NJE229"/>
    <mergeCell ref="NHV229:NHX229"/>
    <mergeCell ref="NHY229:NIA229"/>
    <mergeCell ref="NIB229:NID229"/>
    <mergeCell ref="NIE229:NIG229"/>
    <mergeCell ref="NIH229:NIJ229"/>
    <mergeCell ref="NIK229:NIM229"/>
    <mergeCell ref="NHD229:NHF229"/>
    <mergeCell ref="NHG229:NHI229"/>
    <mergeCell ref="NHJ229:NHL229"/>
    <mergeCell ref="NHM229:NHO229"/>
    <mergeCell ref="NHP229:NHR229"/>
    <mergeCell ref="NHS229:NHU229"/>
    <mergeCell ref="NKP229:NKR229"/>
    <mergeCell ref="NKS229:NKU229"/>
    <mergeCell ref="NKV229:NKX229"/>
    <mergeCell ref="NKY229:NLA229"/>
    <mergeCell ref="NLB229:NLD229"/>
    <mergeCell ref="NLE229:NLG229"/>
    <mergeCell ref="NJX229:NJZ229"/>
    <mergeCell ref="NKA229:NKC229"/>
    <mergeCell ref="NKD229:NKF229"/>
    <mergeCell ref="NKG229:NKI229"/>
    <mergeCell ref="NKJ229:NKL229"/>
    <mergeCell ref="NKM229:NKO229"/>
    <mergeCell ref="NJF229:NJH229"/>
    <mergeCell ref="NJI229:NJK229"/>
    <mergeCell ref="NJL229:NJN229"/>
    <mergeCell ref="NJO229:NJQ229"/>
    <mergeCell ref="NJR229:NJT229"/>
    <mergeCell ref="NJU229:NJW229"/>
    <mergeCell ref="NMR229:NMT229"/>
    <mergeCell ref="NMU229:NMW229"/>
    <mergeCell ref="NMX229:NMZ229"/>
    <mergeCell ref="NNA229:NNC229"/>
    <mergeCell ref="NND229:NNF229"/>
    <mergeCell ref="NNG229:NNI229"/>
    <mergeCell ref="NLZ229:NMB229"/>
    <mergeCell ref="NMC229:NME229"/>
    <mergeCell ref="NMF229:NMH229"/>
    <mergeCell ref="NMI229:NMK229"/>
    <mergeCell ref="NML229:NMN229"/>
    <mergeCell ref="NMO229:NMQ229"/>
    <mergeCell ref="NLH229:NLJ229"/>
    <mergeCell ref="NLK229:NLM229"/>
    <mergeCell ref="NLN229:NLP229"/>
    <mergeCell ref="NLQ229:NLS229"/>
    <mergeCell ref="NLT229:NLV229"/>
    <mergeCell ref="NLW229:NLY229"/>
    <mergeCell ref="NOT229:NOV229"/>
    <mergeCell ref="NOW229:NOY229"/>
    <mergeCell ref="NOZ229:NPB229"/>
    <mergeCell ref="NPC229:NPE229"/>
    <mergeCell ref="NPF229:NPH229"/>
    <mergeCell ref="NPI229:NPK229"/>
    <mergeCell ref="NOB229:NOD229"/>
    <mergeCell ref="NOE229:NOG229"/>
    <mergeCell ref="NOH229:NOJ229"/>
    <mergeCell ref="NOK229:NOM229"/>
    <mergeCell ref="NON229:NOP229"/>
    <mergeCell ref="NOQ229:NOS229"/>
    <mergeCell ref="NNJ229:NNL229"/>
    <mergeCell ref="NNM229:NNO229"/>
    <mergeCell ref="NNP229:NNR229"/>
    <mergeCell ref="NNS229:NNU229"/>
    <mergeCell ref="NNV229:NNX229"/>
    <mergeCell ref="NNY229:NOA229"/>
    <mergeCell ref="NQV229:NQX229"/>
    <mergeCell ref="NQY229:NRA229"/>
    <mergeCell ref="NRB229:NRD229"/>
    <mergeCell ref="NRE229:NRG229"/>
    <mergeCell ref="NRH229:NRJ229"/>
    <mergeCell ref="NRK229:NRM229"/>
    <mergeCell ref="NQD229:NQF229"/>
    <mergeCell ref="NQG229:NQI229"/>
    <mergeCell ref="NQJ229:NQL229"/>
    <mergeCell ref="NQM229:NQO229"/>
    <mergeCell ref="NQP229:NQR229"/>
    <mergeCell ref="NQS229:NQU229"/>
    <mergeCell ref="NPL229:NPN229"/>
    <mergeCell ref="NPO229:NPQ229"/>
    <mergeCell ref="NPR229:NPT229"/>
    <mergeCell ref="NPU229:NPW229"/>
    <mergeCell ref="NPX229:NPZ229"/>
    <mergeCell ref="NQA229:NQC229"/>
    <mergeCell ref="NSX229:NSZ229"/>
    <mergeCell ref="NTA229:NTC229"/>
    <mergeCell ref="NTD229:NTF229"/>
    <mergeCell ref="NTG229:NTI229"/>
    <mergeCell ref="NTJ229:NTL229"/>
    <mergeCell ref="NTM229:NTO229"/>
    <mergeCell ref="NSF229:NSH229"/>
    <mergeCell ref="NSI229:NSK229"/>
    <mergeCell ref="NSL229:NSN229"/>
    <mergeCell ref="NSO229:NSQ229"/>
    <mergeCell ref="NSR229:NST229"/>
    <mergeCell ref="NSU229:NSW229"/>
    <mergeCell ref="NRN229:NRP229"/>
    <mergeCell ref="NRQ229:NRS229"/>
    <mergeCell ref="NRT229:NRV229"/>
    <mergeCell ref="NRW229:NRY229"/>
    <mergeCell ref="NRZ229:NSB229"/>
    <mergeCell ref="NSC229:NSE229"/>
    <mergeCell ref="NUZ229:NVB229"/>
    <mergeCell ref="NVC229:NVE229"/>
    <mergeCell ref="NVF229:NVH229"/>
    <mergeCell ref="NVI229:NVK229"/>
    <mergeCell ref="NVL229:NVN229"/>
    <mergeCell ref="NVO229:NVQ229"/>
    <mergeCell ref="NUH229:NUJ229"/>
    <mergeCell ref="NUK229:NUM229"/>
    <mergeCell ref="NUN229:NUP229"/>
    <mergeCell ref="NUQ229:NUS229"/>
    <mergeCell ref="NUT229:NUV229"/>
    <mergeCell ref="NUW229:NUY229"/>
    <mergeCell ref="NTP229:NTR229"/>
    <mergeCell ref="NTS229:NTU229"/>
    <mergeCell ref="NTV229:NTX229"/>
    <mergeCell ref="NTY229:NUA229"/>
    <mergeCell ref="NUB229:NUD229"/>
    <mergeCell ref="NUE229:NUG229"/>
    <mergeCell ref="NXB229:NXD229"/>
    <mergeCell ref="NXE229:NXG229"/>
    <mergeCell ref="NXH229:NXJ229"/>
    <mergeCell ref="NXK229:NXM229"/>
    <mergeCell ref="NXN229:NXP229"/>
    <mergeCell ref="NXQ229:NXS229"/>
    <mergeCell ref="NWJ229:NWL229"/>
    <mergeCell ref="NWM229:NWO229"/>
    <mergeCell ref="NWP229:NWR229"/>
    <mergeCell ref="NWS229:NWU229"/>
    <mergeCell ref="NWV229:NWX229"/>
    <mergeCell ref="NWY229:NXA229"/>
    <mergeCell ref="NVR229:NVT229"/>
    <mergeCell ref="NVU229:NVW229"/>
    <mergeCell ref="NVX229:NVZ229"/>
    <mergeCell ref="NWA229:NWC229"/>
    <mergeCell ref="NWD229:NWF229"/>
    <mergeCell ref="NWG229:NWI229"/>
    <mergeCell ref="NZD229:NZF229"/>
    <mergeCell ref="NZG229:NZI229"/>
    <mergeCell ref="NZJ229:NZL229"/>
    <mergeCell ref="NZM229:NZO229"/>
    <mergeCell ref="NZP229:NZR229"/>
    <mergeCell ref="NZS229:NZU229"/>
    <mergeCell ref="NYL229:NYN229"/>
    <mergeCell ref="NYO229:NYQ229"/>
    <mergeCell ref="NYR229:NYT229"/>
    <mergeCell ref="NYU229:NYW229"/>
    <mergeCell ref="NYX229:NYZ229"/>
    <mergeCell ref="NZA229:NZC229"/>
    <mergeCell ref="NXT229:NXV229"/>
    <mergeCell ref="NXW229:NXY229"/>
    <mergeCell ref="NXZ229:NYB229"/>
    <mergeCell ref="NYC229:NYE229"/>
    <mergeCell ref="NYF229:NYH229"/>
    <mergeCell ref="NYI229:NYK229"/>
    <mergeCell ref="OBF229:OBH229"/>
    <mergeCell ref="OBI229:OBK229"/>
    <mergeCell ref="OBL229:OBN229"/>
    <mergeCell ref="OBO229:OBQ229"/>
    <mergeCell ref="OBR229:OBT229"/>
    <mergeCell ref="OBU229:OBW229"/>
    <mergeCell ref="OAN229:OAP229"/>
    <mergeCell ref="OAQ229:OAS229"/>
    <mergeCell ref="OAT229:OAV229"/>
    <mergeCell ref="OAW229:OAY229"/>
    <mergeCell ref="OAZ229:OBB229"/>
    <mergeCell ref="OBC229:OBE229"/>
    <mergeCell ref="NZV229:NZX229"/>
    <mergeCell ref="NZY229:OAA229"/>
    <mergeCell ref="OAB229:OAD229"/>
    <mergeCell ref="OAE229:OAG229"/>
    <mergeCell ref="OAH229:OAJ229"/>
    <mergeCell ref="OAK229:OAM229"/>
    <mergeCell ref="ODH229:ODJ229"/>
    <mergeCell ref="ODK229:ODM229"/>
    <mergeCell ref="ODN229:ODP229"/>
    <mergeCell ref="ODQ229:ODS229"/>
    <mergeCell ref="ODT229:ODV229"/>
    <mergeCell ref="ODW229:ODY229"/>
    <mergeCell ref="OCP229:OCR229"/>
    <mergeCell ref="OCS229:OCU229"/>
    <mergeCell ref="OCV229:OCX229"/>
    <mergeCell ref="OCY229:ODA229"/>
    <mergeCell ref="ODB229:ODD229"/>
    <mergeCell ref="ODE229:ODG229"/>
    <mergeCell ref="OBX229:OBZ229"/>
    <mergeCell ref="OCA229:OCC229"/>
    <mergeCell ref="OCD229:OCF229"/>
    <mergeCell ref="OCG229:OCI229"/>
    <mergeCell ref="OCJ229:OCL229"/>
    <mergeCell ref="OCM229:OCO229"/>
    <mergeCell ref="OFJ229:OFL229"/>
    <mergeCell ref="OFM229:OFO229"/>
    <mergeCell ref="OFP229:OFR229"/>
    <mergeCell ref="OFS229:OFU229"/>
    <mergeCell ref="OFV229:OFX229"/>
    <mergeCell ref="OFY229:OGA229"/>
    <mergeCell ref="OER229:OET229"/>
    <mergeCell ref="OEU229:OEW229"/>
    <mergeCell ref="OEX229:OEZ229"/>
    <mergeCell ref="OFA229:OFC229"/>
    <mergeCell ref="OFD229:OFF229"/>
    <mergeCell ref="OFG229:OFI229"/>
    <mergeCell ref="ODZ229:OEB229"/>
    <mergeCell ref="OEC229:OEE229"/>
    <mergeCell ref="OEF229:OEH229"/>
    <mergeCell ref="OEI229:OEK229"/>
    <mergeCell ref="OEL229:OEN229"/>
    <mergeCell ref="OEO229:OEQ229"/>
    <mergeCell ref="OHL229:OHN229"/>
    <mergeCell ref="OHO229:OHQ229"/>
    <mergeCell ref="OHR229:OHT229"/>
    <mergeCell ref="OHU229:OHW229"/>
    <mergeCell ref="OHX229:OHZ229"/>
    <mergeCell ref="OIA229:OIC229"/>
    <mergeCell ref="OGT229:OGV229"/>
    <mergeCell ref="OGW229:OGY229"/>
    <mergeCell ref="OGZ229:OHB229"/>
    <mergeCell ref="OHC229:OHE229"/>
    <mergeCell ref="OHF229:OHH229"/>
    <mergeCell ref="OHI229:OHK229"/>
    <mergeCell ref="OGB229:OGD229"/>
    <mergeCell ref="OGE229:OGG229"/>
    <mergeCell ref="OGH229:OGJ229"/>
    <mergeCell ref="OGK229:OGM229"/>
    <mergeCell ref="OGN229:OGP229"/>
    <mergeCell ref="OGQ229:OGS229"/>
    <mergeCell ref="OJN229:OJP229"/>
    <mergeCell ref="OJQ229:OJS229"/>
    <mergeCell ref="OJT229:OJV229"/>
    <mergeCell ref="OJW229:OJY229"/>
    <mergeCell ref="OJZ229:OKB229"/>
    <mergeCell ref="OKC229:OKE229"/>
    <mergeCell ref="OIV229:OIX229"/>
    <mergeCell ref="OIY229:OJA229"/>
    <mergeCell ref="OJB229:OJD229"/>
    <mergeCell ref="OJE229:OJG229"/>
    <mergeCell ref="OJH229:OJJ229"/>
    <mergeCell ref="OJK229:OJM229"/>
    <mergeCell ref="OID229:OIF229"/>
    <mergeCell ref="OIG229:OII229"/>
    <mergeCell ref="OIJ229:OIL229"/>
    <mergeCell ref="OIM229:OIO229"/>
    <mergeCell ref="OIP229:OIR229"/>
    <mergeCell ref="OIS229:OIU229"/>
    <mergeCell ref="OLP229:OLR229"/>
    <mergeCell ref="OLS229:OLU229"/>
    <mergeCell ref="OLV229:OLX229"/>
    <mergeCell ref="OLY229:OMA229"/>
    <mergeCell ref="OMB229:OMD229"/>
    <mergeCell ref="OME229:OMG229"/>
    <mergeCell ref="OKX229:OKZ229"/>
    <mergeCell ref="OLA229:OLC229"/>
    <mergeCell ref="OLD229:OLF229"/>
    <mergeCell ref="OLG229:OLI229"/>
    <mergeCell ref="OLJ229:OLL229"/>
    <mergeCell ref="OLM229:OLO229"/>
    <mergeCell ref="OKF229:OKH229"/>
    <mergeCell ref="OKI229:OKK229"/>
    <mergeCell ref="OKL229:OKN229"/>
    <mergeCell ref="OKO229:OKQ229"/>
    <mergeCell ref="OKR229:OKT229"/>
    <mergeCell ref="OKU229:OKW229"/>
    <mergeCell ref="ONR229:ONT229"/>
    <mergeCell ref="ONU229:ONW229"/>
    <mergeCell ref="ONX229:ONZ229"/>
    <mergeCell ref="OOA229:OOC229"/>
    <mergeCell ref="OOD229:OOF229"/>
    <mergeCell ref="OOG229:OOI229"/>
    <mergeCell ref="OMZ229:ONB229"/>
    <mergeCell ref="ONC229:ONE229"/>
    <mergeCell ref="ONF229:ONH229"/>
    <mergeCell ref="ONI229:ONK229"/>
    <mergeCell ref="ONL229:ONN229"/>
    <mergeCell ref="ONO229:ONQ229"/>
    <mergeCell ref="OMH229:OMJ229"/>
    <mergeCell ref="OMK229:OMM229"/>
    <mergeCell ref="OMN229:OMP229"/>
    <mergeCell ref="OMQ229:OMS229"/>
    <mergeCell ref="OMT229:OMV229"/>
    <mergeCell ref="OMW229:OMY229"/>
    <mergeCell ref="OPT229:OPV229"/>
    <mergeCell ref="OPW229:OPY229"/>
    <mergeCell ref="OPZ229:OQB229"/>
    <mergeCell ref="OQC229:OQE229"/>
    <mergeCell ref="OQF229:OQH229"/>
    <mergeCell ref="OQI229:OQK229"/>
    <mergeCell ref="OPB229:OPD229"/>
    <mergeCell ref="OPE229:OPG229"/>
    <mergeCell ref="OPH229:OPJ229"/>
    <mergeCell ref="OPK229:OPM229"/>
    <mergeCell ref="OPN229:OPP229"/>
    <mergeCell ref="OPQ229:OPS229"/>
    <mergeCell ref="OOJ229:OOL229"/>
    <mergeCell ref="OOM229:OOO229"/>
    <mergeCell ref="OOP229:OOR229"/>
    <mergeCell ref="OOS229:OOU229"/>
    <mergeCell ref="OOV229:OOX229"/>
    <mergeCell ref="OOY229:OPA229"/>
    <mergeCell ref="ORV229:ORX229"/>
    <mergeCell ref="ORY229:OSA229"/>
    <mergeCell ref="OSB229:OSD229"/>
    <mergeCell ref="OSE229:OSG229"/>
    <mergeCell ref="OSH229:OSJ229"/>
    <mergeCell ref="OSK229:OSM229"/>
    <mergeCell ref="ORD229:ORF229"/>
    <mergeCell ref="ORG229:ORI229"/>
    <mergeCell ref="ORJ229:ORL229"/>
    <mergeCell ref="ORM229:ORO229"/>
    <mergeCell ref="ORP229:ORR229"/>
    <mergeCell ref="ORS229:ORU229"/>
    <mergeCell ref="OQL229:OQN229"/>
    <mergeCell ref="OQO229:OQQ229"/>
    <mergeCell ref="OQR229:OQT229"/>
    <mergeCell ref="OQU229:OQW229"/>
    <mergeCell ref="OQX229:OQZ229"/>
    <mergeCell ref="ORA229:ORC229"/>
    <mergeCell ref="OTX229:OTZ229"/>
    <mergeCell ref="OUA229:OUC229"/>
    <mergeCell ref="OUD229:OUF229"/>
    <mergeCell ref="OUG229:OUI229"/>
    <mergeCell ref="OUJ229:OUL229"/>
    <mergeCell ref="OUM229:OUO229"/>
    <mergeCell ref="OTF229:OTH229"/>
    <mergeCell ref="OTI229:OTK229"/>
    <mergeCell ref="OTL229:OTN229"/>
    <mergeCell ref="OTO229:OTQ229"/>
    <mergeCell ref="OTR229:OTT229"/>
    <mergeCell ref="OTU229:OTW229"/>
    <mergeCell ref="OSN229:OSP229"/>
    <mergeCell ref="OSQ229:OSS229"/>
    <mergeCell ref="OST229:OSV229"/>
    <mergeCell ref="OSW229:OSY229"/>
    <mergeCell ref="OSZ229:OTB229"/>
    <mergeCell ref="OTC229:OTE229"/>
    <mergeCell ref="OVZ229:OWB229"/>
    <mergeCell ref="OWC229:OWE229"/>
    <mergeCell ref="OWF229:OWH229"/>
    <mergeCell ref="OWI229:OWK229"/>
    <mergeCell ref="OWL229:OWN229"/>
    <mergeCell ref="OWO229:OWQ229"/>
    <mergeCell ref="OVH229:OVJ229"/>
    <mergeCell ref="OVK229:OVM229"/>
    <mergeCell ref="OVN229:OVP229"/>
    <mergeCell ref="OVQ229:OVS229"/>
    <mergeCell ref="OVT229:OVV229"/>
    <mergeCell ref="OVW229:OVY229"/>
    <mergeCell ref="OUP229:OUR229"/>
    <mergeCell ref="OUS229:OUU229"/>
    <mergeCell ref="OUV229:OUX229"/>
    <mergeCell ref="OUY229:OVA229"/>
    <mergeCell ref="OVB229:OVD229"/>
    <mergeCell ref="OVE229:OVG229"/>
    <mergeCell ref="OYB229:OYD229"/>
    <mergeCell ref="OYE229:OYG229"/>
    <mergeCell ref="OYH229:OYJ229"/>
    <mergeCell ref="OYK229:OYM229"/>
    <mergeCell ref="OYN229:OYP229"/>
    <mergeCell ref="OYQ229:OYS229"/>
    <mergeCell ref="OXJ229:OXL229"/>
    <mergeCell ref="OXM229:OXO229"/>
    <mergeCell ref="OXP229:OXR229"/>
    <mergeCell ref="OXS229:OXU229"/>
    <mergeCell ref="OXV229:OXX229"/>
    <mergeCell ref="OXY229:OYA229"/>
    <mergeCell ref="OWR229:OWT229"/>
    <mergeCell ref="OWU229:OWW229"/>
    <mergeCell ref="OWX229:OWZ229"/>
    <mergeCell ref="OXA229:OXC229"/>
    <mergeCell ref="OXD229:OXF229"/>
    <mergeCell ref="OXG229:OXI229"/>
    <mergeCell ref="PAD229:PAF229"/>
    <mergeCell ref="PAG229:PAI229"/>
    <mergeCell ref="PAJ229:PAL229"/>
    <mergeCell ref="PAM229:PAO229"/>
    <mergeCell ref="PAP229:PAR229"/>
    <mergeCell ref="PAS229:PAU229"/>
    <mergeCell ref="OZL229:OZN229"/>
    <mergeCell ref="OZO229:OZQ229"/>
    <mergeCell ref="OZR229:OZT229"/>
    <mergeCell ref="OZU229:OZW229"/>
    <mergeCell ref="OZX229:OZZ229"/>
    <mergeCell ref="PAA229:PAC229"/>
    <mergeCell ref="OYT229:OYV229"/>
    <mergeCell ref="OYW229:OYY229"/>
    <mergeCell ref="OYZ229:OZB229"/>
    <mergeCell ref="OZC229:OZE229"/>
    <mergeCell ref="OZF229:OZH229"/>
    <mergeCell ref="OZI229:OZK229"/>
    <mergeCell ref="PCF229:PCH229"/>
    <mergeCell ref="PCI229:PCK229"/>
    <mergeCell ref="PCL229:PCN229"/>
    <mergeCell ref="PCO229:PCQ229"/>
    <mergeCell ref="PCR229:PCT229"/>
    <mergeCell ref="PCU229:PCW229"/>
    <mergeCell ref="PBN229:PBP229"/>
    <mergeCell ref="PBQ229:PBS229"/>
    <mergeCell ref="PBT229:PBV229"/>
    <mergeCell ref="PBW229:PBY229"/>
    <mergeCell ref="PBZ229:PCB229"/>
    <mergeCell ref="PCC229:PCE229"/>
    <mergeCell ref="PAV229:PAX229"/>
    <mergeCell ref="PAY229:PBA229"/>
    <mergeCell ref="PBB229:PBD229"/>
    <mergeCell ref="PBE229:PBG229"/>
    <mergeCell ref="PBH229:PBJ229"/>
    <mergeCell ref="PBK229:PBM229"/>
    <mergeCell ref="PEH229:PEJ229"/>
    <mergeCell ref="PEK229:PEM229"/>
    <mergeCell ref="PEN229:PEP229"/>
    <mergeCell ref="PEQ229:PES229"/>
    <mergeCell ref="PET229:PEV229"/>
    <mergeCell ref="PEW229:PEY229"/>
    <mergeCell ref="PDP229:PDR229"/>
    <mergeCell ref="PDS229:PDU229"/>
    <mergeCell ref="PDV229:PDX229"/>
    <mergeCell ref="PDY229:PEA229"/>
    <mergeCell ref="PEB229:PED229"/>
    <mergeCell ref="PEE229:PEG229"/>
    <mergeCell ref="PCX229:PCZ229"/>
    <mergeCell ref="PDA229:PDC229"/>
    <mergeCell ref="PDD229:PDF229"/>
    <mergeCell ref="PDG229:PDI229"/>
    <mergeCell ref="PDJ229:PDL229"/>
    <mergeCell ref="PDM229:PDO229"/>
    <mergeCell ref="PGJ229:PGL229"/>
    <mergeCell ref="PGM229:PGO229"/>
    <mergeCell ref="PGP229:PGR229"/>
    <mergeCell ref="PGS229:PGU229"/>
    <mergeCell ref="PGV229:PGX229"/>
    <mergeCell ref="PGY229:PHA229"/>
    <mergeCell ref="PFR229:PFT229"/>
    <mergeCell ref="PFU229:PFW229"/>
    <mergeCell ref="PFX229:PFZ229"/>
    <mergeCell ref="PGA229:PGC229"/>
    <mergeCell ref="PGD229:PGF229"/>
    <mergeCell ref="PGG229:PGI229"/>
    <mergeCell ref="PEZ229:PFB229"/>
    <mergeCell ref="PFC229:PFE229"/>
    <mergeCell ref="PFF229:PFH229"/>
    <mergeCell ref="PFI229:PFK229"/>
    <mergeCell ref="PFL229:PFN229"/>
    <mergeCell ref="PFO229:PFQ229"/>
    <mergeCell ref="PIL229:PIN229"/>
    <mergeCell ref="PIO229:PIQ229"/>
    <mergeCell ref="PIR229:PIT229"/>
    <mergeCell ref="PIU229:PIW229"/>
    <mergeCell ref="PIX229:PIZ229"/>
    <mergeCell ref="PJA229:PJC229"/>
    <mergeCell ref="PHT229:PHV229"/>
    <mergeCell ref="PHW229:PHY229"/>
    <mergeCell ref="PHZ229:PIB229"/>
    <mergeCell ref="PIC229:PIE229"/>
    <mergeCell ref="PIF229:PIH229"/>
    <mergeCell ref="PII229:PIK229"/>
    <mergeCell ref="PHB229:PHD229"/>
    <mergeCell ref="PHE229:PHG229"/>
    <mergeCell ref="PHH229:PHJ229"/>
    <mergeCell ref="PHK229:PHM229"/>
    <mergeCell ref="PHN229:PHP229"/>
    <mergeCell ref="PHQ229:PHS229"/>
    <mergeCell ref="PKN229:PKP229"/>
    <mergeCell ref="PKQ229:PKS229"/>
    <mergeCell ref="PKT229:PKV229"/>
    <mergeCell ref="PKW229:PKY229"/>
    <mergeCell ref="PKZ229:PLB229"/>
    <mergeCell ref="PLC229:PLE229"/>
    <mergeCell ref="PJV229:PJX229"/>
    <mergeCell ref="PJY229:PKA229"/>
    <mergeCell ref="PKB229:PKD229"/>
    <mergeCell ref="PKE229:PKG229"/>
    <mergeCell ref="PKH229:PKJ229"/>
    <mergeCell ref="PKK229:PKM229"/>
    <mergeCell ref="PJD229:PJF229"/>
    <mergeCell ref="PJG229:PJI229"/>
    <mergeCell ref="PJJ229:PJL229"/>
    <mergeCell ref="PJM229:PJO229"/>
    <mergeCell ref="PJP229:PJR229"/>
    <mergeCell ref="PJS229:PJU229"/>
    <mergeCell ref="PMP229:PMR229"/>
    <mergeCell ref="PMS229:PMU229"/>
    <mergeCell ref="PMV229:PMX229"/>
    <mergeCell ref="PMY229:PNA229"/>
    <mergeCell ref="PNB229:PND229"/>
    <mergeCell ref="PNE229:PNG229"/>
    <mergeCell ref="PLX229:PLZ229"/>
    <mergeCell ref="PMA229:PMC229"/>
    <mergeCell ref="PMD229:PMF229"/>
    <mergeCell ref="PMG229:PMI229"/>
    <mergeCell ref="PMJ229:PML229"/>
    <mergeCell ref="PMM229:PMO229"/>
    <mergeCell ref="PLF229:PLH229"/>
    <mergeCell ref="PLI229:PLK229"/>
    <mergeCell ref="PLL229:PLN229"/>
    <mergeCell ref="PLO229:PLQ229"/>
    <mergeCell ref="PLR229:PLT229"/>
    <mergeCell ref="PLU229:PLW229"/>
    <mergeCell ref="POR229:POT229"/>
    <mergeCell ref="POU229:POW229"/>
    <mergeCell ref="POX229:POZ229"/>
    <mergeCell ref="PPA229:PPC229"/>
    <mergeCell ref="PPD229:PPF229"/>
    <mergeCell ref="PPG229:PPI229"/>
    <mergeCell ref="PNZ229:POB229"/>
    <mergeCell ref="POC229:POE229"/>
    <mergeCell ref="POF229:POH229"/>
    <mergeCell ref="POI229:POK229"/>
    <mergeCell ref="POL229:PON229"/>
    <mergeCell ref="POO229:POQ229"/>
    <mergeCell ref="PNH229:PNJ229"/>
    <mergeCell ref="PNK229:PNM229"/>
    <mergeCell ref="PNN229:PNP229"/>
    <mergeCell ref="PNQ229:PNS229"/>
    <mergeCell ref="PNT229:PNV229"/>
    <mergeCell ref="PNW229:PNY229"/>
    <mergeCell ref="PQT229:PQV229"/>
    <mergeCell ref="PQW229:PQY229"/>
    <mergeCell ref="PQZ229:PRB229"/>
    <mergeCell ref="PRC229:PRE229"/>
    <mergeCell ref="PRF229:PRH229"/>
    <mergeCell ref="PRI229:PRK229"/>
    <mergeCell ref="PQB229:PQD229"/>
    <mergeCell ref="PQE229:PQG229"/>
    <mergeCell ref="PQH229:PQJ229"/>
    <mergeCell ref="PQK229:PQM229"/>
    <mergeCell ref="PQN229:PQP229"/>
    <mergeCell ref="PQQ229:PQS229"/>
    <mergeCell ref="PPJ229:PPL229"/>
    <mergeCell ref="PPM229:PPO229"/>
    <mergeCell ref="PPP229:PPR229"/>
    <mergeCell ref="PPS229:PPU229"/>
    <mergeCell ref="PPV229:PPX229"/>
    <mergeCell ref="PPY229:PQA229"/>
    <mergeCell ref="PSV229:PSX229"/>
    <mergeCell ref="PSY229:PTA229"/>
    <mergeCell ref="PTB229:PTD229"/>
    <mergeCell ref="PTE229:PTG229"/>
    <mergeCell ref="PTH229:PTJ229"/>
    <mergeCell ref="PTK229:PTM229"/>
    <mergeCell ref="PSD229:PSF229"/>
    <mergeCell ref="PSG229:PSI229"/>
    <mergeCell ref="PSJ229:PSL229"/>
    <mergeCell ref="PSM229:PSO229"/>
    <mergeCell ref="PSP229:PSR229"/>
    <mergeCell ref="PSS229:PSU229"/>
    <mergeCell ref="PRL229:PRN229"/>
    <mergeCell ref="PRO229:PRQ229"/>
    <mergeCell ref="PRR229:PRT229"/>
    <mergeCell ref="PRU229:PRW229"/>
    <mergeCell ref="PRX229:PRZ229"/>
    <mergeCell ref="PSA229:PSC229"/>
    <mergeCell ref="PUX229:PUZ229"/>
    <mergeCell ref="PVA229:PVC229"/>
    <mergeCell ref="PVD229:PVF229"/>
    <mergeCell ref="PVG229:PVI229"/>
    <mergeCell ref="PVJ229:PVL229"/>
    <mergeCell ref="PVM229:PVO229"/>
    <mergeCell ref="PUF229:PUH229"/>
    <mergeCell ref="PUI229:PUK229"/>
    <mergeCell ref="PUL229:PUN229"/>
    <mergeCell ref="PUO229:PUQ229"/>
    <mergeCell ref="PUR229:PUT229"/>
    <mergeCell ref="PUU229:PUW229"/>
    <mergeCell ref="PTN229:PTP229"/>
    <mergeCell ref="PTQ229:PTS229"/>
    <mergeCell ref="PTT229:PTV229"/>
    <mergeCell ref="PTW229:PTY229"/>
    <mergeCell ref="PTZ229:PUB229"/>
    <mergeCell ref="PUC229:PUE229"/>
    <mergeCell ref="PWZ229:PXB229"/>
    <mergeCell ref="PXC229:PXE229"/>
    <mergeCell ref="PXF229:PXH229"/>
    <mergeCell ref="PXI229:PXK229"/>
    <mergeCell ref="PXL229:PXN229"/>
    <mergeCell ref="PXO229:PXQ229"/>
    <mergeCell ref="PWH229:PWJ229"/>
    <mergeCell ref="PWK229:PWM229"/>
    <mergeCell ref="PWN229:PWP229"/>
    <mergeCell ref="PWQ229:PWS229"/>
    <mergeCell ref="PWT229:PWV229"/>
    <mergeCell ref="PWW229:PWY229"/>
    <mergeCell ref="PVP229:PVR229"/>
    <mergeCell ref="PVS229:PVU229"/>
    <mergeCell ref="PVV229:PVX229"/>
    <mergeCell ref="PVY229:PWA229"/>
    <mergeCell ref="PWB229:PWD229"/>
    <mergeCell ref="PWE229:PWG229"/>
    <mergeCell ref="PZB229:PZD229"/>
    <mergeCell ref="PZE229:PZG229"/>
    <mergeCell ref="PZH229:PZJ229"/>
    <mergeCell ref="PZK229:PZM229"/>
    <mergeCell ref="PZN229:PZP229"/>
    <mergeCell ref="PZQ229:PZS229"/>
    <mergeCell ref="PYJ229:PYL229"/>
    <mergeCell ref="PYM229:PYO229"/>
    <mergeCell ref="PYP229:PYR229"/>
    <mergeCell ref="PYS229:PYU229"/>
    <mergeCell ref="PYV229:PYX229"/>
    <mergeCell ref="PYY229:PZA229"/>
    <mergeCell ref="PXR229:PXT229"/>
    <mergeCell ref="PXU229:PXW229"/>
    <mergeCell ref="PXX229:PXZ229"/>
    <mergeCell ref="PYA229:PYC229"/>
    <mergeCell ref="PYD229:PYF229"/>
    <mergeCell ref="PYG229:PYI229"/>
    <mergeCell ref="QBD229:QBF229"/>
    <mergeCell ref="QBG229:QBI229"/>
    <mergeCell ref="QBJ229:QBL229"/>
    <mergeCell ref="QBM229:QBO229"/>
    <mergeCell ref="QBP229:QBR229"/>
    <mergeCell ref="QBS229:QBU229"/>
    <mergeCell ref="QAL229:QAN229"/>
    <mergeCell ref="QAO229:QAQ229"/>
    <mergeCell ref="QAR229:QAT229"/>
    <mergeCell ref="QAU229:QAW229"/>
    <mergeCell ref="QAX229:QAZ229"/>
    <mergeCell ref="QBA229:QBC229"/>
    <mergeCell ref="PZT229:PZV229"/>
    <mergeCell ref="PZW229:PZY229"/>
    <mergeCell ref="PZZ229:QAB229"/>
    <mergeCell ref="QAC229:QAE229"/>
    <mergeCell ref="QAF229:QAH229"/>
    <mergeCell ref="QAI229:QAK229"/>
    <mergeCell ref="QDF229:QDH229"/>
    <mergeCell ref="QDI229:QDK229"/>
    <mergeCell ref="QDL229:QDN229"/>
    <mergeCell ref="QDO229:QDQ229"/>
    <mergeCell ref="QDR229:QDT229"/>
    <mergeCell ref="QDU229:QDW229"/>
    <mergeCell ref="QCN229:QCP229"/>
    <mergeCell ref="QCQ229:QCS229"/>
    <mergeCell ref="QCT229:QCV229"/>
    <mergeCell ref="QCW229:QCY229"/>
    <mergeCell ref="QCZ229:QDB229"/>
    <mergeCell ref="QDC229:QDE229"/>
    <mergeCell ref="QBV229:QBX229"/>
    <mergeCell ref="QBY229:QCA229"/>
    <mergeCell ref="QCB229:QCD229"/>
    <mergeCell ref="QCE229:QCG229"/>
    <mergeCell ref="QCH229:QCJ229"/>
    <mergeCell ref="QCK229:QCM229"/>
    <mergeCell ref="QFH229:QFJ229"/>
    <mergeCell ref="QFK229:QFM229"/>
    <mergeCell ref="QFN229:QFP229"/>
    <mergeCell ref="QFQ229:QFS229"/>
    <mergeCell ref="QFT229:QFV229"/>
    <mergeCell ref="QFW229:QFY229"/>
    <mergeCell ref="QEP229:QER229"/>
    <mergeCell ref="QES229:QEU229"/>
    <mergeCell ref="QEV229:QEX229"/>
    <mergeCell ref="QEY229:QFA229"/>
    <mergeCell ref="QFB229:QFD229"/>
    <mergeCell ref="QFE229:QFG229"/>
    <mergeCell ref="QDX229:QDZ229"/>
    <mergeCell ref="QEA229:QEC229"/>
    <mergeCell ref="QED229:QEF229"/>
    <mergeCell ref="QEG229:QEI229"/>
    <mergeCell ref="QEJ229:QEL229"/>
    <mergeCell ref="QEM229:QEO229"/>
    <mergeCell ref="QHJ229:QHL229"/>
    <mergeCell ref="QHM229:QHO229"/>
    <mergeCell ref="QHP229:QHR229"/>
    <mergeCell ref="QHS229:QHU229"/>
    <mergeCell ref="QHV229:QHX229"/>
    <mergeCell ref="QHY229:QIA229"/>
    <mergeCell ref="QGR229:QGT229"/>
    <mergeCell ref="QGU229:QGW229"/>
    <mergeCell ref="QGX229:QGZ229"/>
    <mergeCell ref="QHA229:QHC229"/>
    <mergeCell ref="QHD229:QHF229"/>
    <mergeCell ref="QHG229:QHI229"/>
    <mergeCell ref="QFZ229:QGB229"/>
    <mergeCell ref="QGC229:QGE229"/>
    <mergeCell ref="QGF229:QGH229"/>
    <mergeCell ref="QGI229:QGK229"/>
    <mergeCell ref="QGL229:QGN229"/>
    <mergeCell ref="QGO229:QGQ229"/>
    <mergeCell ref="QJL229:QJN229"/>
    <mergeCell ref="QJO229:QJQ229"/>
    <mergeCell ref="QJR229:QJT229"/>
    <mergeCell ref="QJU229:QJW229"/>
    <mergeCell ref="QJX229:QJZ229"/>
    <mergeCell ref="QKA229:QKC229"/>
    <mergeCell ref="QIT229:QIV229"/>
    <mergeCell ref="QIW229:QIY229"/>
    <mergeCell ref="QIZ229:QJB229"/>
    <mergeCell ref="QJC229:QJE229"/>
    <mergeCell ref="QJF229:QJH229"/>
    <mergeCell ref="QJI229:QJK229"/>
    <mergeCell ref="QIB229:QID229"/>
    <mergeCell ref="QIE229:QIG229"/>
    <mergeCell ref="QIH229:QIJ229"/>
    <mergeCell ref="QIK229:QIM229"/>
    <mergeCell ref="QIN229:QIP229"/>
    <mergeCell ref="QIQ229:QIS229"/>
    <mergeCell ref="QLN229:QLP229"/>
    <mergeCell ref="QLQ229:QLS229"/>
    <mergeCell ref="QLT229:QLV229"/>
    <mergeCell ref="QLW229:QLY229"/>
    <mergeCell ref="QLZ229:QMB229"/>
    <mergeCell ref="QMC229:QME229"/>
    <mergeCell ref="QKV229:QKX229"/>
    <mergeCell ref="QKY229:QLA229"/>
    <mergeCell ref="QLB229:QLD229"/>
    <mergeCell ref="QLE229:QLG229"/>
    <mergeCell ref="QLH229:QLJ229"/>
    <mergeCell ref="QLK229:QLM229"/>
    <mergeCell ref="QKD229:QKF229"/>
    <mergeCell ref="QKG229:QKI229"/>
    <mergeCell ref="QKJ229:QKL229"/>
    <mergeCell ref="QKM229:QKO229"/>
    <mergeCell ref="QKP229:QKR229"/>
    <mergeCell ref="QKS229:QKU229"/>
    <mergeCell ref="QNP229:QNR229"/>
    <mergeCell ref="QNS229:QNU229"/>
    <mergeCell ref="QNV229:QNX229"/>
    <mergeCell ref="QNY229:QOA229"/>
    <mergeCell ref="QOB229:QOD229"/>
    <mergeCell ref="QOE229:QOG229"/>
    <mergeCell ref="QMX229:QMZ229"/>
    <mergeCell ref="QNA229:QNC229"/>
    <mergeCell ref="QND229:QNF229"/>
    <mergeCell ref="QNG229:QNI229"/>
    <mergeCell ref="QNJ229:QNL229"/>
    <mergeCell ref="QNM229:QNO229"/>
    <mergeCell ref="QMF229:QMH229"/>
    <mergeCell ref="QMI229:QMK229"/>
    <mergeCell ref="QML229:QMN229"/>
    <mergeCell ref="QMO229:QMQ229"/>
    <mergeCell ref="QMR229:QMT229"/>
    <mergeCell ref="QMU229:QMW229"/>
    <mergeCell ref="QPR229:QPT229"/>
    <mergeCell ref="QPU229:QPW229"/>
    <mergeCell ref="QPX229:QPZ229"/>
    <mergeCell ref="QQA229:QQC229"/>
    <mergeCell ref="QQD229:QQF229"/>
    <mergeCell ref="QQG229:QQI229"/>
    <mergeCell ref="QOZ229:QPB229"/>
    <mergeCell ref="QPC229:QPE229"/>
    <mergeCell ref="QPF229:QPH229"/>
    <mergeCell ref="QPI229:QPK229"/>
    <mergeCell ref="QPL229:QPN229"/>
    <mergeCell ref="QPO229:QPQ229"/>
    <mergeCell ref="QOH229:QOJ229"/>
    <mergeCell ref="QOK229:QOM229"/>
    <mergeCell ref="QON229:QOP229"/>
    <mergeCell ref="QOQ229:QOS229"/>
    <mergeCell ref="QOT229:QOV229"/>
    <mergeCell ref="QOW229:QOY229"/>
    <mergeCell ref="QRT229:QRV229"/>
    <mergeCell ref="QRW229:QRY229"/>
    <mergeCell ref="QRZ229:QSB229"/>
    <mergeCell ref="QSC229:QSE229"/>
    <mergeCell ref="QSF229:QSH229"/>
    <mergeCell ref="QSI229:QSK229"/>
    <mergeCell ref="QRB229:QRD229"/>
    <mergeCell ref="QRE229:QRG229"/>
    <mergeCell ref="QRH229:QRJ229"/>
    <mergeCell ref="QRK229:QRM229"/>
    <mergeCell ref="QRN229:QRP229"/>
    <mergeCell ref="QRQ229:QRS229"/>
    <mergeCell ref="QQJ229:QQL229"/>
    <mergeCell ref="QQM229:QQO229"/>
    <mergeCell ref="QQP229:QQR229"/>
    <mergeCell ref="QQS229:QQU229"/>
    <mergeCell ref="QQV229:QQX229"/>
    <mergeCell ref="QQY229:QRA229"/>
    <mergeCell ref="QTV229:QTX229"/>
    <mergeCell ref="QTY229:QUA229"/>
    <mergeCell ref="QUB229:QUD229"/>
    <mergeCell ref="QUE229:QUG229"/>
    <mergeCell ref="QUH229:QUJ229"/>
    <mergeCell ref="QUK229:QUM229"/>
    <mergeCell ref="QTD229:QTF229"/>
    <mergeCell ref="QTG229:QTI229"/>
    <mergeCell ref="QTJ229:QTL229"/>
    <mergeCell ref="QTM229:QTO229"/>
    <mergeCell ref="QTP229:QTR229"/>
    <mergeCell ref="QTS229:QTU229"/>
    <mergeCell ref="QSL229:QSN229"/>
    <mergeCell ref="QSO229:QSQ229"/>
    <mergeCell ref="QSR229:QST229"/>
    <mergeCell ref="QSU229:QSW229"/>
    <mergeCell ref="QSX229:QSZ229"/>
    <mergeCell ref="QTA229:QTC229"/>
    <mergeCell ref="QVX229:QVZ229"/>
    <mergeCell ref="QWA229:QWC229"/>
    <mergeCell ref="QWD229:QWF229"/>
    <mergeCell ref="QWG229:QWI229"/>
    <mergeCell ref="QWJ229:QWL229"/>
    <mergeCell ref="QWM229:QWO229"/>
    <mergeCell ref="QVF229:QVH229"/>
    <mergeCell ref="QVI229:QVK229"/>
    <mergeCell ref="QVL229:QVN229"/>
    <mergeCell ref="QVO229:QVQ229"/>
    <mergeCell ref="QVR229:QVT229"/>
    <mergeCell ref="QVU229:QVW229"/>
    <mergeCell ref="QUN229:QUP229"/>
    <mergeCell ref="QUQ229:QUS229"/>
    <mergeCell ref="QUT229:QUV229"/>
    <mergeCell ref="QUW229:QUY229"/>
    <mergeCell ref="QUZ229:QVB229"/>
    <mergeCell ref="QVC229:QVE229"/>
    <mergeCell ref="QXZ229:QYB229"/>
    <mergeCell ref="QYC229:QYE229"/>
    <mergeCell ref="QYF229:QYH229"/>
    <mergeCell ref="QYI229:QYK229"/>
    <mergeCell ref="QYL229:QYN229"/>
    <mergeCell ref="QYO229:QYQ229"/>
    <mergeCell ref="QXH229:QXJ229"/>
    <mergeCell ref="QXK229:QXM229"/>
    <mergeCell ref="QXN229:QXP229"/>
    <mergeCell ref="QXQ229:QXS229"/>
    <mergeCell ref="QXT229:QXV229"/>
    <mergeCell ref="QXW229:QXY229"/>
    <mergeCell ref="QWP229:QWR229"/>
    <mergeCell ref="QWS229:QWU229"/>
    <mergeCell ref="QWV229:QWX229"/>
    <mergeCell ref="QWY229:QXA229"/>
    <mergeCell ref="QXB229:QXD229"/>
    <mergeCell ref="QXE229:QXG229"/>
    <mergeCell ref="RAB229:RAD229"/>
    <mergeCell ref="RAE229:RAG229"/>
    <mergeCell ref="RAH229:RAJ229"/>
    <mergeCell ref="RAK229:RAM229"/>
    <mergeCell ref="RAN229:RAP229"/>
    <mergeCell ref="RAQ229:RAS229"/>
    <mergeCell ref="QZJ229:QZL229"/>
    <mergeCell ref="QZM229:QZO229"/>
    <mergeCell ref="QZP229:QZR229"/>
    <mergeCell ref="QZS229:QZU229"/>
    <mergeCell ref="QZV229:QZX229"/>
    <mergeCell ref="QZY229:RAA229"/>
    <mergeCell ref="QYR229:QYT229"/>
    <mergeCell ref="QYU229:QYW229"/>
    <mergeCell ref="QYX229:QYZ229"/>
    <mergeCell ref="QZA229:QZC229"/>
    <mergeCell ref="QZD229:QZF229"/>
    <mergeCell ref="QZG229:QZI229"/>
    <mergeCell ref="RCD229:RCF229"/>
    <mergeCell ref="RCG229:RCI229"/>
    <mergeCell ref="RCJ229:RCL229"/>
    <mergeCell ref="RCM229:RCO229"/>
    <mergeCell ref="RCP229:RCR229"/>
    <mergeCell ref="RCS229:RCU229"/>
    <mergeCell ref="RBL229:RBN229"/>
    <mergeCell ref="RBO229:RBQ229"/>
    <mergeCell ref="RBR229:RBT229"/>
    <mergeCell ref="RBU229:RBW229"/>
    <mergeCell ref="RBX229:RBZ229"/>
    <mergeCell ref="RCA229:RCC229"/>
    <mergeCell ref="RAT229:RAV229"/>
    <mergeCell ref="RAW229:RAY229"/>
    <mergeCell ref="RAZ229:RBB229"/>
    <mergeCell ref="RBC229:RBE229"/>
    <mergeCell ref="RBF229:RBH229"/>
    <mergeCell ref="RBI229:RBK229"/>
    <mergeCell ref="REF229:REH229"/>
    <mergeCell ref="REI229:REK229"/>
    <mergeCell ref="REL229:REN229"/>
    <mergeCell ref="REO229:REQ229"/>
    <mergeCell ref="RER229:RET229"/>
    <mergeCell ref="REU229:REW229"/>
    <mergeCell ref="RDN229:RDP229"/>
    <mergeCell ref="RDQ229:RDS229"/>
    <mergeCell ref="RDT229:RDV229"/>
    <mergeCell ref="RDW229:RDY229"/>
    <mergeCell ref="RDZ229:REB229"/>
    <mergeCell ref="REC229:REE229"/>
    <mergeCell ref="RCV229:RCX229"/>
    <mergeCell ref="RCY229:RDA229"/>
    <mergeCell ref="RDB229:RDD229"/>
    <mergeCell ref="RDE229:RDG229"/>
    <mergeCell ref="RDH229:RDJ229"/>
    <mergeCell ref="RDK229:RDM229"/>
    <mergeCell ref="RGH229:RGJ229"/>
    <mergeCell ref="RGK229:RGM229"/>
    <mergeCell ref="RGN229:RGP229"/>
    <mergeCell ref="RGQ229:RGS229"/>
    <mergeCell ref="RGT229:RGV229"/>
    <mergeCell ref="RGW229:RGY229"/>
    <mergeCell ref="RFP229:RFR229"/>
    <mergeCell ref="RFS229:RFU229"/>
    <mergeCell ref="RFV229:RFX229"/>
    <mergeCell ref="RFY229:RGA229"/>
    <mergeCell ref="RGB229:RGD229"/>
    <mergeCell ref="RGE229:RGG229"/>
    <mergeCell ref="REX229:REZ229"/>
    <mergeCell ref="RFA229:RFC229"/>
    <mergeCell ref="RFD229:RFF229"/>
    <mergeCell ref="RFG229:RFI229"/>
    <mergeCell ref="RFJ229:RFL229"/>
    <mergeCell ref="RFM229:RFO229"/>
    <mergeCell ref="RIJ229:RIL229"/>
    <mergeCell ref="RIM229:RIO229"/>
    <mergeCell ref="RIP229:RIR229"/>
    <mergeCell ref="RIS229:RIU229"/>
    <mergeCell ref="RIV229:RIX229"/>
    <mergeCell ref="RIY229:RJA229"/>
    <mergeCell ref="RHR229:RHT229"/>
    <mergeCell ref="RHU229:RHW229"/>
    <mergeCell ref="RHX229:RHZ229"/>
    <mergeCell ref="RIA229:RIC229"/>
    <mergeCell ref="RID229:RIF229"/>
    <mergeCell ref="RIG229:RII229"/>
    <mergeCell ref="RGZ229:RHB229"/>
    <mergeCell ref="RHC229:RHE229"/>
    <mergeCell ref="RHF229:RHH229"/>
    <mergeCell ref="RHI229:RHK229"/>
    <mergeCell ref="RHL229:RHN229"/>
    <mergeCell ref="RHO229:RHQ229"/>
    <mergeCell ref="RKL229:RKN229"/>
    <mergeCell ref="RKO229:RKQ229"/>
    <mergeCell ref="RKR229:RKT229"/>
    <mergeCell ref="RKU229:RKW229"/>
    <mergeCell ref="RKX229:RKZ229"/>
    <mergeCell ref="RLA229:RLC229"/>
    <mergeCell ref="RJT229:RJV229"/>
    <mergeCell ref="RJW229:RJY229"/>
    <mergeCell ref="RJZ229:RKB229"/>
    <mergeCell ref="RKC229:RKE229"/>
    <mergeCell ref="RKF229:RKH229"/>
    <mergeCell ref="RKI229:RKK229"/>
    <mergeCell ref="RJB229:RJD229"/>
    <mergeCell ref="RJE229:RJG229"/>
    <mergeCell ref="RJH229:RJJ229"/>
    <mergeCell ref="RJK229:RJM229"/>
    <mergeCell ref="RJN229:RJP229"/>
    <mergeCell ref="RJQ229:RJS229"/>
    <mergeCell ref="RMN229:RMP229"/>
    <mergeCell ref="RMQ229:RMS229"/>
    <mergeCell ref="RMT229:RMV229"/>
    <mergeCell ref="RMW229:RMY229"/>
    <mergeCell ref="RMZ229:RNB229"/>
    <mergeCell ref="RNC229:RNE229"/>
    <mergeCell ref="RLV229:RLX229"/>
    <mergeCell ref="RLY229:RMA229"/>
    <mergeCell ref="RMB229:RMD229"/>
    <mergeCell ref="RME229:RMG229"/>
    <mergeCell ref="RMH229:RMJ229"/>
    <mergeCell ref="RMK229:RMM229"/>
    <mergeCell ref="RLD229:RLF229"/>
    <mergeCell ref="RLG229:RLI229"/>
    <mergeCell ref="RLJ229:RLL229"/>
    <mergeCell ref="RLM229:RLO229"/>
    <mergeCell ref="RLP229:RLR229"/>
    <mergeCell ref="RLS229:RLU229"/>
    <mergeCell ref="ROP229:ROR229"/>
    <mergeCell ref="ROS229:ROU229"/>
    <mergeCell ref="ROV229:ROX229"/>
    <mergeCell ref="ROY229:RPA229"/>
    <mergeCell ref="RPB229:RPD229"/>
    <mergeCell ref="RPE229:RPG229"/>
    <mergeCell ref="RNX229:RNZ229"/>
    <mergeCell ref="ROA229:ROC229"/>
    <mergeCell ref="ROD229:ROF229"/>
    <mergeCell ref="ROG229:ROI229"/>
    <mergeCell ref="ROJ229:ROL229"/>
    <mergeCell ref="ROM229:ROO229"/>
    <mergeCell ref="RNF229:RNH229"/>
    <mergeCell ref="RNI229:RNK229"/>
    <mergeCell ref="RNL229:RNN229"/>
    <mergeCell ref="RNO229:RNQ229"/>
    <mergeCell ref="RNR229:RNT229"/>
    <mergeCell ref="RNU229:RNW229"/>
    <mergeCell ref="RQR229:RQT229"/>
    <mergeCell ref="RQU229:RQW229"/>
    <mergeCell ref="RQX229:RQZ229"/>
    <mergeCell ref="RRA229:RRC229"/>
    <mergeCell ref="RRD229:RRF229"/>
    <mergeCell ref="RRG229:RRI229"/>
    <mergeCell ref="RPZ229:RQB229"/>
    <mergeCell ref="RQC229:RQE229"/>
    <mergeCell ref="RQF229:RQH229"/>
    <mergeCell ref="RQI229:RQK229"/>
    <mergeCell ref="RQL229:RQN229"/>
    <mergeCell ref="RQO229:RQQ229"/>
    <mergeCell ref="RPH229:RPJ229"/>
    <mergeCell ref="RPK229:RPM229"/>
    <mergeCell ref="RPN229:RPP229"/>
    <mergeCell ref="RPQ229:RPS229"/>
    <mergeCell ref="RPT229:RPV229"/>
    <mergeCell ref="RPW229:RPY229"/>
    <mergeCell ref="RST229:RSV229"/>
    <mergeCell ref="RSW229:RSY229"/>
    <mergeCell ref="RSZ229:RTB229"/>
    <mergeCell ref="RTC229:RTE229"/>
    <mergeCell ref="RTF229:RTH229"/>
    <mergeCell ref="RTI229:RTK229"/>
    <mergeCell ref="RSB229:RSD229"/>
    <mergeCell ref="RSE229:RSG229"/>
    <mergeCell ref="RSH229:RSJ229"/>
    <mergeCell ref="RSK229:RSM229"/>
    <mergeCell ref="RSN229:RSP229"/>
    <mergeCell ref="RSQ229:RSS229"/>
    <mergeCell ref="RRJ229:RRL229"/>
    <mergeCell ref="RRM229:RRO229"/>
    <mergeCell ref="RRP229:RRR229"/>
    <mergeCell ref="RRS229:RRU229"/>
    <mergeCell ref="RRV229:RRX229"/>
    <mergeCell ref="RRY229:RSA229"/>
    <mergeCell ref="RUV229:RUX229"/>
    <mergeCell ref="RUY229:RVA229"/>
    <mergeCell ref="RVB229:RVD229"/>
    <mergeCell ref="RVE229:RVG229"/>
    <mergeCell ref="RVH229:RVJ229"/>
    <mergeCell ref="RVK229:RVM229"/>
    <mergeCell ref="RUD229:RUF229"/>
    <mergeCell ref="RUG229:RUI229"/>
    <mergeCell ref="RUJ229:RUL229"/>
    <mergeCell ref="RUM229:RUO229"/>
    <mergeCell ref="RUP229:RUR229"/>
    <mergeCell ref="RUS229:RUU229"/>
    <mergeCell ref="RTL229:RTN229"/>
    <mergeCell ref="RTO229:RTQ229"/>
    <mergeCell ref="RTR229:RTT229"/>
    <mergeCell ref="RTU229:RTW229"/>
    <mergeCell ref="RTX229:RTZ229"/>
    <mergeCell ref="RUA229:RUC229"/>
    <mergeCell ref="RWX229:RWZ229"/>
    <mergeCell ref="RXA229:RXC229"/>
    <mergeCell ref="RXD229:RXF229"/>
    <mergeCell ref="RXG229:RXI229"/>
    <mergeCell ref="RXJ229:RXL229"/>
    <mergeCell ref="RXM229:RXO229"/>
    <mergeCell ref="RWF229:RWH229"/>
    <mergeCell ref="RWI229:RWK229"/>
    <mergeCell ref="RWL229:RWN229"/>
    <mergeCell ref="RWO229:RWQ229"/>
    <mergeCell ref="RWR229:RWT229"/>
    <mergeCell ref="RWU229:RWW229"/>
    <mergeCell ref="RVN229:RVP229"/>
    <mergeCell ref="RVQ229:RVS229"/>
    <mergeCell ref="RVT229:RVV229"/>
    <mergeCell ref="RVW229:RVY229"/>
    <mergeCell ref="RVZ229:RWB229"/>
    <mergeCell ref="RWC229:RWE229"/>
    <mergeCell ref="RYZ229:RZB229"/>
    <mergeCell ref="RZC229:RZE229"/>
    <mergeCell ref="RZF229:RZH229"/>
    <mergeCell ref="RZI229:RZK229"/>
    <mergeCell ref="RZL229:RZN229"/>
    <mergeCell ref="RZO229:RZQ229"/>
    <mergeCell ref="RYH229:RYJ229"/>
    <mergeCell ref="RYK229:RYM229"/>
    <mergeCell ref="RYN229:RYP229"/>
    <mergeCell ref="RYQ229:RYS229"/>
    <mergeCell ref="RYT229:RYV229"/>
    <mergeCell ref="RYW229:RYY229"/>
    <mergeCell ref="RXP229:RXR229"/>
    <mergeCell ref="RXS229:RXU229"/>
    <mergeCell ref="RXV229:RXX229"/>
    <mergeCell ref="RXY229:RYA229"/>
    <mergeCell ref="RYB229:RYD229"/>
    <mergeCell ref="RYE229:RYG229"/>
    <mergeCell ref="SBB229:SBD229"/>
    <mergeCell ref="SBE229:SBG229"/>
    <mergeCell ref="SBH229:SBJ229"/>
    <mergeCell ref="SBK229:SBM229"/>
    <mergeCell ref="SBN229:SBP229"/>
    <mergeCell ref="SBQ229:SBS229"/>
    <mergeCell ref="SAJ229:SAL229"/>
    <mergeCell ref="SAM229:SAO229"/>
    <mergeCell ref="SAP229:SAR229"/>
    <mergeCell ref="SAS229:SAU229"/>
    <mergeCell ref="SAV229:SAX229"/>
    <mergeCell ref="SAY229:SBA229"/>
    <mergeCell ref="RZR229:RZT229"/>
    <mergeCell ref="RZU229:RZW229"/>
    <mergeCell ref="RZX229:RZZ229"/>
    <mergeCell ref="SAA229:SAC229"/>
    <mergeCell ref="SAD229:SAF229"/>
    <mergeCell ref="SAG229:SAI229"/>
    <mergeCell ref="SDD229:SDF229"/>
    <mergeCell ref="SDG229:SDI229"/>
    <mergeCell ref="SDJ229:SDL229"/>
    <mergeCell ref="SDM229:SDO229"/>
    <mergeCell ref="SDP229:SDR229"/>
    <mergeCell ref="SDS229:SDU229"/>
    <mergeCell ref="SCL229:SCN229"/>
    <mergeCell ref="SCO229:SCQ229"/>
    <mergeCell ref="SCR229:SCT229"/>
    <mergeCell ref="SCU229:SCW229"/>
    <mergeCell ref="SCX229:SCZ229"/>
    <mergeCell ref="SDA229:SDC229"/>
    <mergeCell ref="SBT229:SBV229"/>
    <mergeCell ref="SBW229:SBY229"/>
    <mergeCell ref="SBZ229:SCB229"/>
    <mergeCell ref="SCC229:SCE229"/>
    <mergeCell ref="SCF229:SCH229"/>
    <mergeCell ref="SCI229:SCK229"/>
    <mergeCell ref="SFF229:SFH229"/>
    <mergeCell ref="SFI229:SFK229"/>
    <mergeCell ref="SFL229:SFN229"/>
    <mergeCell ref="SFO229:SFQ229"/>
    <mergeCell ref="SFR229:SFT229"/>
    <mergeCell ref="SFU229:SFW229"/>
    <mergeCell ref="SEN229:SEP229"/>
    <mergeCell ref="SEQ229:SES229"/>
    <mergeCell ref="SET229:SEV229"/>
    <mergeCell ref="SEW229:SEY229"/>
    <mergeCell ref="SEZ229:SFB229"/>
    <mergeCell ref="SFC229:SFE229"/>
    <mergeCell ref="SDV229:SDX229"/>
    <mergeCell ref="SDY229:SEA229"/>
    <mergeCell ref="SEB229:SED229"/>
    <mergeCell ref="SEE229:SEG229"/>
    <mergeCell ref="SEH229:SEJ229"/>
    <mergeCell ref="SEK229:SEM229"/>
    <mergeCell ref="SHH229:SHJ229"/>
    <mergeCell ref="SHK229:SHM229"/>
    <mergeCell ref="SHN229:SHP229"/>
    <mergeCell ref="SHQ229:SHS229"/>
    <mergeCell ref="SHT229:SHV229"/>
    <mergeCell ref="SHW229:SHY229"/>
    <mergeCell ref="SGP229:SGR229"/>
    <mergeCell ref="SGS229:SGU229"/>
    <mergeCell ref="SGV229:SGX229"/>
    <mergeCell ref="SGY229:SHA229"/>
    <mergeCell ref="SHB229:SHD229"/>
    <mergeCell ref="SHE229:SHG229"/>
    <mergeCell ref="SFX229:SFZ229"/>
    <mergeCell ref="SGA229:SGC229"/>
    <mergeCell ref="SGD229:SGF229"/>
    <mergeCell ref="SGG229:SGI229"/>
    <mergeCell ref="SGJ229:SGL229"/>
    <mergeCell ref="SGM229:SGO229"/>
    <mergeCell ref="SJJ229:SJL229"/>
    <mergeCell ref="SJM229:SJO229"/>
    <mergeCell ref="SJP229:SJR229"/>
    <mergeCell ref="SJS229:SJU229"/>
    <mergeCell ref="SJV229:SJX229"/>
    <mergeCell ref="SJY229:SKA229"/>
    <mergeCell ref="SIR229:SIT229"/>
    <mergeCell ref="SIU229:SIW229"/>
    <mergeCell ref="SIX229:SIZ229"/>
    <mergeCell ref="SJA229:SJC229"/>
    <mergeCell ref="SJD229:SJF229"/>
    <mergeCell ref="SJG229:SJI229"/>
    <mergeCell ref="SHZ229:SIB229"/>
    <mergeCell ref="SIC229:SIE229"/>
    <mergeCell ref="SIF229:SIH229"/>
    <mergeCell ref="SII229:SIK229"/>
    <mergeCell ref="SIL229:SIN229"/>
    <mergeCell ref="SIO229:SIQ229"/>
    <mergeCell ref="SLL229:SLN229"/>
    <mergeCell ref="SLO229:SLQ229"/>
    <mergeCell ref="SLR229:SLT229"/>
    <mergeCell ref="SLU229:SLW229"/>
    <mergeCell ref="SLX229:SLZ229"/>
    <mergeCell ref="SMA229:SMC229"/>
    <mergeCell ref="SKT229:SKV229"/>
    <mergeCell ref="SKW229:SKY229"/>
    <mergeCell ref="SKZ229:SLB229"/>
    <mergeCell ref="SLC229:SLE229"/>
    <mergeCell ref="SLF229:SLH229"/>
    <mergeCell ref="SLI229:SLK229"/>
    <mergeCell ref="SKB229:SKD229"/>
    <mergeCell ref="SKE229:SKG229"/>
    <mergeCell ref="SKH229:SKJ229"/>
    <mergeCell ref="SKK229:SKM229"/>
    <mergeCell ref="SKN229:SKP229"/>
    <mergeCell ref="SKQ229:SKS229"/>
    <mergeCell ref="SNN229:SNP229"/>
    <mergeCell ref="SNQ229:SNS229"/>
    <mergeCell ref="SNT229:SNV229"/>
    <mergeCell ref="SNW229:SNY229"/>
    <mergeCell ref="SNZ229:SOB229"/>
    <mergeCell ref="SOC229:SOE229"/>
    <mergeCell ref="SMV229:SMX229"/>
    <mergeCell ref="SMY229:SNA229"/>
    <mergeCell ref="SNB229:SND229"/>
    <mergeCell ref="SNE229:SNG229"/>
    <mergeCell ref="SNH229:SNJ229"/>
    <mergeCell ref="SNK229:SNM229"/>
    <mergeCell ref="SMD229:SMF229"/>
    <mergeCell ref="SMG229:SMI229"/>
    <mergeCell ref="SMJ229:SML229"/>
    <mergeCell ref="SMM229:SMO229"/>
    <mergeCell ref="SMP229:SMR229"/>
    <mergeCell ref="SMS229:SMU229"/>
    <mergeCell ref="SPP229:SPR229"/>
    <mergeCell ref="SPS229:SPU229"/>
    <mergeCell ref="SPV229:SPX229"/>
    <mergeCell ref="SPY229:SQA229"/>
    <mergeCell ref="SQB229:SQD229"/>
    <mergeCell ref="SQE229:SQG229"/>
    <mergeCell ref="SOX229:SOZ229"/>
    <mergeCell ref="SPA229:SPC229"/>
    <mergeCell ref="SPD229:SPF229"/>
    <mergeCell ref="SPG229:SPI229"/>
    <mergeCell ref="SPJ229:SPL229"/>
    <mergeCell ref="SPM229:SPO229"/>
    <mergeCell ref="SOF229:SOH229"/>
    <mergeCell ref="SOI229:SOK229"/>
    <mergeCell ref="SOL229:SON229"/>
    <mergeCell ref="SOO229:SOQ229"/>
    <mergeCell ref="SOR229:SOT229"/>
    <mergeCell ref="SOU229:SOW229"/>
    <mergeCell ref="SRR229:SRT229"/>
    <mergeCell ref="SRU229:SRW229"/>
    <mergeCell ref="SRX229:SRZ229"/>
    <mergeCell ref="SSA229:SSC229"/>
    <mergeCell ref="SSD229:SSF229"/>
    <mergeCell ref="SSG229:SSI229"/>
    <mergeCell ref="SQZ229:SRB229"/>
    <mergeCell ref="SRC229:SRE229"/>
    <mergeCell ref="SRF229:SRH229"/>
    <mergeCell ref="SRI229:SRK229"/>
    <mergeCell ref="SRL229:SRN229"/>
    <mergeCell ref="SRO229:SRQ229"/>
    <mergeCell ref="SQH229:SQJ229"/>
    <mergeCell ref="SQK229:SQM229"/>
    <mergeCell ref="SQN229:SQP229"/>
    <mergeCell ref="SQQ229:SQS229"/>
    <mergeCell ref="SQT229:SQV229"/>
    <mergeCell ref="SQW229:SQY229"/>
    <mergeCell ref="STT229:STV229"/>
    <mergeCell ref="STW229:STY229"/>
    <mergeCell ref="STZ229:SUB229"/>
    <mergeCell ref="SUC229:SUE229"/>
    <mergeCell ref="SUF229:SUH229"/>
    <mergeCell ref="SUI229:SUK229"/>
    <mergeCell ref="STB229:STD229"/>
    <mergeCell ref="STE229:STG229"/>
    <mergeCell ref="STH229:STJ229"/>
    <mergeCell ref="STK229:STM229"/>
    <mergeCell ref="STN229:STP229"/>
    <mergeCell ref="STQ229:STS229"/>
    <mergeCell ref="SSJ229:SSL229"/>
    <mergeCell ref="SSM229:SSO229"/>
    <mergeCell ref="SSP229:SSR229"/>
    <mergeCell ref="SSS229:SSU229"/>
    <mergeCell ref="SSV229:SSX229"/>
    <mergeCell ref="SSY229:STA229"/>
    <mergeCell ref="SVV229:SVX229"/>
    <mergeCell ref="SVY229:SWA229"/>
    <mergeCell ref="SWB229:SWD229"/>
    <mergeCell ref="SWE229:SWG229"/>
    <mergeCell ref="SWH229:SWJ229"/>
    <mergeCell ref="SWK229:SWM229"/>
    <mergeCell ref="SVD229:SVF229"/>
    <mergeCell ref="SVG229:SVI229"/>
    <mergeCell ref="SVJ229:SVL229"/>
    <mergeCell ref="SVM229:SVO229"/>
    <mergeCell ref="SVP229:SVR229"/>
    <mergeCell ref="SVS229:SVU229"/>
    <mergeCell ref="SUL229:SUN229"/>
    <mergeCell ref="SUO229:SUQ229"/>
    <mergeCell ref="SUR229:SUT229"/>
    <mergeCell ref="SUU229:SUW229"/>
    <mergeCell ref="SUX229:SUZ229"/>
    <mergeCell ref="SVA229:SVC229"/>
    <mergeCell ref="SXX229:SXZ229"/>
    <mergeCell ref="SYA229:SYC229"/>
    <mergeCell ref="SYD229:SYF229"/>
    <mergeCell ref="SYG229:SYI229"/>
    <mergeCell ref="SYJ229:SYL229"/>
    <mergeCell ref="SYM229:SYO229"/>
    <mergeCell ref="SXF229:SXH229"/>
    <mergeCell ref="SXI229:SXK229"/>
    <mergeCell ref="SXL229:SXN229"/>
    <mergeCell ref="SXO229:SXQ229"/>
    <mergeCell ref="SXR229:SXT229"/>
    <mergeCell ref="SXU229:SXW229"/>
    <mergeCell ref="SWN229:SWP229"/>
    <mergeCell ref="SWQ229:SWS229"/>
    <mergeCell ref="SWT229:SWV229"/>
    <mergeCell ref="SWW229:SWY229"/>
    <mergeCell ref="SWZ229:SXB229"/>
    <mergeCell ref="SXC229:SXE229"/>
    <mergeCell ref="SZZ229:TAB229"/>
    <mergeCell ref="TAC229:TAE229"/>
    <mergeCell ref="TAF229:TAH229"/>
    <mergeCell ref="TAI229:TAK229"/>
    <mergeCell ref="TAL229:TAN229"/>
    <mergeCell ref="TAO229:TAQ229"/>
    <mergeCell ref="SZH229:SZJ229"/>
    <mergeCell ref="SZK229:SZM229"/>
    <mergeCell ref="SZN229:SZP229"/>
    <mergeCell ref="SZQ229:SZS229"/>
    <mergeCell ref="SZT229:SZV229"/>
    <mergeCell ref="SZW229:SZY229"/>
    <mergeCell ref="SYP229:SYR229"/>
    <mergeCell ref="SYS229:SYU229"/>
    <mergeCell ref="SYV229:SYX229"/>
    <mergeCell ref="SYY229:SZA229"/>
    <mergeCell ref="SZB229:SZD229"/>
    <mergeCell ref="SZE229:SZG229"/>
    <mergeCell ref="TCB229:TCD229"/>
    <mergeCell ref="TCE229:TCG229"/>
    <mergeCell ref="TCH229:TCJ229"/>
    <mergeCell ref="TCK229:TCM229"/>
    <mergeCell ref="TCN229:TCP229"/>
    <mergeCell ref="TCQ229:TCS229"/>
    <mergeCell ref="TBJ229:TBL229"/>
    <mergeCell ref="TBM229:TBO229"/>
    <mergeCell ref="TBP229:TBR229"/>
    <mergeCell ref="TBS229:TBU229"/>
    <mergeCell ref="TBV229:TBX229"/>
    <mergeCell ref="TBY229:TCA229"/>
    <mergeCell ref="TAR229:TAT229"/>
    <mergeCell ref="TAU229:TAW229"/>
    <mergeCell ref="TAX229:TAZ229"/>
    <mergeCell ref="TBA229:TBC229"/>
    <mergeCell ref="TBD229:TBF229"/>
    <mergeCell ref="TBG229:TBI229"/>
    <mergeCell ref="TED229:TEF229"/>
    <mergeCell ref="TEG229:TEI229"/>
    <mergeCell ref="TEJ229:TEL229"/>
    <mergeCell ref="TEM229:TEO229"/>
    <mergeCell ref="TEP229:TER229"/>
    <mergeCell ref="TES229:TEU229"/>
    <mergeCell ref="TDL229:TDN229"/>
    <mergeCell ref="TDO229:TDQ229"/>
    <mergeCell ref="TDR229:TDT229"/>
    <mergeCell ref="TDU229:TDW229"/>
    <mergeCell ref="TDX229:TDZ229"/>
    <mergeCell ref="TEA229:TEC229"/>
    <mergeCell ref="TCT229:TCV229"/>
    <mergeCell ref="TCW229:TCY229"/>
    <mergeCell ref="TCZ229:TDB229"/>
    <mergeCell ref="TDC229:TDE229"/>
    <mergeCell ref="TDF229:TDH229"/>
    <mergeCell ref="TDI229:TDK229"/>
    <mergeCell ref="TGF229:TGH229"/>
    <mergeCell ref="TGI229:TGK229"/>
    <mergeCell ref="TGL229:TGN229"/>
    <mergeCell ref="TGO229:TGQ229"/>
    <mergeCell ref="TGR229:TGT229"/>
    <mergeCell ref="TGU229:TGW229"/>
    <mergeCell ref="TFN229:TFP229"/>
    <mergeCell ref="TFQ229:TFS229"/>
    <mergeCell ref="TFT229:TFV229"/>
    <mergeCell ref="TFW229:TFY229"/>
    <mergeCell ref="TFZ229:TGB229"/>
    <mergeCell ref="TGC229:TGE229"/>
    <mergeCell ref="TEV229:TEX229"/>
    <mergeCell ref="TEY229:TFA229"/>
    <mergeCell ref="TFB229:TFD229"/>
    <mergeCell ref="TFE229:TFG229"/>
    <mergeCell ref="TFH229:TFJ229"/>
    <mergeCell ref="TFK229:TFM229"/>
    <mergeCell ref="TIH229:TIJ229"/>
    <mergeCell ref="TIK229:TIM229"/>
    <mergeCell ref="TIN229:TIP229"/>
    <mergeCell ref="TIQ229:TIS229"/>
    <mergeCell ref="TIT229:TIV229"/>
    <mergeCell ref="TIW229:TIY229"/>
    <mergeCell ref="THP229:THR229"/>
    <mergeCell ref="THS229:THU229"/>
    <mergeCell ref="THV229:THX229"/>
    <mergeCell ref="THY229:TIA229"/>
    <mergeCell ref="TIB229:TID229"/>
    <mergeCell ref="TIE229:TIG229"/>
    <mergeCell ref="TGX229:TGZ229"/>
    <mergeCell ref="THA229:THC229"/>
    <mergeCell ref="THD229:THF229"/>
    <mergeCell ref="THG229:THI229"/>
    <mergeCell ref="THJ229:THL229"/>
    <mergeCell ref="THM229:THO229"/>
    <mergeCell ref="TKJ229:TKL229"/>
    <mergeCell ref="TKM229:TKO229"/>
    <mergeCell ref="TKP229:TKR229"/>
    <mergeCell ref="TKS229:TKU229"/>
    <mergeCell ref="TKV229:TKX229"/>
    <mergeCell ref="TKY229:TLA229"/>
    <mergeCell ref="TJR229:TJT229"/>
    <mergeCell ref="TJU229:TJW229"/>
    <mergeCell ref="TJX229:TJZ229"/>
    <mergeCell ref="TKA229:TKC229"/>
    <mergeCell ref="TKD229:TKF229"/>
    <mergeCell ref="TKG229:TKI229"/>
    <mergeCell ref="TIZ229:TJB229"/>
    <mergeCell ref="TJC229:TJE229"/>
    <mergeCell ref="TJF229:TJH229"/>
    <mergeCell ref="TJI229:TJK229"/>
    <mergeCell ref="TJL229:TJN229"/>
    <mergeCell ref="TJO229:TJQ229"/>
    <mergeCell ref="TML229:TMN229"/>
    <mergeCell ref="TMO229:TMQ229"/>
    <mergeCell ref="TMR229:TMT229"/>
    <mergeCell ref="TMU229:TMW229"/>
    <mergeCell ref="TMX229:TMZ229"/>
    <mergeCell ref="TNA229:TNC229"/>
    <mergeCell ref="TLT229:TLV229"/>
    <mergeCell ref="TLW229:TLY229"/>
    <mergeCell ref="TLZ229:TMB229"/>
    <mergeCell ref="TMC229:TME229"/>
    <mergeCell ref="TMF229:TMH229"/>
    <mergeCell ref="TMI229:TMK229"/>
    <mergeCell ref="TLB229:TLD229"/>
    <mergeCell ref="TLE229:TLG229"/>
    <mergeCell ref="TLH229:TLJ229"/>
    <mergeCell ref="TLK229:TLM229"/>
    <mergeCell ref="TLN229:TLP229"/>
    <mergeCell ref="TLQ229:TLS229"/>
    <mergeCell ref="TON229:TOP229"/>
    <mergeCell ref="TOQ229:TOS229"/>
    <mergeCell ref="TOT229:TOV229"/>
    <mergeCell ref="TOW229:TOY229"/>
    <mergeCell ref="TOZ229:TPB229"/>
    <mergeCell ref="TPC229:TPE229"/>
    <mergeCell ref="TNV229:TNX229"/>
    <mergeCell ref="TNY229:TOA229"/>
    <mergeCell ref="TOB229:TOD229"/>
    <mergeCell ref="TOE229:TOG229"/>
    <mergeCell ref="TOH229:TOJ229"/>
    <mergeCell ref="TOK229:TOM229"/>
    <mergeCell ref="TND229:TNF229"/>
    <mergeCell ref="TNG229:TNI229"/>
    <mergeCell ref="TNJ229:TNL229"/>
    <mergeCell ref="TNM229:TNO229"/>
    <mergeCell ref="TNP229:TNR229"/>
    <mergeCell ref="TNS229:TNU229"/>
    <mergeCell ref="TQP229:TQR229"/>
    <mergeCell ref="TQS229:TQU229"/>
    <mergeCell ref="TQV229:TQX229"/>
    <mergeCell ref="TQY229:TRA229"/>
    <mergeCell ref="TRB229:TRD229"/>
    <mergeCell ref="TRE229:TRG229"/>
    <mergeCell ref="TPX229:TPZ229"/>
    <mergeCell ref="TQA229:TQC229"/>
    <mergeCell ref="TQD229:TQF229"/>
    <mergeCell ref="TQG229:TQI229"/>
    <mergeCell ref="TQJ229:TQL229"/>
    <mergeCell ref="TQM229:TQO229"/>
    <mergeCell ref="TPF229:TPH229"/>
    <mergeCell ref="TPI229:TPK229"/>
    <mergeCell ref="TPL229:TPN229"/>
    <mergeCell ref="TPO229:TPQ229"/>
    <mergeCell ref="TPR229:TPT229"/>
    <mergeCell ref="TPU229:TPW229"/>
    <mergeCell ref="TSR229:TST229"/>
    <mergeCell ref="TSU229:TSW229"/>
    <mergeCell ref="TSX229:TSZ229"/>
    <mergeCell ref="TTA229:TTC229"/>
    <mergeCell ref="TTD229:TTF229"/>
    <mergeCell ref="TTG229:TTI229"/>
    <mergeCell ref="TRZ229:TSB229"/>
    <mergeCell ref="TSC229:TSE229"/>
    <mergeCell ref="TSF229:TSH229"/>
    <mergeCell ref="TSI229:TSK229"/>
    <mergeCell ref="TSL229:TSN229"/>
    <mergeCell ref="TSO229:TSQ229"/>
    <mergeCell ref="TRH229:TRJ229"/>
    <mergeCell ref="TRK229:TRM229"/>
    <mergeCell ref="TRN229:TRP229"/>
    <mergeCell ref="TRQ229:TRS229"/>
    <mergeCell ref="TRT229:TRV229"/>
    <mergeCell ref="TRW229:TRY229"/>
    <mergeCell ref="TUT229:TUV229"/>
    <mergeCell ref="TUW229:TUY229"/>
    <mergeCell ref="TUZ229:TVB229"/>
    <mergeCell ref="TVC229:TVE229"/>
    <mergeCell ref="TVF229:TVH229"/>
    <mergeCell ref="TVI229:TVK229"/>
    <mergeCell ref="TUB229:TUD229"/>
    <mergeCell ref="TUE229:TUG229"/>
    <mergeCell ref="TUH229:TUJ229"/>
    <mergeCell ref="TUK229:TUM229"/>
    <mergeCell ref="TUN229:TUP229"/>
    <mergeCell ref="TUQ229:TUS229"/>
    <mergeCell ref="TTJ229:TTL229"/>
    <mergeCell ref="TTM229:TTO229"/>
    <mergeCell ref="TTP229:TTR229"/>
    <mergeCell ref="TTS229:TTU229"/>
    <mergeCell ref="TTV229:TTX229"/>
    <mergeCell ref="TTY229:TUA229"/>
    <mergeCell ref="TWV229:TWX229"/>
    <mergeCell ref="TWY229:TXA229"/>
    <mergeCell ref="TXB229:TXD229"/>
    <mergeCell ref="TXE229:TXG229"/>
    <mergeCell ref="TXH229:TXJ229"/>
    <mergeCell ref="TXK229:TXM229"/>
    <mergeCell ref="TWD229:TWF229"/>
    <mergeCell ref="TWG229:TWI229"/>
    <mergeCell ref="TWJ229:TWL229"/>
    <mergeCell ref="TWM229:TWO229"/>
    <mergeCell ref="TWP229:TWR229"/>
    <mergeCell ref="TWS229:TWU229"/>
    <mergeCell ref="TVL229:TVN229"/>
    <mergeCell ref="TVO229:TVQ229"/>
    <mergeCell ref="TVR229:TVT229"/>
    <mergeCell ref="TVU229:TVW229"/>
    <mergeCell ref="TVX229:TVZ229"/>
    <mergeCell ref="TWA229:TWC229"/>
    <mergeCell ref="TYX229:TYZ229"/>
    <mergeCell ref="TZA229:TZC229"/>
    <mergeCell ref="TZD229:TZF229"/>
    <mergeCell ref="TZG229:TZI229"/>
    <mergeCell ref="TZJ229:TZL229"/>
    <mergeCell ref="TZM229:TZO229"/>
    <mergeCell ref="TYF229:TYH229"/>
    <mergeCell ref="TYI229:TYK229"/>
    <mergeCell ref="TYL229:TYN229"/>
    <mergeCell ref="TYO229:TYQ229"/>
    <mergeCell ref="TYR229:TYT229"/>
    <mergeCell ref="TYU229:TYW229"/>
    <mergeCell ref="TXN229:TXP229"/>
    <mergeCell ref="TXQ229:TXS229"/>
    <mergeCell ref="TXT229:TXV229"/>
    <mergeCell ref="TXW229:TXY229"/>
    <mergeCell ref="TXZ229:TYB229"/>
    <mergeCell ref="TYC229:TYE229"/>
    <mergeCell ref="UAZ229:UBB229"/>
    <mergeCell ref="UBC229:UBE229"/>
    <mergeCell ref="UBF229:UBH229"/>
    <mergeCell ref="UBI229:UBK229"/>
    <mergeCell ref="UBL229:UBN229"/>
    <mergeCell ref="UBO229:UBQ229"/>
    <mergeCell ref="UAH229:UAJ229"/>
    <mergeCell ref="UAK229:UAM229"/>
    <mergeCell ref="UAN229:UAP229"/>
    <mergeCell ref="UAQ229:UAS229"/>
    <mergeCell ref="UAT229:UAV229"/>
    <mergeCell ref="UAW229:UAY229"/>
    <mergeCell ref="TZP229:TZR229"/>
    <mergeCell ref="TZS229:TZU229"/>
    <mergeCell ref="TZV229:TZX229"/>
    <mergeCell ref="TZY229:UAA229"/>
    <mergeCell ref="UAB229:UAD229"/>
    <mergeCell ref="UAE229:UAG229"/>
    <mergeCell ref="UDB229:UDD229"/>
    <mergeCell ref="UDE229:UDG229"/>
    <mergeCell ref="UDH229:UDJ229"/>
    <mergeCell ref="UDK229:UDM229"/>
    <mergeCell ref="UDN229:UDP229"/>
    <mergeCell ref="UDQ229:UDS229"/>
    <mergeCell ref="UCJ229:UCL229"/>
    <mergeCell ref="UCM229:UCO229"/>
    <mergeCell ref="UCP229:UCR229"/>
    <mergeCell ref="UCS229:UCU229"/>
    <mergeCell ref="UCV229:UCX229"/>
    <mergeCell ref="UCY229:UDA229"/>
    <mergeCell ref="UBR229:UBT229"/>
    <mergeCell ref="UBU229:UBW229"/>
    <mergeCell ref="UBX229:UBZ229"/>
    <mergeCell ref="UCA229:UCC229"/>
    <mergeCell ref="UCD229:UCF229"/>
    <mergeCell ref="UCG229:UCI229"/>
    <mergeCell ref="UFD229:UFF229"/>
    <mergeCell ref="UFG229:UFI229"/>
    <mergeCell ref="UFJ229:UFL229"/>
    <mergeCell ref="UFM229:UFO229"/>
    <mergeCell ref="UFP229:UFR229"/>
    <mergeCell ref="UFS229:UFU229"/>
    <mergeCell ref="UEL229:UEN229"/>
    <mergeCell ref="UEO229:UEQ229"/>
    <mergeCell ref="UER229:UET229"/>
    <mergeCell ref="UEU229:UEW229"/>
    <mergeCell ref="UEX229:UEZ229"/>
    <mergeCell ref="UFA229:UFC229"/>
    <mergeCell ref="UDT229:UDV229"/>
    <mergeCell ref="UDW229:UDY229"/>
    <mergeCell ref="UDZ229:UEB229"/>
    <mergeCell ref="UEC229:UEE229"/>
    <mergeCell ref="UEF229:UEH229"/>
    <mergeCell ref="UEI229:UEK229"/>
    <mergeCell ref="UHF229:UHH229"/>
    <mergeCell ref="UHI229:UHK229"/>
    <mergeCell ref="UHL229:UHN229"/>
    <mergeCell ref="UHO229:UHQ229"/>
    <mergeCell ref="UHR229:UHT229"/>
    <mergeCell ref="UHU229:UHW229"/>
    <mergeCell ref="UGN229:UGP229"/>
    <mergeCell ref="UGQ229:UGS229"/>
    <mergeCell ref="UGT229:UGV229"/>
    <mergeCell ref="UGW229:UGY229"/>
    <mergeCell ref="UGZ229:UHB229"/>
    <mergeCell ref="UHC229:UHE229"/>
    <mergeCell ref="UFV229:UFX229"/>
    <mergeCell ref="UFY229:UGA229"/>
    <mergeCell ref="UGB229:UGD229"/>
    <mergeCell ref="UGE229:UGG229"/>
    <mergeCell ref="UGH229:UGJ229"/>
    <mergeCell ref="UGK229:UGM229"/>
    <mergeCell ref="UJH229:UJJ229"/>
    <mergeCell ref="UJK229:UJM229"/>
    <mergeCell ref="UJN229:UJP229"/>
    <mergeCell ref="UJQ229:UJS229"/>
    <mergeCell ref="UJT229:UJV229"/>
    <mergeCell ref="UJW229:UJY229"/>
    <mergeCell ref="UIP229:UIR229"/>
    <mergeCell ref="UIS229:UIU229"/>
    <mergeCell ref="UIV229:UIX229"/>
    <mergeCell ref="UIY229:UJA229"/>
    <mergeCell ref="UJB229:UJD229"/>
    <mergeCell ref="UJE229:UJG229"/>
    <mergeCell ref="UHX229:UHZ229"/>
    <mergeCell ref="UIA229:UIC229"/>
    <mergeCell ref="UID229:UIF229"/>
    <mergeCell ref="UIG229:UII229"/>
    <mergeCell ref="UIJ229:UIL229"/>
    <mergeCell ref="UIM229:UIO229"/>
    <mergeCell ref="ULJ229:ULL229"/>
    <mergeCell ref="ULM229:ULO229"/>
    <mergeCell ref="ULP229:ULR229"/>
    <mergeCell ref="ULS229:ULU229"/>
    <mergeCell ref="ULV229:ULX229"/>
    <mergeCell ref="ULY229:UMA229"/>
    <mergeCell ref="UKR229:UKT229"/>
    <mergeCell ref="UKU229:UKW229"/>
    <mergeCell ref="UKX229:UKZ229"/>
    <mergeCell ref="ULA229:ULC229"/>
    <mergeCell ref="ULD229:ULF229"/>
    <mergeCell ref="ULG229:ULI229"/>
    <mergeCell ref="UJZ229:UKB229"/>
    <mergeCell ref="UKC229:UKE229"/>
    <mergeCell ref="UKF229:UKH229"/>
    <mergeCell ref="UKI229:UKK229"/>
    <mergeCell ref="UKL229:UKN229"/>
    <mergeCell ref="UKO229:UKQ229"/>
    <mergeCell ref="UNL229:UNN229"/>
    <mergeCell ref="UNO229:UNQ229"/>
    <mergeCell ref="UNR229:UNT229"/>
    <mergeCell ref="UNU229:UNW229"/>
    <mergeCell ref="UNX229:UNZ229"/>
    <mergeCell ref="UOA229:UOC229"/>
    <mergeCell ref="UMT229:UMV229"/>
    <mergeCell ref="UMW229:UMY229"/>
    <mergeCell ref="UMZ229:UNB229"/>
    <mergeCell ref="UNC229:UNE229"/>
    <mergeCell ref="UNF229:UNH229"/>
    <mergeCell ref="UNI229:UNK229"/>
    <mergeCell ref="UMB229:UMD229"/>
    <mergeCell ref="UME229:UMG229"/>
    <mergeCell ref="UMH229:UMJ229"/>
    <mergeCell ref="UMK229:UMM229"/>
    <mergeCell ref="UMN229:UMP229"/>
    <mergeCell ref="UMQ229:UMS229"/>
    <mergeCell ref="UPN229:UPP229"/>
    <mergeCell ref="UPQ229:UPS229"/>
    <mergeCell ref="UPT229:UPV229"/>
    <mergeCell ref="UPW229:UPY229"/>
    <mergeCell ref="UPZ229:UQB229"/>
    <mergeCell ref="UQC229:UQE229"/>
    <mergeCell ref="UOV229:UOX229"/>
    <mergeCell ref="UOY229:UPA229"/>
    <mergeCell ref="UPB229:UPD229"/>
    <mergeCell ref="UPE229:UPG229"/>
    <mergeCell ref="UPH229:UPJ229"/>
    <mergeCell ref="UPK229:UPM229"/>
    <mergeCell ref="UOD229:UOF229"/>
    <mergeCell ref="UOG229:UOI229"/>
    <mergeCell ref="UOJ229:UOL229"/>
    <mergeCell ref="UOM229:UOO229"/>
    <mergeCell ref="UOP229:UOR229"/>
    <mergeCell ref="UOS229:UOU229"/>
    <mergeCell ref="URP229:URR229"/>
    <mergeCell ref="URS229:URU229"/>
    <mergeCell ref="URV229:URX229"/>
    <mergeCell ref="URY229:USA229"/>
    <mergeCell ref="USB229:USD229"/>
    <mergeCell ref="USE229:USG229"/>
    <mergeCell ref="UQX229:UQZ229"/>
    <mergeCell ref="URA229:URC229"/>
    <mergeCell ref="URD229:URF229"/>
    <mergeCell ref="URG229:URI229"/>
    <mergeCell ref="URJ229:URL229"/>
    <mergeCell ref="URM229:URO229"/>
    <mergeCell ref="UQF229:UQH229"/>
    <mergeCell ref="UQI229:UQK229"/>
    <mergeCell ref="UQL229:UQN229"/>
    <mergeCell ref="UQO229:UQQ229"/>
    <mergeCell ref="UQR229:UQT229"/>
    <mergeCell ref="UQU229:UQW229"/>
    <mergeCell ref="UTR229:UTT229"/>
    <mergeCell ref="UTU229:UTW229"/>
    <mergeCell ref="UTX229:UTZ229"/>
    <mergeCell ref="UUA229:UUC229"/>
    <mergeCell ref="UUD229:UUF229"/>
    <mergeCell ref="UUG229:UUI229"/>
    <mergeCell ref="USZ229:UTB229"/>
    <mergeCell ref="UTC229:UTE229"/>
    <mergeCell ref="UTF229:UTH229"/>
    <mergeCell ref="UTI229:UTK229"/>
    <mergeCell ref="UTL229:UTN229"/>
    <mergeCell ref="UTO229:UTQ229"/>
    <mergeCell ref="USH229:USJ229"/>
    <mergeCell ref="USK229:USM229"/>
    <mergeCell ref="USN229:USP229"/>
    <mergeCell ref="USQ229:USS229"/>
    <mergeCell ref="UST229:USV229"/>
    <mergeCell ref="USW229:USY229"/>
    <mergeCell ref="UVT229:UVV229"/>
    <mergeCell ref="UVW229:UVY229"/>
    <mergeCell ref="UVZ229:UWB229"/>
    <mergeCell ref="UWC229:UWE229"/>
    <mergeCell ref="UWF229:UWH229"/>
    <mergeCell ref="UWI229:UWK229"/>
    <mergeCell ref="UVB229:UVD229"/>
    <mergeCell ref="UVE229:UVG229"/>
    <mergeCell ref="UVH229:UVJ229"/>
    <mergeCell ref="UVK229:UVM229"/>
    <mergeCell ref="UVN229:UVP229"/>
    <mergeCell ref="UVQ229:UVS229"/>
    <mergeCell ref="UUJ229:UUL229"/>
    <mergeCell ref="UUM229:UUO229"/>
    <mergeCell ref="UUP229:UUR229"/>
    <mergeCell ref="UUS229:UUU229"/>
    <mergeCell ref="UUV229:UUX229"/>
    <mergeCell ref="UUY229:UVA229"/>
    <mergeCell ref="UXV229:UXX229"/>
    <mergeCell ref="UXY229:UYA229"/>
    <mergeCell ref="UYB229:UYD229"/>
    <mergeCell ref="UYE229:UYG229"/>
    <mergeCell ref="UYH229:UYJ229"/>
    <mergeCell ref="UYK229:UYM229"/>
    <mergeCell ref="UXD229:UXF229"/>
    <mergeCell ref="UXG229:UXI229"/>
    <mergeCell ref="UXJ229:UXL229"/>
    <mergeCell ref="UXM229:UXO229"/>
    <mergeCell ref="UXP229:UXR229"/>
    <mergeCell ref="UXS229:UXU229"/>
    <mergeCell ref="UWL229:UWN229"/>
    <mergeCell ref="UWO229:UWQ229"/>
    <mergeCell ref="UWR229:UWT229"/>
    <mergeCell ref="UWU229:UWW229"/>
    <mergeCell ref="UWX229:UWZ229"/>
    <mergeCell ref="UXA229:UXC229"/>
    <mergeCell ref="UZX229:UZZ229"/>
    <mergeCell ref="VAA229:VAC229"/>
    <mergeCell ref="VAD229:VAF229"/>
    <mergeCell ref="VAG229:VAI229"/>
    <mergeCell ref="VAJ229:VAL229"/>
    <mergeCell ref="VAM229:VAO229"/>
    <mergeCell ref="UZF229:UZH229"/>
    <mergeCell ref="UZI229:UZK229"/>
    <mergeCell ref="UZL229:UZN229"/>
    <mergeCell ref="UZO229:UZQ229"/>
    <mergeCell ref="UZR229:UZT229"/>
    <mergeCell ref="UZU229:UZW229"/>
    <mergeCell ref="UYN229:UYP229"/>
    <mergeCell ref="UYQ229:UYS229"/>
    <mergeCell ref="UYT229:UYV229"/>
    <mergeCell ref="UYW229:UYY229"/>
    <mergeCell ref="UYZ229:UZB229"/>
    <mergeCell ref="UZC229:UZE229"/>
    <mergeCell ref="VBZ229:VCB229"/>
    <mergeCell ref="VCC229:VCE229"/>
    <mergeCell ref="VCF229:VCH229"/>
    <mergeCell ref="VCI229:VCK229"/>
    <mergeCell ref="VCL229:VCN229"/>
    <mergeCell ref="VCO229:VCQ229"/>
    <mergeCell ref="VBH229:VBJ229"/>
    <mergeCell ref="VBK229:VBM229"/>
    <mergeCell ref="VBN229:VBP229"/>
    <mergeCell ref="VBQ229:VBS229"/>
    <mergeCell ref="VBT229:VBV229"/>
    <mergeCell ref="VBW229:VBY229"/>
    <mergeCell ref="VAP229:VAR229"/>
    <mergeCell ref="VAS229:VAU229"/>
    <mergeCell ref="VAV229:VAX229"/>
    <mergeCell ref="VAY229:VBA229"/>
    <mergeCell ref="VBB229:VBD229"/>
    <mergeCell ref="VBE229:VBG229"/>
    <mergeCell ref="VEB229:VED229"/>
    <mergeCell ref="VEE229:VEG229"/>
    <mergeCell ref="VEH229:VEJ229"/>
    <mergeCell ref="VEK229:VEM229"/>
    <mergeCell ref="VEN229:VEP229"/>
    <mergeCell ref="VEQ229:VES229"/>
    <mergeCell ref="VDJ229:VDL229"/>
    <mergeCell ref="VDM229:VDO229"/>
    <mergeCell ref="VDP229:VDR229"/>
    <mergeCell ref="VDS229:VDU229"/>
    <mergeCell ref="VDV229:VDX229"/>
    <mergeCell ref="VDY229:VEA229"/>
    <mergeCell ref="VCR229:VCT229"/>
    <mergeCell ref="VCU229:VCW229"/>
    <mergeCell ref="VCX229:VCZ229"/>
    <mergeCell ref="VDA229:VDC229"/>
    <mergeCell ref="VDD229:VDF229"/>
    <mergeCell ref="VDG229:VDI229"/>
    <mergeCell ref="VGD229:VGF229"/>
    <mergeCell ref="VGG229:VGI229"/>
    <mergeCell ref="VGJ229:VGL229"/>
    <mergeCell ref="VGM229:VGO229"/>
    <mergeCell ref="VGP229:VGR229"/>
    <mergeCell ref="VGS229:VGU229"/>
    <mergeCell ref="VFL229:VFN229"/>
    <mergeCell ref="VFO229:VFQ229"/>
    <mergeCell ref="VFR229:VFT229"/>
    <mergeCell ref="VFU229:VFW229"/>
    <mergeCell ref="VFX229:VFZ229"/>
    <mergeCell ref="VGA229:VGC229"/>
    <mergeCell ref="VET229:VEV229"/>
    <mergeCell ref="VEW229:VEY229"/>
    <mergeCell ref="VEZ229:VFB229"/>
    <mergeCell ref="VFC229:VFE229"/>
    <mergeCell ref="VFF229:VFH229"/>
    <mergeCell ref="VFI229:VFK229"/>
    <mergeCell ref="VIF229:VIH229"/>
    <mergeCell ref="VII229:VIK229"/>
    <mergeCell ref="VIL229:VIN229"/>
    <mergeCell ref="VIO229:VIQ229"/>
    <mergeCell ref="VIR229:VIT229"/>
    <mergeCell ref="VIU229:VIW229"/>
    <mergeCell ref="VHN229:VHP229"/>
    <mergeCell ref="VHQ229:VHS229"/>
    <mergeCell ref="VHT229:VHV229"/>
    <mergeCell ref="VHW229:VHY229"/>
    <mergeCell ref="VHZ229:VIB229"/>
    <mergeCell ref="VIC229:VIE229"/>
    <mergeCell ref="VGV229:VGX229"/>
    <mergeCell ref="VGY229:VHA229"/>
    <mergeCell ref="VHB229:VHD229"/>
    <mergeCell ref="VHE229:VHG229"/>
    <mergeCell ref="VHH229:VHJ229"/>
    <mergeCell ref="VHK229:VHM229"/>
    <mergeCell ref="VKH229:VKJ229"/>
    <mergeCell ref="VKK229:VKM229"/>
    <mergeCell ref="VKN229:VKP229"/>
    <mergeCell ref="VKQ229:VKS229"/>
    <mergeCell ref="VKT229:VKV229"/>
    <mergeCell ref="VKW229:VKY229"/>
    <mergeCell ref="VJP229:VJR229"/>
    <mergeCell ref="VJS229:VJU229"/>
    <mergeCell ref="VJV229:VJX229"/>
    <mergeCell ref="VJY229:VKA229"/>
    <mergeCell ref="VKB229:VKD229"/>
    <mergeCell ref="VKE229:VKG229"/>
    <mergeCell ref="VIX229:VIZ229"/>
    <mergeCell ref="VJA229:VJC229"/>
    <mergeCell ref="VJD229:VJF229"/>
    <mergeCell ref="VJG229:VJI229"/>
    <mergeCell ref="VJJ229:VJL229"/>
    <mergeCell ref="VJM229:VJO229"/>
    <mergeCell ref="VMJ229:VML229"/>
    <mergeCell ref="VMM229:VMO229"/>
    <mergeCell ref="VMP229:VMR229"/>
    <mergeCell ref="VMS229:VMU229"/>
    <mergeCell ref="VMV229:VMX229"/>
    <mergeCell ref="VMY229:VNA229"/>
    <mergeCell ref="VLR229:VLT229"/>
    <mergeCell ref="VLU229:VLW229"/>
    <mergeCell ref="VLX229:VLZ229"/>
    <mergeCell ref="VMA229:VMC229"/>
    <mergeCell ref="VMD229:VMF229"/>
    <mergeCell ref="VMG229:VMI229"/>
    <mergeCell ref="VKZ229:VLB229"/>
    <mergeCell ref="VLC229:VLE229"/>
    <mergeCell ref="VLF229:VLH229"/>
    <mergeCell ref="VLI229:VLK229"/>
    <mergeCell ref="VLL229:VLN229"/>
    <mergeCell ref="VLO229:VLQ229"/>
    <mergeCell ref="VOL229:VON229"/>
    <mergeCell ref="VOO229:VOQ229"/>
    <mergeCell ref="VOR229:VOT229"/>
    <mergeCell ref="VOU229:VOW229"/>
    <mergeCell ref="VOX229:VOZ229"/>
    <mergeCell ref="VPA229:VPC229"/>
    <mergeCell ref="VNT229:VNV229"/>
    <mergeCell ref="VNW229:VNY229"/>
    <mergeCell ref="VNZ229:VOB229"/>
    <mergeCell ref="VOC229:VOE229"/>
    <mergeCell ref="VOF229:VOH229"/>
    <mergeCell ref="VOI229:VOK229"/>
    <mergeCell ref="VNB229:VND229"/>
    <mergeCell ref="VNE229:VNG229"/>
    <mergeCell ref="VNH229:VNJ229"/>
    <mergeCell ref="VNK229:VNM229"/>
    <mergeCell ref="VNN229:VNP229"/>
    <mergeCell ref="VNQ229:VNS229"/>
    <mergeCell ref="VQN229:VQP229"/>
    <mergeCell ref="VQQ229:VQS229"/>
    <mergeCell ref="VQT229:VQV229"/>
    <mergeCell ref="VQW229:VQY229"/>
    <mergeCell ref="VQZ229:VRB229"/>
    <mergeCell ref="VRC229:VRE229"/>
    <mergeCell ref="VPV229:VPX229"/>
    <mergeCell ref="VPY229:VQA229"/>
    <mergeCell ref="VQB229:VQD229"/>
    <mergeCell ref="VQE229:VQG229"/>
    <mergeCell ref="VQH229:VQJ229"/>
    <mergeCell ref="VQK229:VQM229"/>
    <mergeCell ref="VPD229:VPF229"/>
    <mergeCell ref="VPG229:VPI229"/>
    <mergeCell ref="VPJ229:VPL229"/>
    <mergeCell ref="VPM229:VPO229"/>
    <mergeCell ref="VPP229:VPR229"/>
    <mergeCell ref="VPS229:VPU229"/>
    <mergeCell ref="VSP229:VSR229"/>
    <mergeCell ref="VSS229:VSU229"/>
    <mergeCell ref="VSV229:VSX229"/>
    <mergeCell ref="VSY229:VTA229"/>
    <mergeCell ref="VTB229:VTD229"/>
    <mergeCell ref="VTE229:VTG229"/>
    <mergeCell ref="VRX229:VRZ229"/>
    <mergeCell ref="VSA229:VSC229"/>
    <mergeCell ref="VSD229:VSF229"/>
    <mergeCell ref="VSG229:VSI229"/>
    <mergeCell ref="VSJ229:VSL229"/>
    <mergeCell ref="VSM229:VSO229"/>
    <mergeCell ref="VRF229:VRH229"/>
    <mergeCell ref="VRI229:VRK229"/>
    <mergeCell ref="VRL229:VRN229"/>
    <mergeCell ref="VRO229:VRQ229"/>
    <mergeCell ref="VRR229:VRT229"/>
    <mergeCell ref="VRU229:VRW229"/>
    <mergeCell ref="VUR229:VUT229"/>
    <mergeCell ref="VUU229:VUW229"/>
    <mergeCell ref="VUX229:VUZ229"/>
    <mergeCell ref="VVA229:VVC229"/>
    <mergeCell ref="VVD229:VVF229"/>
    <mergeCell ref="VVG229:VVI229"/>
    <mergeCell ref="VTZ229:VUB229"/>
    <mergeCell ref="VUC229:VUE229"/>
    <mergeCell ref="VUF229:VUH229"/>
    <mergeCell ref="VUI229:VUK229"/>
    <mergeCell ref="VUL229:VUN229"/>
    <mergeCell ref="VUO229:VUQ229"/>
    <mergeCell ref="VTH229:VTJ229"/>
    <mergeCell ref="VTK229:VTM229"/>
    <mergeCell ref="VTN229:VTP229"/>
    <mergeCell ref="VTQ229:VTS229"/>
    <mergeCell ref="VTT229:VTV229"/>
    <mergeCell ref="VTW229:VTY229"/>
    <mergeCell ref="VWT229:VWV229"/>
    <mergeCell ref="VWW229:VWY229"/>
    <mergeCell ref="VWZ229:VXB229"/>
    <mergeCell ref="VXC229:VXE229"/>
    <mergeCell ref="VXF229:VXH229"/>
    <mergeCell ref="VXI229:VXK229"/>
    <mergeCell ref="VWB229:VWD229"/>
    <mergeCell ref="VWE229:VWG229"/>
    <mergeCell ref="VWH229:VWJ229"/>
    <mergeCell ref="VWK229:VWM229"/>
    <mergeCell ref="VWN229:VWP229"/>
    <mergeCell ref="VWQ229:VWS229"/>
    <mergeCell ref="VVJ229:VVL229"/>
    <mergeCell ref="VVM229:VVO229"/>
    <mergeCell ref="VVP229:VVR229"/>
    <mergeCell ref="VVS229:VVU229"/>
    <mergeCell ref="VVV229:VVX229"/>
    <mergeCell ref="VVY229:VWA229"/>
    <mergeCell ref="VYV229:VYX229"/>
    <mergeCell ref="VYY229:VZA229"/>
    <mergeCell ref="VZB229:VZD229"/>
    <mergeCell ref="VZE229:VZG229"/>
    <mergeCell ref="VZH229:VZJ229"/>
    <mergeCell ref="VZK229:VZM229"/>
    <mergeCell ref="VYD229:VYF229"/>
    <mergeCell ref="VYG229:VYI229"/>
    <mergeCell ref="VYJ229:VYL229"/>
    <mergeCell ref="VYM229:VYO229"/>
    <mergeCell ref="VYP229:VYR229"/>
    <mergeCell ref="VYS229:VYU229"/>
    <mergeCell ref="VXL229:VXN229"/>
    <mergeCell ref="VXO229:VXQ229"/>
    <mergeCell ref="VXR229:VXT229"/>
    <mergeCell ref="VXU229:VXW229"/>
    <mergeCell ref="VXX229:VXZ229"/>
    <mergeCell ref="VYA229:VYC229"/>
    <mergeCell ref="WAX229:WAZ229"/>
    <mergeCell ref="WBA229:WBC229"/>
    <mergeCell ref="WBD229:WBF229"/>
    <mergeCell ref="WBG229:WBI229"/>
    <mergeCell ref="WBJ229:WBL229"/>
    <mergeCell ref="WBM229:WBO229"/>
    <mergeCell ref="WAF229:WAH229"/>
    <mergeCell ref="WAI229:WAK229"/>
    <mergeCell ref="WAL229:WAN229"/>
    <mergeCell ref="WAO229:WAQ229"/>
    <mergeCell ref="WAR229:WAT229"/>
    <mergeCell ref="WAU229:WAW229"/>
    <mergeCell ref="VZN229:VZP229"/>
    <mergeCell ref="VZQ229:VZS229"/>
    <mergeCell ref="VZT229:VZV229"/>
    <mergeCell ref="VZW229:VZY229"/>
    <mergeCell ref="VZZ229:WAB229"/>
    <mergeCell ref="WAC229:WAE229"/>
    <mergeCell ref="WCZ229:WDB229"/>
    <mergeCell ref="WDC229:WDE229"/>
    <mergeCell ref="WDF229:WDH229"/>
    <mergeCell ref="WDI229:WDK229"/>
    <mergeCell ref="WDL229:WDN229"/>
    <mergeCell ref="WDO229:WDQ229"/>
    <mergeCell ref="WCH229:WCJ229"/>
    <mergeCell ref="WCK229:WCM229"/>
    <mergeCell ref="WCN229:WCP229"/>
    <mergeCell ref="WCQ229:WCS229"/>
    <mergeCell ref="WCT229:WCV229"/>
    <mergeCell ref="WCW229:WCY229"/>
    <mergeCell ref="WBP229:WBR229"/>
    <mergeCell ref="WBS229:WBU229"/>
    <mergeCell ref="WBV229:WBX229"/>
    <mergeCell ref="WBY229:WCA229"/>
    <mergeCell ref="WCB229:WCD229"/>
    <mergeCell ref="WCE229:WCG229"/>
    <mergeCell ref="WFB229:WFD229"/>
    <mergeCell ref="WFE229:WFG229"/>
    <mergeCell ref="WFH229:WFJ229"/>
    <mergeCell ref="WFK229:WFM229"/>
    <mergeCell ref="WFN229:WFP229"/>
    <mergeCell ref="WFQ229:WFS229"/>
    <mergeCell ref="WEJ229:WEL229"/>
    <mergeCell ref="WEM229:WEO229"/>
    <mergeCell ref="WEP229:WER229"/>
    <mergeCell ref="WES229:WEU229"/>
    <mergeCell ref="WEV229:WEX229"/>
    <mergeCell ref="WEY229:WFA229"/>
    <mergeCell ref="WDR229:WDT229"/>
    <mergeCell ref="WDU229:WDW229"/>
    <mergeCell ref="WDX229:WDZ229"/>
    <mergeCell ref="WEA229:WEC229"/>
    <mergeCell ref="WED229:WEF229"/>
    <mergeCell ref="WEG229:WEI229"/>
    <mergeCell ref="WHD229:WHF229"/>
    <mergeCell ref="WHG229:WHI229"/>
    <mergeCell ref="WHJ229:WHL229"/>
    <mergeCell ref="WHM229:WHO229"/>
    <mergeCell ref="WHP229:WHR229"/>
    <mergeCell ref="WHS229:WHU229"/>
    <mergeCell ref="WGL229:WGN229"/>
    <mergeCell ref="WGO229:WGQ229"/>
    <mergeCell ref="WGR229:WGT229"/>
    <mergeCell ref="WGU229:WGW229"/>
    <mergeCell ref="WGX229:WGZ229"/>
    <mergeCell ref="WHA229:WHC229"/>
    <mergeCell ref="WFT229:WFV229"/>
    <mergeCell ref="WFW229:WFY229"/>
    <mergeCell ref="WFZ229:WGB229"/>
    <mergeCell ref="WGC229:WGE229"/>
    <mergeCell ref="WGF229:WGH229"/>
    <mergeCell ref="WGI229:WGK229"/>
    <mergeCell ref="WJF229:WJH229"/>
    <mergeCell ref="WJI229:WJK229"/>
    <mergeCell ref="WJL229:WJN229"/>
    <mergeCell ref="WJO229:WJQ229"/>
    <mergeCell ref="WJR229:WJT229"/>
    <mergeCell ref="WJU229:WJW229"/>
    <mergeCell ref="WIN229:WIP229"/>
    <mergeCell ref="WIQ229:WIS229"/>
    <mergeCell ref="WIT229:WIV229"/>
    <mergeCell ref="WIW229:WIY229"/>
    <mergeCell ref="WIZ229:WJB229"/>
    <mergeCell ref="WJC229:WJE229"/>
    <mergeCell ref="WHV229:WHX229"/>
    <mergeCell ref="WHY229:WIA229"/>
    <mergeCell ref="WIB229:WID229"/>
    <mergeCell ref="WIE229:WIG229"/>
    <mergeCell ref="WIH229:WIJ229"/>
    <mergeCell ref="WIK229:WIM229"/>
    <mergeCell ref="WLH229:WLJ229"/>
    <mergeCell ref="WLK229:WLM229"/>
    <mergeCell ref="WLN229:WLP229"/>
    <mergeCell ref="WLQ229:WLS229"/>
    <mergeCell ref="WLT229:WLV229"/>
    <mergeCell ref="WLW229:WLY229"/>
    <mergeCell ref="WKP229:WKR229"/>
    <mergeCell ref="WKS229:WKU229"/>
    <mergeCell ref="WKV229:WKX229"/>
    <mergeCell ref="WKY229:WLA229"/>
    <mergeCell ref="WLB229:WLD229"/>
    <mergeCell ref="WLE229:WLG229"/>
    <mergeCell ref="WJX229:WJZ229"/>
    <mergeCell ref="WKA229:WKC229"/>
    <mergeCell ref="WKD229:WKF229"/>
    <mergeCell ref="WKG229:WKI229"/>
    <mergeCell ref="WKJ229:WKL229"/>
    <mergeCell ref="WKM229:WKO229"/>
    <mergeCell ref="WNJ229:WNL229"/>
    <mergeCell ref="WNM229:WNO229"/>
    <mergeCell ref="WNP229:WNR229"/>
    <mergeCell ref="WNS229:WNU229"/>
    <mergeCell ref="WNV229:WNX229"/>
    <mergeCell ref="WNY229:WOA229"/>
    <mergeCell ref="WMR229:WMT229"/>
    <mergeCell ref="WMU229:WMW229"/>
    <mergeCell ref="WMX229:WMZ229"/>
    <mergeCell ref="WNA229:WNC229"/>
    <mergeCell ref="WND229:WNF229"/>
    <mergeCell ref="WNG229:WNI229"/>
    <mergeCell ref="WLZ229:WMB229"/>
    <mergeCell ref="WMC229:WME229"/>
    <mergeCell ref="WMF229:WMH229"/>
    <mergeCell ref="WMI229:WMK229"/>
    <mergeCell ref="WML229:WMN229"/>
    <mergeCell ref="WMO229:WMQ229"/>
    <mergeCell ref="WPL229:WPN229"/>
    <mergeCell ref="WPO229:WPQ229"/>
    <mergeCell ref="WPR229:WPT229"/>
    <mergeCell ref="WPU229:WPW229"/>
    <mergeCell ref="WPX229:WPZ229"/>
    <mergeCell ref="WQA229:WQC229"/>
    <mergeCell ref="WOT229:WOV229"/>
    <mergeCell ref="WOW229:WOY229"/>
    <mergeCell ref="WOZ229:WPB229"/>
    <mergeCell ref="WPC229:WPE229"/>
    <mergeCell ref="WPF229:WPH229"/>
    <mergeCell ref="WPI229:WPK229"/>
    <mergeCell ref="WOB229:WOD229"/>
    <mergeCell ref="WOE229:WOG229"/>
    <mergeCell ref="WOH229:WOJ229"/>
    <mergeCell ref="WOK229:WOM229"/>
    <mergeCell ref="WON229:WOP229"/>
    <mergeCell ref="WOQ229:WOS229"/>
    <mergeCell ref="WRN229:WRP229"/>
    <mergeCell ref="WRQ229:WRS229"/>
    <mergeCell ref="WRT229:WRV229"/>
    <mergeCell ref="WRW229:WRY229"/>
    <mergeCell ref="WRZ229:WSB229"/>
    <mergeCell ref="WSC229:WSE229"/>
    <mergeCell ref="WQV229:WQX229"/>
    <mergeCell ref="WQY229:WRA229"/>
    <mergeCell ref="WRB229:WRD229"/>
    <mergeCell ref="WRE229:WRG229"/>
    <mergeCell ref="WRH229:WRJ229"/>
    <mergeCell ref="WRK229:WRM229"/>
    <mergeCell ref="WQD229:WQF229"/>
    <mergeCell ref="WQG229:WQI229"/>
    <mergeCell ref="WQJ229:WQL229"/>
    <mergeCell ref="WQM229:WQO229"/>
    <mergeCell ref="WQP229:WQR229"/>
    <mergeCell ref="WQS229:WQU229"/>
    <mergeCell ref="WTP229:WTR229"/>
    <mergeCell ref="WTS229:WTU229"/>
    <mergeCell ref="WTV229:WTX229"/>
    <mergeCell ref="WTY229:WUA229"/>
    <mergeCell ref="WUB229:WUD229"/>
    <mergeCell ref="WUE229:WUG229"/>
    <mergeCell ref="WSX229:WSZ229"/>
    <mergeCell ref="WTA229:WTC229"/>
    <mergeCell ref="WTD229:WTF229"/>
    <mergeCell ref="WTG229:WTI229"/>
    <mergeCell ref="WTJ229:WTL229"/>
    <mergeCell ref="WTM229:WTO229"/>
    <mergeCell ref="WSF229:WSH229"/>
    <mergeCell ref="WSI229:WSK229"/>
    <mergeCell ref="WSL229:WSN229"/>
    <mergeCell ref="WSO229:WSQ229"/>
    <mergeCell ref="WSR229:WST229"/>
    <mergeCell ref="WSU229:WSW229"/>
    <mergeCell ref="WVR229:WVT229"/>
    <mergeCell ref="WVU229:WVW229"/>
    <mergeCell ref="WVX229:WVZ229"/>
    <mergeCell ref="WWA229:WWC229"/>
    <mergeCell ref="WWD229:WWF229"/>
    <mergeCell ref="WWG229:WWI229"/>
    <mergeCell ref="WUZ229:WVB229"/>
    <mergeCell ref="WVC229:WVE229"/>
    <mergeCell ref="WVF229:WVH229"/>
    <mergeCell ref="WVI229:WVK229"/>
    <mergeCell ref="WVL229:WVN229"/>
    <mergeCell ref="WVO229:WVQ229"/>
    <mergeCell ref="WUH229:WUJ229"/>
    <mergeCell ref="WUK229:WUM229"/>
    <mergeCell ref="WUN229:WUP229"/>
    <mergeCell ref="WUQ229:WUS229"/>
    <mergeCell ref="WUT229:WUV229"/>
    <mergeCell ref="WUW229:WUY229"/>
    <mergeCell ref="WXT229:WXV229"/>
    <mergeCell ref="WXW229:WXY229"/>
    <mergeCell ref="WXZ229:WYB229"/>
    <mergeCell ref="WYC229:WYE229"/>
    <mergeCell ref="WYF229:WYH229"/>
    <mergeCell ref="WYI229:WYK229"/>
    <mergeCell ref="WXB229:WXD229"/>
    <mergeCell ref="WXE229:WXG229"/>
    <mergeCell ref="WXH229:WXJ229"/>
    <mergeCell ref="WXK229:WXM229"/>
    <mergeCell ref="WXN229:WXP229"/>
    <mergeCell ref="WXQ229:WXS229"/>
    <mergeCell ref="WWJ229:WWL229"/>
    <mergeCell ref="WWM229:WWO229"/>
    <mergeCell ref="WWP229:WWR229"/>
    <mergeCell ref="WWS229:WWU229"/>
    <mergeCell ref="WWV229:WWX229"/>
    <mergeCell ref="WWY229:WXA229"/>
    <mergeCell ref="WZV229:WZX229"/>
    <mergeCell ref="WZY229:XAA229"/>
    <mergeCell ref="XAB229:XAD229"/>
    <mergeCell ref="XAE229:XAG229"/>
    <mergeCell ref="XAH229:XAJ229"/>
    <mergeCell ref="XAK229:XAM229"/>
    <mergeCell ref="WZD229:WZF229"/>
    <mergeCell ref="WZG229:WZI229"/>
    <mergeCell ref="WZJ229:WZL229"/>
    <mergeCell ref="WZM229:WZO229"/>
    <mergeCell ref="WZP229:WZR229"/>
    <mergeCell ref="WZS229:WZU229"/>
    <mergeCell ref="WYL229:WYN229"/>
    <mergeCell ref="WYO229:WYQ229"/>
    <mergeCell ref="WYR229:WYT229"/>
    <mergeCell ref="WYU229:WYW229"/>
    <mergeCell ref="WYX229:WYZ229"/>
    <mergeCell ref="WZA229:WZC229"/>
    <mergeCell ref="XCV229:XCX229"/>
    <mergeCell ref="XCY229:XDA229"/>
    <mergeCell ref="XDB229:XDD229"/>
    <mergeCell ref="XDE229:XDG229"/>
    <mergeCell ref="XBX229:XBZ229"/>
    <mergeCell ref="XCA229:XCC229"/>
    <mergeCell ref="XCD229:XCF229"/>
    <mergeCell ref="XCG229:XCI229"/>
    <mergeCell ref="XCJ229:XCL229"/>
    <mergeCell ref="XCM229:XCO229"/>
    <mergeCell ref="XBF229:XBH229"/>
    <mergeCell ref="XBI229:XBK229"/>
    <mergeCell ref="XBL229:XBN229"/>
    <mergeCell ref="XBO229:XBQ229"/>
    <mergeCell ref="XBR229:XBT229"/>
    <mergeCell ref="XBU229:XBW229"/>
    <mergeCell ref="XAN229:XAP229"/>
    <mergeCell ref="XAQ229:XAS229"/>
    <mergeCell ref="XAT229:XAV229"/>
    <mergeCell ref="XAW229:XAY229"/>
    <mergeCell ref="XAZ229:XBB229"/>
    <mergeCell ref="XBC229:XBE229"/>
    <mergeCell ref="A234:B234"/>
    <mergeCell ref="D234:E234"/>
    <mergeCell ref="A235:H235"/>
    <mergeCell ref="A236:H236"/>
    <mergeCell ref="A238:H238"/>
    <mergeCell ref="A239:H239"/>
    <mergeCell ref="A231:B231"/>
    <mergeCell ref="D231:E231"/>
    <mergeCell ref="A232:B232"/>
    <mergeCell ref="D232:E232"/>
    <mergeCell ref="A233:B233"/>
    <mergeCell ref="D233:E233"/>
    <mergeCell ref="XER229:XET229"/>
    <mergeCell ref="XEU229:XEW229"/>
    <mergeCell ref="XEX229:XEZ229"/>
    <mergeCell ref="XFA229:XFC229"/>
    <mergeCell ref="A230:B230"/>
    <mergeCell ref="D230:E230"/>
    <mergeCell ref="XDZ229:XEB229"/>
    <mergeCell ref="XEC229:XEE229"/>
    <mergeCell ref="XEF229:XEH229"/>
    <mergeCell ref="XEI229:XEK229"/>
    <mergeCell ref="XEL229:XEN229"/>
    <mergeCell ref="XEO229:XEQ229"/>
    <mergeCell ref="XDH229:XDJ229"/>
    <mergeCell ref="XDK229:XDM229"/>
    <mergeCell ref="XDN229:XDP229"/>
    <mergeCell ref="XDQ229:XDS229"/>
    <mergeCell ref="XDT229:XDV229"/>
    <mergeCell ref="XDW229:XDY229"/>
    <mergeCell ref="XCP229:XCR229"/>
    <mergeCell ref="XCS229:XCU229"/>
    <mergeCell ref="A252:B252"/>
    <mergeCell ref="A253:B253"/>
    <mergeCell ref="A254:B254"/>
    <mergeCell ref="A255:H255"/>
    <mergeCell ref="A258:E258"/>
    <mergeCell ref="F258:H258"/>
    <mergeCell ref="A246:B246"/>
    <mergeCell ref="A247:B247"/>
    <mergeCell ref="A248:B248"/>
    <mergeCell ref="A249:B249"/>
    <mergeCell ref="A250:B250"/>
    <mergeCell ref="A251:B251"/>
    <mergeCell ref="A240:H240"/>
    <mergeCell ref="A241:H241"/>
    <mergeCell ref="A242:H242"/>
    <mergeCell ref="A243:H243"/>
    <mergeCell ref="A244:B244"/>
    <mergeCell ref="A245:B245"/>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58"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60">
        <f>F7*1.2</f>
        <v>11175.839999999998</v>
      </c>
      <c r="E7" s="361">
        <f>F7*1.1</f>
        <v>10244.52</v>
      </c>
      <c r="F7" s="361">
        <v>9313.1999999999989</v>
      </c>
      <c r="G7" s="361">
        <f>F7*0.75</f>
        <v>6984.9</v>
      </c>
      <c r="H7" s="362">
        <f>F7*0.5</f>
        <v>4656.5999999999995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436">
        <f>F12*1.2</f>
        <v>12235.679999999998</v>
      </c>
      <c r="E12" s="361">
        <f>F12*1.1</f>
        <v>11216.04</v>
      </c>
      <c r="F12" s="361">
        <v>10196.4</v>
      </c>
      <c r="G12" s="361">
        <f>F12*0.75</f>
        <v>7647.2999999999993</v>
      </c>
      <c r="H12" s="362">
        <f>F12*0.5</f>
        <v>5098.2</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2178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"2ГИС.НОВЫЙ УРЕНГОЙ"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506">
        <v>309.59999999999997</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60">
        <f>F27*1.2</f>
        <v>15652.8</v>
      </c>
      <c r="E27" s="361">
        <f>F27*1.1</f>
        <v>14348.400000000001</v>
      </c>
      <c r="F27" s="361">
        <v>13044</v>
      </c>
      <c r="G27" s="361">
        <f>F27*0.75</f>
        <v>9783</v>
      </c>
      <c r="H27" s="362">
        <f>F27*0.5</f>
        <v>6522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436">
        <f>F32*1.2</f>
        <v>17136</v>
      </c>
      <c r="E32" s="361">
        <f>F32*1.1</f>
        <v>15708.000000000002</v>
      </c>
      <c r="F32" s="361">
        <v>14280</v>
      </c>
      <c r="G32" s="361">
        <f>F32*0.75</f>
        <v>10710</v>
      </c>
      <c r="H32" s="362">
        <f>F32*0.5</f>
        <v>7140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3120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"2ГИС.НОВЫЙ УРЕНГОЙ"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458">
        <v>309.59999999999997</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460"/>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515">
        <f>F48*1.2</f>
        <v>5227.2</v>
      </c>
      <c r="E48" s="515">
        <f>F48*1.1</f>
        <v>4791.6000000000004</v>
      </c>
      <c r="F48" s="515">
        <v>4356</v>
      </c>
      <c r="G48" s="515">
        <f>F48*0.75</f>
        <v>3267</v>
      </c>
      <c r="H48" s="515">
        <f>F48*0.5</f>
        <v>2178</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458">
        <v>264</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60">
        <f>F55*1.2</f>
        <v>13413.6</v>
      </c>
      <c r="E55" s="361">
        <f>F55*1.1</f>
        <v>12295.800000000001</v>
      </c>
      <c r="F55" s="361">
        <v>11178</v>
      </c>
      <c r="G55" s="361">
        <f>F55*0.75</f>
        <v>8383.5</v>
      </c>
      <c r="H55" s="362">
        <f>F55*0.5</f>
        <v>5589</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436">
        <f>F61*1.2</f>
        <v>14688</v>
      </c>
      <c r="E61" s="361">
        <f>F61*1.1</f>
        <v>13464.000000000002</v>
      </c>
      <c r="F61" s="361">
        <v>12240</v>
      </c>
      <c r="G61" s="361">
        <f>F61*0.75</f>
        <v>9180</v>
      </c>
      <c r="H61" s="362">
        <f>F61*0.5</f>
        <v>6120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506">
        <v>309.59999999999997</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1320 до 26400</v>
      </c>
      <c r="E71" s="399"/>
      <c r="F71" s="399"/>
      <c r="G71" s="399"/>
      <c r="H71" s="400"/>
    </row>
    <row r="72" spans="1:8" ht="37.5" customHeight="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411">
        <v>1320</v>
      </c>
      <c r="E72" s="412"/>
      <c r="F72" s="412"/>
      <c r="G72" s="412"/>
      <c r="H72" s="413"/>
    </row>
    <row r="73" spans="1:8" ht="37.5" customHeight="1" x14ac:dyDescent="0.2">
      <c r="A73" s="396" t="s">
        <v>40</v>
      </c>
      <c r="B73" s="397"/>
      <c r="C73" s="410"/>
      <c r="D73" s="337">
        <v>2640</v>
      </c>
      <c r="E73" s="338"/>
      <c r="F73" s="338"/>
      <c r="G73" s="338"/>
      <c r="H73" s="339"/>
    </row>
    <row r="74" spans="1:8" ht="37.5" customHeight="1" x14ac:dyDescent="0.2">
      <c r="A74" s="396" t="s">
        <v>41</v>
      </c>
      <c r="B74" s="397"/>
      <c r="C74" s="410"/>
      <c r="D74" s="337">
        <v>3960</v>
      </c>
      <c r="E74" s="338"/>
      <c r="F74" s="338"/>
      <c r="G74" s="338"/>
      <c r="H74" s="339"/>
    </row>
    <row r="75" spans="1:8" ht="37.5" customHeight="1" x14ac:dyDescent="0.2">
      <c r="A75" s="396" t="s">
        <v>42</v>
      </c>
      <c r="B75" s="397"/>
      <c r="C75" s="410"/>
      <c r="D75" s="337">
        <v>5280</v>
      </c>
      <c r="E75" s="338"/>
      <c r="F75" s="338"/>
      <c r="G75" s="338"/>
      <c r="H75" s="339"/>
    </row>
    <row r="76" spans="1:8" ht="37.5" customHeight="1" x14ac:dyDescent="0.2">
      <c r="A76" s="396" t="s">
        <v>43</v>
      </c>
      <c r="B76" s="397"/>
      <c r="C76" s="410"/>
      <c r="D76" s="337">
        <v>6600</v>
      </c>
      <c r="E76" s="338"/>
      <c r="F76" s="338"/>
      <c r="G76" s="338"/>
      <c r="H76" s="339"/>
    </row>
    <row r="77" spans="1:8" ht="37.5" customHeight="1" x14ac:dyDescent="0.2">
      <c r="A77" s="396" t="s">
        <v>44</v>
      </c>
      <c r="B77" s="397"/>
      <c r="C77" s="410"/>
      <c r="D77" s="337">
        <v>7920</v>
      </c>
      <c r="E77" s="338"/>
      <c r="F77" s="338"/>
      <c r="G77" s="338"/>
      <c r="H77" s="339"/>
    </row>
    <row r="78" spans="1:8" ht="37.5" customHeight="1" x14ac:dyDescent="0.2">
      <c r="A78" s="396" t="s">
        <v>45</v>
      </c>
      <c r="B78" s="397"/>
      <c r="C78" s="410"/>
      <c r="D78" s="337">
        <v>9240</v>
      </c>
      <c r="E78" s="338"/>
      <c r="F78" s="338"/>
      <c r="G78" s="338"/>
      <c r="H78" s="339"/>
    </row>
    <row r="79" spans="1:8" ht="37.5" customHeight="1" x14ac:dyDescent="0.2">
      <c r="A79" s="396" t="s">
        <v>46</v>
      </c>
      <c r="B79" s="397"/>
      <c r="C79" s="410"/>
      <c r="D79" s="337">
        <v>10560</v>
      </c>
      <c r="E79" s="338"/>
      <c r="F79" s="338"/>
      <c r="G79" s="338"/>
      <c r="H79" s="339"/>
    </row>
    <row r="80" spans="1:8" ht="37.5" customHeight="1" x14ac:dyDescent="0.2">
      <c r="A80" s="396" t="s">
        <v>47</v>
      </c>
      <c r="B80" s="397"/>
      <c r="C80" s="410"/>
      <c r="D80" s="337">
        <v>11880</v>
      </c>
      <c r="E80" s="338"/>
      <c r="F80" s="338"/>
      <c r="G80" s="338"/>
      <c r="H80" s="339"/>
    </row>
    <row r="81" spans="1:8" ht="37.5" customHeight="1" x14ac:dyDescent="0.2">
      <c r="A81" s="396" t="s">
        <v>48</v>
      </c>
      <c r="B81" s="397"/>
      <c r="C81" s="410"/>
      <c r="D81" s="337">
        <v>13200</v>
      </c>
      <c r="E81" s="338"/>
      <c r="F81" s="338"/>
      <c r="G81" s="338"/>
      <c r="H81" s="339"/>
    </row>
    <row r="82" spans="1:8" ht="37.5" customHeight="1" x14ac:dyDescent="0.2">
      <c r="A82" s="396" t="s">
        <v>49</v>
      </c>
      <c r="B82" s="397"/>
      <c r="C82" s="410"/>
      <c r="D82" s="337">
        <v>14520</v>
      </c>
      <c r="E82" s="338"/>
      <c r="F82" s="338"/>
      <c r="G82" s="338"/>
      <c r="H82" s="339"/>
    </row>
    <row r="83" spans="1:8" ht="37.5" customHeight="1" x14ac:dyDescent="0.2">
      <c r="A83" s="396" t="s">
        <v>50</v>
      </c>
      <c r="B83" s="397"/>
      <c r="C83" s="410"/>
      <c r="D83" s="337">
        <v>15840</v>
      </c>
      <c r="E83" s="338"/>
      <c r="F83" s="338"/>
      <c r="G83" s="338"/>
      <c r="H83" s="339"/>
    </row>
    <row r="84" spans="1:8" ht="37.5" customHeight="1" x14ac:dyDescent="0.2">
      <c r="A84" s="396" t="s">
        <v>51</v>
      </c>
      <c r="B84" s="397"/>
      <c r="C84" s="410"/>
      <c r="D84" s="337">
        <v>17160</v>
      </c>
      <c r="E84" s="338"/>
      <c r="F84" s="338"/>
      <c r="G84" s="338"/>
      <c r="H84" s="339"/>
    </row>
    <row r="85" spans="1:8" ht="37.5" customHeight="1" x14ac:dyDescent="0.2">
      <c r="A85" s="396" t="s">
        <v>52</v>
      </c>
      <c r="B85" s="397"/>
      <c r="C85" s="410"/>
      <c r="D85" s="337">
        <v>18480</v>
      </c>
      <c r="E85" s="338"/>
      <c r="F85" s="338"/>
      <c r="G85" s="338"/>
      <c r="H85" s="339"/>
    </row>
    <row r="86" spans="1:8" ht="37.5" customHeight="1" x14ac:dyDescent="0.2">
      <c r="A86" s="396" t="s">
        <v>53</v>
      </c>
      <c r="B86" s="397"/>
      <c r="C86" s="410"/>
      <c r="D86" s="337">
        <v>19800</v>
      </c>
      <c r="E86" s="338"/>
      <c r="F86" s="338"/>
      <c r="G86" s="338"/>
      <c r="H86" s="339"/>
    </row>
    <row r="87" spans="1:8" ht="37.5" customHeight="1" x14ac:dyDescent="0.2">
      <c r="A87" s="396" t="s">
        <v>54</v>
      </c>
      <c r="B87" s="397"/>
      <c r="C87" s="410"/>
      <c r="D87" s="337">
        <v>21120</v>
      </c>
      <c r="E87" s="338"/>
      <c r="F87" s="338"/>
      <c r="G87" s="338"/>
      <c r="H87" s="339"/>
    </row>
    <row r="88" spans="1:8" ht="37.5" customHeight="1" x14ac:dyDescent="0.2">
      <c r="A88" s="396" t="s">
        <v>55</v>
      </c>
      <c r="B88" s="397"/>
      <c r="C88" s="410"/>
      <c r="D88" s="337">
        <v>22440</v>
      </c>
      <c r="E88" s="338"/>
      <c r="F88" s="338"/>
      <c r="G88" s="338"/>
      <c r="H88" s="339"/>
    </row>
    <row r="89" spans="1:8" ht="37.5" customHeight="1" x14ac:dyDescent="0.2">
      <c r="A89" s="396" t="s">
        <v>56</v>
      </c>
      <c r="B89" s="397"/>
      <c r="C89" s="410"/>
      <c r="D89" s="337">
        <v>23760</v>
      </c>
      <c r="E89" s="338"/>
      <c r="F89" s="338"/>
      <c r="G89" s="338"/>
      <c r="H89" s="339"/>
    </row>
    <row r="90" spans="1:8" ht="37.5" customHeight="1" x14ac:dyDescent="0.2">
      <c r="A90" s="396" t="s">
        <v>57</v>
      </c>
      <c r="B90" s="397"/>
      <c r="C90" s="410"/>
      <c r="D90" s="337">
        <v>25080</v>
      </c>
      <c r="E90" s="338"/>
      <c r="F90" s="338"/>
      <c r="G90" s="338"/>
      <c r="H90" s="339"/>
    </row>
    <row r="91" spans="1:8" ht="37.5" customHeight="1" thickBot="1" x14ac:dyDescent="0.25">
      <c r="A91" s="396" t="s">
        <v>58</v>
      </c>
      <c r="B91" s="397"/>
      <c r="C91" s="410"/>
      <c r="D91" s="337">
        <v>26400</v>
      </c>
      <c r="E91" s="338"/>
      <c r="F91" s="338"/>
      <c r="G91" s="338"/>
      <c r="H91" s="339"/>
    </row>
    <row r="92" spans="1:8" ht="50.1" customHeight="1" thickBot="1" x14ac:dyDescent="0.25">
      <c r="A92" s="386" t="s">
        <v>59</v>
      </c>
      <c r="B92" s="387"/>
      <c r="C92" s="387"/>
      <c r="D92" s="398" t="str">
        <f>"от "&amp;MIN(D93:D102)&amp;" до "&amp;MAX(D93:D102)</f>
        <v>от 303,6 до 2468,4</v>
      </c>
      <c r="E92" s="399"/>
      <c r="F92" s="399"/>
      <c r="G92" s="399"/>
      <c r="H92" s="400"/>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401">
        <v>824.4</v>
      </c>
      <c r="E93" s="401"/>
      <c r="F93" s="401"/>
      <c r="G93" s="401"/>
      <c r="H93" s="402"/>
    </row>
    <row r="94" spans="1:8" ht="37.5" customHeight="1" x14ac:dyDescent="0.2">
      <c r="A94" s="356"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368">
        <v>303.59999999999997</v>
      </c>
      <c r="E94" s="368"/>
      <c r="F94" s="368"/>
      <c r="G94" s="368"/>
      <c r="H94" s="369"/>
    </row>
    <row r="95" spans="1:8" ht="37.5" customHeight="1" x14ac:dyDescent="0.2">
      <c r="A95" s="356" t="s">
        <v>62</v>
      </c>
      <c r="B95" s="395"/>
      <c r="C95" s="404"/>
      <c r="D95" s="368">
        <v>2468.4</v>
      </c>
      <c r="E95" s="368"/>
      <c r="F95" s="368"/>
      <c r="G95" s="368"/>
      <c r="H95" s="369"/>
    </row>
    <row r="96" spans="1:8" ht="37.5" customHeight="1" x14ac:dyDescent="0.2">
      <c r="A96" s="356" t="s">
        <v>63</v>
      </c>
      <c r="B96" s="395"/>
      <c r="C96" s="404"/>
      <c r="D96" s="368">
        <v>1254</v>
      </c>
      <c r="E96" s="368"/>
      <c r="F96" s="368"/>
      <c r="G96" s="368"/>
      <c r="H96" s="369"/>
    </row>
    <row r="97" spans="1:8" ht="37.5" customHeight="1" x14ac:dyDescent="0.2">
      <c r="A97" s="335" t="s">
        <v>64</v>
      </c>
      <c r="B97" s="336"/>
      <c r="C97" s="404"/>
      <c r="D97" s="368">
        <v>1320</v>
      </c>
      <c r="E97" s="368"/>
      <c r="F97" s="368"/>
      <c r="G97" s="368"/>
      <c r="H97" s="369"/>
    </row>
    <row r="98" spans="1:8" ht="37.5" customHeight="1" x14ac:dyDescent="0.2">
      <c r="A98" s="356" t="s">
        <v>65</v>
      </c>
      <c r="B98" s="395"/>
      <c r="C98" s="404"/>
      <c r="D98" s="368">
        <v>303.59999999999997</v>
      </c>
      <c r="E98" s="368"/>
      <c r="F98" s="368"/>
      <c r="G98" s="368"/>
      <c r="H98" s="369"/>
    </row>
    <row r="99" spans="1:8" ht="37.5" customHeight="1" x14ac:dyDescent="0.2">
      <c r="A99" s="356" t="s">
        <v>66</v>
      </c>
      <c r="B99" s="395"/>
      <c r="C99" s="404"/>
      <c r="D99" s="368">
        <v>303.59999999999997</v>
      </c>
      <c r="E99" s="368"/>
      <c r="F99" s="368"/>
      <c r="G99" s="368"/>
      <c r="H99" s="369"/>
    </row>
    <row r="100" spans="1:8" ht="37.5" customHeight="1" x14ac:dyDescent="0.2">
      <c r="A100" s="356" t="s">
        <v>67</v>
      </c>
      <c r="B100" s="395"/>
      <c r="C100" s="404"/>
      <c r="D100" s="368">
        <v>607.19999999999993</v>
      </c>
      <c r="E100" s="368"/>
      <c r="F100" s="368"/>
      <c r="G100" s="368"/>
      <c r="H100" s="369"/>
    </row>
    <row r="101" spans="1:8" ht="37.5" customHeight="1" x14ac:dyDescent="0.2">
      <c r="A101" s="356" t="s">
        <v>68</v>
      </c>
      <c r="B101" s="395"/>
      <c r="C101" s="404"/>
      <c r="D101" s="368">
        <v>910.8</v>
      </c>
      <c r="E101" s="368"/>
      <c r="F101" s="368"/>
      <c r="G101" s="368"/>
      <c r="H101" s="369"/>
    </row>
    <row r="102" spans="1:8" ht="37.5" customHeight="1" thickBot="1" x14ac:dyDescent="0.25">
      <c r="A102" s="406" t="s">
        <v>69</v>
      </c>
      <c r="B102" s="407"/>
      <c r="C102" s="405"/>
      <c r="D102" s="393">
        <v>1880.3999999999999</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58.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379">
        <v>1980</v>
      </c>
      <c r="E106" s="379"/>
      <c r="F106" s="379"/>
      <c r="G106" s="379"/>
      <c r="H106" s="380"/>
    </row>
    <row r="107" spans="1:8" ht="58.5" customHeight="1" thickBot="1" x14ac:dyDescent="0.25">
      <c r="A107" s="381" t="s">
        <v>74</v>
      </c>
      <c r="B107" s="382"/>
      <c r="C107" s="377"/>
      <c r="D107" s="383" t="s">
        <v>75</v>
      </c>
      <c r="E107" s="384"/>
      <c r="F107" s="384"/>
      <c r="G107" s="384"/>
      <c r="H107" s="385"/>
    </row>
    <row r="108" spans="1:8" ht="58.5" customHeight="1" x14ac:dyDescent="0.2">
      <c r="A108" s="363" t="s">
        <v>76</v>
      </c>
      <c r="B108" s="364"/>
      <c r="C108" s="377"/>
      <c r="D108" s="368">
        <f>D106/4</f>
        <v>495</v>
      </c>
      <c r="E108" s="368"/>
      <c r="F108" s="368"/>
      <c r="G108" s="368"/>
      <c r="H108" s="369"/>
    </row>
    <row r="109" spans="1:8" ht="58.5" customHeight="1" x14ac:dyDescent="0.2">
      <c r="A109" s="363" t="s">
        <v>77</v>
      </c>
      <c r="B109" s="364"/>
      <c r="C109" s="377"/>
      <c r="D109" s="368">
        <f>D106/5</f>
        <v>396</v>
      </c>
      <c r="E109" s="368"/>
      <c r="F109" s="368"/>
      <c r="G109" s="368"/>
      <c r="H109" s="369"/>
    </row>
    <row r="110" spans="1:8" ht="58.5" customHeight="1" x14ac:dyDescent="0.2">
      <c r="A110" s="363" t="s">
        <v>78</v>
      </c>
      <c r="B110" s="364"/>
      <c r="C110" s="377"/>
      <c r="D110" s="368">
        <f>D106/6</f>
        <v>330</v>
      </c>
      <c r="E110" s="368"/>
      <c r="F110" s="368"/>
      <c r="G110" s="368"/>
      <c r="H110" s="369"/>
    </row>
    <row r="111" spans="1:8" ht="58.5" customHeight="1" x14ac:dyDescent="0.2">
      <c r="A111" s="363" t="s">
        <v>79</v>
      </c>
      <c r="B111" s="364"/>
      <c r="C111" s="377"/>
      <c r="D111" s="368">
        <f>D106/7</f>
        <v>282.85714285714283</v>
      </c>
      <c r="E111" s="368"/>
      <c r="F111" s="368"/>
      <c r="G111" s="368"/>
      <c r="H111" s="369"/>
    </row>
    <row r="112" spans="1:8" ht="58.5" customHeight="1" x14ac:dyDescent="0.2">
      <c r="A112" s="363" t="s">
        <v>80</v>
      </c>
      <c r="B112" s="364"/>
      <c r="C112" s="377"/>
      <c r="D112" s="368">
        <f>D106/8</f>
        <v>247.5</v>
      </c>
      <c r="E112" s="368"/>
      <c r="F112" s="368"/>
      <c r="G112" s="368"/>
      <c r="H112" s="369"/>
    </row>
    <row r="113" spans="1:8" ht="58.5" customHeight="1" x14ac:dyDescent="0.2">
      <c r="A113" s="363" t="s">
        <v>81</v>
      </c>
      <c r="B113" s="364"/>
      <c r="C113" s="377"/>
      <c r="D113" s="368">
        <f>D106/9</f>
        <v>220</v>
      </c>
      <c r="E113" s="368"/>
      <c r="F113" s="368"/>
      <c r="G113" s="368"/>
      <c r="H113" s="369"/>
    </row>
    <row r="114" spans="1:8" ht="58.5" customHeight="1" x14ac:dyDescent="0.2">
      <c r="A114" s="363" t="s">
        <v>82</v>
      </c>
      <c r="B114" s="364"/>
      <c r="C114" s="377"/>
      <c r="D114" s="368">
        <f>D106/10</f>
        <v>198</v>
      </c>
      <c r="E114" s="368"/>
      <c r="F114" s="368"/>
      <c r="G114" s="368"/>
      <c r="H114" s="369"/>
    </row>
    <row r="115" spans="1:8" ht="58.5" customHeight="1" thickBot="1" x14ac:dyDescent="0.25">
      <c r="A115" s="374" t="s">
        <v>83</v>
      </c>
      <c r="B115" s="375"/>
      <c r="C115" s="377"/>
      <c r="D115" s="379">
        <v>3084</v>
      </c>
      <c r="E115" s="379"/>
      <c r="F115" s="379"/>
      <c r="G115" s="379"/>
      <c r="H115" s="380"/>
    </row>
    <row r="116" spans="1:8" ht="58.5" customHeight="1" thickBot="1" x14ac:dyDescent="0.25">
      <c r="A116" s="381" t="s">
        <v>74</v>
      </c>
      <c r="B116" s="382"/>
      <c r="C116" s="377"/>
      <c r="D116" s="383" t="s">
        <v>75</v>
      </c>
      <c r="E116" s="384"/>
      <c r="F116" s="384"/>
      <c r="G116" s="384"/>
      <c r="H116" s="385"/>
    </row>
    <row r="117" spans="1:8" ht="58.5" customHeight="1" x14ac:dyDescent="0.2">
      <c r="A117" s="363" t="s">
        <v>76</v>
      </c>
      <c r="B117" s="364"/>
      <c r="C117" s="377"/>
      <c r="D117" s="368">
        <v>771</v>
      </c>
      <c r="E117" s="368"/>
      <c r="F117" s="368"/>
      <c r="G117" s="368"/>
      <c r="H117" s="369"/>
    </row>
    <row r="118" spans="1:8" ht="58.5" customHeight="1" x14ac:dyDescent="0.2">
      <c r="A118" s="363" t="s">
        <v>77</v>
      </c>
      <c r="B118" s="364"/>
      <c r="C118" s="377"/>
      <c r="D118" s="368">
        <v>616.79999999999995</v>
      </c>
      <c r="E118" s="368"/>
      <c r="F118" s="368"/>
      <c r="G118" s="368"/>
      <c r="H118" s="369"/>
    </row>
    <row r="119" spans="1:8" ht="58.5" customHeight="1" x14ac:dyDescent="0.2">
      <c r="A119" s="363" t="s">
        <v>78</v>
      </c>
      <c r="B119" s="364"/>
      <c r="C119" s="377"/>
      <c r="D119" s="368">
        <v>514</v>
      </c>
      <c r="E119" s="368"/>
      <c r="F119" s="368"/>
      <c r="G119" s="368"/>
      <c r="H119" s="369"/>
    </row>
    <row r="120" spans="1:8" ht="58.5" customHeight="1" x14ac:dyDescent="0.2">
      <c r="A120" s="363" t="s">
        <v>79</v>
      </c>
      <c r="B120" s="364"/>
      <c r="C120" s="377"/>
      <c r="D120" s="368">
        <v>440.57142857142861</v>
      </c>
      <c r="E120" s="368"/>
      <c r="F120" s="368"/>
      <c r="G120" s="368"/>
      <c r="H120" s="369"/>
    </row>
    <row r="121" spans="1:8" ht="58.5" customHeight="1" x14ac:dyDescent="0.2">
      <c r="A121" s="363" t="s">
        <v>80</v>
      </c>
      <c r="B121" s="364"/>
      <c r="C121" s="377"/>
      <c r="D121" s="368">
        <v>385.5</v>
      </c>
      <c r="E121" s="368"/>
      <c r="F121" s="368"/>
      <c r="G121" s="368"/>
      <c r="H121" s="369"/>
    </row>
    <row r="122" spans="1:8" ht="58.5" customHeight="1" x14ac:dyDescent="0.2">
      <c r="A122" s="363" t="s">
        <v>81</v>
      </c>
      <c r="B122" s="364"/>
      <c r="C122" s="377"/>
      <c r="D122" s="368">
        <v>342.66666666666663</v>
      </c>
      <c r="E122" s="368"/>
      <c r="F122" s="368"/>
      <c r="G122" s="368"/>
      <c r="H122" s="369"/>
    </row>
    <row r="123" spans="1:8" ht="58.5" customHeight="1" thickBot="1" x14ac:dyDescent="0.25">
      <c r="A123" s="363" t="s">
        <v>82</v>
      </c>
      <c r="B123" s="364"/>
      <c r="C123" s="378"/>
      <c r="D123" s="368">
        <v>308.39999999999998</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353">
        <v>15404.4</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66" t="str">
        <f>"Интернет-площадка 2gis.ru на основе Cправочника организаций "&amp;$C$2&amp;""</f>
        <v>Интернет-площадка 2gis.ru на основе Cправочника организаций "2ГИС.НОВЫЙ УРЕНГОЙ"</v>
      </c>
      <c r="D126" s="360">
        <v>1220.3999999999999</v>
      </c>
      <c r="E126" s="361"/>
      <c r="F126" s="361"/>
      <c r="G126" s="361"/>
      <c r="H126" s="362"/>
    </row>
    <row r="127" spans="1:8" ht="50.1" customHeight="1" x14ac:dyDescent="0.2">
      <c r="A127" s="335" t="s">
        <v>86</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367">
        <v>1650</v>
      </c>
      <c r="E127" s="351"/>
      <c r="F127" s="351"/>
      <c r="G127" s="351"/>
      <c r="H127" s="352"/>
    </row>
    <row r="128" spans="1:8" ht="50.1" customHeight="1" x14ac:dyDescent="0.2">
      <c r="A128" s="335" t="s">
        <v>87</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37">
        <v>5610</v>
      </c>
      <c r="E128" s="338"/>
      <c r="F128" s="338"/>
      <c r="G128" s="338"/>
      <c r="H128" s="339"/>
    </row>
    <row r="129" spans="1:8" ht="50.1" customHeight="1" x14ac:dyDescent="0.2">
      <c r="A129" s="335" t="s">
        <v>88</v>
      </c>
      <c r="B129" s="336"/>
      <c r="C129" s="67" t="str">
        <f>"Интернет-площадка 2gis.ru на основе Cправочника организаций "&amp;$C$2&amp;""</f>
        <v>Интернет-площадка 2gis.ru на основе Cправочника организаций "2ГИС.НОВЫЙ УРЕНГОЙ"</v>
      </c>
      <c r="D129" s="337">
        <v>3728.3999999999996</v>
      </c>
      <c r="E129" s="338"/>
      <c r="F129" s="338"/>
      <c r="G129" s="338"/>
      <c r="H129" s="339"/>
    </row>
    <row r="130" spans="1:8" ht="50.1" customHeight="1" x14ac:dyDescent="0.2">
      <c r="A130" s="335" t="s">
        <v>89</v>
      </c>
      <c r="B130" s="336"/>
      <c r="C130" s="67" t="str">
        <f>"Интернет-площадка 2gis.ru на основе Cправочника организаций "&amp;$C$2&amp;""</f>
        <v>Интернет-площадка 2gis.ru на основе Cправочника организаций "2ГИС.НОВЫЙ УРЕНГОЙ"</v>
      </c>
      <c r="D130" s="337">
        <v>4474.8</v>
      </c>
      <c r="E130" s="338"/>
      <c r="F130" s="338"/>
      <c r="G130" s="338"/>
      <c r="H130" s="339"/>
    </row>
    <row r="131" spans="1:8" ht="50.1" customHeight="1" x14ac:dyDescent="0.2">
      <c r="A131" s="335" t="s">
        <v>90</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37">
        <v>3960</v>
      </c>
      <c r="E131" s="338"/>
      <c r="F131" s="338"/>
      <c r="G131" s="338"/>
      <c r="H131" s="339"/>
    </row>
    <row r="132" spans="1:8" ht="50.1" customHeight="1" x14ac:dyDescent="0.2">
      <c r="A132" s="335" t="s">
        <v>91</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37">
        <v>3662.4</v>
      </c>
      <c r="E132" s="338"/>
      <c r="F132" s="338"/>
      <c r="G132" s="338"/>
      <c r="H132" s="339"/>
    </row>
    <row r="133" spans="1:8" ht="50.1" customHeight="1" x14ac:dyDescent="0.2">
      <c r="A133" s="335" t="s">
        <v>92</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37">
        <v>6871.2</v>
      </c>
      <c r="E133" s="338"/>
      <c r="F133" s="338"/>
      <c r="G133" s="338"/>
      <c r="H133" s="339"/>
    </row>
    <row r="134" spans="1:8" ht="50.1" customHeight="1" x14ac:dyDescent="0.2">
      <c r="A134" s="335" t="s">
        <v>93</v>
      </c>
      <c r="B134" s="336"/>
      <c r="C134" s="68" t="e">
        <f>#REF!</f>
        <v>#REF!</v>
      </c>
      <c r="D134" s="337">
        <v>1789.2</v>
      </c>
      <c r="E134" s="338"/>
      <c r="F134" s="338"/>
      <c r="G134" s="338"/>
      <c r="H134" s="339"/>
    </row>
    <row r="135" spans="1:8" ht="50.1" customHeight="1" x14ac:dyDescent="0.2">
      <c r="A135" s="335" t="s">
        <v>94</v>
      </c>
      <c r="B135" s="336"/>
      <c r="C135" s="67" t="s">
        <v>95</v>
      </c>
      <c r="D135" s="337">
        <v>660</v>
      </c>
      <c r="E135" s="338"/>
      <c r="F135" s="338"/>
      <c r="G135" s="338"/>
      <c r="H135" s="339"/>
    </row>
    <row r="136" spans="1:8" ht="66.75" customHeight="1" x14ac:dyDescent="0.2">
      <c r="A136" s="335" t="s">
        <v>96</v>
      </c>
      <c r="B136" s="336"/>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37">
        <v>2772</v>
      </c>
      <c r="E136" s="338"/>
      <c r="F136" s="338"/>
      <c r="G136" s="338"/>
      <c r="H136" s="339"/>
    </row>
    <row r="137" spans="1:8" ht="66.75" customHeight="1" x14ac:dyDescent="0.2">
      <c r="A137" s="335" t="s">
        <v>97</v>
      </c>
      <c r="B137" s="336"/>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37">
        <v>2217.6</v>
      </c>
      <c r="E137" s="338"/>
      <c r="F137" s="338"/>
      <c r="G137" s="338"/>
      <c r="H137" s="339"/>
    </row>
    <row r="138" spans="1:8" ht="66.75" customHeight="1" x14ac:dyDescent="0.2">
      <c r="A138" s="335" t="s">
        <v>98</v>
      </c>
      <c r="B138" s="336"/>
      <c r="C138"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37">
        <v>2402.4</v>
      </c>
      <c r="E138" s="338"/>
      <c r="F138" s="338"/>
      <c r="G138" s="338"/>
      <c r="H138" s="339"/>
    </row>
    <row r="139" spans="1:8" ht="66.75" customHeight="1" x14ac:dyDescent="0.2">
      <c r="A139" s="335" t="s">
        <v>99</v>
      </c>
      <c r="B139" s="336"/>
      <c r="C139"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37">
        <v>1108.8</v>
      </c>
      <c r="E139" s="338"/>
      <c r="F139" s="338"/>
      <c r="G139" s="338"/>
      <c r="H139" s="339"/>
    </row>
    <row r="140" spans="1:8" ht="66.75" customHeight="1" x14ac:dyDescent="0.2">
      <c r="A140" s="335" t="s">
        <v>100</v>
      </c>
      <c r="B140" s="336"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37">
        <v>6871.2</v>
      </c>
      <c r="E140" s="338"/>
      <c r="F140" s="338"/>
      <c r="G140" s="338"/>
      <c r="H140" s="339"/>
    </row>
    <row r="141" spans="1:8" ht="66.75" customHeight="1" x14ac:dyDescent="0.2">
      <c r="A141" s="335" t="s">
        <v>101</v>
      </c>
      <c r="B141" s="336"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37">
        <v>2204.4</v>
      </c>
      <c r="E141" s="338"/>
      <c r="F141" s="338"/>
      <c r="G141" s="338"/>
      <c r="H141" s="339"/>
    </row>
    <row r="142" spans="1:8" ht="50.1" customHeight="1" thickBot="1" x14ac:dyDescent="0.25">
      <c r="A142" s="335" t="s">
        <v>102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37">
        <v>976.8</v>
      </c>
      <c r="E142" s="338"/>
      <c r="F142" s="338"/>
      <c r="G142" s="338"/>
      <c r="H142" s="33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37">
        <v>824.4</v>
      </c>
      <c r="E143" s="338"/>
      <c r="F143" s="338"/>
      <c r="G143" s="338"/>
      <c r="H143" s="33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4" s="337">
        <v>50010</v>
      </c>
      <c r="E144" s="338"/>
      <c r="F144" s="338"/>
      <c r="G144" s="338"/>
      <c r="H144" s="33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5" s="337">
        <v>2581.1999999999998</v>
      </c>
      <c r="E145" s="338"/>
      <c r="F145" s="338"/>
      <c r="G145" s="338"/>
      <c r="H145" s="33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37">
        <v>3794.3999999999996</v>
      </c>
      <c r="E146" s="338"/>
      <c r="F146" s="338"/>
      <c r="G146" s="338"/>
      <c r="H146" s="339"/>
    </row>
    <row r="147" spans="1:8" s="16" customFormat="1" ht="96" customHeight="1" x14ac:dyDescent="0.2">
      <c r="A147" s="356" t="s">
        <v>106</v>
      </c>
      <c r="B147" s="357"/>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7" s="337">
        <v>2204.4</v>
      </c>
      <c r="E147" s="338"/>
      <c r="F147" s="338"/>
      <c r="G147" s="338"/>
      <c r="H147" s="339"/>
    </row>
    <row r="148" spans="1:8" ht="50.1" customHeight="1" x14ac:dyDescent="0.2">
      <c r="A148" s="335" t="s">
        <v>107</v>
      </c>
      <c r="B148" s="336"/>
      <c r="C148" s="67" t="str">
        <f>"Интернет-площадка 2gis.ru на основе Cправочника организаций "&amp;$C$2&amp;""</f>
        <v>Интернет-площадка 2gis.ru на основе Cправочника организаций "2ГИС.НОВЫЙ УРЕНГОЙ"</v>
      </c>
      <c r="D148" s="337">
        <v>1800</v>
      </c>
      <c r="E148" s="338"/>
      <c r="F148" s="338"/>
      <c r="G148" s="338"/>
      <c r="H148" s="339"/>
    </row>
    <row r="149" spans="1:8" ht="50.1" customHeight="1" x14ac:dyDescent="0.2">
      <c r="A149" s="335" t="s">
        <v>108</v>
      </c>
      <c r="B149" s="336"/>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37">
        <v>2400</v>
      </c>
      <c r="E149" s="338"/>
      <c r="F149" s="338"/>
      <c r="G149" s="338"/>
      <c r="H149" s="339"/>
    </row>
    <row r="150" spans="1:8" ht="50.1" customHeight="1" x14ac:dyDescent="0.2">
      <c r="A150" s="335" t="s">
        <v>109</v>
      </c>
      <c r="B150" s="336"/>
      <c r="C150" s="67" t="str">
        <f t="shared" si="2"/>
        <v>Электронный справочник на основе Справочника организаций "2ГИС.НОВЫЙ УРЕНГОЙ" (версия для ПК)</v>
      </c>
      <c r="D150" s="337">
        <v>7920</v>
      </c>
      <c r="E150" s="338"/>
      <c r="F150" s="338"/>
      <c r="G150" s="338"/>
      <c r="H150" s="339"/>
    </row>
    <row r="151" spans="1:8" ht="50.1" customHeight="1" x14ac:dyDescent="0.2">
      <c r="A151" s="335" t="s">
        <v>110</v>
      </c>
      <c r="B151" s="336"/>
      <c r="C151" s="67" t="str">
        <f>"Интернет-площадка 2gis.ru на основе Cправочника организаций "&amp;$C$2&amp;""</f>
        <v>Интернет-площадка 2gis.ru на основе Cправочника организаций "2ГИС.НОВЫЙ УРЕНГОЙ"</v>
      </c>
      <c r="D151" s="337">
        <v>5280</v>
      </c>
      <c r="E151" s="338"/>
      <c r="F151" s="338"/>
      <c r="G151" s="338"/>
      <c r="H151" s="339"/>
    </row>
    <row r="152" spans="1:8" ht="50.1" customHeight="1" x14ac:dyDescent="0.2">
      <c r="A152" s="335" t="s">
        <v>111</v>
      </c>
      <c r="B152" s="336"/>
      <c r="C152" s="67" t="str">
        <f>"Интернет-площадка 2gis.ru на основе Cправочника организаций "&amp;$C$2&amp;""</f>
        <v>Интернет-площадка 2gis.ru на основе Cправочника организаций "2ГИС.НОВЫЙ УРЕНГОЙ"</v>
      </c>
      <c r="D152" s="337">
        <v>6336</v>
      </c>
      <c r="E152" s="338"/>
      <c r="F152" s="338"/>
      <c r="G152" s="338"/>
      <c r="H152" s="339"/>
    </row>
    <row r="153" spans="1:8" ht="50.1" customHeight="1" x14ac:dyDescent="0.2">
      <c r="A153" s="335" t="s">
        <v>112</v>
      </c>
      <c r="B153" s="336"/>
      <c r="C153" s="67" t="str">
        <f t="shared" si="2"/>
        <v>Электронный справочник на основе Справочника организаций "2ГИС.НОВЫЙ УРЕНГОЙ" (версия для ПК)</v>
      </c>
      <c r="D153" s="337">
        <v>5640</v>
      </c>
      <c r="E153" s="338"/>
      <c r="F153" s="338"/>
      <c r="G153" s="338"/>
      <c r="H153" s="339"/>
    </row>
    <row r="154" spans="1:8" ht="50.1" customHeight="1" x14ac:dyDescent="0.2">
      <c r="A154" s="335" t="s">
        <v>113</v>
      </c>
      <c r="B154" s="336"/>
      <c r="C154" s="67" t="str">
        <f t="shared" si="2"/>
        <v>Электронный справочник на основе Справочника организаций "2ГИС.НОВЫЙ УРЕНГОЙ" (версия для ПК)</v>
      </c>
      <c r="D154" s="337">
        <v>5160</v>
      </c>
      <c r="E154" s="338"/>
      <c r="F154" s="338"/>
      <c r="G154" s="338"/>
      <c r="H154" s="339"/>
    </row>
    <row r="155" spans="1:8" ht="50.1" customHeight="1" x14ac:dyDescent="0.2">
      <c r="A155" s="335" t="s">
        <v>114</v>
      </c>
      <c r="B155" s="336"/>
      <c r="C155" s="67" t="str">
        <f t="shared" si="2"/>
        <v>Электронный справочник на основе Справочника организаций "2ГИС.НОВЫЙ УРЕНГОЙ" (версия для ПК)</v>
      </c>
      <c r="D155" s="337">
        <v>9720</v>
      </c>
      <c r="E155" s="338"/>
      <c r="F155" s="338"/>
      <c r="G155" s="338"/>
      <c r="H155" s="339"/>
    </row>
    <row r="156" spans="1:8" ht="50.1" customHeight="1" x14ac:dyDescent="0.2">
      <c r="A156" s="335" t="s">
        <v>115</v>
      </c>
      <c r="B156" s="336"/>
      <c r="C156" s="67" t="s">
        <v>95</v>
      </c>
      <c r="D156" s="337">
        <v>960</v>
      </c>
      <c r="E156" s="338"/>
      <c r="F156" s="338"/>
      <c r="G156" s="338"/>
      <c r="H156" s="339"/>
    </row>
    <row r="157" spans="1:8" ht="77.25" customHeight="1" x14ac:dyDescent="0.2">
      <c r="A157" s="335" t="s">
        <v>116</v>
      </c>
      <c r="B157" s="336"/>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37">
        <v>9720</v>
      </c>
      <c r="E157" s="338"/>
      <c r="F157" s="338"/>
      <c r="G157" s="338"/>
      <c r="H157" s="339"/>
    </row>
    <row r="158" spans="1:8" ht="50.1" customHeight="1" thickBot="1" x14ac:dyDescent="0.25">
      <c r="A158" s="335" t="s">
        <v>117</v>
      </c>
      <c r="B158" s="336"/>
      <c r="C158" s="67" t="str">
        <f t="shared" si="2"/>
        <v>Электронный справочник на основе Справочника организаций "2ГИС.НОВЫЙ УРЕНГОЙ" (версия для ПК)</v>
      </c>
      <c r="D158" s="353">
        <v>1440</v>
      </c>
      <c r="E158" s="354"/>
      <c r="F158" s="354"/>
      <c r="G158" s="354"/>
      <c r="H158" s="355"/>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37">
        <v>2204.4</v>
      </c>
      <c r="E160" s="338"/>
      <c r="F160" s="338"/>
      <c r="G160" s="338"/>
      <c r="H160" s="339"/>
    </row>
    <row r="161" spans="1:8" s="16" customFormat="1" ht="50.1" customHeight="1" x14ac:dyDescent="0.2">
      <c r="A161" s="335" t="s">
        <v>120</v>
      </c>
      <c r="B161" s="336"/>
      <c r="C161" s="346"/>
      <c r="D161" s="337">
        <v>2204.4</v>
      </c>
      <c r="E161" s="338"/>
      <c r="F161" s="338"/>
      <c r="G161" s="338"/>
      <c r="H161" s="339"/>
    </row>
    <row r="162" spans="1:8" s="16" customFormat="1" ht="50.1" customHeight="1" x14ac:dyDescent="0.2">
      <c r="A162" s="348" t="s">
        <v>121</v>
      </c>
      <c r="B162" s="349"/>
      <c r="C162" s="346"/>
      <c r="D162" s="496">
        <v>1650</v>
      </c>
      <c r="E162" s="368"/>
      <c r="F162" s="368"/>
      <c r="G162" s="368"/>
      <c r="H162" s="368"/>
    </row>
    <row r="163" spans="1:8" s="16" customFormat="1" ht="50.1" customHeight="1" x14ac:dyDescent="0.2">
      <c r="A163" s="348" t="s">
        <v>122</v>
      </c>
      <c r="B163" s="349"/>
      <c r="C163" s="346"/>
      <c r="D163" s="496">
        <v>165</v>
      </c>
      <c r="E163" s="368"/>
      <c r="F163" s="368"/>
      <c r="G163" s="368"/>
      <c r="H163" s="368"/>
    </row>
    <row r="164" spans="1:8" s="16" customFormat="1" ht="50.1" customHeight="1" thickBot="1" x14ac:dyDescent="0.25">
      <c r="A164" s="348" t="s">
        <v>123</v>
      </c>
      <c r="B164" s="349"/>
      <c r="C164" s="347"/>
      <c r="D164" s="450">
        <v>560.4</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7" t="str">
        <f>"Интернет-площадка 2gis.ru на основе Cправочника организаций "&amp;$C$2&amp;""</f>
        <v>Интернет-площадка 2gis.ru на основе Cправочника организаций "2ГИС.НОВЫЙ УРЕНГОЙ"</v>
      </c>
      <c r="D166" s="337">
        <v>2046</v>
      </c>
      <c r="E166" s="338"/>
      <c r="F166" s="338"/>
      <c r="G166" s="338"/>
      <c r="H166" s="339"/>
    </row>
    <row r="167" spans="1:8" ht="50.1" customHeight="1" x14ac:dyDescent="0.2">
      <c r="A167" s="335" t="s">
        <v>126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7" s="337">
        <v>2244</v>
      </c>
      <c r="E167" s="338"/>
      <c r="F167" s="338"/>
      <c r="G167" s="338"/>
      <c r="H167" s="339"/>
    </row>
    <row r="168" spans="1:8" ht="50.1" customHeight="1" x14ac:dyDescent="0.2">
      <c r="A168" s="335" t="s">
        <v>195</v>
      </c>
      <c r="B168" s="336"/>
      <c r="C168" s="67" t="str">
        <f>"Интернет-площадка 2gis.ru на основе Cправочника организаций "&amp;$C$2&amp;""</f>
        <v>Интернет-площадка 2gis.ru на основе Cправочника организаций "2ГИС.НОВЫЙ УРЕНГОЙ"</v>
      </c>
      <c r="D168" s="337">
        <v>2880</v>
      </c>
      <c r="E168" s="338"/>
      <c r="F168" s="338"/>
      <c r="G168" s="338"/>
      <c r="H168" s="339"/>
    </row>
    <row r="169" spans="1:8" ht="50.1" customHeight="1" x14ac:dyDescent="0.2">
      <c r="A169" s="335" t="s">
        <v>128</v>
      </c>
      <c r="B169" s="336"/>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9" s="337">
        <v>3240</v>
      </c>
      <c r="E169" s="338"/>
      <c r="F169" s="338"/>
      <c r="G169" s="338"/>
      <c r="H169" s="339"/>
    </row>
    <row r="170" spans="1:8" s="16" customFormat="1" ht="126" customHeight="1" thickBot="1" x14ac:dyDescent="0.25">
      <c r="A170" s="335" t="s">
        <v>129</v>
      </c>
      <c r="B170" s="336"/>
      <c r="C170" s="160" t="str">
        <f>C166</f>
        <v>Интернет-площадка 2gis.ru на основе Cправочника организаций "2ГИС.НОВЫЙ УРЕНГОЙ"</v>
      </c>
      <c r="D170" s="337">
        <v>5790</v>
      </c>
      <c r="E170" s="338"/>
      <c r="F170" s="338"/>
      <c r="G170" s="338"/>
      <c r="H170" s="339"/>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5"/>
      <c r="B172" s="486"/>
      <c r="C172" s="602"/>
      <c r="D172" s="486"/>
      <c r="E172" s="486"/>
      <c r="F172" s="486"/>
      <c r="G172" s="486"/>
      <c r="H172" s="487"/>
    </row>
    <row r="173" spans="1:8" s="16" customFormat="1" ht="185.25" customHeight="1" x14ac:dyDescent="0.2">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3" s="360">
        <v>10626</v>
      </c>
      <c r="E173" s="361"/>
      <c r="F173" s="361"/>
      <c r="G173" s="361"/>
      <c r="H173" s="362"/>
    </row>
    <row r="174" spans="1:8" s="16" customFormat="1" ht="83.25" customHeight="1" thickBot="1" x14ac:dyDescent="0.25">
      <c r="A174" s="335" t="s">
        <v>198</v>
      </c>
      <c r="B174" s="336"/>
      <c r="C174" s="346"/>
      <c r="D174" s="337">
        <v>10626</v>
      </c>
      <c r="E174" s="338"/>
      <c r="F174" s="338"/>
      <c r="G174" s="338"/>
      <c r="H174" s="339"/>
    </row>
    <row r="175" spans="1:8" ht="21.75" thickBot="1" x14ac:dyDescent="0.25">
      <c r="A175" s="497"/>
      <c r="B175" s="498"/>
      <c r="C175" s="60"/>
      <c r="D175" s="499"/>
      <c r="E175" s="499"/>
      <c r="F175" s="499"/>
      <c r="G175" s="499"/>
      <c r="H175" s="500"/>
    </row>
    <row r="177" spans="1:8" ht="21" x14ac:dyDescent="0.2">
      <c r="A177" s="75"/>
      <c r="B177" s="76" t="s">
        <v>130</v>
      </c>
      <c r="C177" s="333" t="s">
        <v>520</v>
      </c>
      <c r="D177" s="333"/>
      <c r="E177" s="77"/>
      <c r="F177" s="77"/>
      <c r="G177" s="77"/>
      <c r="H177" s="77"/>
    </row>
    <row r="178" spans="1:8" ht="21" x14ac:dyDescent="0.2">
      <c r="A178" s="75"/>
      <c r="B178" s="77"/>
      <c r="C178" s="327" t="s">
        <v>521</v>
      </c>
      <c r="D178" s="327"/>
      <c r="E178" s="77"/>
      <c r="F178" s="77"/>
      <c r="G178" s="77"/>
      <c r="H178" s="77"/>
    </row>
    <row r="179" spans="1:8" ht="21" x14ac:dyDescent="0.2">
      <c r="A179" s="75"/>
      <c r="B179" s="77"/>
      <c r="C179" s="327" t="s">
        <v>522</v>
      </c>
      <c r="D179" s="327"/>
      <c r="E179" s="77"/>
      <c r="F179" s="77"/>
      <c r="G179" s="77"/>
      <c r="H179" s="77"/>
    </row>
    <row r="180" spans="1:8" ht="21" x14ac:dyDescent="0.2">
      <c r="C180" s="327"/>
      <c r="D180" s="327"/>
      <c r="E180" s="77"/>
      <c r="F180" s="77"/>
      <c r="G180" s="77"/>
      <c r="H180" s="72"/>
    </row>
    <row r="181" spans="1:8" ht="26.25" customHeight="1"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ht="26.25" customHeight="1"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ht="26.25" customHeight="1"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ht="26.25" customHeight="1"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ht="26.25" customHeight="1"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ht="26.25" customHeight="1"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ht="26.25" customHeight="1"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ht="26.25" x14ac:dyDescent="0.2">
      <c r="A188" s="83"/>
      <c r="B188" s="83"/>
      <c r="C188" s="84"/>
      <c r="D188" s="85"/>
      <c r="E188" s="85"/>
      <c r="F188" s="86"/>
      <c r="G188" s="87"/>
      <c r="H188" s="87"/>
    </row>
    <row r="189" spans="1:8" ht="21" x14ac:dyDescent="0.2">
      <c r="A189" s="325" t="s">
        <v>141</v>
      </c>
      <c r="B189" s="325"/>
      <c r="C189" s="325"/>
      <c r="D189" s="325"/>
      <c r="E189" s="325"/>
      <c r="F189" s="325"/>
      <c r="G189" s="325"/>
      <c r="H189" s="325"/>
    </row>
    <row r="190" spans="1:8" ht="21" x14ac:dyDescent="0.2">
      <c r="A190" s="325" t="s">
        <v>142</v>
      </c>
      <c r="B190" s="325"/>
      <c r="C190" s="325"/>
      <c r="D190" s="325"/>
      <c r="E190" s="325"/>
      <c r="F190" s="325"/>
      <c r="G190" s="325"/>
      <c r="H190" s="325"/>
    </row>
    <row r="191" spans="1:8" ht="26.25" x14ac:dyDescent="0.2">
      <c r="A191" s="83"/>
      <c r="B191" s="83"/>
      <c r="C191" s="84"/>
      <c r="D191" s="85"/>
      <c r="E191" s="85"/>
      <c r="F191" s="86"/>
      <c r="G191" s="87"/>
      <c r="H191" s="87"/>
    </row>
    <row r="192" spans="1:8" ht="50.1" customHeight="1" thickBot="1" x14ac:dyDescent="0.25">
      <c r="A192" s="326" t="s">
        <v>143</v>
      </c>
      <c r="B192" s="326"/>
      <c r="C192" s="326"/>
      <c r="D192" s="326"/>
      <c r="E192" s="326"/>
      <c r="F192" s="89"/>
      <c r="G192" s="81"/>
      <c r="H192" s="90"/>
    </row>
    <row r="193" spans="1:8" ht="50.1" customHeight="1" thickBot="1" x14ac:dyDescent="0.25">
      <c r="A193" s="312" t="s">
        <v>144</v>
      </c>
      <c r="B193" s="313"/>
      <c r="C193" s="313"/>
      <c r="D193" s="313"/>
      <c r="E193" s="314"/>
      <c r="F193" s="91"/>
      <c r="H193" s="92"/>
    </row>
    <row r="194" spans="1:8" ht="94.5" customHeight="1" thickBot="1" x14ac:dyDescent="0.25">
      <c r="A194" s="517" t="s">
        <v>145</v>
      </c>
      <c r="B194" s="518"/>
      <c r="C194" s="93" t="s">
        <v>146</v>
      </c>
      <c r="D194" s="600" t="s">
        <v>147</v>
      </c>
      <c r="E194" s="601"/>
      <c r="F194" s="94"/>
      <c r="G194" s="94"/>
      <c r="H194" s="94"/>
    </row>
    <row r="195" spans="1:8" ht="105" customHeight="1" x14ac:dyDescent="0.2">
      <c r="A195" s="318" t="s">
        <v>148</v>
      </c>
      <c r="B195" s="319"/>
      <c r="C195" s="95" t="s">
        <v>149</v>
      </c>
      <c r="D195" s="320" t="s">
        <v>150</v>
      </c>
      <c r="E195" s="321"/>
      <c r="F195" s="94"/>
      <c r="G195" s="94"/>
      <c r="H195" s="94"/>
    </row>
    <row r="196" spans="1:8" ht="78.75" customHeight="1" x14ac:dyDescent="0.2">
      <c r="A196" s="322" t="s">
        <v>151</v>
      </c>
      <c r="B196" s="323"/>
      <c r="C196" s="96" t="s">
        <v>152</v>
      </c>
      <c r="D196" s="310" t="s">
        <v>153</v>
      </c>
      <c r="E196" s="311"/>
      <c r="F196" s="94"/>
      <c r="G196" s="94"/>
      <c r="H196" s="94"/>
    </row>
    <row r="197" spans="1:8" ht="129.75" customHeight="1" thickBot="1" x14ac:dyDescent="0.25">
      <c r="A197" s="474" t="s">
        <v>154</v>
      </c>
      <c r="B197" s="475"/>
      <c r="C197" s="111" t="s">
        <v>155</v>
      </c>
      <c r="D197" s="476" t="s">
        <v>153</v>
      </c>
      <c r="E197" s="477"/>
      <c r="F197" s="94"/>
      <c r="G197" s="94"/>
      <c r="H197" s="94"/>
    </row>
    <row r="198" spans="1:8" s="72" customFormat="1" ht="102.75" customHeight="1" thickBot="1" x14ac:dyDescent="0.25">
      <c r="A198" s="474" t="s">
        <v>157</v>
      </c>
      <c r="B198" s="475"/>
      <c r="C198" s="230" t="s">
        <v>158</v>
      </c>
      <c r="D198" s="475" t="s">
        <v>153</v>
      </c>
      <c r="E198" s="686"/>
      <c r="F198" s="91"/>
      <c r="G198" s="91"/>
      <c r="H198" s="91"/>
    </row>
    <row r="199" spans="1:8" s="88" customFormat="1" ht="222.75" customHeight="1" thickBot="1" x14ac:dyDescent="0.25">
      <c r="A199" s="474" t="s">
        <v>159</v>
      </c>
      <c r="B199" s="475"/>
      <c r="C199" s="111" t="s">
        <v>160</v>
      </c>
      <c r="D199" s="476" t="s">
        <v>153</v>
      </c>
      <c r="E199" s="477"/>
      <c r="F199" s="86"/>
      <c r="G199" s="87"/>
      <c r="H199" s="87"/>
    </row>
    <row r="200" spans="1:8" ht="23.25" x14ac:dyDescent="0.2">
      <c r="A200" s="307" t="s">
        <v>161</v>
      </c>
      <c r="B200" s="307"/>
      <c r="C200" s="307"/>
      <c r="D200" s="307"/>
      <c r="E200" s="307"/>
      <c r="F200" s="307"/>
      <c r="G200" s="307"/>
      <c r="H200" s="307"/>
    </row>
    <row r="201" spans="1:8" ht="23.25" customHeight="1" x14ac:dyDescent="0.2">
      <c r="A201" s="307" t="s">
        <v>162</v>
      </c>
      <c r="B201" s="307"/>
      <c r="C201" s="307"/>
      <c r="D201" s="307"/>
      <c r="E201" s="307"/>
      <c r="F201" s="307"/>
      <c r="G201" s="307"/>
      <c r="H201" s="307"/>
    </row>
    <row r="202" spans="1:8" ht="183" customHeight="1" x14ac:dyDescent="0.2">
      <c r="A202"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5"/>
      <c r="C202" s="325"/>
      <c r="D202" s="325"/>
      <c r="E202" s="325"/>
      <c r="F202" s="325"/>
      <c r="G202" s="325"/>
      <c r="H202" s="325"/>
    </row>
    <row r="203" spans="1:8" ht="67.5" customHeight="1" x14ac:dyDescent="0.2">
      <c r="A203" s="325" t="s">
        <v>164</v>
      </c>
      <c r="B203" s="325"/>
      <c r="C203" s="325"/>
      <c r="D203" s="325"/>
      <c r="E203" s="325"/>
      <c r="F203" s="325"/>
      <c r="G203" s="325"/>
      <c r="H203" s="325"/>
    </row>
    <row r="204" spans="1:8" ht="28.5" customHeight="1" x14ac:dyDescent="0.2">
      <c r="A204" s="307" t="s">
        <v>165</v>
      </c>
      <c r="B204" s="307"/>
      <c r="C204" s="307"/>
      <c r="D204" s="307"/>
      <c r="E204" s="307"/>
      <c r="F204" s="307"/>
      <c r="G204" s="307"/>
      <c r="H204" s="307"/>
    </row>
    <row r="205" spans="1:8" s="97" customFormat="1" ht="114.75" customHeight="1" x14ac:dyDescent="0.2">
      <c r="A205" s="325" t="s">
        <v>166</v>
      </c>
      <c r="B205" s="325"/>
      <c r="C205" s="325"/>
      <c r="D205" s="325"/>
      <c r="E205" s="325"/>
      <c r="F205" s="325"/>
      <c r="G205" s="325"/>
      <c r="H205" s="325"/>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3"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60">
        <f>F7*1.2</f>
        <v>14234.4</v>
      </c>
      <c r="E7" s="361">
        <f>F7*1.1</f>
        <v>13048.2</v>
      </c>
      <c r="F7" s="361">
        <v>11862</v>
      </c>
      <c r="G7" s="361">
        <f>F7*0.75</f>
        <v>8896.5</v>
      </c>
      <c r="H7" s="362">
        <f>F7*0.5</f>
        <v>5931</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436">
        <f>F12*1.2</f>
        <v>15832.8</v>
      </c>
      <c r="E12" s="361">
        <f>F12*1.1</f>
        <v>14513.400000000001</v>
      </c>
      <c r="F12" s="361">
        <v>13194</v>
      </c>
      <c r="G12" s="361">
        <f>F12*0.75</f>
        <v>9895.5</v>
      </c>
      <c r="H12" s="362">
        <f>F12*0.5</f>
        <v>6597</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1680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"2ГИС.НОРИЛЬСК"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506">
        <v>420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60">
        <f>F27*1.2</f>
        <v>19929.599999999999</v>
      </c>
      <c r="E27" s="361">
        <f>F27*1.1</f>
        <v>18268.800000000003</v>
      </c>
      <c r="F27" s="361">
        <v>16608</v>
      </c>
      <c r="G27" s="361">
        <f>F27*0.75</f>
        <v>12456</v>
      </c>
      <c r="H27" s="362">
        <f>F27*0.5</f>
        <v>8304</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436">
        <f>F32*1.2</f>
        <v>22176</v>
      </c>
      <c r="E32" s="361">
        <f>F32*1.1</f>
        <v>20328</v>
      </c>
      <c r="F32" s="361">
        <v>18480</v>
      </c>
      <c r="G32" s="361">
        <f>F32*0.75</f>
        <v>13860</v>
      </c>
      <c r="H32" s="362">
        <f>F32*0.5</f>
        <v>9240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"2ГИС.НОРИЛЬСК"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444">
        <v>588</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60">
        <f>F48*1.2</f>
        <v>17085.599999999999</v>
      </c>
      <c r="E48" s="361">
        <f>F48*1.1</f>
        <v>15661.800000000001</v>
      </c>
      <c r="F48" s="361">
        <v>14238</v>
      </c>
      <c r="G48" s="361">
        <f>F48*0.75</f>
        <v>10678.5</v>
      </c>
      <c r="H48" s="362">
        <f>F48*0.5</f>
        <v>7119</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436">
        <f>F54*1.2</f>
        <v>19000.8</v>
      </c>
      <c r="E54" s="361">
        <f>F54*1.1</f>
        <v>17417.400000000001</v>
      </c>
      <c r="F54" s="361">
        <v>15834</v>
      </c>
      <c r="G54" s="361">
        <f>F54*0.75</f>
        <v>11875.5</v>
      </c>
      <c r="H54" s="362">
        <f>F54*0.5</f>
        <v>7917</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506">
        <v>420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"&amp;MIN(D65:D94)&amp;" до "&amp;MAX(D65:D94)</f>
        <v>от 1980 до 30690</v>
      </c>
      <c r="E64" s="399"/>
      <c r="F64" s="399"/>
      <c r="G64" s="399"/>
      <c r="H64" s="400"/>
    </row>
    <row r="65" spans="1:8" ht="37.5" customHeight="1" x14ac:dyDescent="0.2">
      <c r="A65" s="408" t="s">
        <v>39</v>
      </c>
      <c r="B65" s="409"/>
      <c r="C65" s="505"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411">
        <v>1980</v>
      </c>
      <c r="E65" s="412"/>
      <c r="F65" s="412"/>
      <c r="G65" s="412"/>
      <c r="H65" s="413"/>
    </row>
    <row r="66" spans="1:8" ht="37.5" customHeight="1" x14ac:dyDescent="0.2">
      <c r="A66" s="396" t="s">
        <v>40</v>
      </c>
      <c r="B66" s="397"/>
      <c r="C66" s="410"/>
      <c r="D66" s="337">
        <v>2970</v>
      </c>
      <c r="E66" s="338"/>
      <c r="F66" s="338"/>
      <c r="G66" s="338"/>
      <c r="H66" s="339"/>
    </row>
    <row r="67" spans="1:8" ht="37.5" customHeight="1" x14ac:dyDescent="0.2">
      <c r="A67" s="396" t="s">
        <v>41</v>
      </c>
      <c r="B67" s="397"/>
      <c r="C67" s="410"/>
      <c r="D67" s="337">
        <v>3960</v>
      </c>
      <c r="E67" s="338"/>
      <c r="F67" s="338"/>
      <c r="G67" s="338"/>
      <c r="H67" s="339"/>
    </row>
    <row r="68" spans="1:8" ht="37.5" customHeight="1" x14ac:dyDescent="0.2">
      <c r="A68" s="396" t="s">
        <v>42</v>
      </c>
      <c r="B68" s="397"/>
      <c r="C68" s="410"/>
      <c r="D68" s="337">
        <v>4950</v>
      </c>
      <c r="E68" s="338"/>
      <c r="F68" s="338"/>
      <c r="G68" s="338"/>
      <c r="H68" s="339"/>
    </row>
    <row r="69" spans="1:8" ht="37.5" customHeight="1" x14ac:dyDescent="0.2">
      <c r="A69" s="396" t="s">
        <v>43</v>
      </c>
      <c r="B69" s="397"/>
      <c r="C69" s="410"/>
      <c r="D69" s="337">
        <v>5940</v>
      </c>
      <c r="E69" s="338"/>
      <c r="F69" s="338"/>
      <c r="G69" s="338"/>
      <c r="H69" s="339"/>
    </row>
    <row r="70" spans="1:8" ht="37.5" customHeight="1" x14ac:dyDescent="0.2">
      <c r="A70" s="396" t="s">
        <v>44</v>
      </c>
      <c r="B70" s="397"/>
      <c r="C70" s="410"/>
      <c r="D70" s="337">
        <v>6930</v>
      </c>
      <c r="E70" s="338"/>
      <c r="F70" s="338"/>
      <c r="G70" s="338"/>
      <c r="H70" s="339"/>
    </row>
    <row r="71" spans="1:8" ht="37.5" customHeight="1" x14ac:dyDescent="0.2">
      <c r="A71" s="396" t="s">
        <v>45</v>
      </c>
      <c r="B71" s="397"/>
      <c r="C71" s="410"/>
      <c r="D71" s="337">
        <v>7920</v>
      </c>
      <c r="E71" s="338"/>
      <c r="F71" s="338"/>
      <c r="G71" s="338"/>
      <c r="H71" s="339"/>
    </row>
    <row r="72" spans="1:8" ht="37.5" customHeight="1" x14ac:dyDescent="0.2">
      <c r="A72" s="396" t="s">
        <v>46</v>
      </c>
      <c r="B72" s="397"/>
      <c r="C72" s="410"/>
      <c r="D72" s="337">
        <v>8910</v>
      </c>
      <c r="E72" s="338"/>
      <c r="F72" s="338"/>
      <c r="G72" s="338"/>
      <c r="H72" s="339"/>
    </row>
    <row r="73" spans="1:8" ht="37.5" customHeight="1" x14ac:dyDescent="0.2">
      <c r="A73" s="396" t="s">
        <v>47</v>
      </c>
      <c r="B73" s="397"/>
      <c r="C73" s="410"/>
      <c r="D73" s="337">
        <v>9900</v>
      </c>
      <c r="E73" s="338"/>
      <c r="F73" s="338"/>
      <c r="G73" s="338"/>
      <c r="H73" s="339"/>
    </row>
    <row r="74" spans="1:8" ht="37.5" customHeight="1" x14ac:dyDescent="0.2">
      <c r="A74" s="396" t="s">
        <v>48</v>
      </c>
      <c r="B74" s="397"/>
      <c r="C74" s="410"/>
      <c r="D74" s="337">
        <v>10890</v>
      </c>
      <c r="E74" s="338"/>
      <c r="F74" s="338"/>
      <c r="G74" s="338"/>
      <c r="H74" s="339"/>
    </row>
    <row r="75" spans="1:8" ht="37.5" customHeight="1" x14ac:dyDescent="0.2">
      <c r="A75" s="396" t="s">
        <v>49</v>
      </c>
      <c r="B75" s="397"/>
      <c r="C75" s="410"/>
      <c r="D75" s="337">
        <v>11880</v>
      </c>
      <c r="E75" s="338"/>
      <c r="F75" s="338"/>
      <c r="G75" s="338"/>
      <c r="H75" s="339"/>
    </row>
    <row r="76" spans="1:8" ht="37.5" customHeight="1" x14ac:dyDescent="0.2">
      <c r="A76" s="396" t="s">
        <v>50</v>
      </c>
      <c r="B76" s="397"/>
      <c r="C76" s="410"/>
      <c r="D76" s="337">
        <v>12870</v>
      </c>
      <c r="E76" s="338"/>
      <c r="F76" s="338"/>
      <c r="G76" s="338"/>
      <c r="H76" s="339"/>
    </row>
    <row r="77" spans="1:8" ht="37.5" customHeight="1" x14ac:dyDescent="0.2">
      <c r="A77" s="396" t="s">
        <v>51</v>
      </c>
      <c r="B77" s="397"/>
      <c r="C77" s="410"/>
      <c r="D77" s="337">
        <v>13860</v>
      </c>
      <c r="E77" s="338"/>
      <c r="F77" s="338"/>
      <c r="G77" s="338"/>
      <c r="H77" s="339"/>
    </row>
    <row r="78" spans="1:8" ht="37.5" customHeight="1" x14ac:dyDescent="0.2">
      <c r="A78" s="396" t="s">
        <v>52</v>
      </c>
      <c r="B78" s="397"/>
      <c r="C78" s="410"/>
      <c r="D78" s="337">
        <v>14850</v>
      </c>
      <c r="E78" s="338"/>
      <c r="F78" s="338"/>
      <c r="G78" s="338"/>
      <c r="H78" s="339"/>
    </row>
    <row r="79" spans="1:8" ht="37.5" customHeight="1" x14ac:dyDescent="0.2">
      <c r="A79" s="396" t="s">
        <v>53</v>
      </c>
      <c r="B79" s="397"/>
      <c r="C79" s="410"/>
      <c r="D79" s="337">
        <v>15840</v>
      </c>
      <c r="E79" s="338"/>
      <c r="F79" s="338"/>
      <c r="G79" s="338"/>
      <c r="H79" s="339"/>
    </row>
    <row r="80" spans="1:8" ht="37.5" customHeight="1" x14ac:dyDescent="0.2">
      <c r="A80" s="396" t="s">
        <v>54</v>
      </c>
      <c r="B80" s="397"/>
      <c r="C80" s="410"/>
      <c r="D80" s="337">
        <v>16830</v>
      </c>
      <c r="E80" s="338"/>
      <c r="F80" s="338"/>
      <c r="G80" s="338"/>
      <c r="H80" s="339"/>
    </row>
    <row r="81" spans="1:8" ht="37.5" customHeight="1" x14ac:dyDescent="0.2">
      <c r="A81" s="396" t="s">
        <v>55</v>
      </c>
      <c r="B81" s="397"/>
      <c r="C81" s="410"/>
      <c r="D81" s="337">
        <v>17820</v>
      </c>
      <c r="E81" s="338"/>
      <c r="F81" s="338"/>
      <c r="G81" s="338"/>
      <c r="H81" s="339"/>
    </row>
    <row r="82" spans="1:8" ht="37.5" customHeight="1" x14ac:dyDescent="0.2">
      <c r="A82" s="396" t="s">
        <v>56</v>
      </c>
      <c r="B82" s="397"/>
      <c r="C82" s="410"/>
      <c r="D82" s="337">
        <v>18810</v>
      </c>
      <c r="E82" s="338"/>
      <c r="F82" s="338"/>
      <c r="G82" s="338"/>
      <c r="H82" s="339"/>
    </row>
    <row r="83" spans="1:8" ht="37.5" customHeight="1" x14ac:dyDescent="0.2">
      <c r="A83" s="396" t="s">
        <v>57</v>
      </c>
      <c r="B83" s="397"/>
      <c r="C83" s="410"/>
      <c r="D83" s="337">
        <v>19800</v>
      </c>
      <c r="E83" s="338"/>
      <c r="F83" s="338"/>
      <c r="G83" s="338"/>
      <c r="H83" s="339"/>
    </row>
    <row r="84" spans="1:8" ht="37.5" customHeight="1" x14ac:dyDescent="0.2">
      <c r="A84" s="396" t="s">
        <v>58</v>
      </c>
      <c r="B84" s="397"/>
      <c r="C84" s="410"/>
      <c r="D84" s="337">
        <v>20790</v>
      </c>
      <c r="E84" s="338"/>
      <c r="F84" s="338"/>
      <c r="G84" s="338"/>
      <c r="H84" s="339"/>
    </row>
    <row r="85" spans="1:8" ht="37.5" customHeight="1" x14ac:dyDescent="0.2">
      <c r="A85" s="396" t="s">
        <v>178</v>
      </c>
      <c r="B85" s="397"/>
      <c r="C85" s="410"/>
      <c r="D85" s="337">
        <v>21780</v>
      </c>
      <c r="E85" s="338"/>
      <c r="F85" s="338"/>
      <c r="G85" s="338"/>
      <c r="H85" s="339"/>
    </row>
    <row r="86" spans="1:8" ht="37.5" customHeight="1" x14ac:dyDescent="0.2">
      <c r="A86" s="396" t="s">
        <v>179</v>
      </c>
      <c r="B86" s="397"/>
      <c r="C86" s="410"/>
      <c r="D86" s="337">
        <v>22770</v>
      </c>
      <c r="E86" s="338"/>
      <c r="F86" s="338"/>
      <c r="G86" s="338"/>
      <c r="H86" s="339"/>
    </row>
    <row r="87" spans="1:8" ht="37.5" customHeight="1" x14ac:dyDescent="0.2">
      <c r="A87" s="396" t="s">
        <v>180</v>
      </c>
      <c r="B87" s="397"/>
      <c r="C87" s="410"/>
      <c r="D87" s="337">
        <v>23760</v>
      </c>
      <c r="E87" s="338"/>
      <c r="F87" s="338"/>
      <c r="G87" s="338"/>
      <c r="H87" s="339"/>
    </row>
    <row r="88" spans="1:8" ht="37.5" customHeight="1" x14ac:dyDescent="0.2">
      <c r="A88" s="396" t="s">
        <v>181</v>
      </c>
      <c r="B88" s="397"/>
      <c r="C88" s="410"/>
      <c r="D88" s="337">
        <v>24750</v>
      </c>
      <c r="E88" s="338"/>
      <c r="F88" s="338"/>
      <c r="G88" s="338"/>
      <c r="H88" s="339"/>
    </row>
    <row r="89" spans="1:8" ht="37.5" customHeight="1" x14ac:dyDescent="0.2">
      <c r="A89" s="396" t="s">
        <v>182</v>
      </c>
      <c r="B89" s="397"/>
      <c r="C89" s="410"/>
      <c r="D89" s="337">
        <v>25740</v>
      </c>
      <c r="E89" s="338"/>
      <c r="F89" s="338"/>
      <c r="G89" s="338"/>
      <c r="H89" s="339"/>
    </row>
    <row r="90" spans="1:8" ht="37.5" customHeight="1" x14ac:dyDescent="0.2">
      <c r="A90" s="396" t="s">
        <v>183</v>
      </c>
      <c r="B90" s="397"/>
      <c r="C90" s="410"/>
      <c r="D90" s="337">
        <v>26730</v>
      </c>
      <c r="E90" s="338"/>
      <c r="F90" s="338"/>
      <c r="G90" s="338"/>
      <c r="H90" s="339"/>
    </row>
    <row r="91" spans="1:8" ht="37.5" customHeight="1" x14ac:dyDescent="0.2">
      <c r="A91" s="396" t="s">
        <v>184</v>
      </c>
      <c r="B91" s="397"/>
      <c r="C91" s="410"/>
      <c r="D91" s="337">
        <v>27720</v>
      </c>
      <c r="E91" s="338"/>
      <c r="F91" s="338"/>
      <c r="G91" s="338"/>
      <c r="H91" s="339"/>
    </row>
    <row r="92" spans="1:8" ht="37.5" customHeight="1" x14ac:dyDescent="0.2">
      <c r="A92" s="396" t="s">
        <v>185</v>
      </c>
      <c r="B92" s="397"/>
      <c r="C92" s="410"/>
      <c r="D92" s="337">
        <v>28710</v>
      </c>
      <c r="E92" s="338"/>
      <c r="F92" s="338"/>
      <c r="G92" s="338"/>
      <c r="H92" s="339"/>
    </row>
    <row r="93" spans="1:8" ht="37.5" customHeight="1" x14ac:dyDescent="0.2">
      <c r="A93" s="396" t="s">
        <v>186</v>
      </c>
      <c r="B93" s="397"/>
      <c r="C93" s="410"/>
      <c r="D93" s="337">
        <v>29700</v>
      </c>
      <c r="E93" s="338"/>
      <c r="F93" s="338"/>
      <c r="G93" s="338"/>
      <c r="H93" s="339"/>
    </row>
    <row r="94" spans="1:8" ht="37.5" customHeight="1" thickBot="1" x14ac:dyDescent="0.25">
      <c r="A94" s="396" t="s">
        <v>187</v>
      </c>
      <c r="B94" s="397"/>
      <c r="C94" s="410"/>
      <c r="D94" s="337">
        <v>30690</v>
      </c>
      <c r="E94" s="338"/>
      <c r="F94" s="338"/>
      <c r="G94" s="338"/>
      <c r="H94" s="339"/>
    </row>
    <row r="95" spans="1:8" ht="50.1" customHeight="1" thickBot="1" x14ac:dyDescent="0.25">
      <c r="A95" s="386" t="s">
        <v>59</v>
      </c>
      <c r="B95" s="387"/>
      <c r="C95" s="387"/>
      <c r="D95" s="398" t="str">
        <f>"от "&amp;MIN(D96:D105)&amp;" до "&amp;MAX(D96:D105)</f>
        <v>от 240 до 1950</v>
      </c>
      <c r="E95" s="399"/>
      <c r="F95" s="399"/>
      <c r="G95" s="399"/>
      <c r="H95" s="400"/>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401">
        <v>1050</v>
      </c>
      <c r="E96" s="401"/>
      <c r="F96" s="401"/>
      <c r="G96" s="401"/>
      <c r="H96" s="402"/>
    </row>
    <row r="97" spans="1:8" ht="37.5" customHeight="1" x14ac:dyDescent="0.2">
      <c r="A97" s="356"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368">
        <v>300</v>
      </c>
      <c r="E97" s="368"/>
      <c r="F97" s="368"/>
      <c r="G97" s="368"/>
      <c r="H97" s="369"/>
    </row>
    <row r="98" spans="1:8" ht="37.5" customHeight="1" x14ac:dyDescent="0.2">
      <c r="A98" s="356" t="s">
        <v>62</v>
      </c>
      <c r="B98" s="395"/>
      <c r="C98" s="404"/>
      <c r="D98" s="368">
        <v>1950</v>
      </c>
      <c r="E98" s="368"/>
      <c r="F98" s="368"/>
      <c r="G98" s="368"/>
      <c r="H98" s="369"/>
    </row>
    <row r="99" spans="1:8" ht="37.5" customHeight="1" x14ac:dyDescent="0.2">
      <c r="A99" s="356" t="s">
        <v>63</v>
      </c>
      <c r="B99" s="395"/>
      <c r="C99" s="404"/>
      <c r="D99" s="368">
        <v>978</v>
      </c>
      <c r="E99" s="368"/>
      <c r="F99" s="368"/>
      <c r="G99" s="368"/>
      <c r="H99" s="369"/>
    </row>
    <row r="100" spans="1:8" ht="37.5" customHeight="1" x14ac:dyDescent="0.2">
      <c r="A100" s="335" t="s">
        <v>64</v>
      </c>
      <c r="B100" s="336"/>
      <c r="C100" s="404"/>
      <c r="D100" s="368">
        <v>1038</v>
      </c>
      <c r="E100" s="368"/>
      <c r="F100" s="368"/>
      <c r="G100" s="368"/>
      <c r="H100" s="369"/>
    </row>
    <row r="101" spans="1:8" ht="37.5" customHeight="1" x14ac:dyDescent="0.2">
      <c r="A101" s="356" t="s">
        <v>65</v>
      </c>
      <c r="B101" s="395"/>
      <c r="C101" s="404"/>
      <c r="D101" s="368">
        <v>240</v>
      </c>
      <c r="E101" s="368"/>
      <c r="F101" s="368"/>
      <c r="G101" s="368"/>
      <c r="H101" s="369"/>
    </row>
    <row r="102" spans="1:8" ht="37.5" customHeight="1" x14ac:dyDescent="0.2">
      <c r="A102" s="356" t="s">
        <v>66</v>
      </c>
      <c r="B102" s="395"/>
      <c r="C102" s="404"/>
      <c r="D102" s="368">
        <v>240</v>
      </c>
      <c r="E102" s="368"/>
      <c r="F102" s="368"/>
      <c r="G102" s="368"/>
      <c r="H102" s="369"/>
    </row>
    <row r="103" spans="1:8" ht="37.5" customHeight="1" x14ac:dyDescent="0.2">
      <c r="A103" s="356" t="s">
        <v>67</v>
      </c>
      <c r="B103" s="395"/>
      <c r="C103" s="404"/>
      <c r="D103" s="368">
        <v>480</v>
      </c>
      <c r="E103" s="368"/>
      <c r="F103" s="368"/>
      <c r="G103" s="368"/>
      <c r="H103" s="369"/>
    </row>
    <row r="104" spans="1:8" ht="37.5" customHeight="1" x14ac:dyDescent="0.2">
      <c r="A104" s="356" t="s">
        <v>68</v>
      </c>
      <c r="B104" s="395"/>
      <c r="C104" s="404"/>
      <c r="D104" s="368">
        <v>720</v>
      </c>
      <c r="E104" s="368"/>
      <c r="F104" s="368"/>
      <c r="G104" s="368"/>
      <c r="H104" s="369"/>
    </row>
    <row r="105" spans="1:8" ht="37.5" customHeight="1" thickBot="1" x14ac:dyDescent="0.25">
      <c r="A105" s="406" t="s">
        <v>69</v>
      </c>
      <c r="B105" s="407"/>
      <c r="C105" s="405"/>
      <c r="D105" s="393">
        <v>1476</v>
      </c>
      <c r="E105" s="393"/>
      <c r="F105" s="393"/>
      <c r="G105" s="393"/>
      <c r="H105" s="394"/>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354">
        <v>102</v>
      </c>
      <c r="E106" s="354"/>
      <c r="F106" s="354"/>
      <c r="G106" s="354"/>
      <c r="H106" s="355"/>
    </row>
    <row r="107" spans="1:8" ht="50.1" customHeight="1" thickBot="1" x14ac:dyDescent="0.25">
      <c r="A107" s="341" t="s">
        <v>72</v>
      </c>
      <c r="B107" s="342"/>
      <c r="C107" s="21"/>
      <c r="D107" s="343" t="e">
        <f>"от "&amp;MIN(D109,D129:H130,#REF!,D131:H145)&amp;" до "&amp;MAX(D109,D129:H130,#REF!,D131:H145)</f>
        <v>#REF!</v>
      </c>
      <c r="E107" s="343"/>
      <c r="F107" s="343"/>
      <c r="G107" s="343"/>
      <c r="H107" s="344"/>
    </row>
    <row r="108" spans="1:8" ht="21.75" thickBot="1" x14ac:dyDescent="0.25">
      <c r="A108" s="370"/>
      <c r="B108" s="371"/>
      <c r="C108" s="60"/>
      <c r="D108" s="499"/>
      <c r="E108" s="499"/>
      <c r="F108" s="499"/>
      <c r="G108" s="499"/>
      <c r="H108" s="500"/>
    </row>
    <row r="109" spans="1:8" ht="69" customHeight="1" thickBot="1" x14ac:dyDescent="0.25">
      <c r="A109" s="374" t="s">
        <v>73</v>
      </c>
      <c r="B109" s="375"/>
      <c r="C10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379">
        <v>5616</v>
      </c>
      <c r="E109" s="379"/>
      <c r="F109" s="379"/>
      <c r="G109" s="379"/>
      <c r="H109" s="380"/>
    </row>
    <row r="110" spans="1:8" ht="69" customHeight="1" thickBot="1" x14ac:dyDescent="0.25">
      <c r="A110" s="381" t="s">
        <v>74</v>
      </c>
      <c r="B110" s="382"/>
      <c r="C110" s="377"/>
      <c r="D110" s="383" t="s">
        <v>75</v>
      </c>
      <c r="E110" s="384"/>
      <c r="F110" s="384"/>
      <c r="G110" s="384"/>
      <c r="H110" s="385"/>
    </row>
    <row r="111" spans="1:8" ht="69" customHeight="1" x14ac:dyDescent="0.2">
      <c r="A111" s="363" t="s">
        <v>76</v>
      </c>
      <c r="B111" s="364"/>
      <c r="C111" s="377"/>
      <c r="D111" s="368">
        <f>D109/4</f>
        <v>1404</v>
      </c>
      <c r="E111" s="368"/>
      <c r="F111" s="368"/>
      <c r="G111" s="368"/>
      <c r="H111" s="369"/>
    </row>
    <row r="112" spans="1:8" ht="69" customHeight="1" x14ac:dyDescent="0.2">
      <c r="A112" s="363" t="s">
        <v>77</v>
      </c>
      <c r="B112" s="364"/>
      <c r="C112" s="377"/>
      <c r="D112" s="368">
        <f>D109/5</f>
        <v>1123.2</v>
      </c>
      <c r="E112" s="368"/>
      <c r="F112" s="368"/>
      <c r="G112" s="368"/>
      <c r="H112" s="369"/>
    </row>
    <row r="113" spans="1:8" ht="69" customHeight="1" x14ac:dyDescent="0.2">
      <c r="A113" s="363" t="s">
        <v>78</v>
      </c>
      <c r="B113" s="364"/>
      <c r="C113" s="377"/>
      <c r="D113" s="368">
        <f>D109/6</f>
        <v>936</v>
      </c>
      <c r="E113" s="368"/>
      <c r="F113" s="368"/>
      <c r="G113" s="368"/>
      <c r="H113" s="369"/>
    </row>
    <row r="114" spans="1:8" ht="69" customHeight="1" x14ac:dyDescent="0.2">
      <c r="A114" s="363" t="s">
        <v>79</v>
      </c>
      <c r="B114" s="364"/>
      <c r="C114" s="377"/>
      <c r="D114" s="368">
        <f>D109/7</f>
        <v>802.28571428571433</v>
      </c>
      <c r="E114" s="368"/>
      <c r="F114" s="368"/>
      <c r="G114" s="368"/>
      <c r="H114" s="369"/>
    </row>
    <row r="115" spans="1:8" ht="69" customHeight="1" x14ac:dyDescent="0.2">
      <c r="A115" s="363" t="s">
        <v>80</v>
      </c>
      <c r="B115" s="364"/>
      <c r="C115" s="377"/>
      <c r="D115" s="368">
        <f>D109/8</f>
        <v>702</v>
      </c>
      <c r="E115" s="368"/>
      <c r="F115" s="368"/>
      <c r="G115" s="368"/>
      <c r="H115" s="369"/>
    </row>
    <row r="116" spans="1:8" ht="69" customHeight="1" x14ac:dyDescent="0.2">
      <c r="A116" s="363" t="s">
        <v>81</v>
      </c>
      <c r="B116" s="364"/>
      <c r="C116" s="377"/>
      <c r="D116" s="368">
        <f>D109/9</f>
        <v>624</v>
      </c>
      <c r="E116" s="368"/>
      <c r="F116" s="368"/>
      <c r="G116" s="368"/>
      <c r="H116" s="369"/>
    </row>
    <row r="117" spans="1:8" ht="69" customHeight="1" x14ac:dyDescent="0.2">
      <c r="A117" s="363" t="s">
        <v>82</v>
      </c>
      <c r="B117" s="364"/>
      <c r="C117" s="377"/>
      <c r="D117" s="368">
        <f>D109/10</f>
        <v>561.6</v>
      </c>
      <c r="E117" s="368"/>
      <c r="F117" s="368"/>
      <c r="G117" s="368"/>
      <c r="H117" s="369"/>
    </row>
    <row r="118" spans="1:8" ht="69" customHeight="1" thickBot="1" x14ac:dyDescent="0.25">
      <c r="A118" s="374" t="s">
        <v>83</v>
      </c>
      <c r="B118" s="375"/>
      <c r="C118" s="377"/>
      <c r="D118" s="379">
        <v>7008</v>
      </c>
      <c r="E118" s="379"/>
      <c r="F118" s="379"/>
      <c r="G118" s="379"/>
      <c r="H118" s="380"/>
    </row>
    <row r="119" spans="1:8" ht="69" customHeight="1" thickBot="1" x14ac:dyDescent="0.25">
      <c r="A119" s="381" t="s">
        <v>74</v>
      </c>
      <c r="B119" s="382"/>
      <c r="C119" s="377"/>
      <c r="D119" s="383" t="s">
        <v>75</v>
      </c>
      <c r="E119" s="384"/>
      <c r="F119" s="384"/>
      <c r="G119" s="384"/>
      <c r="H119" s="385"/>
    </row>
    <row r="120" spans="1:8" ht="69" customHeight="1" x14ac:dyDescent="0.2">
      <c r="A120" s="363" t="s">
        <v>76</v>
      </c>
      <c r="B120" s="364"/>
      <c r="C120" s="377"/>
      <c r="D120" s="368">
        <v>1752</v>
      </c>
      <c r="E120" s="368"/>
      <c r="F120" s="368"/>
      <c r="G120" s="368"/>
      <c r="H120" s="369"/>
    </row>
    <row r="121" spans="1:8" ht="69" customHeight="1" x14ac:dyDescent="0.2">
      <c r="A121" s="363" t="s">
        <v>77</v>
      </c>
      <c r="B121" s="364"/>
      <c r="C121" s="377"/>
      <c r="D121" s="368">
        <v>1401.6</v>
      </c>
      <c r="E121" s="368"/>
      <c r="F121" s="368"/>
      <c r="G121" s="368"/>
      <c r="H121" s="369"/>
    </row>
    <row r="122" spans="1:8" ht="69" customHeight="1" x14ac:dyDescent="0.2">
      <c r="A122" s="363" t="s">
        <v>78</v>
      </c>
      <c r="B122" s="364"/>
      <c r="C122" s="377"/>
      <c r="D122" s="368">
        <v>1168</v>
      </c>
      <c r="E122" s="368"/>
      <c r="F122" s="368"/>
      <c r="G122" s="368"/>
      <c r="H122" s="369"/>
    </row>
    <row r="123" spans="1:8" ht="69" customHeight="1" x14ac:dyDescent="0.2">
      <c r="A123" s="363" t="s">
        <v>79</v>
      </c>
      <c r="B123" s="364"/>
      <c r="C123" s="377"/>
      <c r="D123" s="368">
        <v>1001.1428571428571</v>
      </c>
      <c r="E123" s="368"/>
      <c r="F123" s="368"/>
      <c r="G123" s="368"/>
      <c r="H123" s="369"/>
    </row>
    <row r="124" spans="1:8" ht="69" customHeight="1" x14ac:dyDescent="0.2">
      <c r="A124" s="363" t="s">
        <v>80</v>
      </c>
      <c r="B124" s="364"/>
      <c r="C124" s="377"/>
      <c r="D124" s="368">
        <v>876</v>
      </c>
      <c r="E124" s="368"/>
      <c r="F124" s="368"/>
      <c r="G124" s="368"/>
      <c r="H124" s="369"/>
    </row>
    <row r="125" spans="1:8" ht="69" customHeight="1" x14ac:dyDescent="0.2">
      <c r="A125" s="363" t="s">
        <v>81</v>
      </c>
      <c r="B125" s="364"/>
      <c r="C125" s="377"/>
      <c r="D125" s="368">
        <v>778.66666666666663</v>
      </c>
      <c r="E125" s="368"/>
      <c r="F125" s="368"/>
      <c r="G125" s="368"/>
      <c r="H125" s="369"/>
    </row>
    <row r="126" spans="1:8" ht="69" customHeight="1" thickBot="1" x14ac:dyDescent="0.25">
      <c r="A126" s="363" t="s">
        <v>82</v>
      </c>
      <c r="B126" s="364"/>
      <c r="C126" s="378"/>
      <c r="D126" s="368">
        <v>700.8</v>
      </c>
      <c r="E126" s="368"/>
      <c r="F126" s="368"/>
      <c r="G126" s="368"/>
      <c r="H126" s="369"/>
    </row>
    <row r="127" spans="1:8" s="16" customFormat="1" ht="62.45" customHeight="1" thickBot="1" x14ac:dyDescent="0.25">
      <c r="A127" s="358" t="s">
        <v>84</v>
      </c>
      <c r="B127" s="359"/>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353">
        <v>10008</v>
      </c>
      <c r="E127" s="354"/>
      <c r="F127" s="354"/>
      <c r="G127" s="354"/>
      <c r="H127" s="355"/>
    </row>
    <row r="128" spans="1:8" ht="21.75" thickBot="1" x14ac:dyDescent="0.25">
      <c r="A128" s="329"/>
      <c r="B128" s="330"/>
      <c r="C128" s="56"/>
      <c r="D128" s="499"/>
      <c r="E128" s="499"/>
      <c r="F128" s="499"/>
      <c r="G128" s="499"/>
      <c r="H128" s="500"/>
    </row>
    <row r="129" spans="1:8" ht="50.1" customHeight="1" x14ac:dyDescent="0.2">
      <c r="A129" s="335" t="s">
        <v>85</v>
      </c>
      <c r="B129" s="336"/>
      <c r="C129" s="66" t="str">
        <f>"Интернет-площадка 2gis.ru на основе Cправочника организаций "&amp;$C$2&amp;""</f>
        <v>Интернет-площадка 2gis.ru на основе Cправочника организаций "2ГИС.НОРИЛЬСК"</v>
      </c>
      <c r="D129" s="360">
        <v>2598</v>
      </c>
      <c r="E129" s="361"/>
      <c r="F129" s="361"/>
      <c r="G129" s="361"/>
      <c r="H129" s="362"/>
    </row>
    <row r="130" spans="1:8" ht="50.1" customHeight="1" x14ac:dyDescent="0.2">
      <c r="A130" s="335" t="s">
        <v>86</v>
      </c>
      <c r="B130" s="336"/>
      <c r="C13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367">
        <v>1368</v>
      </c>
      <c r="E130" s="351"/>
      <c r="F130" s="351"/>
      <c r="G130" s="351"/>
      <c r="H130" s="352"/>
    </row>
    <row r="131" spans="1:8" ht="50.1" customHeight="1" x14ac:dyDescent="0.2">
      <c r="A131" s="335" t="s">
        <v>87</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37">
        <v>4428</v>
      </c>
      <c r="E131" s="338"/>
      <c r="F131" s="338"/>
      <c r="G131" s="338"/>
      <c r="H131" s="339"/>
    </row>
    <row r="132" spans="1:8" ht="50.1" customHeight="1" x14ac:dyDescent="0.2">
      <c r="A132" s="335" t="s">
        <v>88</v>
      </c>
      <c r="B132" s="336"/>
      <c r="C132" s="67" t="str">
        <f>"Интернет-площадка 2gis.ru на основе Cправочника организаций "&amp;$C$2&amp;""</f>
        <v>Интернет-площадка 2gis.ru на основе Cправочника организаций "2ГИС.НОРИЛЬСК"</v>
      </c>
      <c r="D132" s="337">
        <v>8022</v>
      </c>
      <c r="E132" s="338"/>
      <c r="F132" s="338"/>
      <c r="G132" s="338"/>
      <c r="H132" s="339"/>
    </row>
    <row r="133" spans="1:8" ht="50.1" customHeight="1" x14ac:dyDescent="0.2">
      <c r="A133" s="335" t="s">
        <v>89</v>
      </c>
      <c r="B133" s="336"/>
      <c r="C133" s="67" t="str">
        <f>"Интернет-площадка 2gis.ru на основе Cправочника организаций "&amp;$C$2&amp;""</f>
        <v>Интернет-площадка 2gis.ru на основе Cправочника организаций "2ГИС.НОРИЛЬСК"</v>
      </c>
      <c r="D133" s="337">
        <v>9630</v>
      </c>
      <c r="E133" s="338"/>
      <c r="F133" s="338"/>
      <c r="G133" s="338"/>
      <c r="H133" s="339"/>
    </row>
    <row r="134" spans="1:8" ht="50.1" customHeight="1" x14ac:dyDescent="0.2">
      <c r="A134" s="335" t="s">
        <v>90</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37">
        <v>3132</v>
      </c>
      <c r="E134" s="338"/>
      <c r="F134" s="338"/>
      <c r="G134" s="338"/>
      <c r="H134" s="339"/>
    </row>
    <row r="135" spans="1:8" ht="50.1" customHeight="1" x14ac:dyDescent="0.2">
      <c r="A135" s="335" t="s">
        <v>91</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37">
        <v>2892</v>
      </c>
      <c r="E135" s="338"/>
      <c r="F135" s="338"/>
      <c r="G135" s="338"/>
      <c r="H135" s="339"/>
    </row>
    <row r="136" spans="1:8" ht="50.1" customHeight="1" x14ac:dyDescent="0.2">
      <c r="A136" s="335" t="s">
        <v>92</v>
      </c>
      <c r="B136" s="336"/>
      <c r="C136"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37">
        <v>5430</v>
      </c>
      <c r="E136" s="338"/>
      <c r="F136" s="338"/>
      <c r="G136" s="338"/>
      <c r="H136" s="339"/>
    </row>
    <row r="137" spans="1:8" ht="50.1" customHeight="1" x14ac:dyDescent="0.2">
      <c r="A137" s="335" t="s">
        <v>93</v>
      </c>
      <c r="B137" s="336"/>
      <c r="C137" s="68" t="e">
        <f>#REF!</f>
        <v>#REF!</v>
      </c>
      <c r="D137" s="337">
        <v>9984</v>
      </c>
      <c r="E137" s="338"/>
      <c r="F137" s="338"/>
      <c r="G137" s="338"/>
      <c r="H137" s="339"/>
    </row>
    <row r="138" spans="1:8" ht="50.1" customHeight="1" x14ac:dyDescent="0.2">
      <c r="A138" s="335" t="s">
        <v>94</v>
      </c>
      <c r="B138" s="336"/>
      <c r="C138" s="67" t="s">
        <v>95</v>
      </c>
      <c r="D138" s="337">
        <v>1068</v>
      </c>
      <c r="E138" s="338"/>
      <c r="F138" s="338"/>
      <c r="G138" s="338"/>
      <c r="H138" s="339"/>
    </row>
    <row r="139" spans="1:8" ht="75.75" customHeight="1" x14ac:dyDescent="0.2">
      <c r="A139" s="335" t="s">
        <v>96</v>
      </c>
      <c r="B139" s="336"/>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37">
        <v>3888</v>
      </c>
      <c r="E139" s="338"/>
      <c r="F139" s="338"/>
      <c r="G139" s="338"/>
      <c r="H139" s="339"/>
    </row>
    <row r="140" spans="1:8" ht="75.75" customHeight="1" x14ac:dyDescent="0.2">
      <c r="A140" s="335" t="s">
        <v>97</v>
      </c>
      <c r="B140" s="336"/>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37">
        <v>3300</v>
      </c>
      <c r="E140" s="338"/>
      <c r="F140" s="338"/>
      <c r="G140" s="338"/>
      <c r="H140" s="339"/>
    </row>
    <row r="141" spans="1:8" ht="75.75" customHeight="1" x14ac:dyDescent="0.2">
      <c r="A141" s="335" t="s">
        <v>98</v>
      </c>
      <c r="B141" s="336"/>
      <c r="C141"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37">
        <v>2802</v>
      </c>
      <c r="E141" s="338"/>
      <c r="F141" s="338"/>
      <c r="G141" s="338"/>
      <c r="H141" s="339"/>
    </row>
    <row r="142" spans="1:8" ht="75.75" customHeight="1" x14ac:dyDescent="0.2">
      <c r="A142" s="335" t="s">
        <v>99</v>
      </c>
      <c r="B142" s="336"/>
      <c r="C142"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37">
        <v>2382</v>
      </c>
      <c r="E142" s="338"/>
      <c r="F142" s="338"/>
      <c r="G142" s="338"/>
      <c r="H142" s="339"/>
    </row>
    <row r="143" spans="1:8" ht="75.75" customHeight="1" x14ac:dyDescent="0.2">
      <c r="A143" s="335" t="s">
        <v>100</v>
      </c>
      <c r="B143" s="336"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37">
        <v>9984</v>
      </c>
      <c r="E143" s="338"/>
      <c r="F143" s="338"/>
      <c r="G143" s="338"/>
      <c r="H143" s="339"/>
    </row>
    <row r="144" spans="1:8" ht="75.75" customHeight="1" x14ac:dyDescent="0.2">
      <c r="A144" s="335" t="s">
        <v>101</v>
      </c>
      <c r="B144" s="336"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37">
        <v>6756</v>
      </c>
      <c r="E144" s="338"/>
      <c r="F144" s="338"/>
      <c r="G144" s="338"/>
      <c r="H144" s="339"/>
    </row>
    <row r="145" spans="1:8" ht="50.1" customHeight="1" thickBot="1" x14ac:dyDescent="0.25">
      <c r="A145" s="335" t="s">
        <v>102</v>
      </c>
      <c r="B145" s="336"/>
      <c r="C145"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37">
        <v>768</v>
      </c>
      <c r="E145" s="338"/>
      <c r="F145" s="338"/>
      <c r="G145" s="338"/>
      <c r="H145" s="339"/>
    </row>
    <row r="146" spans="1:8" s="16" customFormat="1" ht="102" customHeight="1" thickBot="1" x14ac:dyDescent="0.25">
      <c r="A146" s="335" t="s">
        <v>16</v>
      </c>
      <c r="B146" s="336"/>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37">
        <v>996</v>
      </c>
      <c r="E146" s="338"/>
      <c r="F146" s="338"/>
      <c r="G146" s="338"/>
      <c r="H146" s="339"/>
    </row>
    <row r="147" spans="1:8" s="16" customFormat="1" ht="102" customHeight="1" thickBot="1" x14ac:dyDescent="0.25">
      <c r="A147" s="335" t="s">
        <v>103</v>
      </c>
      <c r="B147" s="336"/>
      <c r="C14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7" s="337">
        <v>50010</v>
      </c>
      <c r="E147" s="338"/>
      <c r="F147" s="338"/>
      <c r="G147" s="338"/>
      <c r="H147" s="339"/>
    </row>
    <row r="148" spans="1:8" s="16" customFormat="1" ht="126" customHeight="1" x14ac:dyDescent="0.2">
      <c r="A148" s="335" t="s">
        <v>104</v>
      </c>
      <c r="B148" s="336"/>
      <c r="C14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8" s="337">
        <v>8358</v>
      </c>
      <c r="E148" s="338"/>
      <c r="F148" s="338"/>
      <c r="G148" s="338"/>
      <c r="H148" s="339"/>
    </row>
    <row r="149" spans="1:8" s="16" customFormat="1" ht="96" customHeight="1" x14ac:dyDescent="0.2">
      <c r="A149" s="356" t="s">
        <v>105</v>
      </c>
      <c r="B149" s="357"/>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37">
        <v>5322</v>
      </c>
      <c r="E149" s="338"/>
      <c r="F149" s="338"/>
      <c r="G149" s="338"/>
      <c r="H149" s="339"/>
    </row>
    <row r="150" spans="1:8" s="16" customFormat="1" ht="96" customHeight="1" x14ac:dyDescent="0.2">
      <c r="A150" s="356" t="s">
        <v>106</v>
      </c>
      <c r="B150" s="357"/>
      <c r="C15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0" s="337">
        <v>5010</v>
      </c>
      <c r="E150" s="338"/>
      <c r="F150" s="338"/>
      <c r="G150" s="338"/>
      <c r="H150" s="339"/>
    </row>
    <row r="151" spans="1:8" ht="50.1" customHeight="1" x14ac:dyDescent="0.2">
      <c r="A151" s="335" t="s">
        <v>107</v>
      </c>
      <c r="B151" s="336"/>
      <c r="C151" s="67" t="str">
        <f>"Интернет-площадка 2gis.ru на основе Cправочника организаций "&amp;$C$2&amp;""</f>
        <v>Интернет-площадка 2gis.ru на основе Cправочника организаций "2ГИС.НОРИЛЬСК"</v>
      </c>
      <c r="D151" s="337">
        <v>3720</v>
      </c>
      <c r="E151" s="338"/>
      <c r="F151" s="338"/>
      <c r="G151" s="338"/>
      <c r="H151" s="339"/>
    </row>
    <row r="152" spans="1:8" ht="50.1" customHeight="1" x14ac:dyDescent="0.2">
      <c r="A152" s="335" t="s">
        <v>108</v>
      </c>
      <c r="B152" s="336"/>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37">
        <v>1920</v>
      </c>
      <c r="E152" s="338"/>
      <c r="F152" s="338"/>
      <c r="G152" s="338"/>
      <c r="H152" s="339"/>
    </row>
    <row r="153" spans="1:8" ht="50.1" customHeight="1" x14ac:dyDescent="0.2">
      <c r="A153" s="335" t="s">
        <v>109</v>
      </c>
      <c r="B153" s="336"/>
      <c r="C153" s="67" t="str">
        <f t="shared" si="2"/>
        <v>Электронный справочник на основе Справочника организаций "2ГИС.НОРИЛЬСК" (версия для ПК)</v>
      </c>
      <c r="D153" s="337">
        <v>6240</v>
      </c>
      <c r="E153" s="338"/>
      <c r="F153" s="338"/>
      <c r="G153" s="338"/>
      <c r="H153" s="339"/>
    </row>
    <row r="154" spans="1:8" ht="50.1" customHeight="1" x14ac:dyDescent="0.2">
      <c r="A154" s="335" t="s">
        <v>110</v>
      </c>
      <c r="B154" s="336"/>
      <c r="C154" s="67" t="str">
        <f>"Интернет-площадка 2gis.ru на основе Cправочника организаций "&amp;$C$2&amp;""</f>
        <v>Интернет-площадка 2gis.ru на основе Cправочника организаций "2ГИС.НОРИЛЬСК"</v>
      </c>
      <c r="D154" s="337">
        <v>11280</v>
      </c>
      <c r="E154" s="338"/>
      <c r="F154" s="338"/>
      <c r="G154" s="338"/>
      <c r="H154" s="339"/>
    </row>
    <row r="155" spans="1:8" ht="50.1" customHeight="1" x14ac:dyDescent="0.2">
      <c r="A155" s="335" t="s">
        <v>111</v>
      </c>
      <c r="B155" s="336"/>
      <c r="C155" s="67" t="str">
        <f>"Интернет-площадка 2gis.ru на основе Cправочника организаций "&amp;$C$2&amp;""</f>
        <v>Интернет-площадка 2gis.ru на основе Cправочника организаций "2ГИС.НОРИЛЬСК"</v>
      </c>
      <c r="D155" s="337">
        <v>13536</v>
      </c>
      <c r="E155" s="338"/>
      <c r="F155" s="338"/>
      <c r="G155" s="338"/>
      <c r="H155" s="339"/>
    </row>
    <row r="156" spans="1:8" ht="50.1" customHeight="1" x14ac:dyDescent="0.2">
      <c r="A156" s="335" t="s">
        <v>112</v>
      </c>
      <c r="B156" s="336"/>
      <c r="C156" s="67" t="str">
        <f t="shared" si="2"/>
        <v>Электронный справочник на основе Справочника организаций "2ГИС.НОРИЛЬСК" (версия для ПК)</v>
      </c>
      <c r="D156" s="337">
        <v>4440</v>
      </c>
      <c r="E156" s="338"/>
      <c r="F156" s="338"/>
      <c r="G156" s="338"/>
      <c r="H156" s="339"/>
    </row>
    <row r="157" spans="1:8" ht="50.1" customHeight="1" x14ac:dyDescent="0.2">
      <c r="A157" s="335" t="s">
        <v>113</v>
      </c>
      <c r="B157" s="336"/>
      <c r="C157" s="67" t="str">
        <f t="shared" si="2"/>
        <v>Электронный справочник на основе Справочника организаций "2ГИС.НОРИЛЬСК" (версия для ПК)</v>
      </c>
      <c r="D157" s="337">
        <v>4080</v>
      </c>
      <c r="E157" s="338"/>
      <c r="F157" s="338"/>
      <c r="G157" s="338"/>
      <c r="H157" s="339"/>
    </row>
    <row r="158" spans="1:8" ht="50.1" customHeight="1" x14ac:dyDescent="0.2">
      <c r="A158" s="335" t="s">
        <v>114</v>
      </c>
      <c r="B158" s="336"/>
      <c r="C158" s="67" t="str">
        <f t="shared" si="2"/>
        <v>Электронный справочник на основе Справочника организаций "2ГИС.НОРИЛЬСК" (версия для ПК)</v>
      </c>
      <c r="D158" s="337">
        <v>7680</v>
      </c>
      <c r="E158" s="338"/>
      <c r="F158" s="338"/>
      <c r="G158" s="338"/>
      <c r="H158" s="339"/>
    </row>
    <row r="159" spans="1:8" ht="50.1" customHeight="1" x14ac:dyDescent="0.2">
      <c r="A159" s="335" t="s">
        <v>115</v>
      </c>
      <c r="B159" s="336"/>
      <c r="C159" s="67" t="s">
        <v>95</v>
      </c>
      <c r="D159" s="337">
        <v>1560</v>
      </c>
      <c r="E159" s="338"/>
      <c r="F159" s="338"/>
      <c r="G159" s="338"/>
      <c r="H159" s="339"/>
    </row>
    <row r="160" spans="1:8" ht="77.25" customHeight="1" x14ac:dyDescent="0.2">
      <c r="A160" s="335" t="s">
        <v>116</v>
      </c>
      <c r="B160" s="336"/>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37">
        <v>14040</v>
      </c>
      <c r="E160" s="338"/>
      <c r="F160" s="338"/>
      <c r="G160" s="338"/>
      <c r="H160" s="339"/>
    </row>
    <row r="161" spans="1:8" ht="50.1" customHeight="1" thickBot="1" x14ac:dyDescent="0.25">
      <c r="A161" s="335" t="s">
        <v>117</v>
      </c>
      <c r="B161" s="336"/>
      <c r="C161" s="67" t="str">
        <f t="shared" si="2"/>
        <v>Электронный справочник на основе Справочника организаций "2ГИС.НОРИЛЬСК" (версия для ПК)</v>
      </c>
      <c r="D161" s="353">
        <v>1080</v>
      </c>
      <c r="E161" s="354"/>
      <c r="F161" s="354"/>
      <c r="G161" s="354"/>
      <c r="H161" s="355"/>
    </row>
    <row r="162" spans="1:8" s="23" customFormat="1" ht="50.1" customHeight="1" thickBot="1" x14ac:dyDescent="0.25">
      <c r="A162" s="341" t="s">
        <v>118</v>
      </c>
      <c r="B162" s="342"/>
      <c r="C162" s="21"/>
      <c r="D162" s="343"/>
      <c r="E162" s="343"/>
      <c r="F162" s="343"/>
      <c r="G162" s="343"/>
      <c r="H162" s="344"/>
    </row>
    <row r="163" spans="1:8" s="16" customFormat="1" ht="50.1" customHeight="1" x14ac:dyDescent="0.2">
      <c r="A163" s="335" t="s">
        <v>119</v>
      </c>
      <c r="B163" s="336"/>
      <c r="C16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37">
        <v>2004</v>
      </c>
      <c r="E163" s="338"/>
      <c r="F163" s="338"/>
      <c r="G163" s="338"/>
      <c r="H163" s="339"/>
    </row>
    <row r="164" spans="1:8" s="16" customFormat="1" ht="50.1" customHeight="1" x14ac:dyDescent="0.2">
      <c r="A164" s="335" t="s">
        <v>120</v>
      </c>
      <c r="B164" s="336"/>
      <c r="C164" s="346"/>
      <c r="D164" s="337">
        <v>2004</v>
      </c>
      <c r="E164" s="338"/>
      <c r="F164" s="338"/>
      <c r="G164" s="338"/>
      <c r="H164" s="339"/>
    </row>
    <row r="165" spans="1:8" s="16" customFormat="1" ht="50.1" customHeight="1" x14ac:dyDescent="0.2">
      <c r="A165" s="348" t="s">
        <v>121</v>
      </c>
      <c r="B165" s="349"/>
      <c r="C165" s="346"/>
      <c r="D165" s="496">
        <v>1500</v>
      </c>
      <c r="E165" s="368"/>
      <c r="F165" s="368"/>
      <c r="G165" s="368"/>
      <c r="H165" s="368"/>
    </row>
    <row r="166" spans="1:8" s="16" customFormat="1" ht="50.1" customHeight="1" x14ac:dyDescent="0.2">
      <c r="A166" s="348" t="s">
        <v>122</v>
      </c>
      <c r="B166" s="349"/>
      <c r="C166" s="346"/>
      <c r="D166" s="496">
        <v>150</v>
      </c>
      <c r="E166" s="368"/>
      <c r="F166" s="368"/>
      <c r="G166" s="368"/>
      <c r="H166" s="368"/>
    </row>
    <row r="167" spans="1:8" s="16" customFormat="1" ht="50.1" customHeight="1" thickBot="1" x14ac:dyDescent="0.25">
      <c r="A167" s="348" t="s">
        <v>123</v>
      </c>
      <c r="B167" s="349"/>
      <c r="C167" s="347"/>
      <c r="D167" s="450">
        <v>510</v>
      </c>
      <c r="E167" s="451"/>
      <c r="F167" s="451"/>
      <c r="G167" s="451"/>
      <c r="H167" s="451"/>
    </row>
    <row r="168" spans="1:8" s="16" customFormat="1" ht="50.1" customHeight="1" thickBot="1" x14ac:dyDescent="0.25">
      <c r="A168" s="341" t="s">
        <v>124</v>
      </c>
      <c r="B168" s="342"/>
      <c r="C168" s="21"/>
      <c r="D168" s="343"/>
      <c r="E168" s="343"/>
      <c r="F168" s="343"/>
      <c r="G168" s="343"/>
      <c r="H168" s="344"/>
    </row>
    <row r="169" spans="1:8" ht="50.1" customHeight="1" x14ac:dyDescent="0.2">
      <c r="A169" s="335" t="s">
        <v>125</v>
      </c>
      <c r="B169" s="336"/>
      <c r="C169" s="67" t="str">
        <f>"Интернет-площадка 2gis.ru на основе Cправочника организаций "&amp;$C$2&amp;""</f>
        <v>Интернет-площадка 2gis.ru на основе Cправочника организаций "2ГИС.НОРИЛЬСК"</v>
      </c>
      <c r="D169" s="337">
        <v>4086</v>
      </c>
      <c r="E169" s="338"/>
      <c r="F169" s="338"/>
      <c r="G169" s="338"/>
      <c r="H169" s="339"/>
    </row>
    <row r="170" spans="1:8" ht="50.1" customHeight="1" x14ac:dyDescent="0.2">
      <c r="A170" s="335" t="s">
        <v>126</v>
      </c>
      <c r="B170" s="336"/>
      <c r="C17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0" s="337">
        <v>1770</v>
      </c>
      <c r="E170" s="338"/>
      <c r="F170" s="338"/>
      <c r="G170" s="338"/>
      <c r="H170" s="339"/>
    </row>
    <row r="171" spans="1:8" ht="50.1" customHeight="1" x14ac:dyDescent="0.2">
      <c r="A171" s="335" t="s">
        <v>195</v>
      </c>
      <c r="B171" s="336"/>
      <c r="C171" s="67" t="str">
        <f>"Интернет-площадка 2gis.ru на основе Cправочника организаций "&amp;$C$2&amp;""</f>
        <v>Интернет-площадка 2gis.ru на основе Cправочника организаций "2ГИС.НОРИЛЬСК"</v>
      </c>
      <c r="D171" s="337">
        <v>5760</v>
      </c>
      <c r="E171" s="338"/>
      <c r="F171" s="338"/>
      <c r="G171" s="338"/>
      <c r="H171" s="339"/>
    </row>
    <row r="172" spans="1:8" ht="50.1" customHeight="1" x14ac:dyDescent="0.2">
      <c r="A172" s="335" t="s">
        <v>128</v>
      </c>
      <c r="B172" s="336"/>
      <c r="C172"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2" s="337">
        <v>2520</v>
      </c>
      <c r="E172" s="338"/>
      <c r="F172" s="338"/>
      <c r="G172" s="338"/>
      <c r="H172" s="339"/>
    </row>
    <row r="173" spans="1:8" s="16" customFormat="1" ht="126" customHeight="1" thickBot="1" x14ac:dyDescent="0.25">
      <c r="A173" s="335" t="s">
        <v>129</v>
      </c>
      <c r="B173" s="336"/>
      <c r="C173" s="149" t="str">
        <f>C169</f>
        <v>Интернет-площадка 2gis.ru на основе Cправочника организаций "2ГИС.НОРИЛЬСК"</v>
      </c>
      <c r="D173" s="495">
        <v>10314</v>
      </c>
      <c r="E173" s="393"/>
      <c r="F173" s="393"/>
      <c r="G173" s="393"/>
      <c r="H173" s="394"/>
    </row>
    <row r="174" spans="1:8" ht="50.1" customHeight="1" thickBot="1" x14ac:dyDescent="0.25">
      <c r="A174" s="341" t="s">
        <v>196</v>
      </c>
      <c r="B174" s="342"/>
      <c r="C174" s="21"/>
      <c r="D174" s="343"/>
      <c r="E174" s="343"/>
      <c r="F174" s="343"/>
      <c r="G174" s="343"/>
      <c r="H174" s="344"/>
    </row>
    <row r="175" spans="1:8" s="20" customFormat="1" ht="30" customHeight="1" thickBot="1" x14ac:dyDescent="0.25">
      <c r="A175" s="485"/>
      <c r="B175" s="486"/>
      <c r="C175" s="602"/>
      <c r="D175" s="486"/>
      <c r="E175" s="486"/>
      <c r="F175" s="486"/>
      <c r="G175" s="486"/>
      <c r="H175" s="487"/>
    </row>
    <row r="176" spans="1:8" s="16" customFormat="1" ht="185.25" customHeight="1" x14ac:dyDescent="0.2">
      <c r="A176" s="335" t="s">
        <v>197</v>
      </c>
      <c r="B176" s="336"/>
      <c r="C17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6" s="360">
        <v>16530</v>
      </c>
      <c r="E176" s="361"/>
      <c r="F176" s="361"/>
      <c r="G176" s="361"/>
      <c r="H176" s="362"/>
    </row>
    <row r="177" spans="1:8" s="16" customFormat="1" ht="83.25" customHeight="1" thickBot="1" x14ac:dyDescent="0.25">
      <c r="A177" s="335" t="s">
        <v>198</v>
      </c>
      <c r="B177" s="336"/>
      <c r="C177" s="346"/>
      <c r="D177" s="337">
        <v>16530</v>
      </c>
      <c r="E177" s="338"/>
      <c r="F177" s="338"/>
      <c r="G177" s="338"/>
      <c r="H177" s="339"/>
    </row>
    <row r="178" spans="1:8" ht="21.75" thickBot="1" x14ac:dyDescent="0.25">
      <c r="A178" s="497"/>
      <c r="B178" s="498"/>
      <c r="C178" s="56"/>
      <c r="D178" s="499"/>
      <c r="E178" s="499"/>
      <c r="F178" s="499"/>
      <c r="G178" s="499"/>
      <c r="H178" s="500"/>
    </row>
    <row r="180" spans="1:8" ht="21" x14ac:dyDescent="0.2">
      <c r="A180" s="75"/>
      <c r="B180" s="76" t="s">
        <v>130</v>
      </c>
      <c r="C180" s="333" t="s">
        <v>602</v>
      </c>
      <c r="D180" s="333"/>
      <c r="E180" s="77"/>
      <c r="F180" s="77"/>
      <c r="G180" s="77"/>
      <c r="H180" s="77"/>
    </row>
    <row r="181" spans="1:8" ht="21" x14ac:dyDescent="0.2">
      <c r="A181" s="75"/>
      <c r="B181" s="77"/>
      <c r="C181" s="520" t="s">
        <v>603</v>
      </c>
      <c r="D181" s="327"/>
      <c r="E181" s="77"/>
      <c r="F181" s="77"/>
      <c r="G181" s="77"/>
      <c r="H181" s="77"/>
    </row>
    <row r="182" spans="1:8" ht="21" x14ac:dyDescent="0.2">
      <c r="A182" s="75"/>
      <c r="B182" s="77"/>
      <c r="C182" s="520" t="s">
        <v>604</v>
      </c>
      <c r="D182" s="327"/>
      <c r="E182" s="77"/>
      <c r="F182" s="77"/>
      <c r="G182" s="77"/>
      <c r="H182" s="77"/>
    </row>
    <row r="183" spans="1:8" ht="21" x14ac:dyDescent="0.2">
      <c r="C183" s="327"/>
      <c r="D183" s="327"/>
      <c r="E183" s="77"/>
      <c r="F183" s="77"/>
      <c r="G183" s="77"/>
      <c r="H183" s="72"/>
    </row>
    <row r="184" spans="1:8" ht="26.25" x14ac:dyDescent="0.2">
      <c r="A184" s="324" t="str">
        <f>Абакан_юр!A171</f>
        <v>По соглашению сторон в качестве валюты платежа могут выступать украинские гривны, в этом случае курс следующий: 1 руб. = 0,5104 гривен</v>
      </c>
      <c r="B184" s="324"/>
      <c r="C184" s="324"/>
      <c r="D184" s="79"/>
      <c r="E184" s="79"/>
      <c r="F184" s="80"/>
      <c r="G184" s="328"/>
      <c r="H184" s="328"/>
    </row>
    <row r="185" spans="1:8" ht="26.25" customHeight="1" x14ac:dyDescent="0.2">
      <c r="A185" s="324" t="str">
        <f>Абакан_юр!A172</f>
        <v>По соглашению сторон в качестве валюты платежа могут выступать дирхамы ОАЭ, в этом случае курс следующий: 1 руб. = 0,0434 дирхам</v>
      </c>
      <c r="B185" s="324"/>
      <c r="C185" s="324"/>
      <c r="D185" s="79"/>
      <c r="E185" s="79"/>
      <c r="F185" s="80"/>
      <c r="G185" s="82"/>
      <c r="H185" s="82"/>
    </row>
    <row r="186" spans="1:8" ht="26.25" customHeight="1" x14ac:dyDescent="0.2">
      <c r="A186" s="324" t="str">
        <f>Абакан_юр!A173</f>
        <v>По соглашению сторон в качестве валюты платежа могут выступать доллары США, в этом случае курс следующий: 1 руб. = 0,0126 доллара</v>
      </c>
      <c r="B186" s="324"/>
      <c r="C186" s="324"/>
      <c r="D186" s="79"/>
      <c r="E186" s="79"/>
      <c r="F186" s="80"/>
      <c r="G186" s="82"/>
      <c r="H186" s="82"/>
    </row>
    <row r="187" spans="1:8" ht="26.25" customHeight="1" x14ac:dyDescent="0.2">
      <c r="A187" s="324" t="str">
        <f>Абакан_юр!A174</f>
        <v>По соглашению сторон в качестве валюты платежа могут выступать евро, в этом случае курс следующий: 1 руб. = 0,0117 евро</v>
      </c>
      <c r="B187" s="324"/>
      <c r="C187" s="324"/>
      <c r="D187" s="79"/>
      <c r="E187" s="80"/>
      <c r="F187" s="80"/>
      <c r="G187" s="82"/>
      <c r="H187" s="82"/>
    </row>
    <row r="188" spans="1:8" ht="26.25" customHeight="1" x14ac:dyDescent="0.2">
      <c r="A188" s="324" t="str">
        <f>Абакан_юр!A175</f>
        <v>По соглашению сторон в качестве валюты платежа могут выступать чешские кроны, в этом случае курс следующий: 1 руб. = 0,2914 крона</v>
      </c>
      <c r="B188" s="324"/>
      <c r="C188" s="324"/>
      <c r="D188" s="79"/>
      <c r="E188" s="80"/>
      <c r="F188" s="80"/>
      <c r="G188" s="82"/>
      <c r="H188" s="82"/>
    </row>
    <row r="189" spans="1:8" ht="26.25" customHeight="1" x14ac:dyDescent="0.2">
      <c r="A189" s="324" t="str">
        <f>Абакан_юр!A176</f>
        <v>По соглашению сторон в качестве валюты платежа могут выступать киргизские сомы, в этом случае курс следующий: 1 руб. = 1,0988 сом</v>
      </c>
      <c r="B189" s="324"/>
      <c r="C189" s="324"/>
      <c r="D189" s="79"/>
      <c r="E189" s="79"/>
      <c r="F189" s="80"/>
      <c r="G189" s="82"/>
      <c r="H189" s="82"/>
    </row>
    <row r="190" spans="1:8" ht="26.25" customHeight="1" x14ac:dyDescent="0.2">
      <c r="A19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0" s="324"/>
      <c r="C190" s="324"/>
      <c r="D190" s="79"/>
      <c r="E190" s="79"/>
      <c r="F190" s="80"/>
      <c r="G190" s="82"/>
      <c r="H190" s="82"/>
    </row>
    <row r="191" spans="1:8" ht="26.25" x14ac:dyDescent="0.2">
      <c r="A191" s="83"/>
      <c r="B191" s="83"/>
      <c r="C191" s="84"/>
      <c r="D191" s="85"/>
      <c r="E191" s="85"/>
      <c r="F191" s="86"/>
      <c r="G191" s="87"/>
      <c r="H191" s="87"/>
    </row>
    <row r="192" spans="1:8" ht="21" x14ac:dyDescent="0.2">
      <c r="A192" s="325" t="s">
        <v>141</v>
      </c>
      <c r="B192" s="325"/>
      <c r="C192" s="325"/>
      <c r="D192" s="325"/>
      <c r="E192" s="325"/>
      <c r="F192" s="325"/>
      <c r="G192" s="325"/>
      <c r="H192" s="325"/>
    </row>
    <row r="193" spans="1:8" ht="21" x14ac:dyDescent="0.2">
      <c r="A193" s="325" t="s">
        <v>142</v>
      </c>
      <c r="B193" s="325"/>
      <c r="C193" s="325"/>
      <c r="D193" s="325"/>
      <c r="E193" s="325"/>
      <c r="F193" s="325"/>
      <c r="G193" s="325"/>
      <c r="H193" s="325"/>
    </row>
    <row r="194" spans="1:8" ht="26.25" x14ac:dyDescent="0.2">
      <c r="A194" s="83"/>
      <c r="B194" s="83"/>
      <c r="C194" s="84"/>
      <c r="D194" s="85"/>
      <c r="E194" s="85"/>
      <c r="F194" s="86"/>
      <c r="G194" s="87"/>
      <c r="H194" s="87"/>
    </row>
    <row r="195" spans="1:8" ht="50.1" customHeight="1" thickBot="1" x14ac:dyDescent="0.25">
      <c r="A195" s="326" t="s">
        <v>143</v>
      </c>
      <c r="B195" s="326"/>
      <c r="C195" s="326"/>
      <c r="D195" s="326"/>
      <c r="E195" s="326"/>
      <c r="F195" s="89"/>
      <c r="G195" s="81"/>
      <c r="H195" s="90"/>
    </row>
    <row r="196" spans="1:8" ht="50.1" customHeight="1" thickBot="1" x14ac:dyDescent="0.25">
      <c r="A196" s="312" t="s">
        <v>144</v>
      </c>
      <c r="B196" s="313"/>
      <c r="C196" s="313"/>
      <c r="D196" s="313"/>
      <c r="E196" s="314"/>
      <c r="F196" s="91"/>
      <c r="H196" s="92"/>
    </row>
    <row r="197" spans="1:8" ht="87" customHeight="1" thickBot="1" x14ac:dyDescent="0.25">
      <c r="A197" s="517" t="s">
        <v>145</v>
      </c>
      <c r="B197" s="518"/>
      <c r="C197" s="93" t="s">
        <v>146</v>
      </c>
      <c r="D197" s="600" t="s">
        <v>147</v>
      </c>
      <c r="E197" s="601"/>
      <c r="F197" s="94"/>
      <c r="G197" s="94"/>
      <c r="H197" s="94"/>
    </row>
    <row r="198" spans="1:8" ht="102.75" customHeight="1" x14ac:dyDescent="0.2">
      <c r="A198" s="318" t="s">
        <v>148</v>
      </c>
      <c r="B198" s="319"/>
      <c r="C198" s="95" t="s">
        <v>149</v>
      </c>
      <c r="D198" s="320" t="s">
        <v>150</v>
      </c>
      <c r="E198" s="321"/>
      <c r="F198" s="94"/>
      <c r="G198" s="94"/>
      <c r="H198" s="94"/>
    </row>
    <row r="199" spans="1:8" ht="88.5" customHeight="1" x14ac:dyDescent="0.2">
      <c r="A199" s="322" t="s">
        <v>151</v>
      </c>
      <c r="B199" s="323"/>
      <c r="C199" s="96" t="s">
        <v>152</v>
      </c>
      <c r="D199" s="310" t="s">
        <v>153</v>
      </c>
      <c r="E199" s="311"/>
      <c r="F199" s="94"/>
      <c r="G199" s="94"/>
      <c r="H199" s="94"/>
    </row>
    <row r="200" spans="1:8" ht="139.5" customHeight="1" thickBot="1" x14ac:dyDescent="0.25">
      <c r="A200" s="474" t="s">
        <v>154</v>
      </c>
      <c r="B200" s="475"/>
      <c r="C200" s="111" t="s">
        <v>155</v>
      </c>
      <c r="D200" s="476" t="s">
        <v>153</v>
      </c>
      <c r="E200" s="477"/>
      <c r="F200" s="94"/>
      <c r="G200" s="94"/>
      <c r="H200" s="94"/>
    </row>
    <row r="201" spans="1:8" s="72" customFormat="1" ht="102.75" customHeight="1" thickBot="1" x14ac:dyDescent="0.25">
      <c r="A201" s="474" t="s">
        <v>157</v>
      </c>
      <c r="B201" s="475"/>
      <c r="C201" s="230" t="s">
        <v>158</v>
      </c>
      <c r="D201" s="475" t="s">
        <v>153</v>
      </c>
      <c r="E201" s="686"/>
      <c r="F201" s="91"/>
      <c r="G201" s="91"/>
      <c r="H201" s="91"/>
    </row>
    <row r="202" spans="1:8" s="88" customFormat="1" ht="222.75" customHeight="1" thickBot="1" x14ac:dyDescent="0.25">
      <c r="A202" s="474" t="s">
        <v>159</v>
      </c>
      <c r="B202" s="475"/>
      <c r="C202" s="111" t="s">
        <v>160</v>
      </c>
      <c r="D202" s="476" t="s">
        <v>153</v>
      </c>
      <c r="E202" s="477"/>
      <c r="F202" s="86"/>
      <c r="G202" s="87"/>
      <c r="H202" s="87"/>
    </row>
    <row r="203" spans="1:8" ht="23.25" x14ac:dyDescent="0.2">
      <c r="A203" s="307" t="s">
        <v>161</v>
      </c>
      <c r="B203" s="307"/>
      <c r="C203" s="307"/>
      <c r="D203" s="307"/>
      <c r="E203" s="307"/>
      <c r="F203" s="307"/>
      <c r="G203" s="307"/>
      <c r="H203" s="307"/>
    </row>
    <row r="204" spans="1:8" ht="29.25" customHeight="1" x14ac:dyDescent="0.2">
      <c r="A204" s="307" t="s">
        <v>162</v>
      </c>
      <c r="B204" s="307"/>
      <c r="C204" s="307"/>
      <c r="D204" s="307"/>
      <c r="E204" s="307"/>
      <c r="F204" s="307"/>
      <c r="G204" s="307"/>
      <c r="H204" s="307"/>
    </row>
    <row r="205" spans="1:8" ht="186.75" customHeight="1" x14ac:dyDescent="0.2">
      <c r="A20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5"/>
      <c r="C205" s="325"/>
      <c r="D205" s="325"/>
      <c r="E205" s="325"/>
      <c r="F205" s="325"/>
      <c r="G205" s="325"/>
      <c r="H205" s="325"/>
    </row>
    <row r="206" spans="1:8" ht="70.5" customHeight="1" x14ac:dyDescent="0.2">
      <c r="A206" s="325" t="s">
        <v>164</v>
      </c>
      <c r="B206" s="325"/>
      <c r="C206" s="325"/>
      <c r="D206" s="325"/>
      <c r="E206" s="325"/>
      <c r="F206" s="325"/>
      <c r="G206" s="325"/>
      <c r="H206" s="325"/>
    </row>
    <row r="207" spans="1:8" ht="23.25" x14ac:dyDescent="0.2">
      <c r="A207" s="307" t="s">
        <v>165</v>
      </c>
      <c r="B207" s="307"/>
      <c r="C207" s="307"/>
      <c r="D207" s="307"/>
      <c r="E207" s="307"/>
      <c r="F207" s="307"/>
      <c r="G207" s="307"/>
      <c r="H207" s="307"/>
    </row>
    <row r="208" spans="1:8" s="97" customFormat="1" ht="114.75" customHeight="1" x14ac:dyDescent="0.2">
      <c r="A208" s="325" t="s">
        <v>166</v>
      </c>
      <c r="B208" s="325"/>
      <c r="C208" s="325"/>
      <c r="D208" s="325"/>
      <c r="E208" s="325"/>
      <c r="F208" s="325"/>
      <c r="G208" s="325"/>
      <c r="H208" s="325"/>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63"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60">
        <f>F7*1.2</f>
        <v>9842.4</v>
      </c>
      <c r="E7" s="361">
        <f>F7*1.1</f>
        <v>9022.2000000000007</v>
      </c>
      <c r="F7" s="361">
        <v>8202</v>
      </c>
      <c r="G7" s="361">
        <f>F7*0.75</f>
        <v>6151.5</v>
      </c>
      <c r="H7" s="362">
        <f>F7*0.5</f>
        <v>4101</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436">
        <f>F12*1.2</f>
        <v>10800</v>
      </c>
      <c r="E12" s="361">
        <f>F12*1.1</f>
        <v>9900</v>
      </c>
      <c r="F12" s="361">
        <v>9000</v>
      </c>
      <c r="G12" s="361">
        <f>F12*0.75</f>
        <v>6750</v>
      </c>
      <c r="H12" s="362">
        <f>F12*0.5</f>
        <v>4500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1230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"2ГИС.НОЯБРЬСК"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506">
        <v>180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60">
        <f>F27*1.2</f>
        <v>13780.8</v>
      </c>
      <c r="E27" s="361">
        <f>F27*1.1</f>
        <v>12632.400000000001</v>
      </c>
      <c r="F27" s="361">
        <v>11484</v>
      </c>
      <c r="G27" s="361">
        <f>F27*0.75</f>
        <v>8613</v>
      </c>
      <c r="H27" s="362">
        <f>F27*0.5</f>
        <v>5742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436">
        <f>F32*1.2</f>
        <v>15120</v>
      </c>
      <c r="E32" s="361">
        <f>F32*1.1</f>
        <v>13860.000000000002</v>
      </c>
      <c r="F32" s="361">
        <v>12600</v>
      </c>
      <c r="G32" s="361">
        <f>F32*0.75</f>
        <v>9450</v>
      </c>
      <c r="H32" s="362">
        <f>F32*0.5</f>
        <v>6300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1800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"2ГИС.НОЯБРЬСК"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444">
        <v>252</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450"/>
      <c r="E46" s="451"/>
      <c r="F46" s="451"/>
      <c r="G46" s="451"/>
      <c r="H46" s="452"/>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515">
        <f>F48*1.2</f>
        <v>4752</v>
      </c>
      <c r="E48" s="515">
        <f>F48*1.1</f>
        <v>4356</v>
      </c>
      <c r="F48" s="515">
        <v>3960</v>
      </c>
      <c r="G48" s="515">
        <f>F48*0.75</f>
        <v>2970</v>
      </c>
      <c r="H48" s="515">
        <f>F48*0.5</f>
        <v>1980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458">
        <v>150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60">
        <f>F55*1.2</f>
        <v>11815.199999999999</v>
      </c>
      <c r="E55" s="361">
        <f>F55*1.1</f>
        <v>10830.6</v>
      </c>
      <c r="F55" s="361">
        <v>9846</v>
      </c>
      <c r="G55" s="361">
        <f>F55*0.75</f>
        <v>7384.5</v>
      </c>
      <c r="H55" s="362">
        <f>F55*0.5</f>
        <v>4923</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436">
        <f>F61*1.2</f>
        <v>12960</v>
      </c>
      <c r="E61" s="361">
        <f>F61*1.1</f>
        <v>11880.000000000002</v>
      </c>
      <c r="F61" s="361">
        <v>10800</v>
      </c>
      <c r="G61" s="361">
        <f>F61*0.75</f>
        <v>8100</v>
      </c>
      <c r="H61" s="362">
        <f>F61*0.5</f>
        <v>5400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506">
        <v>180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810 до 16200</v>
      </c>
      <c r="E71" s="399"/>
      <c r="F71" s="399"/>
      <c r="G71" s="399"/>
      <c r="H71" s="400"/>
    </row>
    <row r="72" spans="1:8" ht="37.5" customHeight="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411">
        <v>810</v>
      </c>
      <c r="E72" s="412"/>
      <c r="F72" s="412"/>
      <c r="G72" s="412"/>
      <c r="H72" s="413"/>
    </row>
    <row r="73" spans="1:8" ht="37.5" customHeight="1" x14ac:dyDescent="0.2">
      <c r="A73" s="396" t="s">
        <v>40</v>
      </c>
      <c r="B73" s="397"/>
      <c r="C73" s="410"/>
      <c r="D73" s="337">
        <v>1620</v>
      </c>
      <c r="E73" s="338"/>
      <c r="F73" s="338"/>
      <c r="G73" s="338"/>
      <c r="H73" s="339"/>
    </row>
    <row r="74" spans="1:8" ht="37.5" customHeight="1" x14ac:dyDescent="0.2">
      <c r="A74" s="396" t="s">
        <v>41</v>
      </c>
      <c r="B74" s="397"/>
      <c r="C74" s="410"/>
      <c r="D74" s="337">
        <v>2430</v>
      </c>
      <c r="E74" s="338"/>
      <c r="F74" s="338"/>
      <c r="G74" s="338"/>
      <c r="H74" s="339"/>
    </row>
    <row r="75" spans="1:8" ht="37.5" customHeight="1" x14ac:dyDescent="0.2">
      <c r="A75" s="396" t="s">
        <v>42</v>
      </c>
      <c r="B75" s="397"/>
      <c r="C75" s="410"/>
      <c r="D75" s="337">
        <v>3240</v>
      </c>
      <c r="E75" s="338"/>
      <c r="F75" s="338"/>
      <c r="G75" s="338"/>
      <c r="H75" s="339"/>
    </row>
    <row r="76" spans="1:8" ht="37.5" customHeight="1" x14ac:dyDescent="0.2">
      <c r="A76" s="396" t="s">
        <v>43</v>
      </c>
      <c r="B76" s="397"/>
      <c r="C76" s="410"/>
      <c r="D76" s="337">
        <v>4050</v>
      </c>
      <c r="E76" s="338"/>
      <c r="F76" s="338"/>
      <c r="G76" s="338"/>
      <c r="H76" s="339"/>
    </row>
    <row r="77" spans="1:8" ht="37.5" customHeight="1" x14ac:dyDescent="0.2">
      <c r="A77" s="396" t="s">
        <v>44</v>
      </c>
      <c r="B77" s="397"/>
      <c r="C77" s="410"/>
      <c r="D77" s="337">
        <v>4860</v>
      </c>
      <c r="E77" s="338"/>
      <c r="F77" s="338"/>
      <c r="G77" s="338"/>
      <c r="H77" s="339"/>
    </row>
    <row r="78" spans="1:8" ht="37.5" customHeight="1" x14ac:dyDescent="0.2">
      <c r="A78" s="396" t="s">
        <v>45</v>
      </c>
      <c r="B78" s="397"/>
      <c r="C78" s="410"/>
      <c r="D78" s="337">
        <v>5670</v>
      </c>
      <c r="E78" s="338"/>
      <c r="F78" s="338"/>
      <c r="G78" s="338"/>
      <c r="H78" s="339"/>
    </row>
    <row r="79" spans="1:8" ht="37.5" customHeight="1" x14ac:dyDescent="0.2">
      <c r="A79" s="396" t="s">
        <v>46</v>
      </c>
      <c r="B79" s="397"/>
      <c r="C79" s="410"/>
      <c r="D79" s="337">
        <v>6480</v>
      </c>
      <c r="E79" s="338"/>
      <c r="F79" s="338"/>
      <c r="G79" s="338"/>
      <c r="H79" s="339"/>
    </row>
    <row r="80" spans="1:8" ht="37.5" customHeight="1" x14ac:dyDescent="0.2">
      <c r="A80" s="396" t="s">
        <v>47</v>
      </c>
      <c r="B80" s="397"/>
      <c r="C80" s="410"/>
      <c r="D80" s="337">
        <v>7290</v>
      </c>
      <c r="E80" s="338"/>
      <c r="F80" s="338"/>
      <c r="G80" s="338"/>
      <c r="H80" s="339"/>
    </row>
    <row r="81" spans="1:8" ht="37.5" customHeight="1" x14ac:dyDescent="0.2">
      <c r="A81" s="396" t="s">
        <v>48</v>
      </c>
      <c r="B81" s="397"/>
      <c r="C81" s="410"/>
      <c r="D81" s="337">
        <v>8100</v>
      </c>
      <c r="E81" s="338"/>
      <c r="F81" s="338"/>
      <c r="G81" s="338"/>
      <c r="H81" s="339"/>
    </row>
    <row r="82" spans="1:8" ht="37.5" customHeight="1" x14ac:dyDescent="0.2">
      <c r="A82" s="396" t="s">
        <v>49</v>
      </c>
      <c r="B82" s="397"/>
      <c r="C82" s="410"/>
      <c r="D82" s="337">
        <v>8910</v>
      </c>
      <c r="E82" s="338"/>
      <c r="F82" s="338"/>
      <c r="G82" s="338"/>
      <c r="H82" s="339"/>
    </row>
    <row r="83" spans="1:8" ht="37.5" customHeight="1" x14ac:dyDescent="0.2">
      <c r="A83" s="396" t="s">
        <v>50</v>
      </c>
      <c r="B83" s="397"/>
      <c r="C83" s="410"/>
      <c r="D83" s="337">
        <v>9720</v>
      </c>
      <c r="E83" s="338"/>
      <c r="F83" s="338"/>
      <c r="G83" s="338"/>
      <c r="H83" s="339"/>
    </row>
    <row r="84" spans="1:8" ht="37.5" customHeight="1" x14ac:dyDescent="0.2">
      <c r="A84" s="396" t="s">
        <v>51</v>
      </c>
      <c r="B84" s="397"/>
      <c r="C84" s="410"/>
      <c r="D84" s="337">
        <v>10530</v>
      </c>
      <c r="E84" s="338"/>
      <c r="F84" s="338"/>
      <c r="G84" s="338"/>
      <c r="H84" s="339"/>
    </row>
    <row r="85" spans="1:8" ht="37.5" customHeight="1" x14ac:dyDescent="0.2">
      <c r="A85" s="396" t="s">
        <v>52</v>
      </c>
      <c r="B85" s="397"/>
      <c r="C85" s="410"/>
      <c r="D85" s="337">
        <v>11340</v>
      </c>
      <c r="E85" s="338"/>
      <c r="F85" s="338"/>
      <c r="G85" s="338"/>
      <c r="H85" s="339"/>
    </row>
    <row r="86" spans="1:8" ht="37.5" customHeight="1" x14ac:dyDescent="0.2">
      <c r="A86" s="396" t="s">
        <v>53</v>
      </c>
      <c r="B86" s="397"/>
      <c r="C86" s="410"/>
      <c r="D86" s="337">
        <v>12150</v>
      </c>
      <c r="E86" s="338"/>
      <c r="F86" s="338"/>
      <c r="G86" s="338"/>
      <c r="H86" s="339"/>
    </row>
    <row r="87" spans="1:8" ht="37.5" customHeight="1" x14ac:dyDescent="0.2">
      <c r="A87" s="396" t="s">
        <v>54</v>
      </c>
      <c r="B87" s="397"/>
      <c r="C87" s="410"/>
      <c r="D87" s="337">
        <v>12960</v>
      </c>
      <c r="E87" s="338"/>
      <c r="F87" s="338"/>
      <c r="G87" s="338"/>
      <c r="H87" s="339"/>
    </row>
    <row r="88" spans="1:8" ht="37.5" customHeight="1" x14ac:dyDescent="0.2">
      <c r="A88" s="396" t="s">
        <v>55</v>
      </c>
      <c r="B88" s="397"/>
      <c r="C88" s="410"/>
      <c r="D88" s="337">
        <v>13770</v>
      </c>
      <c r="E88" s="338"/>
      <c r="F88" s="338"/>
      <c r="G88" s="338"/>
      <c r="H88" s="339"/>
    </row>
    <row r="89" spans="1:8" ht="37.5" customHeight="1" x14ac:dyDescent="0.2">
      <c r="A89" s="396" t="s">
        <v>56</v>
      </c>
      <c r="B89" s="397"/>
      <c r="C89" s="410"/>
      <c r="D89" s="337">
        <v>14580</v>
      </c>
      <c r="E89" s="338"/>
      <c r="F89" s="338"/>
      <c r="G89" s="338"/>
      <c r="H89" s="339"/>
    </row>
    <row r="90" spans="1:8" ht="37.5" customHeight="1" x14ac:dyDescent="0.2">
      <c r="A90" s="396" t="s">
        <v>57</v>
      </c>
      <c r="B90" s="397"/>
      <c r="C90" s="410"/>
      <c r="D90" s="337">
        <v>15390</v>
      </c>
      <c r="E90" s="338"/>
      <c r="F90" s="338"/>
      <c r="G90" s="338"/>
      <c r="H90" s="339"/>
    </row>
    <row r="91" spans="1:8" ht="37.5" customHeight="1" thickBot="1" x14ac:dyDescent="0.25">
      <c r="A91" s="396" t="s">
        <v>58</v>
      </c>
      <c r="B91" s="397"/>
      <c r="C91" s="410"/>
      <c r="D91" s="337">
        <v>16200</v>
      </c>
      <c r="E91" s="338"/>
      <c r="F91" s="338"/>
      <c r="G91" s="338"/>
      <c r="H91" s="339"/>
    </row>
    <row r="92" spans="1:8" ht="50.1" customHeight="1" thickBot="1" x14ac:dyDescent="0.25">
      <c r="A92" s="386" t="s">
        <v>59</v>
      </c>
      <c r="B92" s="387"/>
      <c r="C92" s="387"/>
      <c r="D92" s="398" t="str">
        <f>"от "&amp;MIN(D93:D102)&amp;" до "&amp;MAX(D93:D102)</f>
        <v>от 210 до 1770</v>
      </c>
      <c r="E92" s="399"/>
      <c r="F92" s="399"/>
      <c r="G92" s="399"/>
      <c r="H92" s="400"/>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401">
        <v>1260</v>
      </c>
      <c r="E93" s="401"/>
      <c r="F93" s="401"/>
      <c r="G93" s="401"/>
      <c r="H93" s="402"/>
    </row>
    <row r="94" spans="1:8" ht="37.5" customHeight="1" x14ac:dyDescent="0.2">
      <c r="A94" s="356" t="s">
        <v>61</v>
      </c>
      <c r="B94" s="395"/>
      <c r="C94" s="40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368">
        <v>210</v>
      </c>
      <c r="E94" s="368"/>
      <c r="F94" s="368"/>
      <c r="G94" s="368"/>
      <c r="H94" s="369"/>
    </row>
    <row r="95" spans="1:8" ht="37.5" customHeight="1" x14ac:dyDescent="0.2">
      <c r="A95" s="356" t="s">
        <v>62</v>
      </c>
      <c r="B95" s="395"/>
      <c r="C95" s="404"/>
      <c r="D95" s="368">
        <v>1770</v>
      </c>
      <c r="E95" s="368"/>
      <c r="F95" s="368"/>
      <c r="G95" s="368"/>
      <c r="H95" s="369"/>
    </row>
    <row r="96" spans="1:8" ht="37.5" customHeight="1" x14ac:dyDescent="0.2">
      <c r="A96" s="356" t="s">
        <v>63</v>
      </c>
      <c r="B96" s="395"/>
      <c r="C96" s="404"/>
      <c r="D96" s="368">
        <v>816</v>
      </c>
      <c r="E96" s="368"/>
      <c r="F96" s="368"/>
      <c r="G96" s="368"/>
      <c r="H96" s="369"/>
    </row>
    <row r="97" spans="1:8" ht="37.5" customHeight="1" x14ac:dyDescent="0.2">
      <c r="A97" s="335" t="s">
        <v>64</v>
      </c>
      <c r="B97" s="336"/>
      <c r="C97" s="404"/>
      <c r="D97" s="368">
        <v>1170</v>
      </c>
      <c r="E97" s="368"/>
      <c r="F97" s="368"/>
      <c r="G97" s="368"/>
      <c r="H97" s="369"/>
    </row>
    <row r="98" spans="1:8" ht="37.5" customHeight="1" x14ac:dyDescent="0.2">
      <c r="A98" s="356" t="s">
        <v>65</v>
      </c>
      <c r="B98" s="395"/>
      <c r="C98" s="404"/>
      <c r="D98" s="368">
        <v>276</v>
      </c>
      <c r="E98" s="368"/>
      <c r="F98" s="368"/>
      <c r="G98" s="368"/>
      <c r="H98" s="369"/>
    </row>
    <row r="99" spans="1:8" ht="37.5" customHeight="1" x14ac:dyDescent="0.2">
      <c r="A99" s="356" t="s">
        <v>66</v>
      </c>
      <c r="B99" s="395"/>
      <c r="C99" s="404"/>
      <c r="D99" s="368">
        <v>276</v>
      </c>
      <c r="E99" s="368"/>
      <c r="F99" s="368"/>
      <c r="G99" s="368"/>
      <c r="H99" s="369"/>
    </row>
    <row r="100" spans="1:8" ht="37.5" customHeight="1" x14ac:dyDescent="0.2">
      <c r="A100" s="356" t="s">
        <v>67</v>
      </c>
      <c r="B100" s="395"/>
      <c r="C100" s="404"/>
      <c r="D100" s="368">
        <v>552</v>
      </c>
      <c r="E100" s="368"/>
      <c r="F100" s="368"/>
      <c r="G100" s="368"/>
      <c r="H100" s="369"/>
    </row>
    <row r="101" spans="1:8" ht="37.5" customHeight="1" x14ac:dyDescent="0.2">
      <c r="A101" s="356" t="s">
        <v>68</v>
      </c>
      <c r="B101" s="395"/>
      <c r="C101" s="404"/>
      <c r="D101" s="368">
        <v>828</v>
      </c>
      <c r="E101" s="368"/>
      <c r="F101" s="368"/>
      <c r="G101" s="368"/>
      <c r="H101" s="369"/>
    </row>
    <row r="102" spans="1:8" ht="37.5" customHeight="1" thickBot="1" x14ac:dyDescent="0.25">
      <c r="A102" s="406" t="s">
        <v>69</v>
      </c>
      <c r="B102" s="407"/>
      <c r="C102" s="405"/>
      <c r="D102" s="393">
        <v>1200</v>
      </c>
      <c r="E102" s="393"/>
      <c r="F102" s="393"/>
      <c r="G102" s="393"/>
      <c r="H102" s="394"/>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63"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379">
        <v>1800</v>
      </c>
      <c r="E106" s="379"/>
      <c r="F106" s="379"/>
      <c r="G106" s="379"/>
      <c r="H106" s="380"/>
    </row>
    <row r="107" spans="1:8" ht="63" customHeight="1" thickBot="1" x14ac:dyDescent="0.25">
      <c r="A107" s="381" t="s">
        <v>74</v>
      </c>
      <c r="B107" s="382"/>
      <c r="C107" s="377"/>
      <c r="D107" s="383" t="s">
        <v>75</v>
      </c>
      <c r="E107" s="384"/>
      <c r="F107" s="384"/>
      <c r="G107" s="384"/>
      <c r="H107" s="385"/>
    </row>
    <row r="108" spans="1:8" ht="63" customHeight="1" x14ac:dyDescent="0.2">
      <c r="A108" s="363" t="s">
        <v>76</v>
      </c>
      <c r="B108" s="364"/>
      <c r="C108" s="377"/>
      <c r="D108" s="368">
        <f>D106/4</f>
        <v>450</v>
      </c>
      <c r="E108" s="368"/>
      <c r="F108" s="368"/>
      <c r="G108" s="368"/>
      <c r="H108" s="369"/>
    </row>
    <row r="109" spans="1:8" ht="63" customHeight="1" x14ac:dyDescent="0.2">
      <c r="A109" s="363" t="s">
        <v>77</v>
      </c>
      <c r="B109" s="364"/>
      <c r="C109" s="377"/>
      <c r="D109" s="368">
        <f>D106/5</f>
        <v>360</v>
      </c>
      <c r="E109" s="368"/>
      <c r="F109" s="368"/>
      <c r="G109" s="368"/>
      <c r="H109" s="369"/>
    </row>
    <row r="110" spans="1:8" ht="63" customHeight="1" x14ac:dyDescent="0.2">
      <c r="A110" s="363" t="s">
        <v>78</v>
      </c>
      <c r="B110" s="364"/>
      <c r="C110" s="377"/>
      <c r="D110" s="368">
        <f>D106/6</f>
        <v>300</v>
      </c>
      <c r="E110" s="368"/>
      <c r="F110" s="368"/>
      <c r="G110" s="368"/>
      <c r="H110" s="369"/>
    </row>
    <row r="111" spans="1:8" ht="63" customHeight="1" x14ac:dyDescent="0.2">
      <c r="A111" s="363" t="s">
        <v>79</v>
      </c>
      <c r="B111" s="364"/>
      <c r="C111" s="377"/>
      <c r="D111" s="368">
        <f>D106/7</f>
        <v>257.14285714285717</v>
      </c>
      <c r="E111" s="368"/>
      <c r="F111" s="368"/>
      <c r="G111" s="368"/>
      <c r="H111" s="369"/>
    </row>
    <row r="112" spans="1:8" ht="63" customHeight="1" x14ac:dyDescent="0.2">
      <c r="A112" s="363" t="s">
        <v>80</v>
      </c>
      <c r="B112" s="364"/>
      <c r="C112" s="377"/>
      <c r="D112" s="368">
        <f>D106/8</f>
        <v>225</v>
      </c>
      <c r="E112" s="368"/>
      <c r="F112" s="368"/>
      <c r="G112" s="368"/>
      <c r="H112" s="369"/>
    </row>
    <row r="113" spans="1:8" ht="63" customHeight="1" x14ac:dyDescent="0.2">
      <c r="A113" s="363" t="s">
        <v>81</v>
      </c>
      <c r="B113" s="364"/>
      <c r="C113" s="377"/>
      <c r="D113" s="368">
        <f>D106/9</f>
        <v>200</v>
      </c>
      <c r="E113" s="368"/>
      <c r="F113" s="368"/>
      <c r="G113" s="368"/>
      <c r="H113" s="369"/>
    </row>
    <row r="114" spans="1:8" ht="63" customHeight="1" x14ac:dyDescent="0.2">
      <c r="A114" s="363" t="s">
        <v>82</v>
      </c>
      <c r="B114" s="364"/>
      <c r="C114" s="377"/>
      <c r="D114" s="368">
        <f>D106/10</f>
        <v>180</v>
      </c>
      <c r="E114" s="368"/>
      <c r="F114" s="368"/>
      <c r="G114" s="368"/>
      <c r="H114" s="369"/>
    </row>
    <row r="115" spans="1:8" ht="63" customHeight="1" thickBot="1" x14ac:dyDescent="0.25">
      <c r="A115" s="374" t="s">
        <v>83</v>
      </c>
      <c r="B115" s="375"/>
      <c r="C115" s="377"/>
      <c r="D115" s="379">
        <v>2808</v>
      </c>
      <c r="E115" s="379"/>
      <c r="F115" s="379"/>
      <c r="G115" s="379"/>
      <c r="H115" s="380"/>
    </row>
    <row r="116" spans="1:8" ht="63" customHeight="1" thickBot="1" x14ac:dyDescent="0.25">
      <c r="A116" s="381" t="s">
        <v>74</v>
      </c>
      <c r="B116" s="382"/>
      <c r="C116" s="377"/>
      <c r="D116" s="383" t="s">
        <v>75</v>
      </c>
      <c r="E116" s="384"/>
      <c r="F116" s="384"/>
      <c r="G116" s="384"/>
      <c r="H116" s="385"/>
    </row>
    <row r="117" spans="1:8" ht="63" customHeight="1" x14ac:dyDescent="0.2">
      <c r="A117" s="363" t="s">
        <v>76</v>
      </c>
      <c r="B117" s="364"/>
      <c r="C117" s="377"/>
      <c r="D117" s="368">
        <v>702</v>
      </c>
      <c r="E117" s="368"/>
      <c r="F117" s="368"/>
      <c r="G117" s="368"/>
      <c r="H117" s="369"/>
    </row>
    <row r="118" spans="1:8" ht="63" customHeight="1" x14ac:dyDescent="0.2">
      <c r="A118" s="363" t="s">
        <v>77</v>
      </c>
      <c r="B118" s="364"/>
      <c r="C118" s="377"/>
      <c r="D118" s="368">
        <v>561.6</v>
      </c>
      <c r="E118" s="368"/>
      <c r="F118" s="368"/>
      <c r="G118" s="368"/>
      <c r="H118" s="369"/>
    </row>
    <row r="119" spans="1:8" ht="63" customHeight="1" x14ac:dyDescent="0.2">
      <c r="A119" s="363" t="s">
        <v>78</v>
      </c>
      <c r="B119" s="364"/>
      <c r="C119" s="377"/>
      <c r="D119" s="368">
        <v>468</v>
      </c>
      <c r="E119" s="368"/>
      <c r="F119" s="368"/>
      <c r="G119" s="368"/>
      <c r="H119" s="369"/>
    </row>
    <row r="120" spans="1:8" ht="63" customHeight="1" x14ac:dyDescent="0.2">
      <c r="A120" s="363" t="s">
        <v>79</v>
      </c>
      <c r="B120" s="364"/>
      <c r="C120" s="377"/>
      <c r="D120" s="368">
        <v>401.14285714285711</v>
      </c>
      <c r="E120" s="368"/>
      <c r="F120" s="368"/>
      <c r="G120" s="368"/>
      <c r="H120" s="369"/>
    </row>
    <row r="121" spans="1:8" ht="63" customHeight="1" x14ac:dyDescent="0.2">
      <c r="A121" s="363" t="s">
        <v>80</v>
      </c>
      <c r="B121" s="364"/>
      <c r="C121" s="377"/>
      <c r="D121" s="368">
        <v>351</v>
      </c>
      <c r="E121" s="368"/>
      <c r="F121" s="368"/>
      <c r="G121" s="368"/>
      <c r="H121" s="369"/>
    </row>
    <row r="122" spans="1:8" ht="63" customHeight="1" x14ac:dyDescent="0.2">
      <c r="A122" s="363" t="s">
        <v>81</v>
      </c>
      <c r="B122" s="364"/>
      <c r="C122" s="377"/>
      <c r="D122" s="368">
        <v>312</v>
      </c>
      <c r="E122" s="368"/>
      <c r="F122" s="368"/>
      <c r="G122" s="368"/>
      <c r="H122" s="369"/>
    </row>
    <row r="123" spans="1:8" ht="63" customHeight="1" thickBot="1" x14ac:dyDescent="0.25">
      <c r="A123" s="363" t="s">
        <v>82</v>
      </c>
      <c r="B123" s="364"/>
      <c r="C123" s="378"/>
      <c r="D123" s="368">
        <v>280.8</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353">
        <v>14004</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66" t="str">
        <f>"Интернет-площадка 2gis.ru на основе Cправочника организаций "&amp;$C$2&amp;""</f>
        <v>Интернет-площадка 2gis.ru на основе Cправочника организаций "2ГИС.НОЯБРЬСК"</v>
      </c>
      <c r="D126" s="360">
        <v>1800</v>
      </c>
      <c r="E126" s="361"/>
      <c r="F126" s="361"/>
      <c r="G126" s="361"/>
      <c r="H126" s="362"/>
    </row>
    <row r="127" spans="1:8" ht="50.1" customHeight="1" x14ac:dyDescent="0.2">
      <c r="A127" s="335" t="s">
        <v>86</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367">
        <v>1020</v>
      </c>
      <c r="E127" s="351"/>
      <c r="F127" s="351"/>
      <c r="G127" s="351"/>
      <c r="H127" s="352"/>
    </row>
    <row r="128" spans="1:8" ht="50.1" customHeight="1" x14ac:dyDescent="0.2">
      <c r="A128" s="335" t="s">
        <v>87</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37">
        <v>840</v>
      </c>
      <c r="E128" s="338"/>
      <c r="F128" s="338"/>
      <c r="G128" s="338"/>
      <c r="H128" s="339"/>
    </row>
    <row r="129" spans="1:8" ht="50.1" customHeight="1" x14ac:dyDescent="0.2">
      <c r="A129" s="335" t="s">
        <v>88</v>
      </c>
      <c r="B129" s="336"/>
      <c r="C129" s="67" t="str">
        <f>"Интернет-площадка 2gis.ru на основе Cправочника организаций "&amp;$C$2&amp;""</f>
        <v>Интернет-площадка 2gis.ru на основе Cправочника организаций "2ГИС.НОЯБРЬСК"</v>
      </c>
      <c r="D129" s="337">
        <v>4200</v>
      </c>
      <c r="E129" s="338"/>
      <c r="F129" s="338"/>
      <c r="G129" s="338"/>
      <c r="H129" s="339"/>
    </row>
    <row r="130" spans="1:8" ht="50.1" customHeight="1" x14ac:dyDescent="0.2">
      <c r="A130" s="335" t="s">
        <v>89</v>
      </c>
      <c r="B130" s="336"/>
      <c r="C130" s="67" t="str">
        <f>"Интернет-площадка 2gis.ru на основе Cправочника организаций "&amp;$C$2&amp;""</f>
        <v>Интернет-площадка 2gis.ru на основе Cправочника организаций "2ГИС.НОЯБРЬСК"</v>
      </c>
      <c r="D130" s="337">
        <v>5040</v>
      </c>
      <c r="E130" s="338"/>
      <c r="F130" s="338"/>
      <c r="G130" s="338"/>
      <c r="H130" s="339"/>
    </row>
    <row r="131" spans="1:8" ht="50.1" customHeight="1" x14ac:dyDescent="0.2">
      <c r="A131" s="335" t="s">
        <v>90</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37">
        <v>840</v>
      </c>
      <c r="E131" s="338"/>
      <c r="F131" s="338"/>
      <c r="G131" s="338"/>
      <c r="H131" s="339"/>
    </row>
    <row r="132" spans="1:8" ht="50.1" customHeight="1" x14ac:dyDescent="0.2">
      <c r="A132" s="335" t="s">
        <v>91</v>
      </c>
      <c r="B132" s="336"/>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37">
        <v>840</v>
      </c>
      <c r="E132" s="338"/>
      <c r="F132" s="338"/>
      <c r="G132" s="338"/>
      <c r="H132" s="339"/>
    </row>
    <row r="133" spans="1:8" ht="50.1" customHeight="1" x14ac:dyDescent="0.2">
      <c r="A133" s="335" t="s">
        <v>92</v>
      </c>
      <c r="B133" s="336"/>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37">
        <v>840</v>
      </c>
      <c r="E133" s="338"/>
      <c r="F133" s="338"/>
      <c r="G133" s="338"/>
      <c r="H133" s="339"/>
    </row>
    <row r="134" spans="1:8" ht="50.1" customHeight="1" x14ac:dyDescent="0.2">
      <c r="A134" s="335" t="s">
        <v>93</v>
      </c>
      <c r="B134" s="336"/>
      <c r="C134" s="68" t="e">
        <f>#REF!</f>
        <v>#REF!</v>
      </c>
      <c r="D134" s="337">
        <v>1950</v>
      </c>
      <c r="E134" s="338"/>
      <c r="F134" s="338"/>
      <c r="G134" s="338"/>
      <c r="H134" s="339"/>
    </row>
    <row r="135" spans="1:8" ht="50.1" customHeight="1" x14ac:dyDescent="0.2">
      <c r="A135" s="335" t="s">
        <v>94</v>
      </c>
      <c r="B135" s="336"/>
      <c r="C135" s="67" t="s">
        <v>95</v>
      </c>
      <c r="D135" s="337">
        <v>600</v>
      </c>
      <c r="E135" s="338"/>
      <c r="F135" s="338"/>
      <c r="G135" s="338"/>
      <c r="H135" s="339"/>
    </row>
    <row r="136" spans="1:8" ht="75" customHeight="1" x14ac:dyDescent="0.2">
      <c r="A136" s="335" t="s">
        <v>96</v>
      </c>
      <c r="B136" s="336"/>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37">
        <v>2040</v>
      </c>
      <c r="E136" s="338"/>
      <c r="F136" s="338"/>
      <c r="G136" s="338"/>
      <c r="H136" s="339"/>
    </row>
    <row r="137" spans="1:8" ht="75" customHeight="1" x14ac:dyDescent="0.2">
      <c r="A137" s="335" t="s">
        <v>97</v>
      </c>
      <c r="B137" s="336"/>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37">
        <v>1632</v>
      </c>
      <c r="E137" s="338"/>
      <c r="F137" s="338"/>
      <c r="G137" s="338"/>
      <c r="H137" s="339"/>
    </row>
    <row r="138" spans="1:8" ht="75" customHeight="1" x14ac:dyDescent="0.2">
      <c r="A138" s="335" t="s">
        <v>98</v>
      </c>
      <c r="B138" s="336"/>
      <c r="C138"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37">
        <v>1380</v>
      </c>
      <c r="E138" s="338"/>
      <c r="F138" s="338"/>
      <c r="G138" s="338"/>
      <c r="H138" s="339"/>
    </row>
    <row r="139" spans="1:8" ht="75" customHeight="1" x14ac:dyDescent="0.2">
      <c r="A139" s="335" t="s">
        <v>99</v>
      </c>
      <c r="B139" s="336"/>
      <c r="C139"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37">
        <v>816</v>
      </c>
      <c r="E139" s="338"/>
      <c r="F139" s="338"/>
      <c r="G139" s="338"/>
      <c r="H139" s="339"/>
    </row>
    <row r="140" spans="1:8" ht="75" customHeight="1" x14ac:dyDescent="0.2">
      <c r="A140" s="335" t="s">
        <v>100</v>
      </c>
      <c r="B140" s="336" t="s">
        <v>100</v>
      </c>
      <c r="C14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37">
        <v>5820</v>
      </c>
      <c r="E140" s="338"/>
      <c r="F140" s="338"/>
      <c r="G140" s="338"/>
      <c r="H140" s="339"/>
    </row>
    <row r="141" spans="1:8" ht="75" customHeight="1" x14ac:dyDescent="0.2">
      <c r="A141" s="335" t="s">
        <v>101</v>
      </c>
      <c r="B141" s="336" t="s">
        <v>101</v>
      </c>
      <c r="C1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37">
        <v>2004</v>
      </c>
      <c r="E141" s="338"/>
      <c r="F141" s="338"/>
      <c r="G141" s="338"/>
      <c r="H141" s="339"/>
    </row>
    <row r="142" spans="1:8" ht="50.1" customHeight="1" thickBot="1" x14ac:dyDescent="0.25">
      <c r="A142" s="335" t="s">
        <v>102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37">
        <v>666</v>
      </c>
      <c r="E142" s="338"/>
      <c r="F142" s="338"/>
      <c r="G142" s="338"/>
      <c r="H142" s="33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37">
        <v>750</v>
      </c>
      <c r="E143" s="338"/>
      <c r="F143" s="338"/>
      <c r="G143" s="338"/>
      <c r="H143" s="33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4" s="337">
        <v>50010</v>
      </c>
      <c r="E144" s="338"/>
      <c r="F144" s="338"/>
      <c r="G144" s="338"/>
      <c r="H144" s="33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5" s="337">
        <v>2346</v>
      </c>
      <c r="E145" s="338"/>
      <c r="F145" s="338"/>
      <c r="G145" s="338"/>
      <c r="H145" s="33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37">
        <v>3450</v>
      </c>
      <c r="E146" s="338"/>
      <c r="F146" s="338"/>
      <c r="G146" s="338"/>
      <c r="H146" s="339"/>
    </row>
    <row r="147" spans="1:8" s="16" customFormat="1" ht="96" customHeight="1" x14ac:dyDescent="0.2">
      <c r="A147" s="356" t="s">
        <v>106</v>
      </c>
      <c r="B147" s="357"/>
      <c r="C14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7" s="337">
        <v>2004</v>
      </c>
      <c r="E147" s="338"/>
      <c r="F147" s="338"/>
      <c r="G147" s="338"/>
      <c r="H147" s="339"/>
    </row>
    <row r="148" spans="1:8" ht="50.1" customHeight="1" x14ac:dyDescent="0.2">
      <c r="A148" s="335" t="s">
        <v>107</v>
      </c>
      <c r="B148" s="336"/>
      <c r="C148" s="67" t="str">
        <f>"Интернет-площадка 2gis.ru на основе Cправочника организаций "&amp;$C$2&amp;""</f>
        <v>Интернет-площадка 2gis.ru на основе Cправочника организаций "2ГИС.НОЯБРЬСК"</v>
      </c>
      <c r="D148" s="337">
        <v>2520</v>
      </c>
      <c r="E148" s="338"/>
      <c r="F148" s="338"/>
      <c r="G148" s="338"/>
      <c r="H148" s="339"/>
    </row>
    <row r="149" spans="1:8" ht="50.1" customHeight="1" x14ac:dyDescent="0.2">
      <c r="A149" s="335" t="s">
        <v>108</v>
      </c>
      <c r="B149" s="336"/>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37">
        <v>1440</v>
      </c>
      <c r="E149" s="338"/>
      <c r="F149" s="338"/>
      <c r="G149" s="338"/>
      <c r="H149" s="339"/>
    </row>
    <row r="150" spans="1:8" ht="50.1" customHeight="1" x14ac:dyDescent="0.2">
      <c r="A150" s="335" t="s">
        <v>109</v>
      </c>
      <c r="B150" s="336"/>
      <c r="C150" s="67" t="str">
        <f t="shared" si="2"/>
        <v>Электронный справочник на основе Справочника организаций "2ГИС.НОЯБРЬСК" (версия для ПК)</v>
      </c>
      <c r="D150" s="337">
        <v>1200</v>
      </c>
      <c r="E150" s="338"/>
      <c r="F150" s="338"/>
      <c r="G150" s="338"/>
      <c r="H150" s="339"/>
    </row>
    <row r="151" spans="1:8" ht="50.1" customHeight="1" x14ac:dyDescent="0.2">
      <c r="A151" s="335" t="s">
        <v>110</v>
      </c>
      <c r="B151" s="336"/>
      <c r="C151" s="67" t="str">
        <f>"Интернет-площадка 2gis.ru на основе Cправочника организаций "&amp;$C$2&amp;""</f>
        <v>Интернет-площадка 2gis.ru на основе Cправочника организаций "2ГИС.НОЯБРЬСК"</v>
      </c>
      <c r="D151" s="337">
        <v>5880</v>
      </c>
      <c r="E151" s="338"/>
      <c r="F151" s="338"/>
      <c r="G151" s="338"/>
      <c r="H151" s="339"/>
    </row>
    <row r="152" spans="1:8" ht="50.1" customHeight="1" x14ac:dyDescent="0.2">
      <c r="A152" s="335" t="s">
        <v>111</v>
      </c>
      <c r="B152" s="336"/>
      <c r="C152" s="67" t="str">
        <f>"Интернет-площадка 2gis.ru на основе Cправочника организаций "&amp;$C$2&amp;""</f>
        <v>Интернет-площадка 2gis.ru на основе Cправочника организаций "2ГИС.НОЯБРЬСК"</v>
      </c>
      <c r="D152" s="337">
        <v>7056</v>
      </c>
      <c r="E152" s="338"/>
      <c r="F152" s="338"/>
      <c r="G152" s="338"/>
      <c r="H152" s="339"/>
    </row>
    <row r="153" spans="1:8" ht="50.1" customHeight="1" x14ac:dyDescent="0.2">
      <c r="A153" s="335" t="s">
        <v>112</v>
      </c>
      <c r="B153" s="336"/>
      <c r="C153" s="67" t="str">
        <f t="shared" si="2"/>
        <v>Электронный справочник на основе Справочника организаций "2ГИС.НОЯБРЬСК" (версия для ПК)</v>
      </c>
      <c r="D153" s="337">
        <v>1200</v>
      </c>
      <c r="E153" s="338"/>
      <c r="F153" s="338"/>
      <c r="G153" s="338"/>
      <c r="H153" s="339"/>
    </row>
    <row r="154" spans="1:8" ht="50.1" customHeight="1" x14ac:dyDescent="0.2">
      <c r="A154" s="335" t="s">
        <v>113</v>
      </c>
      <c r="B154" s="336"/>
      <c r="C154" s="67" t="str">
        <f t="shared" si="2"/>
        <v>Электронный справочник на основе Справочника организаций "2ГИС.НОЯБРЬСК" (версия для ПК)</v>
      </c>
      <c r="D154" s="337">
        <v>1200</v>
      </c>
      <c r="E154" s="338"/>
      <c r="F154" s="338"/>
      <c r="G154" s="338"/>
      <c r="H154" s="339"/>
    </row>
    <row r="155" spans="1:8" ht="50.1" customHeight="1" x14ac:dyDescent="0.2">
      <c r="A155" s="335" t="s">
        <v>114</v>
      </c>
      <c r="B155" s="336"/>
      <c r="C155" s="67" t="str">
        <f t="shared" si="2"/>
        <v>Электронный справочник на основе Справочника организаций "2ГИС.НОЯБРЬСК" (версия для ПК)</v>
      </c>
      <c r="D155" s="337">
        <v>1200</v>
      </c>
      <c r="E155" s="338"/>
      <c r="F155" s="338"/>
      <c r="G155" s="338"/>
      <c r="H155" s="339"/>
    </row>
    <row r="156" spans="1:8" ht="50.1" customHeight="1" x14ac:dyDescent="0.2">
      <c r="A156" s="335" t="s">
        <v>115</v>
      </c>
      <c r="B156" s="336"/>
      <c r="C156" s="67" t="s">
        <v>95</v>
      </c>
      <c r="D156" s="337">
        <v>840</v>
      </c>
      <c r="E156" s="338"/>
      <c r="F156" s="338"/>
      <c r="G156" s="338"/>
      <c r="H156" s="339"/>
    </row>
    <row r="157" spans="1:8" ht="75" customHeight="1" x14ac:dyDescent="0.2">
      <c r="A157" s="335" t="s">
        <v>116</v>
      </c>
      <c r="B157" s="336"/>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37">
        <v>8160</v>
      </c>
      <c r="E157" s="338"/>
      <c r="F157" s="338"/>
      <c r="G157" s="338"/>
      <c r="H157" s="339"/>
    </row>
    <row r="158" spans="1:8" ht="50.1" customHeight="1" thickBot="1" x14ac:dyDescent="0.25">
      <c r="A158" s="335" t="s">
        <v>117</v>
      </c>
      <c r="B158" s="336"/>
      <c r="C158" s="67" t="str">
        <f t="shared" si="2"/>
        <v>Электронный справочник на основе Справочника организаций "2ГИС.НОЯБРЬСК" (версия для ПК)</v>
      </c>
      <c r="D158" s="353">
        <v>960</v>
      </c>
      <c r="E158" s="354"/>
      <c r="F158" s="354"/>
      <c r="G158" s="354"/>
      <c r="H158" s="355"/>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37">
        <v>2004</v>
      </c>
      <c r="E160" s="338"/>
      <c r="F160" s="338"/>
      <c r="G160" s="338"/>
      <c r="H160" s="339"/>
    </row>
    <row r="161" spans="1:8" s="16" customFormat="1" ht="50.1" customHeight="1" x14ac:dyDescent="0.2">
      <c r="A161" s="335" t="s">
        <v>120</v>
      </c>
      <c r="B161" s="336"/>
      <c r="C161" s="346"/>
      <c r="D161" s="337">
        <v>2004</v>
      </c>
      <c r="E161" s="338"/>
      <c r="F161" s="338"/>
      <c r="G161" s="338"/>
      <c r="H161" s="339"/>
    </row>
    <row r="162" spans="1:8" s="16" customFormat="1" ht="50.1" customHeight="1" x14ac:dyDescent="0.2">
      <c r="A162" s="348" t="s">
        <v>121</v>
      </c>
      <c r="B162" s="349"/>
      <c r="C162" s="346"/>
      <c r="D162" s="496">
        <v>1500</v>
      </c>
      <c r="E162" s="368"/>
      <c r="F162" s="368"/>
      <c r="G162" s="368"/>
      <c r="H162" s="368"/>
    </row>
    <row r="163" spans="1:8" s="16" customFormat="1" ht="50.1" customHeight="1" x14ac:dyDescent="0.2">
      <c r="A163" s="348" t="s">
        <v>122</v>
      </c>
      <c r="B163" s="349"/>
      <c r="C163" s="346"/>
      <c r="D163" s="496">
        <v>150</v>
      </c>
      <c r="E163" s="368"/>
      <c r="F163" s="368"/>
      <c r="G163" s="368"/>
      <c r="H163" s="368"/>
    </row>
    <row r="164" spans="1:8" s="16" customFormat="1" ht="50.1" customHeight="1" thickBot="1" x14ac:dyDescent="0.25">
      <c r="A164" s="348" t="s">
        <v>123</v>
      </c>
      <c r="B164" s="349"/>
      <c r="C164" s="347"/>
      <c r="D164" s="450">
        <v>510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7" t="str">
        <f>"Интернет-площадка 2gis.ru на основе Cправочника организаций "&amp;$C$2&amp;""</f>
        <v>Интернет-площадка 2gis.ru на основе Cправочника организаций "2ГИС.НОЯБРЬСК"</v>
      </c>
      <c r="D166" s="337">
        <v>1500</v>
      </c>
      <c r="E166" s="338"/>
      <c r="F166" s="338"/>
      <c r="G166" s="338"/>
      <c r="H166" s="339"/>
    </row>
    <row r="167" spans="1:8" ht="50.1" customHeight="1" x14ac:dyDescent="0.2">
      <c r="A167" s="335" t="s">
        <v>126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7" s="337">
        <v>1224</v>
      </c>
      <c r="E167" s="338"/>
      <c r="F167" s="338"/>
      <c r="G167" s="338"/>
      <c r="H167" s="339"/>
    </row>
    <row r="168" spans="1:8" ht="50.1" customHeight="1" x14ac:dyDescent="0.2">
      <c r="A168" s="335" t="s">
        <v>195</v>
      </c>
      <c r="B168" s="336"/>
      <c r="C168" s="67" t="str">
        <f>"Интернет-площадка 2gis.ru на основе Cправочника организаций "&amp;$C$2&amp;""</f>
        <v>Интернет-площадка 2gis.ru на основе Cправочника организаций "2ГИС.НОЯБРЬСК"</v>
      </c>
      <c r="D168" s="337">
        <v>2160</v>
      </c>
      <c r="E168" s="338"/>
      <c r="F168" s="338"/>
      <c r="G168" s="338"/>
      <c r="H168" s="339"/>
    </row>
    <row r="169" spans="1:8" ht="50.1" customHeight="1" x14ac:dyDescent="0.2">
      <c r="A169" s="335" t="s">
        <v>128</v>
      </c>
      <c r="B169" s="336"/>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9" s="337">
        <v>1800</v>
      </c>
      <c r="E169" s="338"/>
      <c r="F169" s="338"/>
      <c r="G169" s="338"/>
      <c r="H169" s="339"/>
    </row>
    <row r="170" spans="1:8" s="16" customFormat="1" ht="126" customHeight="1" thickBot="1" x14ac:dyDescent="0.25">
      <c r="A170" s="335" t="s">
        <v>129</v>
      </c>
      <c r="B170" s="336"/>
      <c r="C170" s="160" t="str">
        <f>C166</f>
        <v>Интернет-площадка 2gis.ru на основе Cправочника организаций "2ГИС.НОЯБРЬСК"</v>
      </c>
      <c r="D170" s="337">
        <v>5274</v>
      </c>
      <c r="E170" s="338"/>
      <c r="F170" s="338"/>
      <c r="G170" s="338"/>
      <c r="H170" s="339"/>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5"/>
      <c r="B172" s="486"/>
      <c r="C172" s="602"/>
      <c r="D172" s="486"/>
      <c r="E172" s="486"/>
      <c r="F172" s="486"/>
      <c r="G172" s="486"/>
      <c r="H172" s="487"/>
    </row>
    <row r="173" spans="1:8" s="16" customFormat="1" ht="185.25" customHeight="1" x14ac:dyDescent="0.2">
      <c r="A173" s="335" t="s">
        <v>197</v>
      </c>
      <c r="B173" s="336"/>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3" s="360">
        <v>8880</v>
      </c>
      <c r="E173" s="361"/>
      <c r="F173" s="361"/>
      <c r="G173" s="361"/>
      <c r="H173" s="362"/>
    </row>
    <row r="174" spans="1:8" s="16" customFormat="1" ht="83.25" customHeight="1" thickBot="1" x14ac:dyDescent="0.25">
      <c r="A174" s="335" t="s">
        <v>198</v>
      </c>
      <c r="B174" s="336"/>
      <c r="C174" s="346"/>
      <c r="D174" s="337">
        <v>8880</v>
      </c>
      <c r="E174" s="338"/>
      <c r="F174" s="338"/>
      <c r="G174" s="338"/>
      <c r="H174" s="339"/>
    </row>
    <row r="175" spans="1:8" ht="21.75" thickBot="1" x14ac:dyDescent="0.25">
      <c r="A175" s="497"/>
      <c r="B175" s="498"/>
      <c r="C175" s="60"/>
      <c r="D175" s="499"/>
      <c r="E175" s="499"/>
      <c r="F175" s="499"/>
      <c r="G175" s="499"/>
      <c r="H175" s="500"/>
    </row>
    <row r="177" spans="1:8" ht="21" x14ac:dyDescent="0.2">
      <c r="A177" s="75"/>
      <c r="B177" s="76" t="s">
        <v>130</v>
      </c>
      <c r="C177" s="333" t="s">
        <v>520</v>
      </c>
      <c r="D177" s="333"/>
      <c r="E177" s="77"/>
      <c r="F177" s="77"/>
      <c r="G177" s="77"/>
      <c r="H177" s="77"/>
    </row>
    <row r="178" spans="1:8" ht="21" x14ac:dyDescent="0.2">
      <c r="A178" s="75"/>
      <c r="B178" s="77"/>
      <c r="C178" s="327" t="s">
        <v>521</v>
      </c>
      <c r="D178" s="327"/>
      <c r="E178" s="77"/>
      <c r="F178" s="77"/>
      <c r="G178" s="77"/>
      <c r="H178" s="77"/>
    </row>
    <row r="179" spans="1:8" ht="21" x14ac:dyDescent="0.2">
      <c r="A179" s="75"/>
      <c r="B179" s="77"/>
      <c r="C179" s="327" t="s">
        <v>522</v>
      </c>
      <c r="D179" s="327"/>
      <c r="E179" s="77"/>
      <c r="F179" s="77"/>
      <c r="G179" s="77"/>
      <c r="H179" s="77"/>
    </row>
    <row r="180" spans="1:8" ht="21" x14ac:dyDescent="0.2">
      <c r="C180" s="327"/>
      <c r="D180" s="327"/>
      <c r="E180" s="77"/>
      <c r="F180" s="77"/>
      <c r="G180" s="77"/>
      <c r="H180" s="72"/>
    </row>
    <row r="181" spans="1:8" ht="26.25" customHeight="1"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ht="26.25" customHeight="1"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ht="26.25" customHeight="1"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ht="26.25" customHeight="1"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ht="26.25" customHeight="1"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ht="26.25" customHeight="1"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ht="26.25" customHeight="1"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ht="26.25" x14ac:dyDescent="0.2">
      <c r="A188" s="83"/>
      <c r="B188" s="83"/>
      <c r="C188" s="84"/>
      <c r="D188" s="85"/>
      <c r="E188" s="85"/>
      <c r="F188" s="86"/>
      <c r="G188" s="87"/>
      <c r="H188" s="87"/>
    </row>
    <row r="189" spans="1:8" ht="21" x14ac:dyDescent="0.2">
      <c r="A189" s="325" t="s">
        <v>141</v>
      </c>
      <c r="B189" s="325"/>
      <c r="C189" s="325"/>
      <c r="D189" s="325"/>
      <c r="E189" s="325"/>
      <c r="F189" s="325"/>
      <c r="G189" s="325"/>
      <c r="H189" s="325"/>
    </row>
    <row r="190" spans="1:8" ht="21" x14ac:dyDescent="0.2">
      <c r="A190" s="325" t="s">
        <v>142</v>
      </c>
      <c r="B190" s="325"/>
      <c r="C190" s="325"/>
      <c r="D190" s="325"/>
      <c r="E190" s="325"/>
      <c r="F190" s="325"/>
      <c r="G190" s="325"/>
      <c r="H190" s="325"/>
    </row>
    <row r="191" spans="1:8" ht="26.25" x14ac:dyDescent="0.2">
      <c r="A191" s="83"/>
      <c r="B191" s="83"/>
      <c r="C191" s="84"/>
      <c r="D191" s="85"/>
      <c r="E191" s="85"/>
      <c r="F191" s="86"/>
      <c r="G191" s="87"/>
      <c r="H191" s="87"/>
    </row>
    <row r="192" spans="1:8" ht="50.1" customHeight="1" thickBot="1" x14ac:dyDescent="0.25">
      <c r="A192" s="326" t="s">
        <v>143</v>
      </c>
      <c r="B192" s="326"/>
      <c r="C192" s="326"/>
      <c r="D192" s="326"/>
      <c r="E192" s="326"/>
      <c r="F192" s="89"/>
      <c r="G192" s="81"/>
      <c r="H192" s="90"/>
    </row>
    <row r="193" spans="1:8" ht="50.1" customHeight="1" thickBot="1" x14ac:dyDescent="0.25">
      <c r="A193" s="312" t="s">
        <v>144</v>
      </c>
      <c r="B193" s="313"/>
      <c r="C193" s="313"/>
      <c r="D193" s="313"/>
      <c r="E193" s="314"/>
      <c r="F193" s="91"/>
      <c r="H193" s="92"/>
    </row>
    <row r="194" spans="1:8" ht="84" customHeight="1" thickBot="1" x14ac:dyDescent="0.25">
      <c r="A194" s="481" t="s">
        <v>145</v>
      </c>
      <c r="B194" s="482"/>
      <c r="C194" s="109" t="s">
        <v>146</v>
      </c>
      <c r="D194" s="483" t="s">
        <v>147</v>
      </c>
      <c r="E194" s="484"/>
      <c r="F194" s="94"/>
      <c r="G194" s="94"/>
      <c r="H194" s="94"/>
    </row>
    <row r="195" spans="1:8" ht="112.5" customHeight="1" x14ac:dyDescent="0.2">
      <c r="A195" s="318" t="s">
        <v>148</v>
      </c>
      <c r="B195" s="319"/>
      <c r="C195" s="95" t="s">
        <v>149</v>
      </c>
      <c r="D195" s="320" t="s">
        <v>150</v>
      </c>
      <c r="E195" s="321"/>
      <c r="F195" s="94"/>
      <c r="G195" s="94"/>
      <c r="H195" s="94"/>
    </row>
    <row r="196" spans="1:8" ht="100.5" customHeight="1" x14ac:dyDescent="0.2">
      <c r="A196" s="322" t="s">
        <v>151</v>
      </c>
      <c r="B196" s="323"/>
      <c r="C196" s="96" t="s">
        <v>152</v>
      </c>
      <c r="D196" s="310" t="s">
        <v>153</v>
      </c>
      <c r="E196" s="311"/>
      <c r="F196" s="94"/>
      <c r="G196" s="94"/>
      <c r="H196" s="94"/>
    </row>
    <row r="197" spans="1:8" ht="133.5" customHeight="1" x14ac:dyDescent="0.2">
      <c r="A197" s="322" t="s">
        <v>154</v>
      </c>
      <c r="B197" s="323"/>
      <c r="C197" s="96" t="s">
        <v>155</v>
      </c>
      <c r="D197" s="310" t="s">
        <v>153</v>
      </c>
      <c r="E197" s="311"/>
      <c r="F197" s="94"/>
      <c r="G197" s="94"/>
      <c r="H197" s="94"/>
    </row>
    <row r="198" spans="1:8" s="72" customFormat="1" ht="102.75" customHeight="1" x14ac:dyDescent="0.2">
      <c r="A198" s="322" t="s">
        <v>157</v>
      </c>
      <c r="B198" s="323"/>
      <c r="C198" s="110" t="s">
        <v>158</v>
      </c>
      <c r="D198" s="323" t="s">
        <v>153</v>
      </c>
      <c r="E198" s="473"/>
      <c r="F198" s="91"/>
      <c r="G198" s="91"/>
      <c r="H198" s="91"/>
    </row>
    <row r="199" spans="1:8" s="88" customFormat="1" ht="222.75" customHeight="1" thickBot="1" x14ac:dyDescent="0.25">
      <c r="A199" s="474" t="s">
        <v>159</v>
      </c>
      <c r="B199" s="475"/>
      <c r="C199" s="111" t="s">
        <v>160</v>
      </c>
      <c r="D199" s="476" t="s">
        <v>153</v>
      </c>
      <c r="E199" s="477"/>
      <c r="F199" s="86"/>
      <c r="G199" s="87"/>
      <c r="H199" s="87"/>
    </row>
    <row r="200" spans="1:8" ht="27" customHeight="1" x14ac:dyDescent="0.2">
      <c r="A200" s="307" t="s">
        <v>161</v>
      </c>
      <c r="B200" s="307"/>
      <c r="C200" s="307"/>
      <c r="D200" s="307"/>
      <c r="E200" s="307"/>
      <c r="F200" s="307"/>
      <c r="G200" s="307"/>
      <c r="H200" s="307"/>
    </row>
    <row r="201" spans="1:8" ht="27" customHeight="1" x14ac:dyDescent="0.2">
      <c r="A201" s="307" t="s">
        <v>162</v>
      </c>
      <c r="B201" s="307"/>
      <c r="C201" s="307"/>
      <c r="D201" s="307"/>
      <c r="E201" s="307"/>
      <c r="F201" s="307"/>
      <c r="G201" s="307"/>
      <c r="H201" s="307"/>
    </row>
    <row r="202" spans="1:8" ht="189" customHeight="1" x14ac:dyDescent="0.2">
      <c r="A202"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5"/>
      <c r="C202" s="325"/>
      <c r="D202" s="325"/>
      <c r="E202" s="325"/>
      <c r="F202" s="325"/>
      <c r="G202" s="325"/>
      <c r="H202" s="325"/>
    </row>
    <row r="203" spans="1:8" ht="83.25" customHeight="1" x14ac:dyDescent="0.2">
      <c r="A203" s="325" t="s">
        <v>164</v>
      </c>
      <c r="B203" s="325"/>
      <c r="C203" s="325"/>
      <c r="D203" s="325"/>
      <c r="E203" s="325"/>
      <c r="F203" s="325"/>
      <c r="G203" s="325"/>
      <c r="H203" s="325"/>
    </row>
    <row r="204" spans="1:8" ht="23.25" x14ac:dyDescent="0.2">
      <c r="A204" s="307" t="s">
        <v>165</v>
      </c>
      <c r="B204" s="307"/>
      <c r="C204" s="307"/>
      <c r="D204" s="307"/>
      <c r="E204" s="307"/>
      <c r="F204" s="307"/>
      <c r="G204" s="307"/>
      <c r="H204" s="307"/>
    </row>
    <row r="205" spans="1:8" s="97" customFormat="1" ht="114.75" customHeight="1" x14ac:dyDescent="0.2">
      <c r="A205" s="325" t="s">
        <v>166</v>
      </c>
      <c r="B205" s="325"/>
      <c r="C205" s="325"/>
      <c r="D205" s="325"/>
      <c r="E205" s="325"/>
      <c r="F205" s="325"/>
      <c r="G205" s="325"/>
      <c r="H205" s="325"/>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73"/>
  <sheetViews>
    <sheetView view="pageBreakPreview" zoomScale="40" zoomScaleNormal="60" zoomScaleSheetLayoutView="40" workbookViewId="0">
      <pane ySplit="3" topLeftCell="A208"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606</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32.25" customHeight="1" thickBot="1" x14ac:dyDescent="0.25">
      <c r="A6" s="265"/>
      <c r="B6" s="266"/>
      <c r="C6" s="266"/>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60">
        <f>F8*1.2</f>
        <v>13305.6</v>
      </c>
      <c r="E8" s="361">
        <f>F8*1.1</f>
        <v>12196.800000000001</v>
      </c>
      <c r="F8" s="361">
        <v>11088</v>
      </c>
      <c r="G8" s="361">
        <f>F8*0.75</f>
        <v>8316</v>
      </c>
      <c r="H8" s="362">
        <f>F8*0.5</f>
        <v>5544</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436">
        <f>F13*1.2</f>
        <v>15170.4</v>
      </c>
      <c r="E13" s="361">
        <f>F13*1.1</f>
        <v>13906.2</v>
      </c>
      <c r="F13" s="361">
        <v>12642</v>
      </c>
      <c r="G13" s="361">
        <f>F13*0.75</f>
        <v>9481.5</v>
      </c>
      <c r="H13" s="362">
        <f>F13*0.5</f>
        <v>6321</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2460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"2ГИС.ОМСК"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506">
        <v>270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60">
        <f>F28*1.2</f>
        <v>22622.399999999998</v>
      </c>
      <c r="E28" s="361">
        <f>F28*1.1</f>
        <v>20737.2</v>
      </c>
      <c r="F28" s="361">
        <v>18852</v>
      </c>
      <c r="G28" s="361">
        <f>F28*0.75</f>
        <v>14139</v>
      </c>
      <c r="H28" s="362">
        <f>F28*0.5</f>
        <v>9426</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436">
        <f>F33*1.2</f>
        <v>25790.399999999998</v>
      </c>
      <c r="E33" s="361">
        <f>F33*1.1</f>
        <v>23641.200000000001</v>
      </c>
      <c r="F33" s="361">
        <v>21492</v>
      </c>
      <c r="G33" s="361">
        <f>F33*0.75</f>
        <v>16119</v>
      </c>
      <c r="H33" s="362">
        <f>F33*0.5</f>
        <v>10746</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4200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"2ГИС.ОМСК"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450"/>
      <c r="E42" s="451"/>
      <c r="F42" s="451"/>
      <c r="G42" s="451"/>
      <c r="H42" s="452"/>
    </row>
    <row r="43" spans="1:8" s="16" customFormat="1" ht="24.95" customHeight="1" thickBot="1" x14ac:dyDescent="0.25">
      <c r="A43" s="40"/>
      <c r="B43" s="41"/>
      <c r="C43" s="42"/>
      <c r="D43" s="498"/>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424">
        <v>468</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60">
        <f>F49*1.2</f>
        <v>15969.599999999999</v>
      </c>
      <c r="E49" s="361">
        <f>F49*1.1</f>
        <v>14638.800000000001</v>
      </c>
      <c r="F49" s="361">
        <v>13308</v>
      </c>
      <c r="G49" s="361">
        <f>F49*0.75</f>
        <v>9981</v>
      </c>
      <c r="H49" s="362">
        <f>F49*0.5</f>
        <v>6654</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436">
        <f>F55*1.2</f>
        <v>18208.8</v>
      </c>
      <c r="E55" s="361">
        <f>F55*1.1</f>
        <v>16691.400000000001</v>
      </c>
      <c r="F55" s="361">
        <v>15174</v>
      </c>
      <c r="G55" s="361">
        <f>F55*0.75</f>
        <v>11380.5</v>
      </c>
      <c r="H55" s="362">
        <f>F55*0.5</f>
        <v>7587</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506">
        <v>270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38</v>
      </c>
      <c r="B65" s="387"/>
      <c r="C65" s="387"/>
      <c r="D65" s="398" t="str">
        <f>"от "&amp;MIN(D66:D91)&amp;" до "&amp;MAX(D66:D91)</f>
        <v>от 2496 до 64896</v>
      </c>
      <c r="E65" s="399"/>
      <c r="F65" s="399"/>
      <c r="G65" s="399"/>
      <c r="H65" s="400"/>
    </row>
    <row r="66" spans="1:8" s="16" customFormat="1" ht="37.5" customHeight="1" outlineLevel="1" x14ac:dyDescent="0.2">
      <c r="A66" s="408" t="s">
        <v>39</v>
      </c>
      <c r="B66" s="409"/>
      <c r="C66" s="72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411">
        <v>2496</v>
      </c>
      <c r="E66" s="412"/>
      <c r="F66" s="412"/>
      <c r="G66" s="412"/>
      <c r="H66" s="413"/>
    </row>
    <row r="67" spans="1:8" s="16" customFormat="1" ht="37.5" customHeight="1" outlineLevel="1" x14ac:dyDescent="0.2">
      <c r="A67" s="396" t="s">
        <v>40</v>
      </c>
      <c r="B67" s="397"/>
      <c r="C67" s="725"/>
      <c r="D67" s="337">
        <v>4992</v>
      </c>
      <c r="E67" s="338"/>
      <c r="F67" s="338"/>
      <c r="G67" s="338"/>
      <c r="H67" s="339"/>
    </row>
    <row r="68" spans="1:8" s="16" customFormat="1" ht="37.5" customHeight="1" outlineLevel="1" x14ac:dyDescent="0.2">
      <c r="A68" s="396" t="s">
        <v>41</v>
      </c>
      <c r="B68" s="397"/>
      <c r="C68" s="725"/>
      <c r="D68" s="337">
        <v>7488</v>
      </c>
      <c r="E68" s="338"/>
      <c r="F68" s="338"/>
      <c r="G68" s="338"/>
      <c r="H68" s="339"/>
    </row>
    <row r="69" spans="1:8" s="16" customFormat="1" ht="37.5" customHeight="1" outlineLevel="1" x14ac:dyDescent="0.2">
      <c r="A69" s="396" t="s">
        <v>42</v>
      </c>
      <c r="B69" s="397"/>
      <c r="C69" s="725"/>
      <c r="D69" s="337">
        <v>9984</v>
      </c>
      <c r="E69" s="338"/>
      <c r="F69" s="338"/>
      <c r="G69" s="338"/>
      <c r="H69" s="339"/>
    </row>
    <row r="70" spans="1:8" s="16" customFormat="1" ht="37.5" customHeight="1" outlineLevel="1" x14ac:dyDescent="0.2">
      <c r="A70" s="396" t="s">
        <v>43</v>
      </c>
      <c r="B70" s="397"/>
      <c r="C70" s="725"/>
      <c r="D70" s="337">
        <v>12480</v>
      </c>
      <c r="E70" s="338"/>
      <c r="F70" s="338"/>
      <c r="G70" s="338"/>
      <c r="H70" s="339"/>
    </row>
    <row r="71" spans="1:8" s="16" customFormat="1" ht="37.5" customHeight="1" outlineLevel="1" x14ac:dyDescent="0.2">
      <c r="A71" s="396" t="s">
        <v>44</v>
      </c>
      <c r="B71" s="397"/>
      <c r="C71" s="725"/>
      <c r="D71" s="337">
        <v>14976</v>
      </c>
      <c r="E71" s="338"/>
      <c r="F71" s="338"/>
      <c r="G71" s="338"/>
      <c r="H71" s="339"/>
    </row>
    <row r="72" spans="1:8" s="16" customFormat="1" ht="37.5" customHeight="1" outlineLevel="1" x14ac:dyDescent="0.2">
      <c r="A72" s="396" t="s">
        <v>45</v>
      </c>
      <c r="B72" s="397"/>
      <c r="C72" s="725"/>
      <c r="D72" s="337">
        <v>17472</v>
      </c>
      <c r="E72" s="338"/>
      <c r="F72" s="338"/>
      <c r="G72" s="338"/>
      <c r="H72" s="339"/>
    </row>
    <row r="73" spans="1:8" s="16" customFormat="1" ht="37.5" customHeight="1" outlineLevel="1" x14ac:dyDescent="0.2">
      <c r="A73" s="396" t="s">
        <v>46</v>
      </c>
      <c r="B73" s="397"/>
      <c r="C73" s="725"/>
      <c r="D73" s="337">
        <v>19968</v>
      </c>
      <c r="E73" s="338"/>
      <c r="F73" s="338"/>
      <c r="G73" s="338"/>
      <c r="H73" s="339"/>
    </row>
    <row r="74" spans="1:8" s="16" customFormat="1" ht="37.5" customHeight="1" outlineLevel="1" x14ac:dyDescent="0.2">
      <c r="A74" s="396" t="s">
        <v>47</v>
      </c>
      <c r="B74" s="397"/>
      <c r="C74" s="725"/>
      <c r="D74" s="337">
        <v>22464</v>
      </c>
      <c r="E74" s="338"/>
      <c r="F74" s="338"/>
      <c r="G74" s="338"/>
      <c r="H74" s="339"/>
    </row>
    <row r="75" spans="1:8" s="16" customFormat="1" ht="37.5" customHeight="1" outlineLevel="1" x14ac:dyDescent="0.2">
      <c r="A75" s="396" t="s">
        <v>48</v>
      </c>
      <c r="B75" s="397"/>
      <c r="C75" s="725"/>
      <c r="D75" s="337">
        <v>24960</v>
      </c>
      <c r="E75" s="338"/>
      <c r="F75" s="338"/>
      <c r="G75" s="338"/>
      <c r="H75" s="339"/>
    </row>
    <row r="76" spans="1:8" s="16" customFormat="1" ht="37.5" customHeight="1" outlineLevel="1" x14ac:dyDescent="0.2">
      <c r="A76" s="396" t="s">
        <v>49</v>
      </c>
      <c r="B76" s="397"/>
      <c r="C76" s="725"/>
      <c r="D76" s="337">
        <v>27456</v>
      </c>
      <c r="E76" s="338"/>
      <c r="F76" s="338"/>
      <c r="G76" s="338"/>
      <c r="H76" s="339"/>
    </row>
    <row r="77" spans="1:8" s="16" customFormat="1" ht="37.5" customHeight="1" outlineLevel="1" x14ac:dyDescent="0.2">
      <c r="A77" s="396" t="s">
        <v>50</v>
      </c>
      <c r="B77" s="397"/>
      <c r="C77" s="725"/>
      <c r="D77" s="337">
        <v>29952</v>
      </c>
      <c r="E77" s="338"/>
      <c r="F77" s="338"/>
      <c r="G77" s="338"/>
      <c r="H77" s="339"/>
    </row>
    <row r="78" spans="1:8" s="16" customFormat="1" ht="37.5" customHeight="1" outlineLevel="1" x14ac:dyDescent="0.2">
      <c r="A78" s="396" t="s">
        <v>51</v>
      </c>
      <c r="B78" s="397"/>
      <c r="C78" s="725"/>
      <c r="D78" s="337">
        <v>32448</v>
      </c>
      <c r="E78" s="338"/>
      <c r="F78" s="338"/>
      <c r="G78" s="338"/>
      <c r="H78" s="339"/>
    </row>
    <row r="79" spans="1:8" s="16" customFormat="1" ht="37.5" customHeight="1" outlineLevel="1" x14ac:dyDescent="0.2">
      <c r="A79" s="396" t="s">
        <v>52</v>
      </c>
      <c r="B79" s="397"/>
      <c r="C79" s="725"/>
      <c r="D79" s="337">
        <v>34944</v>
      </c>
      <c r="E79" s="338"/>
      <c r="F79" s="338"/>
      <c r="G79" s="338"/>
      <c r="H79" s="339"/>
    </row>
    <row r="80" spans="1:8" s="16" customFormat="1" ht="37.5" customHeight="1" outlineLevel="1" x14ac:dyDescent="0.2">
      <c r="A80" s="396" t="s">
        <v>53</v>
      </c>
      <c r="B80" s="397"/>
      <c r="C80" s="725"/>
      <c r="D80" s="337">
        <v>37440</v>
      </c>
      <c r="E80" s="338"/>
      <c r="F80" s="338"/>
      <c r="G80" s="338"/>
      <c r="H80" s="339"/>
    </row>
    <row r="81" spans="1:8" s="16" customFormat="1" ht="37.5" customHeight="1" outlineLevel="1" x14ac:dyDescent="0.2">
      <c r="A81" s="396" t="s">
        <v>54</v>
      </c>
      <c r="B81" s="397"/>
      <c r="C81" s="725"/>
      <c r="D81" s="337">
        <v>39936</v>
      </c>
      <c r="E81" s="338"/>
      <c r="F81" s="338"/>
      <c r="G81" s="338"/>
      <c r="H81" s="339"/>
    </row>
    <row r="82" spans="1:8" s="16" customFormat="1" ht="37.5" customHeight="1" outlineLevel="1" x14ac:dyDescent="0.2">
      <c r="A82" s="396" t="s">
        <v>55</v>
      </c>
      <c r="B82" s="397"/>
      <c r="C82" s="725"/>
      <c r="D82" s="337">
        <v>42432</v>
      </c>
      <c r="E82" s="338"/>
      <c r="F82" s="338"/>
      <c r="G82" s="338"/>
      <c r="H82" s="339"/>
    </row>
    <row r="83" spans="1:8" s="16" customFormat="1" ht="37.5" customHeight="1" outlineLevel="1" x14ac:dyDescent="0.2">
      <c r="A83" s="396" t="s">
        <v>56</v>
      </c>
      <c r="B83" s="397"/>
      <c r="C83" s="725"/>
      <c r="D83" s="337">
        <v>44928</v>
      </c>
      <c r="E83" s="338"/>
      <c r="F83" s="338"/>
      <c r="G83" s="338"/>
      <c r="H83" s="339"/>
    </row>
    <row r="84" spans="1:8" s="16" customFormat="1" ht="37.5" customHeight="1" outlineLevel="1" x14ac:dyDescent="0.2">
      <c r="A84" s="396" t="s">
        <v>57</v>
      </c>
      <c r="B84" s="397"/>
      <c r="C84" s="725"/>
      <c r="D84" s="337">
        <v>47424</v>
      </c>
      <c r="E84" s="338"/>
      <c r="F84" s="338"/>
      <c r="G84" s="338"/>
      <c r="H84" s="339"/>
    </row>
    <row r="85" spans="1:8" s="16" customFormat="1" ht="37.5" customHeight="1" outlineLevel="1" x14ac:dyDescent="0.2">
      <c r="A85" s="396" t="s">
        <v>58</v>
      </c>
      <c r="B85" s="397"/>
      <c r="C85" s="725"/>
      <c r="D85" s="337">
        <v>49920</v>
      </c>
      <c r="E85" s="338"/>
      <c r="F85" s="338"/>
      <c r="G85" s="338"/>
      <c r="H85" s="339"/>
    </row>
    <row r="86" spans="1:8" s="16" customFormat="1" ht="37.5" customHeight="1" outlineLevel="1" x14ac:dyDescent="0.2">
      <c r="A86" s="396" t="s">
        <v>178</v>
      </c>
      <c r="B86" s="397"/>
      <c r="C86" s="725"/>
      <c r="D86" s="337">
        <v>52416</v>
      </c>
      <c r="E86" s="338"/>
      <c r="F86" s="338"/>
      <c r="G86" s="338"/>
      <c r="H86" s="339"/>
    </row>
    <row r="87" spans="1:8" s="16" customFormat="1" ht="37.5" customHeight="1" outlineLevel="1" x14ac:dyDescent="0.2">
      <c r="A87" s="396" t="s">
        <v>179</v>
      </c>
      <c r="B87" s="397"/>
      <c r="C87" s="725"/>
      <c r="D87" s="337">
        <v>54912</v>
      </c>
      <c r="E87" s="338"/>
      <c r="F87" s="338"/>
      <c r="G87" s="338"/>
      <c r="H87" s="339"/>
    </row>
    <row r="88" spans="1:8" s="16" customFormat="1" ht="37.5" customHeight="1" outlineLevel="1" x14ac:dyDescent="0.2">
      <c r="A88" s="396" t="s">
        <v>180</v>
      </c>
      <c r="B88" s="397"/>
      <c r="C88" s="725"/>
      <c r="D88" s="337">
        <v>57408</v>
      </c>
      <c r="E88" s="338"/>
      <c r="F88" s="338"/>
      <c r="G88" s="338"/>
      <c r="H88" s="339"/>
    </row>
    <row r="89" spans="1:8" s="16" customFormat="1" ht="37.5" customHeight="1" outlineLevel="1" x14ac:dyDescent="0.2">
      <c r="A89" s="396" t="s">
        <v>181</v>
      </c>
      <c r="B89" s="397"/>
      <c r="C89" s="725"/>
      <c r="D89" s="337">
        <v>59904</v>
      </c>
      <c r="E89" s="338"/>
      <c r="F89" s="338"/>
      <c r="G89" s="338"/>
      <c r="H89" s="339"/>
    </row>
    <row r="90" spans="1:8" s="16" customFormat="1" ht="37.5" customHeight="1" outlineLevel="1" x14ac:dyDescent="0.2">
      <c r="A90" s="396" t="s">
        <v>182</v>
      </c>
      <c r="B90" s="397"/>
      <c r="C90" s="725"/>
      <c r="D90" s="337">
        <v>62400</v>
      </c>
      <c r="E90" s="338"/>
      <c r="F90" s="338"/>
      <c r="G90" s="338"/>
      <c r="H90" s="339"/>
    </row>
    <row r="91" spans="1:8" s="16" customFormat="1" ht="37.5" customHeight="1" outlineLevel="1" x14ac:dyDescent="0.2">
      <c r="A91" s="396" t="s">
        <v>183</v>
      </c>
      <c r="B91" s="397"/>
      <c r="C91" s="725"/>
      <c r="D91" s="337">
        <v>64896</v>
      </c>
      <c r="E91" s="338"/>
      <c r="F91" s="338"/>
      <c r="G91" s="338"/>
      <c r="H91" s="339"/>
    </row>
    <row r="92" spans="1:8" s="16" customFormat="1" ht="37.5" customHeight="1" outlineLevel="1" x14ac:dyDescent="0.2">
      <c r="A92" s="396" t="s">
        <v>184</v>
      </c>
      <c r="B92" s="397"/>
      <c r="C92" s="725"/>
      <c r="D92" s="337">
        <v>67392</v>
      </c>
      <c r="E92" s="338"/>
      <c r="F92" s="338"/>
      <c r="G92" s="338"/>
      <c r="H92" s="339"/>
    </row>
    <row r="93" spans="1:8" s="16" customFormat="1" ht="37.5" customHeight="1" outlineLevel="1" thickBot="1" x14ac:dyDescent="0.25">
      <c r="A93" s="396" t="s">
        <v>185</v>
      </c>
      <c r="B93" s="397"/>
      <c r="C93" s="726"/>
      <c r="D93" s="337">
        <v>69888</v>
      </c>
      <c r="E93" s="338"/>
      <c r="F93" s="338"/>
      <c r="G93" s="338"/>
      <c r="H93" s="339"/>
    </row>
    <row r="94" spans="1:8" s="16" customFormat="1" ht="24.95" customHeight="1" thickBot="1" x14ac:dyDescent="0.25">
      <c r="A94" s="40"/>
      <c r="B94" s="152"/>
      <c r="C94" s="60"/>
      <c r="D94" s="570" t="s">
        <v>234</v>
      </c>
      <c r="E94" s="570"/>
      <c r="F94" s="570"/>
      <c r="G94" s="570"/>
      <c r="H94" s="593"/>
    </row>
    <row r="95" spans="1:8" s="16" customFormat="1" ht="24.95" customHeight="1" thickBot="1" x14ac:dyDescent="0.25">
      <c r="A95" s="153"/>
      <c r="B95" s="55"/>
      <c r="C95" s="56"/>
      <c r="D95" s="154" t="s">
        <v>168</v>
      </c>
      <c r="E95" s="155" t="s">
        <v>169</v>
      </c>
      <c r="F95" s="156" t="s">
        <v>170</v>
      </c>
      <c r="G95" s="155" t="s">
        <v>171</v>
      </c>
      <c r="H95" s="157" t="s">
        <v>172</v>
      </c>
    </row>
    <row r="96" spans="1:8" s="16" customFormat="1" ht="48" customHeight="1" x14ac:dyDescent="0.2">
      <c r="A96" s="440" t="s">
        <v>235</v>
      </c>
      <c r="B96" s="434" t="s">
        <v>27</v>
      </c>
      <c r="C9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6" s="360">
        <f>F96*1.2</f>
        <v>13305.6</v>
      </c>
      <c r="E96" s="361">
        <f>F96*1.1</f>
        <v>12196.800000000001</v>
      </c>
      <c r="F96" s="361">
        <v>11088</v>
      </c>
      <c r="G96" s="361">
        <f>F96*0.75</f>
        <v>8316</v>
      </c>
      <c r="H96" s="362">
        <f>F96*0.5</f>
        <v>5544</v>
      </c>
    </row>
    <row r="97" spans="1:8" s="16" customFormat="1" ht="132" customHeight="1" x14ac:dyDescent="0.2">
      <c r="A97" s="441"/>
      <c r="B97" s="435"/>
      <c r="C97" s="435"/>
      <c r="D97" s="337"/>
      <c r="E97" s="338"/>
      <c r="F97" s="338"/>
      <c r="G97" s="338"/>
      <c r="H97" s="339"/>
    </row>
    <row r="98" spans="1:8" s="16" customFormat="1" ht="97.5" customHeight="1" x14ac:dyDescent="0.2">
      <c r="A98" s="441"/>
      <c r="B98" s="24" t="s">
        <v>12</v>
      </c>
      <c r="C9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8" s="337"/>
      <c r="E98" s="338"/>
      <c r="F98" s="338"/>
      <c r="G98" s="338"/>
      <c r="H98" s="339"/>
    </row>
    <row r="99" spans="1:8" s="16" customFormat="1" ht="166.5" customHeight="1" thickBot="1" x14ac:dyDescent="0.25">
      <c r="A99" s="443"/>
      <c r="B99" s="26" t="s">
        <v>13</v>
      </c>
      <c r="C9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9" s="353"/>
      <c r="E99" s="354"/>
      <c r="F99" s="354"/>
      <c r="G99" s="354"/>
      <c r="H99" s="355"/>
    </row>
    <row r="100" spans="1:8" s="16" customFormat="1" ht="24.95" customHeight="1" thickBot="1" x14ac:dyDescent="0.25">
      <c r="A100" s="28"/>
      <c r="B100" s="29"/>
      <c r="C100" s="30"/>
      <c r="D100" s="498"/>
      <c r="E100" s="498"/>
      <c r="F100" s="498"/>
      <c r="G100" s="498"/>
      <c r="H100" s="624"/>
    </row>
    <row r="101" spans="1:8" s="16" customFormat="1" ht="48" customHeight="1" x14ac:dyDescent="0.2">
      <c r="A101" s="430" t="s">
        <v>236</v>
      </c>
      <c r="B101" s="434" t="s">
        <v>27</v>
      </c>
      <c r="C10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1" s="436">
        <f>F101*1.2</f>
        <v>15170.4</v>
      </c>
      <c r="E101" s="361">
        <f>F101*1.1</f>
        <v>13906.2</v>
      </c>
      <c r="F101" s="361">
        <v>12642</v>
      </c>
      <c r="G101" s="361">
        <f>F101*0.75</f>
        <v>9481.5</v>
      </c>
      <c r="H101" s="362">
        <f>F101*0.5</f>
        <v>6321</v>
      </c>
    </row>
    <row r="102" spans="1:8" s="16" customFormat="1" ht="132" customHeight="1" x14ac:dyDescent="0.2">
      <c r="A102" s="431"/>
      <c r="B102" s="435"/>
      <c r="C102" s="435"/>
      <c r="D102" s="340"/>
      <c r="E102" s="338"/>
      <c r="F102" s="338"/>
      <c r="G102" s="338"/>
      <c r="H102" s="339"/>
    </row>
    <row r="103" spans="1:8" s="16" customFormat="1" ht="97.5" customHeight="1" x14ac:dyDescent="0.2">
      <c r="A103" s="431"/>
      <c r="B103" s="24" t="s">
        <v>12</v>
      </c>
      <c r="C10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3" s="340"/>
      <c r="E103" s="338"/>
      <c r="F103" s="338"/>
      <c r="G103" s="338"/>
      <c r="H103" s="339"/>
    </row>
    <row r="104" spans="1:8" s="16" customFormat="1" ht="166.5" customHeight="1" x14ac:dyDescent="0.2">
      <c r="A104" s="431"/>
      <c r="B104" s="31" t="s">
        <v>13</v>
      </c>
      <c r="C10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4" s="340"/>
      <c r="E104" s="338"/>
      <c r="F104" s="338"/>
      <c r="G104" s="338"/>
      <c r="H104" s="339"/>
    </row>
    <row r="105" spans="1:8" s="16" customFormat="1" ht="92.25" customHeight="1" thickBot="1" x14ac:dyDescent="0.25">
      <c r="A105" s="468"/>
      <c r="B105" s="26" t="s">
        <v>16</v>
      </c>
      <c r="C10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5" s="461"/>
      <c r="E105" s="354"/>
      <c r="F105" s="354"/>
      <c r="G105" s="354"/>
      <c r="H105" s="355"/>
    </row>
    <row r="106" spans="1:8" s="16" customFormat="1" ht="24.95" customHeight="1" thickBot="1" x14ac:dyDescent="0.25">
      <c r="A106" s="40"/>
      <c r="B106" s="41"/>
      <c r="C106" s="42"/>
      <c r="D106" s="498"/>
      <c r="E106" s="498"/>
      <c r="F106" s="498"/>
      <c r="G106" s="498"/>
      <c r="H106" s="624"/>
    </row>
    <row r="107" spans="1:8" s="16" customFormat="1" ht="50.1" customHeight="1" x14ac:dyDescent="0.2">
      <c r="A107" s="417" t="s">
        <v>237</v>
      </c>
      <c r="B107" s="454" t="s">
        <v>23</v>
      </c>
      <c r="C10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506">
        <v>270</v>
      </c>
      <c r="E107" s="507"/>
      <c r="F107" s="507"/>
      <c r="G107" s="507"/>
      <c r="H107" s="508"/>
    </row>
    <row r="108" spans="1:8" s="16" customFormat="1" ht="94.5" customHeight="1" x14ac:dyDescent="0.2">
      <c r="A108" s="418"/>
      <c r="B108" s="455"/>
      <c r="C108" s="457"/>
      <c r="D108" s="459"/>
      <c r="E108" s="426"/>
      <c r="F108" s="426"/>
      <c r="G108" s="426"/>
      <c r="H108" s="509"/>
    </row>
    <row r="109" spans="1:8" s="16" customFormat="1" ht="163.5" customHeight="1" thickBot="1" x14ac:dyDescent="0.25">
      <c r="A109" s="419"/>
      <c r="B109" s="43" t="s">
        <v>13</v>
      </c>
      <c r="C10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9" s="510"/>
      <c r="E109" s="511"/>
      <c r="F109" s="511"/>
      <c r="G109" s="511"/>
      <c r="H109" s="512"/>
    </row>
    <row r="110" spans="1:8" s="16" customFormat="1" ht="24.95" customHeight="1" thickBot="1" x14ac:dyDescent="0.25">
      <c r="A110" s="40"/>
      <c r="B110" s="59"/>
      <c r="C110" s="60"/>
      <c r="D110" s="570" t="s">
        <v>234</v>
      </c>
      <c r="E110" s="570"/>
      <c r="F110" s="570"/>
      <c r="G110" s="570"/>
      <c r="H110" s="593"/>
    </row>
    <row r="111" spans="1:8" s="16" customFormat="1" ht="50.1" customHeight="1" thickBot="1" x14ac:dyDescent="0.25">
      <c r="A111" s="386" t="s">
        <v>38</v>
      </c>
      <c r="B111" s="387"/>
      <c r="C111" s="387"/>
      <c r="D111" s="621" t="str">
        <f>"от "&amp;MIN(D112:D130)&amp;" до "&amp;MAX(D112:D130)</f>
        <v>от 2496 до 47424</v>
      </c>
      <c r="E111" s="622"/>
      <c r="F111" s="622"/>
      <c r="G111" s="622"/>
      <c r="H111" s="623"/>
    </row>
    <row r="112" spans="1:8" s="16" customFormat="1" ht="37.5" customHeight="1" outlineLevel="1" x14ac:dyDescent="0.2">
      <c r="A112" s="408" t="s">
        <v>238</v>
      </c>
      <c r="B112" s="577"/>
      <c r="C112" s="505"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12" s="360">
        <v>2496</v>
      </c>
      <c r="E112" s="361"/>
      <c r="F112" s="361"/>
      <c r="G112" s="361"/>
      <c r="H112" s="362"/>
    </row>
    <row r="113" spans="1:8" s="16" customFormat="1" ht="37.5" customHeight="1" outlineLevel="1" x14ac:dyDescent="0.2">
      <c r="A113" s="667" t="s">
        <v>239</v>
      </c>
      <c r="B113" s="672"/>
      <c r="C113" s="410"/>
      <c r="D113" s="411">
        <v>4992</v>
      </c>
      <c r="E113" s="412"/>
      <c r="F113" s="412"/>
      <c r="G113" s="412"/>
      <c r="H113" s="413"/>
    </row>
    <row r="114" spans="1:8" s="16" customFormat="1" ht="37.5" customHeight="1" outlineLevel="1" x14ac:dyDescent="0.2">
      <c r="A114" s="667" t="s">
        <v>240</v>
      </c>
      <c r="B114" s="672"/>
      <c r="C114" s="410"/>
      <c r="D114" s="411">
        <v>7488</v>
      </c>
      <c r="E114" s="412"/>
      <c r="F114" s="412"/>
      <c r="G114" s="412"/>
      <c r="H114" s="413"/>
    </row>
    <row r="115" spans="1:8" s="16" customFormat="1" ht="37.5" customHeight="1" outlineLevel="1" x14ac:dyDescent="0.2">
      <c r="A115" s="667" t="s">
        <v>241</v>
      </c>
      <c r="B115" s="672"/>
      <c r="C115" s="410"/>
      <c r="D115" s="411">
        <v>9984</v>
      </c>
      <c r="E115" s="412"/>
      <c r="F115" s="412"/>
      <c r="G115" s="412"/>
      <c r="H115" s="413"/>
    </row>
    <row r="116" spans="1:8" s="16" customFormat="1" ht="37.5" customHeight="1" outlineLevel="1" x14ac:dyDescent="0.2">
      <c r="A116" s="667" t="s">
        <v>242</v>
      </c>
      <c r="B116" s="672"/>
      <c r="C116" s="410"/>
      <c r="D116" s="411">
        <v>12480</v>
      </c>
      <c r="E116" s="412"/>
      <c r="F116" s="412"/>
      <c r="G116" s="412"/>
      <c r="H116" s="413"/>
    </row>
    <row r="117" spans="1:8" s="16" customFormat="1" ht="37.5" customHeight="1" outlineLevel="1" x14ac:dyDescent="0.2">
      <c r="A117" s="667" t="s">
        <v>243</v>
      </c>
      <c r="B117" s="672"/>
      <c r="C117" s="410"/>
      <c r="D117" s="411">
        <v>14976</v>
      </c>
      <c r="E117" s="412"/>
      <c r="F117" s="412"/>
      <c r="G117" s="412"/>
      <c r="H117" s="413"/>
    </row>
    <row r="118" spans="1:8" s="16" customFormat="1" ht="37.5" customHeight="1" outlineLevel="1" x14ac:dyDescent="0.2">
      <c r="A118" s="667" t="s">
        <v>244</v>
      </c>
      <c r="B118" s="672"/>
      <c r="C118" s="410"/>
      <c r="D118" s="411">
        <v>17472</v>
      </c>
      <c r="E118" s="412"/>
      <c r="F118" s="412"/>
      <c r="G118" s="412"/>
      <c r="H118" s="413"/>
    </row>
    <row r="119" spans="1:8" s="16" customFormat="1" ht="37.5" customHeight="1" outlineLevel="1" x14ac:dyDescent="0.2">
      <c r="A119" s="667" t="s">
        <v>245</v>
      </c>
      <c r="B119" s="672"/>
      <c r="C119" s="410"/>
      <c r="D119" s="411">
        <v>19968</v>
      </c>
      <c r="E119" s="412"/>
      <c r="F119" s="412"/>
      <c r="G119" s="412"/>
      <c r="H119" s="413"/>
    </row>
    <row r="120" spans="1:8" s="16" customFormat="1" ht="37.5" customHeight="1" outlineLevel="1" x14ac:dyDescent="0.2">
      <c r="A120" s="667" t="s">
        <v>246</v>
      </c>
      <c r="B120" s="672"/>
      <c r="C120" s="410"/>
      <c r="D120" s="411">
        <v>22464</v>
      </c>
      <c r="E120" s="412"/>
      <c r="F120" s="412"/>
      <c r="G120" s="412"/>
      <c r="H120" s="413"/>
    </row>
    <row r="121" spans="1:8" s="16" customFormat="1" ht="37.5" customHeight="1" outlineLevel="1" x14ac:dyDescent="0.2">
      <c r="A121" s="667" t="s">
        <v>247</v>
      </c>
      <c r="B121" s="672"/>
      <c r="C121" s="410"/>
      <c r="D121" s="411">
        <v>24960</v>
      </c>
      <c r="E121" s="412"/>
      <c r="F121" s="412"/>
      <c r="G121" s="412"/>
      <c r="H121" s="413"/>
    </row>
    <row r="122" spans="1:8" s="16" customFormat="1" ht="37.5" customHeight="1" outlineLevel="1" x14ac:dyDescent="0.2">
      <c r="A122" s="667" t="s">
        <v>248</v>
      </c>
      <c r="B122" s="672"/>
      <c r="C122" s="410"/>
      <c r="D122" s="411">
        <v>27456</v>
      </c>
      <c r="E122" s="412"/>
      <c r="F122" s="412"/>
      <c r="G122" s="412"/>
      <c r="H122" s="413"/>
    </row>
    <row r="123" spans="1:8" s="16" customFormat="1" ht="37.5" customHeight="1" outlineLevel="1" x14ac:dyDescent="0.2">
      <c r="A123" s="667" t="s">
        <v>249</v>
      </c>
      <c r="B123" s="672"/>
      <c r="C123" s="410"/>
      <c r="D123" s="411">
        <v>29952</v>
      </c>
      <c r="E123" s="412"/>
      <c r="F123" s="412"/>
      <c r="G123" s="412"/>
      <c r="H123" s="413"/>
    </row>
    <row r="124" spans="1:8" s="16" customFormat="1" ht="37.5" customHeight="1" outlineLevel="1" x14ac:dyDescent="0.2">
      <c r="A124" s="667" t="s">
        <v>250</v>
      </c>
      <c r="B124" s="672"/>
      <c r="C124" s="410"/>
      <c r="D124" s="411">
        <v>32448</v>
      </c>
      <c r="E124" s="412"/>
      <c r="F124" s="412"/>
      <c r="G124" s="412"/>
      <c r="H124" s="413"/>
    </row>
    <row r="125" spans="1:8" s="16" customFormat="1" ht="37.5" customHeight="1" outlineLevel="1" x14ac:dyDescent="0.2">
      <c r="A125" s="667" t="s">
        <v>251</v>
      </c>
      <c r="B125" s="672"/>
      <c r="C125" s="410"/>
      <c r="D125" s="411">
        <v>34944</v>
      </c>
      <c r="E125" s="412"/>
      <c r="F125" s="412"/>
      <c r="G125" s="412"/>
      <c r="H125" s="413"/>
    </row>
    <row r="126" spans="1:8" s="16" customFormat="1" ht="37.5" customHeight="1" outlineLevel="1" x14ac:dyDescent="0.2">
      <c r="A126" s="667" t="s">
        <v>252</v>
      </c>
      <c r="B126" s="672"/>
      <c r="C126" s="410"/>
      <c r="D126" s="411">
        <v>37440</v>
      </c>
      <c r="E126" s="412"/>
      <c r="F126" s="412"/>
      <c r="G126" s="412"/>
      <c r="H126" s="413"/>
    </row>
    <row r="127" spans="1:8" s="16" customFormat="1" ht="37.5" customHeight="1" outlineLevel="1" x14ac:dyDescent="0.2">
      <c r="A127" s="667" t="s">
        <v>253</v>
      </c>
      <c r="B127" s="672"/>
      <c r="C127" s="410"/>
      <c r="D127" s="411">
        <v>39936</v>
      </c>
      <c r="E127" s="412"/>
      <c r="F127" s="412"/>
      <c r="G127" s="412"/>
      <c r="H127" s="413"/>
    </row>
    <row r="128" spans="1:8" s="16" customFormat="1" ht="37.5" customHeight="1" outlineLevel="1" x14ac:dyDescent="0.2">
      <c r="A128" s="667" t="s">
        <v>254</v>
      </c>
      <c r="B128" s="672"/>
      <c r="C128" s="410"/>
      <c r="D128" s="411">
        <v>42432</v>
      </c>
      <c r="E128" s="412"/>
      <c r="F128" s="412"/>
      <c r="G128" s="412"/>
      <c r="H128" s="413"/>
    </row>
    <row r="129" spans="1:8" s="16" customFormat="1" ht="37.5" customHeight="1" outlineLevel="1" x14ac:dyDescent="0.2">
      <c r="A129" s="667" t="s">
        <v>255</v>
      </c>
      <c r="B129" s="672"/>
      <c r="C129" s="410"/>
      <c r="D129" s="411">
        <v>44928</v>
      </c>
      <c r="E129" s="412"/>
      <c r="F129" s="412"/>
      <c r="G129" s="412"/>
      <c r="H129" s="413"/>
    </row>
    <row r="130" spans="1:8" s="16" customFormat="1" ht="37.5" customHeight="1" outlineLevel="1" x14ac:dyDescent="0.2">
      <c r="A130" s="667" t="s">
        <v>256</v>
      </c>
      <c r="B130" s="672"/>
      <c r="C130" s="410"/>
      <c r="D130" s="411">
        <v>47424</v>
      </c>
      <c r="E130" s="412"/>
      <c r="F130" s="412"/>
      <c r="G130" s="412"/>
      <c r="H130" s="413"/>
    </row>
    <row r="131" spans="1:8" s="16" customFormat="1" ht="37.5" customHeight="1" outlineLevel="1" x14ac:dyDescent="0.2">
      <c r="A131" s="396" t="s">
        <v>257</v>
      </c>
      <c r="B131" s="565"/>
      <c r="C131" s="410"/>
      <c r="D131" s="411">
        <v>49920</v>
      </c>
      <c r="E131" s="412"/>
      <c r="F131" s="412"/>
      <c r="G131" s="412"/>
      <c r="H131" s="413"/>
    </row>
    <row r="132" spans="1:8" s="16" customFormat="1" ht="37.5" customHeight="1" outlineLevel="1" x14ac:dyDescent="0.2">
      <c r="A132" s="667" t="s">
        <v>258</v>
      </c>
      <c r="B132" s="668"/>
      <c r="C132" s="410"/>
      <c r="D132" s="411">
        <v>52416</v>
      </c>
      <c r="E132" s="412"/>
      <c r="F132" s="412"/>
      <c r="G132" s="412"/>
      <c r="H132" s="413"/>
    </row>
    <row r="133" spans="1:8" s="16" customFormat="1" ht="37.5" customHeight="1" outlineLevel="1" x14ac:dyDescent="0.2">
      <c r="A133" s="396" t="s">
        <v>259</v>
      </c>
      <c r="B133" s="397"/>
      <c r="C133" s="410"/>
      <c r="D133" s="411">
        <v>54912</v>
      </c>
      <c r="E133" s="412"/>
      <c r="F133" s="412"/>
      <c r="G133" s="412"/>
      <c r="H133" s="413"/>
    </row>
    <row r="134" spans="1:8" s="16" customFormat="1" ht="37.5" customHeight="1" outlineLevel="1" x14ac:dyDescent="0.2">
      <c r="A134" s="396" t="s">
        <v>260</v>
      </c>
      <c r="B134" s="397"/>
      <c r="C134" s="410"/>
      <c r="D134" s="411">
        <v>57408</v>
      </c>
      <c r="E134" s="412"/>
      <c r="F134" s="412"/>
      <c r="G134" s="412"/>
      <c r="H134" s="413"/>
    </row>
    <row r="135" spans="1:8" s="16" customFormat="1" ht="37.5" customHeight="1" outlineLevel="1" x14ac:dyDescent="0.2">
      <c r="A135" s="396" t="s">
        <v>261</v>
      </c>
      <c r="B135" s="397"/>
      <c r="C135" s="410"/>
      <c r="D135" s="411">
        <v>59904</v>
      </c>
      <c r="E135" s="412"/>
      <c r="F135" s="412"/>
      <c r="G135" s="412"/>
      <c r="H135" s="413"/>
    </row>
    <row r="136" spans="1:8" s="16" customFormat="1" ht="37.5" customHeight="1" outlineLevel="1" x14ac:dyDescent="0.2">
      <c r="A136" s="396" t="s">
        <v>262</v>
      </c>
      <c r="B136" s="397"/>
      <c r="C136" s="410"/>
      <c r="D136" s="411">
        <v>62400</v>
      </c>
      <c r="E136" s="412"/>
      <c r="F136" s="412"/>
      <c r="G136" s="412"/>
      <c r="H136" s="413"/>
    </row>
    <row r="137" spans="1:8" s="16" customFormat="1" ht="37.5" customHeight="1" outlineLevel="1" x14ac:dyDescent="0.2">
      <c r="A137" s="396" t="s">
        <v>263</v>
      </c>
      <c r="B137" s="397"/>
      <c r="C137" s="410"/>
      <c r="D137" s="411">
        <v>64896</v>
      </c>
      <c r="E137" s="412"/>
      <c r="F137" s="412"/>
      <c r="G137" s="412"/>
      <c r="H137" s="413"/>
    </row>
    <row r="138" spans="1:8" s="16" customFormat="1" ht="37.5" customHeight="1" outlineLevel="1" x14ac:dyDescent="0.2">
      <c r="A138" s="396" t="s">
        <v>264</v>
      </c>
      <c r="B138" s="397"/>
      <c r="C138" s="410"/>
      <c r="D138" s="411">
        <v>67392</v>
      </c>
      <c r="E138" s="412"/>
      <c r="F138" s="412"/>
      <c r="G138" s="412"/>
      <c r="H138" s="413"/>
    </row>
    <row r="139" spans="1:8" s="16" customFormat="1" ht="37.5" customHeight="1" outlineLevel="1" thickBot="1" x14ac:dyDescent="0.25">
      <c r="A139" s="396" t="s">
        <v>265</v>
      </c>
      <c r="B139" s="397"/>
      <c r="C139" s="647"/>
      <c r="D139" s="411">
        <v>69888</v>
      </c>
      <c r="E139" s="412"/>
      <c r="F139" s="412"/>
      <c r="G139" s="412"/>
      <c r="H139" s="413"/>
    </row>
    <row r="140" spans="1:8" s="16" customFormat="1" ht="50.1" customHeight="1" thickBot="1" x14ac:dyDescent="0.25">
      <c r="A140" s="386" t="s">
        <v>59</v>
      </c>
      <c r="B140" s="387"/>
      <c r="C140" s="387"/>
      <c r="D140" s="398" t="str">
        <f>"от "&amp;MIN(D141:D150)&amp;" до "&amp;MAX(D141:D150)</f>
        <v>от 348 до 10800</v>
      </c>
      <c r="E140" s="399"/>
      <c r="F140" s="399"/>
      <c r="G140" s="399"/>
      <c r="H140" s="400"/>
    </row>
    <row r="141" spans="1:8" s="16" customFormat="1" ht="156" customHeight="1" x14ac:dyDescent="0.2">
      <c r="A141" s="102" t="s">
        <v>338</v>
      </c>
      <c r="B141" s="63" t="s">
        <v>194</v>
      </c>
      <c r="C141"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1" s="491">
        <v>1548</v>
      </c>
      <c r="E141" s="491"/>
      <c r="F141" s="491"/>
      <c r="G141" s="491"/>
      <c r="H141" s="436"/>
    </row>
    <row r="142" spans="1:8" s="16" customFormat="1" ht="37.5" customHeight="1" x14ac:dyDescent="0.2">
      <c r="A142" s="335" t="s">
        <v>61</v>
      </c>
      <c r="B142" s="336"/>
      <c r="C142" s="4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2" s="340">
        <v>474</v>
      </c>
      <c r="E142" s="338"/>
      <c r="F142" s="338"/>
      <c r="G142" s="338"/>
      <c r="H142" s="339"/>
    </row>
    <row r="143" spans="1:8" s="16" customFormat="1" ht="37.5" customHeight="1" x14ac:dyDescent="0.2">
      <c r="A143" s="335" t="s">
        <v>62</v>
      </c>
      <c r="B143" s="336"/>
      <c r="C143" s="404"/>
      <c r="D143" s="340">
        <v>10800</v>
      </c>
      <c r="E143" s="338"/>
      <c r="F143" s="338"/>
      <c r="G143" s="338"/>
      <c r="H143" s="339"/>
    </row>
    <row r="144" spans="1:8" s="16" customFormat="1" ht="37.5" customHeight="1" x14ac:dyDescent="0.2">
      <c r="A144" s="335" t="s">
        <v>63</v>
      </c>
      <c r="B144" s="336"/>
      <c r="C144" s="404"/>
      <c r="D144" s="340">
        <v>2298</v>
      </c>
      <c r="E144" s="338"/>
      <c r="F144" s="338"/>
      <c r="G144" s="338"/>
      <c r="H144" s="339"/>
    </row>
    <row r="145" spans="1:8" s="16" customFormat="1" ht="37.5" customHeight="1" x14ac:dyDescent="0.2">
      <c r="A145" s="335" t="s">
        <v>64</v>
      </c>
      <c r="B145" s="336"/>
      <c r="C145" s="404"/>
      <c r="D145" s="496">
        <v>6396</v>
      </c>
      <c r="E145" s="368"/>
      <c r="F145" s="368"/>
      <c r="G145" s="368"/>
      <c r="H145" s="369"/>
    </row>
    <row r="146" spans="1:8" s="16" customFormat="1" ht="37.5" customHeight="1" x14ac:dyDescent="0.2">
      <c r="A146" s="335" t="s">
        <v>65</v>
      </c>
      <c r="B146" s="336"/>
      <c r="C146" s="404"/>
      <c r="D146" s="340">
        <v>348</v>
      </c>
      <c r="E146" s="338"/>
      <c r="F146" s="338"/>
      <c r="G146" s="338"/>
      <c r="H146" s="339"/>
    </row>
    <row r="147" spans="1:8" s="16" customFormat="1" ht="37.5" customHeight="1" x14ac:dyDescent="0.2">
      <c r="A147" s="335" t="s">
        <v>66</v>
      </c>
      <c r="B147" s="336"/>
      <c r="C147" s="404"/>
      <c r="D147" s="340">
        <v>348</v>
      </c>
      <c r="E147" s="338"/>
      <c r="F147" s="338"/>
      <c r="G147" s="338"/>
      <c r="H147" s="339"/>
    </row>
    <row r="148" spans="1:8" s="16" customFormat="1" ht="37.5" customHeight="1" x14ac:dyDescent="0.2">
      <c r="A148" s="335" t="s">
        <v>67</v>
      </c>
      <c r="B148" s="336"/>
      <c r="C148" s="404"/>
      <c r="D148" s="340">
        <v>730.8</v>
      </c>
      <c r="E148" s="338"/>
      <c r="F148" s="338"/>
      <c r="G148" s="338"/>
      <c r="H148" s="339"/>
    </row>
    <row r="149" spans="1:8" s="16" customFormat="1" ht="37.5" customHeight="1" x14ac:dyDescent="0.2">
      <c r="A149" s="335" t="s">
        <v>68</v>
      </c>
      <c r="B149" s="336"/>
      <c r="C149" s="404"/>
      <c r="D149" s="340">
        <v>1096.2</v>
      </c>
      <c r="E149" s="338"/>
      <c r="F149" s="338"/>
      <c r="G149" s="338"/>
      <c r="H149" s="339"/>
    </row>
    <row r="150" spans="1:8" s="16" customFormat="1" ht="37.5" customHeight="1" thickBot="1" x14ac:dyDescent="0.25">
      <c r="A150" s="348" t="s">
        <v>69</v>
      </c>
      <c r="B150" s="349"/>
      <c r="C150" s="405"/>
      <c r="D150" s="340">
        <v>7338</v>
      </c>
      <c r="E150" s="338"/>
      <c r="F150" s="338"/>
      <c r="G150" s="338"/>
      <c r="H150" s="339"/>
    </row>
    <row r="151" spans="1:8" s="16" customFormat="1" ht="117.75" customHeight="1" thickBot="1" x14ac:dyDescent="0.25">
      <c r="A151" s="501" t="s">
        <v>71</v>
      </c>
      <c r="B151" s="502"/>
      <c r="C151"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1" s="354">
        <v>30</v>
      </c>
      <c r="E151" s="354"/>
      <c r="F151" s="354"/>
      <c r="G151" s="354"/>
      <c r="H151" s="355"/>
    </row>
    <row r="152" spans="1:8" s="23" customFormat="1" ht="50.1" customHeight="1" thickBot="1" x14ac:dyDescent="0.25">
      <c r="A152" s="341" t="s">
        <v>72</v>
      </c>
      <c r="B152" s="342"/>
      <c r="C152" s="21"/>
      <c r="D152" s="343" t="str">
        <f>"от "&amp;MIN(D154,D174:D188)&amp;" до "&amp;MAX(D154,D174:D188)</f>
        <v>от 564 до 47028</v>
      </c>
      <c r="E152" s="343"/>
      <c r="F152" s="343"/>
      <c r="G152" s="343"/>
      <c r="H152" s="344"/>
    </row>
    <row r="153" spans="1:8" s="16" customFormat="1" ht="24.95" customHeight="1" thickBot="1" x14ac:dyDescent="0.25">
      <c r="A153" s="497"/>
      <c r="B153" s="498"/>
      <c r="C153" s="60"/>
      <c r="D153" s="499"/>
      <c r="E153" s="499"/>
      <c r="F153" s="499"/>
      <c r="G153" s="499"/>
      <c r="H153" s="500"/>
    </row>
    <row r="154" spans="1:8" s="16" customFormat="1" ht="67.5" customHeight="1" thickBot="1" x14ac:dyDescent="0.25">
      <c r="A154" s="374" t="s">
        <v>73</v>
      </c>
      <c r="B154" s="375"/>
      <c r="C154"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54" s="379">
        <v>14100</v>
      </c>
      <c r="E154" s="379"/>
      <c r="F154" s="379"/>
      <c r="G154" s="379"/>
      <c r="H154" s="380"/>
    </row>
    <row r="155" spans="1:8" s="16" customFormat="1" ht="67.5" customHeight="1" thickBot="1" x14ac:dyDescent="0.25">
      <c r="A155" s="381" t="s">
        <v>74</v>
      </c>
      <c r="B155" s="382"/>
      <c r="C155" s="377"/>
      <c r="D155" s="383" t="s">
        <v>75</v>
      </c>
      <c r="E155" s="384"/>
      <c r="F155" s="384"/>
      <c r="G155" s="384"/>
      <c r="H155" s="385"/>
    </row>
    <row r="156" spans="1:8" s="16" customFormat="1" ht="67.5" customHeight="1" x14ac:dyDescent="0.2">
      <c r="A156" s="363" t="s">
        <v>76</v>
      </c>
      <c r="B156" s="364"/>
      <c r="C156" s="377"/>
      <c r="D156" s="368">
        <f>D154/4</f>
        <v>3525</v>
      </c>
      <c r="E156" s="368"/>
      <c r="F156" s="368"/>
      <c r="G156" s="368"/>
      <c r="H156" s="369"/>
    </row>
    <row r="157" spans="1:8" s="16" customFormat="1" ht="67.5" customHeight="1" x14ac:dyDescent="0.2">
      <c r="A157" s="363" t="s">
        <v>77</v>
      </c>
      <c r="B157" s="364"/>
      <c r="C157" s="377"/>
      <c r="D157" s="368">
        <f>D154/5</f>
        <v>2820</v>
      </c>
      <c r="E157" s="368"/>
      <c r="F157" s="368"/>
      <c r="G157" s="368"/>
      <c r="H157" s="369"/>
    </row>
    <row r="158" spans="1:8" s="16" customFormat="1" ht="67.5" customHeight="1" x14ac:dyDescent="0.2">
      <c r="A158" s="363" t="s">
        <v>78</v>
      </c>
      <c r="B158" s="364"/>
      <c r="C158" s="377"/>
      <c r="D158" s="368">
        <f>D154/6</f>
        <v>2350</v>
      </c>
      <c r="E158" s="368"/>
      <c r="F158" s="368"/>
      <c r="G158" s="368"/>
      <c r="H158" s="369"/>
    </row>
    <row r="159" spans="1:8" s="16" customFormat="1" ht="67.5" customHeight="1" x14ac:dyDescent="0.2">
      <c r="A159" s="363" t="s">
        <v>79</v>
      </c>
      <c r="B159" s="364"/>
      <c r="C159" s="377"/>
      <c r="D159" s="368">
        <f>D154/7</f>
        <v>2014.2857142857142</v>
      </c>
      <c r="E159" s="368"/>
      <c r="F159" s="368"/>
      <c r="G159" s="368"/>
      <c r="H159" s="369"/>
    </row>
    <row r="160" spans="1:8" s="16" customFormat="1" ht="67.5" customHeight="1" x14ac:dyDescent="0.2">
      <c r="A160" s="363" t="s">
        <v>80</v>
      </c>
      <c r="B160" s="364"/>
      <c r="C160" s="377"/>
      <c r="D160" s="368">
        <f>D154/8</f>
        <v>1762.5</v>
      </c>
      <c r="E160" s="368"/>
      <c r="F160" s="368"/>
      <c r="G160" s="368"/>
      <c r="H160" s="369"/>
    </row>
    <row r="161" spans="1:8" s="16" customFormat="1" ht="67.5" customHeight="1" x14ac:dyDescent="0.2">
      <c r="A161" s="363" t="s">
        <v>81</v>
      </c>
      <c r="B161" s="364"/>
      <c r="C161" s="377"/>
      <c r="D161" s="368">
        <f>D154/9</f>
        <v>1566.6666666666667</v>
      </c>
      <c r="E161" s="368"/>
      <c r="F161" s="368"/>
      <c r="G161" s="368"/>
      <c r="H161" s="369"/>
    </row>
    <row r="162" spans="1:8" s="16" customFormat="1" ht="67.5" customHeight="1" x14ac:dyDescent="0.2">
      <c r="A162" s="363" t="s">
        <v>82</v>
      </c>
      <c r="B162" s="364"/>
      <c r="C162" s="377"/>
      <c r="D162" s="368">
        <f>D154/10</f>
        <v>1410</v>
      </c>
      <c r="E162" s="368"/>
      <c r="F162" s="368"/>
      <c r="G162" s="368"/>
      <c r="H162" s="369"/>
    </row>
    <row r="163" spans="1:8" s="16" customFormat="1" ht="67.5" customHeight="1" thickBot="1" x14ac:dyDescent="0.25">
      <c r="A163" s="374" t="s">
        <v>83</v>
      </c>
      <c r="B163" s="375"/>
      <c r="C163" s="377"/>
      <c r="D163" s="379">
        <v>21144</v>
      </c>
      <c r="E163" s="379"/>
      <c r="F163" s="379"/>
      <c r="G163" s="379"/>
      <c r="H163" s="380"/>
    </row>
    <row r="164" spans="1:8" s="16" customFormat="1" ht="67.5" customHeight="1" thickBot="1" x14ac:dyDescent="0.25">
      <c r="A164" s="381" t="s">
        <v>74</v>
      </c>
      <c r="B164" s="382"/>
      <c r="C164" s="377"/>
      <c r="D164" s="383" t="s">
        <v>75</v>
      </c>
      <c r="E164" s="384"/>
      <c r="F164" s="384"/>
      <c r="G164" s="384"/>
      <c r="H164" s="385"/>
    </row>
    <row r="165" spans="1:8" s="16" customFormat="1" ht="67.5" customHeight="1" x14ac:dyDescent="0.2">
      <c r="A165" s="363" t="s">
        <v>76</v>
      </c>
      <c r="B165" s="364"/>
      <c r="C165" s="377"/>
      <c r="D165" s="368">
        <v>5286</v>
      </c>
      <c r="E165" s="368"/>
      <c r="F165" s="368"/>
      <c r="G165" s="368"/>
      <c r="H165" s="369"/>
    </row>
    <row r="166" spans="1:8" s="16" customFormat="1" ht="67.5" customHeight="1" x14ac:dyDescent="0.2">
      <c r="A166" s="363" t="s">
        <v>77</v>
      </c>
      <c r="B166" s="364"/>
      <c r="C166" s="377"/>
      <c r="D166" s="368">
        <v>4228.8</v>
      </c>
      <c r="E166" s="368"/>
      <c r="F166" s="368"/>
      <c r="G166" s="368"/>
      <c r="H166" s="369"/>
    </row>
    <row r="167" spans="1:8" s="16" customFormat="1" ht="67.5" customHeight="1" x14ac:dyDescent="0.2">
      <c r="A167" s="363" t="s">
        <v>78</v>
      </c>
      <c r="B167" s="364"/>
      <c r="C167" s="377"/>
      <c r="D167" s="368">
        <v>3523.9999999999995</v>
      </c>
      <c r="E167" s="368"/>
      <c r="F167" s="368"/>
      <c r="G167" s="368"/>
      <c r="H167" s="369"/>
    </row>
    <row r="168" spans="1:8" s="16" customFormat="1" ht="67.5" customHeight="1" x14ac:dyDescent="0.2">
      <c r="A168" s="363" t="s">
        <v>79</v>
      </c>
      <c r="B168" s="364"/>
      <c r="C168" s="377"/>
      <c r="D168" s="368">
        <v>3020.5714285714289</v>
      </c>
      <c r="E168" s="368"/>
      <c r="F168" s="368"/>
      <c r="G168" s="368"/>
      <c r="H168" s="369"/>
    </row>
    <row r="169" spans="1:8" s="16" customFormat="1" ht="67.5" customHeight="1" x14ac:dyDescent="0.2">
      <c r="A169" s="363" t="s">
        <v>80</v>
      </c>
      <c r="B169" s="364"/>
      <c r="C169" s="377"/>
      <c r="D169" s="368">
        <v>2643</v>
      </c>
      <c r="E169" s="368"/>
      <c r="F169" s="368"/>
      <c r="G169" s="368"/>
      <c r="H169" s="369"/>
    </row>
    <row r="170" spans="1:8" s="16" customFormat="1" ht="67.5" customHeight="1" x14ac:dyDescent="0.2">
      <c r="A170" s="363" t="s">
        <v>81</v>
      </c>
      <c r="B170" s="364"/>
      <c r="C170" s="377"/>
      <c r="D170" s="368">
        <v>2349.3333333333335</v>
      </c>
      <c r="E170" s="368"/>
      <c r="F170" s="368"/>
      <c r="G170" s="368"/>
      <c r="H170" s="369"/>
    </row>
    <row r="171" spans="1:8" s="16" customFormat="1" ht="67.5" customHeight="1" thickBot="1" x14ac:dyDescent="0.25">
      <c r="A171" s="363" t="s">
        <v>82</v>
      </c>
      <c r="B171" s="364"/>
      <c r="C171" s="378"/>
      <c r="D171" s="368">
        <v>2114.4</v>
      </c>
      <c r="E171" s="368"/>
      <c r="F171" s="368"/>
      <c r="G171" s="368"/>
      <c r="H171" s="369"/>
    </row>
    <row r="172" spans="1:8" s="16" customFormat="1" ht="62.45" customHeight="1" thickBot="1" x14ac:dyDescent="0.25">
      <c r="A172" s="358" t="s">
        <v>84</v>
      </c>
      <c r="B172" s="359"/>
      <c r="C17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353">
        <v>20004</v>
      </c>
      <c r="E172" s="354"/>
      <c r="F172" s="354"/>
      <c r="G172" s="354"/>
      <c r="H172" s="355"/>
    </row>
    <row r="173" spans="1:8" s="16" customFormat="1" ht="24.95" customHeight="1" thickBot="1" x14ac:dyDescent="0.25">
      <c r="A173" s="497"/>
      <c r="B173" s="498"/>
      <c r="C173" s="56"/>
      <c r="D173" s="499"/>
      <c r="E173" s="499"/>
      <c r="F173" s="499"/>
      <c r="G173" s="499"/>
      <c r="H173" s="500"/>
    </row>
    <row r="174" spans="1:8" s="16" customFormat="1" ht="50.1" customHeight="1" x14ac:dyDescent="0.2">
      <c r="A174" s="335" t="s">
        <v>85</v>
      </c>
      <c r="B174" s="336"/>
      <c r="C174" s="105" t="str">
        <f>"Интернет-площадка 2gis.ru на основе Cправочника организаций "&amp;$C$2&amp;""</f>
        <v>Интернет-площадка 2gis.ru на основе Cправочника организаций "2ГИС.ОМСК"</v>
      </c>
      <c r="D174" s="340">
        <v>20256</v>
      </c>
      <c r="E174" s="338"/>
      <c r="F174" s="338"/>
      <c r="G174" s="338"/>
      <c r="H174" s="339"/>
    </row>
    <row r="175" spans="1:8" s="16" customFormat="1" ht="50.1" customHeight="1" x14ac:dyDescent="0.2">
      <c r="A175" s="335" t="s">
        <v>86</v>
      </c>
      <c r="B175" s="336"/>
      <c r="C175"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5" s="340">
        <v>14580</v>
      </c>
      <c r="E175" s="338"/>
      <c r="F175" s="338"/>
      <c r="G175" s="338"/>
      <c r="H175" s="339"/>
    </row>
    <row r="176" spans="1:8" s="16" customFormat="1" ht="50.1" customHeight="1" x14ac:dyDescent="0.2">
      <c r="A176" s="335" t="s">
        <v>87</v>
      </c>
      <c r="B176" s="336"/>
      <c r="C176"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6" s="340">
        <v>44826</v>
      </c>
      <c r="E176" s="338"/>
      <c r="F176" s="338"/>
      <c r="G176" s="338"/>
      <c r="H176" s="339"/>
    </row>
    <row r="177" spans="1:8" s="16" customFormat="1" ht="50.1" customHeight="1" x14ac:dyDescent="0.2">
      <c r="A177" s="335" t="s">
        <v>88</v>
      </c>
      <c r="B177" s="336"/>
      <c r="C177" s="68" t="str">
        <f>"Интернет-площадка 2gis.ru на основе Cправочника организаций "&amp;$C$2&amp;""</f>
        <v>Интернет-площадка 2gis.ru на основе Cправочника организаций "2ГИС.ОМСК"</v>
      </c>
      <c r="D177" s="340">
        <v>11760</v>
      </c>
      <c r="E177" s="338"/>
      <c r="F177" s="338"/>
      <c r="G177" s="338"/>
      <c r="H177" s="339"/>
    </row>
    <row r="178" spans="1:8" s="16" customFormat="1" ht="50.1" customHeight="1" x14ac:dyDescent="0.2">
      <c r="A178" s="335" t="s">
        <v>89</v>
      </c>
      <c r="B178" s="336"/>
      <c r="C178" s="68" t="str">
        <f>"Интернет-площадка 2gis.ru на основе Cправочника организаций "&amp;$C$2&amp;""</f>
        <v>Интернет-площадка 2gis.ru на основе Cправочника организаций "2ГИС.ОМСК"</v>
      </c>
      <c r="D178" s="340">
        <v>14112</v>
      </c>
      <c r="E178" s="338"/>
      <c r="F178" s="338"/>
      <c r="G178" s="338"/>
      <c r="H178" s="339"/>
    </row>
    <row r="179" spans="1:8" s="16" customFormat="1" ht="50.1" customHeight="1" x14ac:dyDescent="0.2">
      <c r="A179" s="335" t="s">
        <v>90</v>
      </c>
      <c r="B179" s="336"/>
      <c r="C179"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9" s="340">
        <v>21516</v>
      </c>
      <c r="E179" s="338"/>
      <c r="F179" s="338"/>
      <c r="G179" s="338"/>
      <c r="H179" s="339"/>
    </row>
    <row r="180" spans="1:8" s="16" customFormat="1" ht="50.1" customHeight="1" x14ac:dyDescent="0.2">
      <c r="A180" s="335" t="s">
        <v>91</v>
      </c>
      <c r="B180" s="336"/>
      <c r="C180"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340">
        <v>28752</v>
      </c>
      <c r="E180" s="338"/>
      <c r="F180" s="338"/>
      <c r="G180" s="338"/>
      <c r="H180" s="339"/>
    </row>
    <row r="181" spans="1:8" s="16" customFormat="1" ht="50.1" customHeight="1" x14ac:dyDescent="0.2">
      <c r="A181" s="335" t="s">
        <v>92</v>
      </c>
      <c r="B181" s="336"/>
      <c r="C181"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1" s="340">
        <v>47028</v>
      </c>
      <c r="E181" s="338"/>
      <c r="F181" s="338"/>
      <c r="G181" s="338"/>
      <c r="H181" s="339"/>
    </row>
    <row r="182" spans="1:8" s="16" customFormat="1" ht="50.1" customHeight="1" x14ac:dyDescent="0.2">
      <c r="A182" s="335" t="s">
        <v>93</v>
      </c>
      <c r="B182" s="336"/>
      <c r="C182" s="68" t="e">
        <f>#REF!</f>
        <v>#REF!</v>
      </c>
      <c r="D182" s="340">
        <v>20220</v>
      </c>
      <c r="E182" s="338"/>
      <c r="F182" s="338"/>
      <c r="G182" s="338"/>
      <c r="H182" s="339"/>
    </row>
    <row r="183" spans="1:8" s="16" customFormat="1" ht="50.1" customHeight="1" x14ac:dyDescent="0.2">
      <c r="A183" s="335" t="s">
        <v>94</v>
      </c>
      <c r="B183" s="336"/>
      <c r="C183" s="68" t="s">
        <v>95</v>
      </c>
      <c r="D183" s="340">
        <v>564</v>
      </c>
      <c r="E183" s="338"/>
      <c r="F183" s="338"/>
      <c r="G183" s="338"/>
      <c r="H183" s="339"/>
    </row>
    <row r="184" spans="1:8" s="16" customFormat="1" ht="78" customHeight="1" x14ac:dyDescent="0.2">
      <c r="A184" s="335" t="s">
        <v>96</v>
      </c>
      <c r="B184" s="336"/>
      <c r="C18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4" s="340">
        <v>9540</v>
      </c>
      <c r="E184" s="338"/>
      <c r="F184" s="338"/>
      <c r="G184" s="338"/>
      <c r="H184" s="339"/>
    </row>
    <row r="185" spans="1:8" s="16" customFormat="1" ht="78" customHeight="1" x14ac:dyDescent="0.2">
      <c r="A185" s="335" t="s">
        <v>97</v>
      </c>
      <c r="B185" s="336"/>
      <c r="C185" s="68" t="str">
        <f t="shared" ref="C185:C18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5" s="340">
        <v>7632</v>
      </c>
      <c r="E185" s="338"/>
      <c r="F185" s="338"/>
      <c r="G185" s="338"/>
      <c r="H185" s="339"/>
    </row>
    <row r="186" spans="1:8" s="16" customFormat="1" ht="78" customHeight="1" x14ac:dyDescent="0.2">
      <c r="A186" s="335" t="s">
        <v>98</v>
      </c>
      <c r="B186" s="336"/>
      <c r="C186"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6" s="340">
        <v>7968</v>
      </c>
      <c r="E186" s="338"/>
      <c r="F186" s="338"/>
      <c r="G186" s="338"/>
      <c r="H186" s="339"/>
    </row>
    <row r="187" spans="1:8" s="16" customFormat="1" ht="78" customHeight="1" x14ac:dyDescent="0.2">
      <c r="A187" s="335" t="s">
        <v>99</v>
      </c>
      <c r="B187" s="336"/>
      <c r="C187"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7" s="340">
        <v>3816</v>
      </c>
      <c r="E187" s="338"/>
      <c r="F187" s="338"/>
      <c r="G187" s="338"/>
      <c r="H187" s="339"/>
    </row>
    <row r="188" spans="1:8" s="16" customFormat="1" ht="50.1" customHeight="1" thickBot="1" x14ac:dyDescent="0.25">
      <c r="A188" s="335" t="s">
        <v>102</v>
      </c>
      <c r="B188" s="336"/>
      <c r="C188"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8" s="340">
        <v>10488</v>
      </c>
      <c r="E188" s="338"/>
      <c r="F188" s="338"/>
      <c r="G188" s="338"/>
      <c r="H188" s="339"/>
    </row>
    <row r="189" spans="1:8" s="16" customFormat="1" ht="102" customHeight="1" thickBot="1" x14ac:dyDescent="0.25">
      <c r="A189" s="335" t="s">
        <v>16</v>
      </c>
      <c r="B189" s="336"/>
      <c r="C18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89" s="340">
        <v>1548</v>
      </c>
      <c r="E189" s="338"/>
      <c r="F189" s="338"/>
      <c r="G189" s="338"/>
      <c r="H189" s="339"/>
    </row>
    <row r="190" spans="1:8" s="16" customFormat="1" ht="102" customHeight="1" thickBot="1" x14ac:dyDescent="0.25">
      <c r="A190" s="335" t="s">
        <v>103</v>
      </c>
      <c r="B190" s="336"/>
      <c r="C190"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90" s="340">
        <v>50010</v>
      </c>
      <c r="E190" s="338"/>
      <c r="F190" s="338"/>
      <c r="G190" s="338"/>
      <c r="H190" s="339"/>
    </row>
    <row r="191" spans="1:8" s="16" customFormat="1" ht="126" customHeight="1" x14ac:dyDescent="0.2">
      <c r="A191" s="335" t="s">
        <v>104</v>
      </c>
      <c r="B191" s="336"/>
      <c r="C191"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1" s="340">
        <v>13134</v>
      </c>
      <c r="E191" s="338"/>
      <c r="F191" s="338"/>
      <c r="G191" s="338"/>
      <c r="H191" s="339"/>
    </row>
    <row r="192" spans="1:8" s="16" customFormat="1" ht="96" customHeight="1" x14ac:dyDescent="0.2">
      <c r="A192" s="356" t="s">
        <v>105</v>
      </c>
      <c r="B192" s="357"/>
      <c r="C192"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2" s="340">
        <v>10506</v>
      </c>
      <c r="E192" s="338"/>
      <c r="F192" s="338"/>
      <c r="G192" s="338"/>
      <c r="H192" s="339"/>
    </row>
    <row r="193" spans="1:8" s="16" customFormat="1" ht="96" customHeight="1" x14ac:dyDescent="0.2">
      <c r="A193" s="356" t="s">
        <v>106</v>
      </c>
      <c r="B193" s="357"/>
      <c r="C193"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3" s="340">
        <v>10008</v>
      </c>
      <c r="E193" s="338"/>
      <c r="F193" s="338"/>
      <c r="G193" s="338"/>
      <c r="H193" s="339"/>
    </row>
    <row r="194" spans="1:8" s="16" customFormat="1" ht="78" customHeight="1" x14ac:dyDescent="0.2">
      <c r="A194" s="335" t="s">
        <v>100</v>
      </c>
      <c r="B194" s="336" t="s">
        <v>100</v>
      </c>
      <c r="C19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4" s="340">
        <v>10008</v>
      </c>
      <c r="E194" s="338"/>
      <c r="F194" s="338"/>
      <c r="G194" s="338"/>
      <c r="H194" s="339"/>
    </row>
    <row r="195" spans="1:8" s="16" customFormat="1" ht="78" customHeight="1" x14ac:dyDescent="0.2">
      <c r="A195" s="335" t="s">
        <v>101</v>
      </c>
      <c r="B195" s="336" t="s">
        <v>101</v>
      </c>
      <c r="C19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5" s="340">
        <v>10008</v>
      </c>
      <c r="E195" s="338"/>
      <c r="F195" s="338"/>
      <c r="G195" s="338"/>
      <c r="H195" s="339"/>
    </row>
    <row r="196" spans="1:8" s="16" customFormat="1" ht="50.1" customHeight="1" x14ac:dyDescent="0.2">
      <c r="A196" s="335" t="s">
        <v>107</v>
      </c>
      <c r="B196" s="336"/>
      <c r="C196" s="68" t="str">
        <f>"Интернет-площадка 2gis.ru на основе Cправочника организаций "&amp;$C$2&amp;""</f>
        <v>Интернет-площадка 2gis.ru на основе Cправочника организаций "2ГИС.ОМСК"</v>
      </c>
      <c r="D196" s="340">
        <v>34440</v>
      </c>
      <c r="E196" s="338"/>
      <c r="F196" s="338"/>
      <c r="G196" s="338"/>
      <c r="H196" s="339"/>
    </row>
    <row r="197" spans="1:8" s="16" customFormat="1" ht="50.1" customHeight="1" x14ac:dyDescent="0.2">
      <c r="A197" s="335" t="s">
        <v>108</v>
      </c>
      <c r="B197" s="336"/>
      <c r="C197" s="68" t="str">
        <f t="shared" ref="C197:C205"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97" s="340">
        <v>24840</v>
      </c>
      <c r="E197" s="338"/>
      <c r="F197" s="338"/>
      <c r="G197" s="338"/>
      <c r="H197" s="339"/>
    </row>
    <row r="198" spans="1:8" s="16" customFormat="1" ht="50.1" customHeight="1" x14ac:dyDescent="0.2">
      <c r="A198" s="335" t="s">
        <v>109</v>
      </c>
      <c r="B198" s="336"/>
      <c r="C198" s="68" t="str">
        <f t="shared" si="1"/>
        <v>Электронный справочник на основе Справочника организаций "2ГИС.ОМСК" (версия для ПК)</v>
      </c>
      <c r="D198" s="340">
        <v>76320</v>
      </c>
      <c r="E198" s="338"/>
      <c r="F198" s="338"/>
      <c r="G198" s="338"/>
      <c r="H198" s="339"/>
    </row>
    <row r="199" spans="1:8" s="16" customFormat="1" ht="50.1" customHeight="1" x14ac:dyDescent="0.2">
      <c r="A199" s="335" t="s">
        <v>110</v>
      </c>
      <c r="B199" s="336"/>
      <c r="C199" s="68" t="str">
        <f>"Интернет-площадка 2gis.ru на основе Cправочника организаций "&amp;$C$2&amp;""</f>
        <v>Интернет-площадка 2gis.ru на основе Cправочника организаций "2ГИС.ОМСК"</v>
      </c>
      <c r="D199" s="340">
        <v>20040</v>
      </c>
      <c r="E199" s="338"/>
      <c r="F199" s="338"/>
      <c r="G199" s="338"/>
      <c r="H199" s="339"/>
    </row>
    <row r="200" spans="1:8" s="16" customFormat="1" ht="50.1" customHeight="1" x14ac:dyDescent="0.2">
      <c r="A200" s="335" t="s">
        <v>111</v>
      </c>
      <c r="B200" s="336"/>
      <c r="C200" s="68" t="str">
        <f>"Интернет-площадка 2gis.ru на основе Cправочника организаций "&amp;$C$2&amp;""</f>
        <v>Интернет-площадка 2gis.ru на основе Cправочника организаций "2ГИС.ОМСК"</v>
      </c>
      <c r="D200" s="340">
        <v>24048</v>
      </c>
      <c r="E200" s="338"/>
      <c r="F200" s="338"/>
      <c r="G200" s="338"/>
      <c r="H200" s="339"/>
    </row>
    <row r="201" spans="1:8" s="16" customFormat="1" ht="50.1" customHeight="1" x14ac:dyDescent="0.2">
      <c r="A201" s="335" t="s">
        <v>112</v>
      </c>
      <c r="B201" s="336"/>
      <c r="C201" s="68" t="str">
        <f t="shared" si="1"/>
        <v>Электронный справочник на основе Справочника организаций "2ГИС.ОМСК" (версия для ПК)</v>
      </c>
      <c r="D201" s="340">
        <v>36600</v>
      </c>
      <c r="E201" s="338"/>
      <c r="F201" s="338"/>
      <c r="G201" s="338"/>
      <c r="H201" s="339"/>
    </row>
    <row r="202" spans="1:8" s="16" customFormat="1" ht="50.1" customHeight="1" x14ac:dyDescent="0.2">
      <c r="A202" s="335" t="s">
        <v>113</v>
      </c>
      <c r="B202" s="336"/>
      <c r="C202" s="68" t="str">
        <f t="shared" si="1"/>
        <v>Электронный справочник на основе Справочника организаций "2ГИС.ОМСК" (версия для ПК)</v>
      </c>
      <c r="D202" s="340">
        <v>48960</v>
      </c>
      <c r="E202" s="338"/>
      <c r="F202" s="338"/>
      <c r="G202" s="338"/>
      <c r="H202" s="339"/>
    </row>
    <row r="203" spans="1:8" s="16" customFormat="1" ht="50.1" customHeight="1" x14ac:dyDescent="0.2">
      <c r="A203" s="335" t="s">
        <v>114</v>
      </c>
      <c r="B203" s="336"/>
      <c r="C203" s="68" t="str">
        <f t="shared" si="1"/>
        <v>Электронный справочник на основе Справочника организаций "2ГИС.ОМСК" (версия для ПК)</v>
      </c>
      <c r="D203" s="340">
        <v>80040</v>
      </c>
      <c r="E203" s="338"/>
      <c r="F203" s="338"/>
      <c r="G203" s="338"/>
      <c r="H203" s="339"/>
    </row>
    <row r="204" spans="1:8" s="16" customFormat="1" ht="50.1" customHeight="1" x14ac:dyDescent="0.2">
      <c r="A204" s="335" t="s">
        <v>115</v>
      </c>
      <c r="B204" s="336"/>
      <c r="C204" s="68" t="s">
        <v>95</v>
      </c>
      <c r="D204" s="340">
        <v>960</v>
      </c>
      <c r="E204" s="338"/>
      <c r="F204" s="338"/>
      <c r="G204" s="338"/>
      <c r="H204" s="339"/>
    </row>
    <row r="205" spans="1:8" s="16" customFormat="1" ht="50.1" customHeight="1" thickBot="1" x14ac:dyDescent="0.25">
      <c r="A205" s="335" t="s">
        <v>117</v>
      </c>
      <c r="B205" s="336"/>
      <c r="C205" s="68" t="str">
        <f t="shared" si="1"/>
        <v>Электронный справочник на основе Справочника организаций "2ГИС.ОМСК" (версия для ПК)</v>
      </c>
      <c r="D205" s="340">
        <v>17880</v>
      </c>
      <c r="E205" s="338"/>
      <c r="F205" s="338"/>
      <c r="G205" s="338"/>
      <c r="H205" s="339"/>
    </row>
    <row r="206" spans="1:8" s="23" customFormat="1" ht="50.1" customHeight="1" thickBot="1" x14ac:dyDescent="0.25">
      <c r="A206" s="341" t="s">
        <v>118</v>
      </c>
      <c r="B206" s="342"/>
      <c r="C206" s="21"/>
      <c r="D206" s="343"/>
      <c r="E206" s="343"/>
      <c r="F206" s="343"/>
      <c r="G206" s="343"/>
      <c r="H206" s="344"/>
    </row>
    <row r="207" spans="1:8" s="16" customFormat="1" ht="50.1" customHeight="1" x14ac:dyDescent="0.2">
      <c r="A207" s="335" t="s">
        <v>119</v>
      </c>
      <c r="B207" s="336"/>
      <c r="C207" s="345"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207" s="340">
        <v>8004</v>
      </c>
      <c r="E207" s="338"/>
      <c r="F207" s="338"/>
      <c r="G207" s="338"/>
      <c r="H207" s="339"/>
    </row>
    <row r="208" spans="1:8" s="16" customFormat="1" ht="50.1" customHeight="1" x14ac:dyDescent="0.2">
      <c r="A208" s="335" t="s">
        <v>120</v>
      </c>
      <c r="B208" s="336"/>
      <c r="C208" s="346"/>
      <c r="D208" s="340">
        <v>8004</v>
      </c>
      <c r="E208" s="338"/>
      <c r="F208" s="338"/>
      <c r="G208" s="338"/>
      <c r="H208" s="339"/>
    </row>
    <row r="209" spans="1:8" s="16" customFormat="1" ht="50.1" customHeight="1" x14ac:dyDescent="0.2">
      <c r="A209" s="348" t="s">
        <v>121</v>
      </c>
      <c r="B209" s="349"/>
      <c r="C209" s="346"/>
      <c r="D209" s="496">
        <v>3000</v>
      </c>
      <c r="E209" s="368"/>
      <c r="F209" s="368"/>
      <c r="G209" s="368"/>
      <c r="H209" s="368"/>
    </row>
    <row r="210" spans="1:8" s="16" customFormat="1" ht="50.1" customHeight="1" x14ac:dyDescent="0.2">
      <c r="A210" s="348" t="s">
        <v>122</v>
      </c>
      <c r="B210" s="349"/>
      <c r="C210" s="346"/>
      <c r="D210" s="496">
        <v>300</v>
      </c>
      <c r="E210" s="368"/>
      <c r="F210" s="368"/>
      <c r="G210" s="368"/>
      <c r="H210" s="368"/>
    </row>
    <row r="211" spans="1:8" s="16" customFormat="1" ht="50.1" customHeight="1" thickBot="1" x14ac:dyDescent="0.25">
      <c r="A211" s="348" t="s">
        <v>123</v>
      </c>
      <c r="B211" s="349"/>
      <c r="C211" s="347"/>
      <c r="D211" s="450">
        <v>1050</v>
      </c>
      <c r="E211" s="451"/>
      <c r="F211" s="451"/>
      <c r="G211" s="451"/>
      <c r="H211" s="451"/>
    </row>
    <row r="212" spans="1:8" s="16" customFormat="1" ht="50.1" customHeight="1" thickBot="1" x14ac:dyDescent="0.25">
      <c r="A212" s="341" t="s">
        <v>124</v>
      </c>
      <c r="B212" s="342"/>
      <c r="C212" s="21"/>
      <c r="D212" s="343"/>
      <c r="E212" s="343"/>
      <c r="F212" s="343"/>
      <c r="G212" s="343"/>
      <c r="H212" s="344"/>
    </row>
    <row r="213" spans="1:8" s="16" customFormat="1" ht="55.5" customHeight="1" x14ac:dyDescent="0.2">
      <c r="A213" s="335" t="s">
        <v>125</v>
      </c>
      <c r="B213" s="336"/>
      <c r="C213" s="267" t="s">
        <v>607</v>
      </c>
      <c r="D213" s="340">
        <v>6048</v>
      </c>
      <c r="E213" s="338"/>
      <c r="F213" s="338"/>
      <c r="G213" s="338"/>
      <c r="H213" s="339"/>
    </row>
    <row r="214" spans="1:8" s="16" customFormat="1" ht="50.1" customHeight="1" x14ac:dyDescent="0.2">
      <c r="A214" s="335" t="s">
        <v>195</v>
      </c>
      <c r="B214" s="336"/>
      <c r="C214"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214" s="337">
        <v>10320</v>
      </c>
      <c r="E214" s="338"/>
      <c r="F214" s="338"/>
      <c r="G214" s="338"/>
      <c r="H214" s="339"/>
    </row>
    <row r="215" spans="1:8" s="16" customFormat="1" ht="126" customHeight="1" thickBot="1" x14ac:dyDescent="0.25">
      <c r="A215" s="335" t="s">
        <v>129</v>
      </c>
      <c r="B215" s="336"/>
      <c r="C21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15" s="340">
        <v>8100</v>
      </c>
      <c r="E215" s="338"/>
      <c r="F215" s="338"/>
      <c r="G215" s="338"/>
      <c r="H215" s="339"/>
    </row>
    <row r="216" spans="1:8" s="23" customFormat="1" ht="49.5" customHeight="1" x14ac:dyDescent="0.2">
      <c r="A216" s="370"/>
      <c r="B216" s="371"/>
      <c r="C216" s="42"/>
      <c r="D216" s="372"/>
      <c r="E216" s="372"/>
      <c r="F216" s="372"/>
      <c r="G216" s="372"/>
      <c r="H216" s="373"/>
    </row>
    <row r="217" spans="1:8" s="20" customFormat="1" ht="26.25" x14ac:dyDescent="0.2">
      <c r="A217" s="71"/>
      <c r="B217" s="72"/>
      <c r="C217" s="73"/>
      <c r="D217" s="72"/>
      <c r="E217" s="72"/>
      <c r="F217" s="72"/>
      <c r="G217" s="72"/>
      <c r="H217" s="74"/>
    </row>
    <row r="218" spans="1:8" s="16" customFormat="1" ht="21" x14ac:dyDescent="0.2">
      <c r="A218" s="75"/>
      <c r="B218" s="76" t="s">
        <v>130</v>
      </c>
      <c r="C218" s="333" t="s">
        <v>214</v>
      </c>
      <c r="D218" s="333"/>
      <c r="E218" s="77"/>
      <c r="F218" s="77"/>
      <c r="G218" s="77"/>
      <c r="H218" s="77"/>
    </row>
    <row r="219" spans="1:8" s="16" customFormat="1" ht="21" x14ac:dyDescent="0.2">
      <c r="A219" s="75"/>
      <c r="B219" s="77"/>
      <c r="C219" s="327" t="s">
        <v>215</v>
      </c>
      <c r="D219" s="327"/>
      <c r="E219" s="77"/>
      <c r="F219" s="77"/>
      <c r="G219" s="77"/>
      <c r="H219" s="77"/>
    </row>
    <row r="220" spans="1:8" s="16" customFormat="1" ht="21" x14ac:dyDescent="0.2">
      <c r="A220" s="75"/>
      <c r="B220" s="77"/>
      <c r="C220" s="333" t="s">
        <v>216</v>
      </c>
      <c r="D220" s="327"/>
      <c r="E220" s="77"/>
      <c r="F220" s="77"/>
      <c r="G220" s="77"/>
      <c r="H220" s="77"/>
    </row>
    <row r="221" spans="1:8" s="16" customFormat="1" ht="21" x14ac:dyDescent="0.2">
      <c r="A221" s="71"/>
      <c r="B221" s="72"/>
      <c r="C221" s="327"/>
      <c r="D221" s="327"/>
      <c r="E221" s="77"/>
      <c r="F221" s="77"/>
      <c r="G221" s="77"/>
      <c r="H221" s="72"/>
    </row>
    <row r="222" spans="1:8" s="16" customFormat="1" ht="26.25" x14ac:dyDescent="0.2">
      <c r="A222" s="324" t="str">
        <f>Абакан_юр!A171</f>
        <v>По соглашению сторон в качестве валюты платежа могут выступать украинские гривны, в этом случае курс следующий: 1 руб. = 0,5104 гривен</v>
      </c>
      <c r="B222" s="324"/>
      <c r="C222" s="324"/>
      <c r="D222" s="79"/>
      <c r="E222" s="79"/>
      <c r="F222" s="80"/>
      <c r="G222" s="328"/>
      <c r="H222" s="328"/>
    </row>
    <row r="223" spans="1:8" s="16" customFormat="1" ht="24.95" customHeight="1" x14ac:dyDescent="0.2">
      <c r="A223" s="324" t="str">
        <f>Абакан_юр!A172</f>
        <v>По соглашению сторон в качестве валюты платежа могут выступать дирхамы ОАЭ, в этом случае курс следующий: 1 руб. = 0,0434 дирхам</v>
      </c>
      <c r="B223" s="324"/>
      <c r="C223" s="324"/>
      <c r="D223" s="79"/>
      <c r="E223" s="79"/>
      <c r="F223" s="80"/>
      <c r="G223" s="82"/>
      <c r="H223" s="82"/>
    </row>
    <row r="224" spans="1:8" ht="12.6" customHeight="1" x14ac:dyDescent="0.2">
      <c r="A224" s="324" t="str">
        <f>Абакан_юр!A173</f>
        <v>По соглашению сторон в качестве валюты платежа могут выступать доллары США, в этом случае курс следующий: 1 руб. = 0,0126 доллара</v>
      </c>
      <c r="B224" s="324"/>
      <c r="C224" s="324"/>
      <c r="D224" s="79"/>
      <c r="E224" s="79"/>
      <c r="F224" s="80"/>
      <c r="G224" s="82"/>
      <c r="H224" s="82"/>
    </row>
    <row r="225" spans="1:8" s="77" customFormat="1" ht="24.95" customHeight="1" x14ac:dyDescent="0.2">
      <c r="A225" s="324" t="str">
        <f>Абакан_юр!A174</f>
        <v>По соглашению сторон в качестве валюты платежа могут выступать евро, в этом случае курс следующий: 1 руб. = 0,0117 евро</v>
      </c>
      <c r="B225" s="324"/>
      <c r="C225" s="324"/>
      <c r="D225" s="79"/>
      <c r="E225" s="80"/>
      <c r="F225" s="80"/>
      <c r="G225" s="82"/>
      <c r="H225" s="82"/>
    </row>
    <row r="226" spans="1:8" s="77" customFormat="1" ht="24.95" customHeight="1" x14ac:dyDescent="0.2">
      <c r="A226" s="324" t="str">
        <f>Абакан_юр!A175</f>
        <v>По соглашению сторон в качестве валюты платежа могут выступать чешские кроны, в этом случае курс следующий: 1 руб. = 0,2914 крона</v>
      </c>
      <c r="B226" s="324"/>
      <c r="C226" s="324"/>
      <c r="D226" s="79"/>
      <c r="E226" s="80"/>
      <c r="F226" s="80"/>
      <c r="G226" s="82"/>
      <c r="H226" s="82"/>
    </row>
    <row r="227" spans="1:8" s="77" customFormat="1" ht="24.95" customHeight="1" x14ac:dyDescent="0.2">
      <c r="A227" s="324" t="str">
        <f>Абакан_юр!A176</f>
        <v>По соглашению сторон в качестве валюты платежа могут выступать киргизские сомы, в этом случае курс следующий: 1 руб. = 1,0988 сом</v>
      </c>
      <c r="B227" s="324"/>
      <c r="C227" s="324"/>
      <c r="D227" s="79"/>
      <c r="E227" s="79"/>
      <c r="F227" s="80"/>
      <c r="G227" s="82"/>
      <c r="H227" s="82"/>
    </row>
    <row r="228" spans="1:8" s="72" customFormat="1" ht="12.6" customHeight="1" x14ac:dyDescent="0.2">
      <c r="A228" s="324" t="str">
        <f>Абакан_юр!A177</f>
        <v>По соглашению сторон в качестве валюты платежа могут выступать казахстанские тенге, в этом случае курс следующий: 1 руб. = 5,7644 тенге</v>
      </c>
      <c r="B228" s="324"/>
      <c r="C228" s="324"/>
      <c r="D228" s="79"/>
      <c r="E228" s="79"/>
      <c r="F228" s="80"/>
      <c r="G228" s="82"/>
      <c r="H228" s="82"/>
    </row>
    <row r="229" spans="1:8" s="81" customFormat="1" ht="24.95" customHeight="1" x14ac:dyDescent="0.2">
      <c r="A229" s="83"/>
      <c r="B229" s="83"/>
      <c r="C229" s="84"/>
      <c r="D229" s="85"/>
      <c r="E229" s="85"/>
      <c r="F229" s="86"/>
      <c r="G229" s="87"/>
      <c r="H229" s="87"/>
    </row>
    <row r="230" spans="1:8" s="81" customFormat="1" ht="24.95" customHeight="1" x14ac:dyDescent="0.2">
      <c r="A230" s="325" t="s">
        <v>141</v>
      </c>
      <c r="B230" s="325"/>
      <c r="C230" s="325"/>
      <c r="D230" s="325"/>
      <c r="E230" s="325"/>
      <c r="F230" s="325"/>
      <c r="G230" s="325"/>
      <c r="H230" s="325"/>
    </row>
    <row r="231" spans="1:8" s="81" customFormat="1" ht="24.95" customHeight="1" x14ac:dyDescent="0.2">
      <c r="A231" s="325" t="s">
        <v>142</v>
      </c>
      <c r="B231" s="325"/>
      <c r="C231" s="325"/>
      <c r="D231" s="325"/>
      <c r="E231" s="325"/>
      <c r="F231" s="325"/>
      <c r="G231" s="325"/>
      <c r="H231" s="325"/>
    </row>
    <row r="232" spans="1:8" s="81" customFormat="1" ht="24.95" customHeight="1" x14ac:dyDescent="0.2">
      <c r="A232" s="324" t="s">
        <v>478</v>
      </c>
      <c r="B232" s="324"/>
      <c r="C232" s="324"/>
      <c r="D232" s="324"/>
      <c r="E232" s="324"/>
      <c r="F232" s="324"/>
      <c r="G232" s="324"/>
      <c r="H232" s="324"/>
    </row>
    <row r="233" spans="1:8" s="81" customFormat="1" ht="24.95" customHeight="1" thickBot="1" x14ac:dyDescent="0.25">
      <c r="A233" s="326" t="s">
        <v>143</v>
      </c>
      <c r="B233" s="326"/>
      <c r="C233" s="326"/>
      <c r="D233" s="326"/>
      <c r="E233" s="326"/>
      <c r="F233" s="89"/>
      <c r="H233" s="90"/>
    </row>
    <row r="234" spans="1:8" s="81" customFormat="1" ht="24.95" customHeight="1" thickBot="1" x14ac:dyDescent="0.25">
      <c r="A234" s="312" t="s">
        <v>144</v>
      </c>
      <c r="B234" s="313"/>
      <c r="C234" s="313"/>
      <c r="D234" s="313"/>
      <c r="E234" s="314"/>
      <c r="F234" s="91"/>
      <c r="G234" s="72"/>
      <c r="H234" s="92"/>
    </row>
    <row r="235" spans="1:8" s="81" customFormat="1" ht="24.95" customHeight="1" thickBot="1" x14ac:dyDescent="0.25">
      <c r="A235" s="517" t="s">
        <v>145</v>
      </c>
      <c r="B235" s="518"/>
      <c r="C235" s="93" t="s">
        <v>146</v>
      </c>
      <c r="D235" s="600" t="s">
        <v>147</v>
      </c>
      <c r="E235" s="601"/>
      <c r="F235" s="94"/>
      <c r="G235" s="94"/>
      <c r="H235" s="94"/>
    </row>
    <row r="236" spans="1:8" s="88" customFormat="1" ht="12" customHeight="1" x14ac:dyDescent="0.2">
      <c r="A236" s="318" t="s">
        <v>203</v>
      </c>
      <c r="B236" s="319"/>
      <c r="C236" s="320" t="s">
        <v>204</v>
      </c>
      <c r="D236" s="619">
        <v>2190</v>
      </c>
      <c r="E236" s="321"/>
      <c r="F236" s="94"/>
      <c r="G236" s="94"/>
      <c r="H236" s="94"/>
    </row>
    <row r="237" spans="1:8" ht="24.95" customHeight="1" x14ac:dyDescent="0.2">
      <c r="A237" s="322" t="s">
        <v>205</v>
      </c>
      <c r="B237" s="323"/>
      <c r="C237" s="310"/>
      <c r="D237" s="620">
        <v>1590</v>
      </c>
      <c r="E237" s="311"/>
      <c r="F237" s="94"/>
      <c r="G237" s="94"/>
      <c r="H237" s="94"/>
    </row>
    <row r="238" spans="1:8" ht="24.95" customHeight="1" x14ac:dyDescent="0.2">
      <c r="A238" s="322" t="s">
        <v>206</v>
      </c>
      <c r="B238" s="323"/>
      <c r="C238" s="310"/>
      <c r="D238" s="620">
        <v>1440</v>
      </c>
      <c r="E238" s="311"/>
      <c r="F238" s="94"/>
      <c r="G238" s="94"/>
      <c r="H238" s="94"/>
    </row>
    <row r="239" spans="1:8" s="72" customFormat="1" ht="38.25" customHeight="1" x14ac:dyDescent="0.2">
      <c r="A239" s="322" t="s">
        <v>207</v>
      </c>
      <c r="B239" s="323"/>
      <c r="C239" s="310"/>
      <c r="D239" s="620">
        <v>1290</v>
      </c>
      <c r="E239" s="311"/>
      <c r="F239" s="94"/>
      <c r="G239" s="94"/>
      <c r="H239" s="94"/>
    </row>
    <row r="240" spans="1:8" s="90" customFormat="1" ht="50.1" customHeight="1" x14ac:dyDescent="0.2">
      <c r="A240" s="322" t="s">
        <v>148</v>
      </c>
      <c r="B240" s="323"/>
      <c r="C240" s="96" t="s">
        <v>149</v>
      </c>
      <c r="D240" s="310" t="s">
        <v>150</v>
      </c>
      <c r="E240" s="311"/>
      <c r="F240" s="94"/>
      <c r="G240" s="94"/>
      <c r="H240" s="94"/>
    </row>
    <row r="241" spans="1:8" s="92" customFormat="1" ht="50.1" customHeight="1" x14ac:dyDescent="0.2">
      <c r="A241" s="629" t="s">
        <v>151</v>
      </c>
      <c r="B241" s="630"/>
      <c r="C241" s="161" t="s">
        <v>152</v>
      </c>
      <c r="D241" s="631" t="s">
        <v>153</v>
      </c>
      <c r="E241" s="632"/>
      <c r="F241" s="94"/>
      <c r="G241" s="94"/>
      <c r="H241" s="94"/>
    </row>
    <row r="242" spans="1:8" ht="94.5" customHeight="1" thickBot="1" x14ac:dyDescent="0.25">
      <c r="A242" s="474" t="s">
        <v>154</v>
      </c>
      <c r="B242" s="475"/>
      <c r="C242" s="111" t="s">
        <v>155</v>
      </c>
      <c r="D242" s="476" t="s">
        <v>153</v>
      </c>
      <c r="E242" s="477"/>
      <c r="F242" s="94"/>
      <c r="G242" s="94"/>
      <c r="H242" s="94"/>
    </row>
    <row r="243" spans="1:8" ht="102" customHeight="1" thickBot="1" x14ac:dyDescent="0.25">
      <c r="A243" s="474" t="s">
        <v>157</v>
      </c>
      <c r="B243" s="475"/>
      <c r="C243" s="230" t="s">
        <v>158</v>
      </c>
      <c r="D243" s="475" t="s">
        <v>153</v>
      </c>
      <c r="E243" s="686"/>
      <c r="F243" s="91"/>
      <c r="G243" s="91"/>
      <c r="H243" s="91"/>
    </row>
    <row r="244" spans="1:8" ht="104.25" customHeight="1" thickBot="1" x14ac:dyDescent="0.25">
      <c r="A244" s="474" t="s">
        <v>159</v>
      </c>
      <c r="B244" s="475"/>
      <c r="C244" s="111" t="s">
        <v>160</v>
      </c>
      <c r="D244" s="476" t="s">
        <v>153</v>
      </c>
      <c r="E244" s="477"/>
      <c r="F244" s="86"/>
      <c r="G244" s="87"/>
      <c r="H244" s="87"/>
    </row>
    <row r="245" spans="1:8" ht="50.1" customHeight="1" x14ac:dyDescent="0.2">
      <c r="A245" s="307" t="s">
        <v>161</v>
      </c>
      <c r="B245" s="307"/>
      <c r="C245" s="307"/>
      <c r="D245" s="307"/>
      <c r="E245" s="307"/>
      <c r="F245" s="307"/>
      <c r="G245" s="307"/>
      <c r="H245" s="307"/>
    </row>
    <row r="246" spans="1:8" ht="50.1" customHeight="1" x14ac:dyDescent="0.2">
      <c r="A246" s="307" t="s">
        <v>162</v>
      </c>
      <c r="B246" s="307"/>
      <c r="C246" s="307"/>
      <c r="D246" s="307"/>
      <c r="E246" s="307"/>
      <c r="F246" s="307"/>
      <c r="G246" s="307"/>
      <c r="H246" s="307"/>
    </row>
    <row r="247" spans="1:8" ht="99.95" customHeight="1" x14ac:dyDescent="0.2">
      <c r="A24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7" s="472"/>
      <c r="C247" s="472"/>
      <c r="D247" s="472"/>
      <c r="E247" s="472"/>
      <c r="F247" s="472"/>
      <c r="G247" s="472"/>
      <c r="H247" s="472"/>
    </row>
    <row r="248" spans="1:8" ht="75" customHeight="1" x14ac:dyDescent="0.2">
      <c r="A248" s="325" t="s">
        <v>164</v>
      </c>
      <c r="B248" s="325"/>
      <c r="C248" s="325"/>
      <c r="D248" s="325"/>
      <c r="E248" s="325"/>
      <c r="F248" s="325"/>
      <c r="G248" s="325"/>
      <c r="H248" s="325"/>
    </row>
    <row r="249" spans="1:8" ht="131.25" customHeight="1" x14ac:dyDescent="0.2">
      <c r="A249" s="307" t="s">
        <v>165</v>
      </c>
      <c r="B249" s="307"/>
      <c r="C249" s="307"/>
      <c r="D249" s="307"/>
      <c r="E249" s="307"/>
      <c r="F249" s="307"/>
      <c r="G249" s="307"/>
      <c r="H249" s="307"/>
    </row>
    <row r="250" spans="1:8" s="72" customFormat="1" ht="102.75" customHeight="1" x14ac:dyDescent="0.2">
      <c r="A250" s="71"/>
      <c r="C250" s="73"/>
      <c r="H250" s="74"/>
    </row>
    <row r="251" spans="1:8" s="72" customFormat="1" ht="125.25" customHeight="1" x14ac:dyDescent="0.2">
      <c r="A251" s="618" t="s">
        <v>281</v>
      </c>
      <c r="B251" s="618"/>
      <c r="C251" s="618"/>
      <c r="D251" s="618"/>
      <c r="E251" s="618"/>
      <c r="F251" s="618"/>
      <c r="G251" s="618"/>
      <c r="H251" s="618"/>
    </row>
    <row r="252" spans="1:8" ht="25.5" x14ac:dyDescent="0.35">
      <c r="A252" s="616" t="s">
        <v>282</v>
      </c>
      <c r="B252" s="617"/>
      <c r="C252" s="158" t="s">
        <v>283</v>
      </c>
    </row>
    <row r="253" spans="1:8" ht="25.5" x14ac:dyDescent="0.35">
      <c r="A253" s="614" t="s">
        <v>284</v>
      </c>
      <c r="B253" s="615"/>
      <c r="C253" s="159">
        <v>1</v>
      </c>
    </row>
    <row r="254" spans="1:8" ht="25.5" x14ac:dyDescent="0.35">
      <c r="A254" s="614">
        <v>2</v>
      </c>
      <c r="B254" s="615"/>
      <c r="C254" s="159">
        <v>1.1000000000000001</v>
      </c>
    </row>
    <row r="255" spans="1:8" ht="25.5" x14ac:dyDescent="0.35">
      <c r="A255" s="614">
        <v>3</v>
      </c>
      <c r="B255" s="615"/>
      <c r="C255" s="159">
        <v>1.2</v>
      </c>
    </row>
    <row r="256" spans="1:8" ht="25.5" x14ac:dyDescent="0.35">
      <c r="A256" s="614" t="s">
        <v>285</v>
      </c>
      <c r="B256" s="615"/>
      <c r="C256" s="159">
        <v>1.25</v>
      </c>
    </row>
    <row r="257" spans="1:8" ht="25.5" x14ac:dyDescent="0.35">
      <c r="A257" s="614" t="s">
        <v>286</v>
      </c>
      <c r="B257" s="615"/>
      <c r="C257" s="159">
        <v>1.3</v>
      </c>
    </row>
    <row r="258" spans="1:8" ht="25.5" x14ac:dyDescent="0.35">
      <c r="A258" s="614" t="s">
        <v>287</v>
      </c>
      <c r="B258" s="615"/>
      <c r="C258" s="159">
        <v>1.35</v>
      </c>
    </row>
    <row r="259" spans="1:8" ht="25.5" x14ac:dyDescent="0.35">
      <c r="A259" s="614" t="s">
        <v>288</v>
      </c>
      <c r="B259" s="615"/>
      <c r="C259" s="159">
        <v>1.4</v>
      </c>
    </row>
    <row r="260" spans="1:8" ht="25.5" x14ac:dyDescent="0.35">
      <c r="A260" s="614" t="s">
        <v>289</v>
      </c>
      <c r="B260" s="615"/>
      <c r="C260" s="159">
        <v>1.45</v>
      </c>
    </row>
    <row r="261" spans="1:8" ht="25.5" x14ac:dyDescent="0.35">
      <c r="A261" s="614" t="s">
        <v>290</v>
      </c>
      <c r="B261" s="615"/>
      <c r="C261" s="159">
        <v>1.5</v>
      </c>
    </row>
    <row r="262" spans="1:8" ht="25.5" x14ac:dyDescent="0.35">
      <c r="A262" s="614" t="s">
        <v>291</v>
      </c>
      <c r="B262" s="615"/>
      <c r="C262" s="159">
        <v>2</v>
      </c>
    </row>
    <row r="263" spans="1:8" ht="23.25" x14ac:dyDescent="0.2">
      <c r="A263" s="307" t="s">
        <v>292</v>
      </c>
      <c r="B263" s="307"/>
      <c r="C263" s="307"/>
      <c r="D263" s="307"/>
      <c r="E263" s="307"/>
      <c r="F263" s="307"/>
      <c r="G263" s="307"/>
      <c r="H263" s="307"/>
    </row>
    <row r="266" spans="1:8" s="97" customFormat="1" ht="114.75" customHeight="1" x14ac:dyDescent="0.2">
      <c r="A266" s="325" t="s">
        <v>479</v>
      </c>
      <c r="B266" s="325"/>
      <c r="C266" s="325"/>
      <c r="D266" s="325"/>
      <c r="E266" s="325"/>
      <c r="F266" s="325"/>
      <c r="G266" s="325"/>
      <c r="H266" s="325"/>
    </row>
    <row r="273" spans="1:8" s="97" customFormat="1" ht="114.75" customHeight="1" x14ac:dyDescent="0.2">
      <c r="A273" s="71"/>
      <c r="B273" s="72"/>
      <c r="C273" s="73"/>
      <c r="D273" s="72"/>
      <c r="E273" s="72"/>
      <c r="F273" s="72"/>
      <c r="G273" s="72"/>
      <c r="H273" s="74"/>
    </row>
  </sheetData>
  <sheetProtection selectLockedCells="1" selectUnlockedCells="1"/>
  <mergeCells count="436">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93"/>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3:B93"/>
    <mergeCell ref="D93:H93"/>
    <mergeCell ref="D94:H94"/>
    <mergeCell ref="A96:A99"/>
    <mergeCell ref="B96:B97"/>
    <mergeCell ref="C96:C97"/>
    <mergeCell ref="D96:D99"/>
    <mergeCell ref="E96:E99"/>
    <mergeCell ref="F96:F99"/>
    <mergeCell ref="G96:G99"/>
    <mergeCell ref="D106:H106"/>
    <mergeCell ref="A107:A109"/>
    <mergeCell ref="B107:B108"/>
    <mergeCell ref="C107:C108"/>
    <mergeCell ref="D107:H109"/>
    <mergeCell ref="D110:H110"/>
    <mergeCell ref="H96:H99"/>
    <mergeCell ref="D100:H100"/>
    <mergeCell ref="A101:A105"/>
    <mergeCell ref="B101:B102"/>
    <mergeCell ref="C101:C102"/>
    <mergeCell ref="D101:D105"/>
    <mergeCell ref="E101:E105"/>
    <mergeCell ref="F101:F105"/>
    <mergeCell ref="G101:G105"/>
    <mergeCell ref="H101:H105"/>
    <mergeCell ref="A111:C111"/>
    <mergeCell ref="D111:H111"/>
    <mergeCell ref="A112:B112"/>
    <mergeCell ref="C112:C139"/>
    <mergeCell ref="D112:H112"/>
    <mergeCell ref="A113:B113"/>
    <mergeCell ref="D113:H113"/>
    <mergeCell ref="A114:B114"/>
    <mergeCell ref="D114:H114"/>
    <mergeCell ref="A115:B115"/>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5:B145"/>
    <mergeCell ref="D145:H145"/>
    <mergeCell ref="A146:B146"/>
    <mergeCell ref="D146:H146"/>
    <mergeCell ref="A147:B147"/>
    <mergeCell ref="D147:H147"/>
    <mergeCell ref="A140:C140"/>
    <mergeCell ref="D140:H140"/>
    <mergeCell ref="D141:H141"/>
    <mergeCell ref="A142:B142"/>
    <mergeCell ref="C142:C150"/>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4:B154"/>
    <mergeCell ref="C154:C171"/>
    <mergeCell ref="D154:H154"/>
    <mergeCell ref="A155:B155"/>
    <mergeCell ref="D155:H155"/>
    <mergeCell ref="A156:B156"/>
    <mergeCell ref="D156:H156"/>
    <mergeCell ref="A157:B157"/>
    <mergeCell ref="D157:H157"/>
    <mergeCell ref="A158:B158"/>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98:B198"/>
    <mergeCell ref="D198:H198"/>
    <mergeCell ref="A199:B199"/>
    <mergeCell ref="D199:H199"/>
    <mergeCell ref="A200:B200"/>
    <mergeCell ref="D200:H200"/>
    <mergeCell ref="A195:B195"/>
    <mergeCell ref="D195:H195"/>
    <mergeCell ref="A196:B196"/>
    <mergeCell ref="D196:H196"/>
    <mergeCell ref="A197:B197"/>
    <mergeCell ref="D197:H197"/>
    <mergeCell ref="A204:B204"/>
    <mergeCell ref="D204:H204"/>
    <mergeCell ref="A205:B205"/>
    <mergeCell ref="D205:H205"/>
    <mergeCell ref="A206:B206"/>
    <mergeCell ref="D206:H206"/>
    <mergeCell ref="A201:B201"/>
    <mergeCell ref="D201:H201"/>
    <mergeCell ref="A202:B202"/>
    <mergeCell ref="D202:H202"/>
    <mergeCell ref="A203:B203"/>
    <mergeCell ref="D203:H203"/>
    <mergeCell ref="A207:B207"/>
    <mergeCell ref="C207:C211"/>
    <mergeCell ref="D207:H207"/>
    <mergeCell ref="A208:B208"/>
    <mergeCell ref="D208:H208"/>
    <mergeCell ref="A209:B209"/>
    <mergeCell ref="D209:H209"/>
    <mergeCell ref="A210:B210"/>
    <mergeCell ref="D210:H210"/>
    <mergeCell ref="A211:B211"/>
    <mergeCell ref="A215:B215"/>
    <mergeCell ref="D215:H215"/>
    <mergeCell ref="A216:B216"/>
    <mergeCell ref="D216:H216"/>
    <mergeCell ref="C218:D218"/>
    <mergeCell ref="C219:D219"/>
    <mergeCell ref="D211:H211"/>
    <mergeCell ref="A212:B212"/>
    <mergeCell ref="D212:H212"/>
    <mergeCell ref="A213:B213"/>
    <mergeCell ref="D213:H213"/>
    <mergeCell ref="A214:B214"/>
    <mergeCell ref="D214:H214"/>
    <mergeCell ref="A225:C225"/>
    <mergeCell ref="A226:C226"/>
    <mergeCell ref="A227:C227"/>
    <mergeCell ref="A228:C228"/>
    <mergeCell ref="A230:H230"/>
    <mergeCell ref="A231:H231"/>
    <mergeCell ref="C220:D220"/>
    <mergeCell ref="C221:D221"/>
    <mergeCell ref="A222:C222"/>
    <mergeCell ref="G222:H222"/>
    <mergeCell ref="A223:C223"/>
    <mergeCell ref="A224:C224"/>
    <mergeCell ref="A232:H232"/>
    <mergeCell ref="A233:E233"/>
    <mergeCell ref="A234:E234"/>
    <mergeCell ref="A235:B235"/>
    <mergeCell ref="D235:E235"/>
    <mergeCell ref="A236:B236"/>
    <mergeCell ref="C236:C239"/>
    <mergeCell ref="D236:E236"/>
    <mergeCell ref="A237:B237"/>
    <mergeCell ref="D237:E237"/>
    <mergeCell ref="A241:B241"/>
    <mergeCell ref="D241:E241"/>
    <mergeCell ref="A242:B242"/>
    <mergeCell ref="D242:E242"/>
    <mergeCell ref="A243:B243"/>
    <mergeCell ref="D243:E243"/>
    <mergeCell ref="A238:B238"/>
    <mergeCell ref="D238:E238"/>
    <mergeCell ref="A239:B239"/>
    <mergeCell ref="D239:E239"/>
    <mergeCell ref="A240:B240"/>
    <mergeCell ref="D240:E240"/>
    <mergeCell ref="A249:H249"/>
    <mergeCell ref="A251:H251"/>
    <mergeCell ref="A252:B252"/>
    <mergeCell ref="A253:B253"/>
    <mergeCell ref="A254:B254"/>
    <mergeCell ref="A255:B255"/>
    <mergeCell ref="A244:B244"/>
    <mergeCell ref="D244:E244"/>
    <mergeCell ref="A245:H245"/>
    <mergeCell ref="A246:H246"/>
    <mergeCell ref="A247:H247"/>
    <mergeCell ref="A248:H248"/>
    <mergeCell ref="A262:B262"/>
    <mergeCell ref="A263:H263"/>
    <mergeCell ref="A266:E266"/>
    <mergeCell ref="F266:H266"/>
    <mergeCell ref="A256:B256"/>
    <mergeCell ref="A257:B257"/>
    <mergeCell ref="A258:B258"/>
    <mergeCell ref="A259:B259"/>
    <mergeCell ref="A260:B260"/>
    <mergeCell ref="A261:B26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3" topLeftCell="A155"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2" style="74" bestFit="1" customWidth="1"/>
    <col min="10"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608</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60">
        <f>F7*1.2</f>
        <v>5162.3999999999996</v>
      </c>
      <c r="E7" s="361">
        <f>F7*1.1</f>
        <v>4732.2000000000007</v>
      </c>
      <c r="F7" s="361">
        <v>4302</v>
      </c>
      <c r="G7" s="361">
        <f>F7*0.75</f>
        <v>3226.5</v>
      </c>
      <c r="H7" s="362">
        <f>F7*0.5</f>
        <v>2151</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436">
        <f>F12*1.2</f>
        <v>5889.5999999999995</v>
      </c>
      <c r="E12" s="361">
        <f>F12*1.1</f>
        <v>5398.8</v>
      </c>
      <c r="F12" s="361">
        <v>4908</v>
      </c>
      <c r="G12" s="361">
        <f>F12*0.75</f>
        <v>3681</v>
      </c>
      <c r="H12" s="362">
        <f>F12*0.5</f>
        <v>2454</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1362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"2ГИС.ОРЁЛ"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506">
        <v>96</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60">
        <f>F27*1.2</f>
        <v>7228.8</v>
      </c>
      <c r="E27" s="361">
        <f>F27*1.1</f>
        <v>6626.4000000000005</v>
      </c>
      <c r="F27" s="361">
        <v>6024</v>
      </c>
      <c r="G27" s="361">
        <f>F27*0.75</f>
        <v>4518</v>
      </c>
      <c r="H27" s="362">
        <f>F27*0.5</f>
        <v>3012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436">
        <f>F32*1.2</f>
        <v>8251.1999999999989</v>
      </c>
      <c r="E32" s="361">
        <f>F32*1.1</f>
        <v>7563.6</v>
      </c>
      <c r="F32" s="361">
        <v>6876</v>
      </c>
      <c r="G32" s="361">
        <f>F32*0.75</f>
        <v>5157</v>
      </c>
      <c r="H32" s="362">
        <f>F32*0.5</f>
        <v>3438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1920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"2ГИС.ОРЁЛ"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444">
        <v>144</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60">
        <f>F48*1.2</f>
        <v>6199.2</v>
      </c>
      <c r="E48" s="361">
        <f>F48*1.1</f>
        <v>5682.6</v>
      </c>
      <c r="F48" s="361">
        <v>5166</v>
      </c>
      <c r="G48" s="361">
        <f>F48*0.75</f>
        <v>3874.5</v>
      </c>
      <c r="H48" s="362">
        <f>F48*0.5</f>
        <v>2583</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436">
        <f>F54*1.2</f>
        <v>7070.4</v>
      </c>
      <c r="E54" s="361">
        <f>F54*1.1</f>
        <v>6481.2000000000007</v>
      </c>
      <c r="F54" s="361">
        <v>5892</v>
      </c>
      <c r="G54" s="361">
        <f>F54*0.75</f>
        <v>4419</v>
      </c>
      <c r="H54" s="362">
        <f>F54*0.5</f>
        <v>2946</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506">
        <v>96</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720 до 7560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411">
        <v>720</v>
      </c>
      <c r="E65" s="412"/>
      <c r="F65" s="412"/>
      <c r="G65" s="412"/>
      <c r="H65" s="413"/>
    </row>
    <row r="66" spans="1:8" ht="37.5" customHeight="1" x14ac:dyDescent="0.2">
      <c r="A66" s="396" t="s">
        <v>40</v>
      </c>
      <c r="B66" s="397"/>
      <c r="C66" s="410"/>
      <c r="D66" s="337">
        <v>1080</v>
      </c>
      <c r="E66" s="338"/>
      <c r="F66" s="338"/>
      <c r="G66" s="338"/>
      <c r="H66" s="339"/>
    </row>
    <row r="67" spans="1:8" ht="37.5" customHeight="1" x14ac:dyDescent="0.2">
      <c r="A67" s="396" t="s">
        <v>41</v>
      </c>
      <c r="B67" s="397"/>
      <c r="C67" s="410"/>
      <c r="D67" s="337">
        <v>1440</v>
      </c>
      <c r="E67" s="338"/>
      <c r="F67" s="338"/>
      <c r="G67" s="338"/>
      <c r="H67" s="339"/>
    </row>
    <row r="68" spans="1:8" ht="37.5" customHeight="1" x14ac:dyDescent="0.2">
      <c r="A68" s="396" t="s">
        <v>42</v>
      </c>
      <c r="B68" s="397"/>
      <c r="C68" s="410"/>
      <c r="D68" s="337">
        <v>1800</v>
      </c>
      <c r="E68" s="338"/>
      <c r="F68" s="338"/>
      <c r="G68" s="338"/>
      <c r="H68" s="339"/>
    </row>
    <row r="69" spans="1:8" ht="37.5" customHeight="1" x14ac:dyDescent="0.2">
      <c r="A69" s="396" t="s">
        <v>43</v>
      </c>
      <c r="B69" s="397"/>
      <c r="C69" s="410"/>
      <c r="D69" s="337">
        <v>2160</v>
      </c>
      <c r="E69" s="338"/>
      <c r="F69" s="338"/>
      <c r="G69" s="338"/>
      <c r="H69" s="339"/>
    </row>
    <row r="70" spans="1:8" ht="37.5" customHeight="1" x14ac:dyDescent="0.2">
      <c r="A70" s="396" t="s">
        <v>44</v>
      </c>
      <c r="B70" s="397"/>
      <c r="C70" s="410"/>
      <c r="D70" s="337">
        <v>2520</v>
      </c>
      <c r="E70" s="338"/>
      <c r="F70" s="338"/>
      <c r="G70" s="338"/>
      <c r="H70" s="339"/>
    </row>
    <row r="71" spans="1:8" ht="37.5" customHeight="1" x14ac:dyDescent="0.2">
      <c r="A71" s="396" t="s">
        <v>45</v>
      </c>
      <c r="B71" s="397"/>
      <c r="C71" s="410"/>
      <c r="D71" s="337">
        <v>2880</v>
      </c>
      <c r="E71" s="338"/>
      <c r="F71" s="338"/>
      <c r="G71" s="338"/>
      <c r="H71" s="339"/>
    </row>
    <row r="72" spans="1:8" ht="37.5" customHeight="1" x14ac:dyDescent="0.2">
      <c r="A72" s="396" t="s">
        <v>46</v>
      </c>
      <c r="B72" s="397"/>
      <c r="C72" s="410"/>
      <c r="D72" s="337">
        <v>3240</v>
      </c>
      <c r="E72" s="338"/>
      <c r="F72" s="338"/>
      <c r="G72" s="338"/>
      <c r="H72" s="339"/>
    </row>
    <row r="73" spans="1:8" ht="37.5" customHeight="1" x14ac:dyDescent="0.2">
      <c r="A73" s="396" t="s">
        <v>47</v>
      </c>
      <c r="B73" s="397"/>
      <c r="C73" s="410"/>
      <c r="D73" s="337">
        <v>3600</v>
      </c>
      <c r="E73" s="338"/>
      <c r="F73" s="338"/>
      <c r="G73" s="338"/>
      <c r="H73" s="339"/>
    </row>
    <row r="74" spans="1:8" ht="37.5" customHeight="1" x14ac:dyDescent="0.2">
      <c r="A74" s="396" t="s">
        <v>48</v>
      </c>
      <c r="B74" s="397"/>
      <c r="C74" s="410"/>
      <c r="D74" s="337">
        <v>3960</v>
      </c>
      <c r="E74" s="338"/>
      <c r="F74" s="338"/>
      <c r="G74" s="338"/>
      <c r="H74" s="339"/>
    </row>
    <row r="75" spans="1:8" ht="37.5" customHeight="1" x14ac:dyDescent="0.2">
      <c r="A75" s="396" t="s">
        <v>49</v>
      </c>
      <c r="B75" s="397"/>
      <c r="C75" s="410"/>
      <c r="D75" s="337">
        <v>4320</v>
      </c>
      <c r="E75" s="338"/>
      <c r="F75" s="338"/>
      <c r="G75" s="338"/>
      <c r="H75" s="339"/>
    </row>
    <row r="76" spans="1:8" ht="37.5" customHeight="1" x14ac:dyDescent="0.2">
      <c r="A76" s="396" t="s">
        <v>50</v>
      </c>
      <c r="B76" s="397"/>
      <c r="C76" s="410"/>
      <c r="D76" s="337">
        <v>4680</v>
      </c>
      <c r="E76" s="338"/>
      <c r="F76" s="338"/>
      <c r="G76" s="338"/>
      <c r="H76" s="339"/>
    </row>
    <row r="77" spans="1:8" ht="37.5" customHeight="1" x14ac:dyDescent="0.2">
      <c r="A77" s="396" t="s">
        <v>51</v>
      </c>
      <c r="B77" s="397"/>
      <c r="C77" s="410"/>
      <c r="D77" s="337">
        <v>5040</v>
      </c>
      <c r="E77" s="338"/>
      <c r="F77" s="338"/>
      <c r="G77" s="338"/>
      <c r="H77" s="339"/>
    </row>
    <row r="78" spans="1:8" ht="37.5" customHeight="1" x14ac:dyDescent="0.2">
      <c r="A78" s="396" t="s">
        <v>52</v>
      </c>
      <c r="B78" s="397"/>
      <c r="C78" s="410"/>
      <c r="D78" s="337">
        <v>5400</v>
      </c>
      <c r="E78" s="338"/>
      <c r="F78" s="338"/>
      <c r="G78" s="338"/>
      <c r="H78" s="339"/>
    </row>
    <row r="79" spans="1:8" ht="37.5" customHeight="1" x14ac:dyDescent="0.2">
      <c r="A79" s="396" t="s">
        <v>53</v>
      </c>
      <c r="B79" s="397"/>
      <c r="C79" s="410"/>
      <c r="D79" s="337">
        <v>5760</v>
      </c>
      <c r="E79" s="338"/>
      <c r="F79" s="338"/>
      <c r="G79" s="338"/>
      <c r="H79" s="339"/>
    </row>
    <row r="80" spans="1:8" ht="37.5" customHeight="1" x14ac:dyDescent="0.2">
      <c r="A80" s="396" t="s">
        <v>54</v>
      </c>
      <c r="B80" s="397"/>
      <c r="C80" s="410"/>
      <c r="D80" s="337">
        <v>6120</v>
      </c>
      <c r="E80" s="338"/>
      <c r="F80" s="338"/>
      <c r="G80" s="338"/>
      <c r="H80" s="339"/>
    </row>
    <row r="81" spans="1:8" ht="37.5" customHeight="1" x14ac:dyDescent="0.2">
      <c r="A81" s="396" t="s">
        <v>55</v>
      </c>
      <c r="B81" s="397"/>
      <c r="C81" s="410"/>
      <c r="D81" s="337">
        <v>6480</v>
      </c>
      <c r="E81" s="338"/>
      <c r="F81" s="338"/>
      <c r="G81" s="338"/>
      <c r="H81" s="339"/>
    </row>
    <row r="82" spans="1:8" ht="37.5" customHeight="1" x14ac:dyDescent="0.2">
      <c r="A82" s="396" t="s">
        <v>56</v>
      </c>
      <c r="B82" s="397"/>
      <c r="C82" s="410"/>
      <c r="D82" s="337">
        <v>6840</v>
      </c>
      <c r="E82" s="338"/>
      <c r="F82" s="338"/>
      <c r="G82" s="338"/>
      <c r="H82" s="339"/>
    </row>
    <row r="83" spans="1:8" ht="37.5" customHeight="1" x14ac:dyDescent="0.2">
      <c r="A83" s="396" t="s">
        <v>57</v>
      </c>
      <c r="B83" s="397"/>
      <c r="C83" s="410"/>
      <c r="D83" s="337">
        <v>7200</v>
      </c>
      <c r="E83" s="338"/>
      <c r="F83" s="338"/>
      <c r="G83" s="338"/>
      <c r="H83" s="339"/>
    </row>
    <row r="84" spans="1:8" ht="37.5" customHeight="1" thickBot="1" x14ac:dyDescent="0.25">
      <c r="A84" s="396" t="s">
        <v>58</v>
      </c>
      <c r="B84" s="397"/>
      <c r="C84" s="410"/>
      <c r="D84" s="337">
        <v>7560</v>
      </c>
      <c r="E84" s="338"/>
      <c r="F84" s="338"/>
      <c r="G84" s="338"/>
      <c r="H84" s="339"/>
    </row>
    <row r="85" spans="1:8" ht="50.1" customHeight="1" thickBot="1" x14ac:dyDescent="0.25">
      <c r="A85" s="386" t="s">
        <v>59</v>
      </c>
      <c r="B85" s="387"/>
      <c r="C85" s="387"/>
      <c r="D85" s="398" t="str">
        <f>"от "&amp;MIN(D86:D95)&amp;" до "&amp;MAX(D86:D95)</f>
        <v>от 132 до 4488</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401">
        <v>552</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368">
        <v>132</v>
      </c>
      <c r="E87" s="368"/>
      <c r="F87" s="368"/>
      <c r="G87" s="368"/>
      <c r="H87" s="369"/>
    </row>
    <row r="88" spans="1:8" ht="37.5" customHeight="1" x14ac:dyDescent="0.2">
      <c r="A88" s="356" t="s">
        <v>62</v>
      </c>
      <c r="B88" s="395"/>
      <c r="C88" s="404"/>
      <c r="D88" s="368">
        <v>1716</v>
      </c>
      <c r="E88" s="368"/>
      <c r="F88" s="368"/>
      <c r="G88" s="368"/>
      <c r="H88" s="369"/>
    </row>
    <row r="89" spans="1:8" ht="37.5" customHeight="1" x14ac:dyDescent="0.2">
      <c r="A89" s="356" t="s">
        <v>63</v>
      </c>
      <c r="B89" s="395"/>
      <c r="C89" s="404"/>
      <c r="D89" s="368">
        <v>594</v>
      </c>
      <c r="E89" s="368"/>
      <c r="F89" s="368"/>
      <c r="G89" s="368"/>
      <c r="H89" s="369"/>
    </row>
    <row r="90" spans="1:8" ht="37.5" customHeight="1" x14ac:dyDescent="0.2">
      <c r="A90" s="335" t="s">
        <v>64</v>
      </c>
      <c r="B90" s="336"/>
      <c r="C90" s="404"/>
      <c r="D90" s="368">
        <v>1182</v>
      </c>
      <c r="E90" s="368"/>
      <c r="F90" s="368"/>
      <c r="G90" s="368"/>
      <c r="H90" s="369"/>
    </row>
    <row r="91" spans="1:8" ht="37.5" customHeight="1" x14ac:dyDescent="0.2">
      <c r="A91" s="356" t="s">
        <v>65</v>
      </c>
      <c r="B91" s="395"/>
      <c r="C91" s="404"/>
      <c r="D91" s="368">
        <v>258</v>
      </c>
      <c r="E91" s="368"/>
      <c r="F91" s="368"/>
      <c r="G91" s="368"/>
      <c r="H91" s="369"/>
    </row>
    <row r="92" spans="1:8" ht="37.5" customHeight="1" x14ac:dyDescent="0.2">
      <c r="A92" s="356" t="s">
        <v>66</v>
      </c>
      <c r="B92" s="395"/>
      <c r="C92" s="404"/>
      <c r="D92" s="368">
        <v>258</v>
      </c>
      <c r="E92" s="368"/>
      <c r="F92" s="368"/>
      <c r="G92" s="368"/>
      <c r="H92" s="369"/>
    </row>
    <row r="93" spans="1:8" ht="37.5" customHeight="1" x14ac:dyDescent="0.2">
      <c r="A93" s="356" t="s">
        <v>67</v>
      </c>
      <c r="B93" s="395"/>
      <c r="C93" s="404"/>
      <c r="D93" s="368">
        <v>516</v>
      </c>
      <c r="E93" s="368"/>
      <c r="F93" s="368"/>
      <c r="G93" s="368"/>
      <c r="H93" s="369"/>
    </row>
    <row r="94" spans="1:8" ht="37.5" customHeight="1" x14ac:dyDescent="0.2">
      <c r="A94" s="356" t="s">
        <v>68</v>
      </c>
      <c r="B94" s="395"/>
      <c r="C94" s="404"/>
      <c r="D94" s="368">
        <v>774</v>
      </c>
      <c r="E94" s="368"/>
      <c r="F94" s="368"/>
      <c r="G94" s="368"/>
      <c r="H94" s="369"/>
    </row>
    <row r="95" spans="1:8" ht="37.5" customHeight="1" thickBot="1" x14ac:dyDescent="0.25">
      <c r="A95" s="406" t="s">
        <v>69</v>
      </c>
      <c r="B95" s="407"/>
      <c r="C95" s="405"/>
      <c r="D95" s="393">
        <v>4488</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370"/>
      <c r="B98" s="371"/>
      <c r="C98" s="60"/>
      <c r="D98" s="372"/>
      <c r="E98" s="372"/>
      <c r="F98" s="372"/>
      <c r="G98" s="372"/>
      <c r="H98" s="373"/>
    </row>
    <row r="99" spans="1:8" ht="70.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379">
        <v>1140</v>
      </c>
      <c r="E99" s="379"/>
      <c r="F99" s="379"/>
      <c r="G99" s="379"/>
      <c r="H99" s="380"/>
    </row>
    <row r="100" spans="1:8" ht="70.5" customHeight="1" thickBot="1" x14ac:dyDescent="0.25">
      <c r="A100" s="381" t="s">
        <v>74</v>
      </c>
      <c r="B100" s="382"/>
      <c r="C100" s="377"/>
      <c r="D100" s="383" t="s">
        <v>75</v>
      </c>
      <c r="E100" s="384"/>
      <c r="F100" s="384"/>
      <c r="G100" s="384"/>
      <c r="H100" s="385"/>
    </row>
    <row r="101" spans="1:8" ht="70.5" customHeight="1" x14ac:dyDescent="0.2">
      <c r="A101" s="363" t="s">
        <v>76</v>
      </c>
      <c r="B101" s="364"/>
      <c r="C101" s="377"/>
      <c r="D101" s="368">
        <f>D99/4</f>
        <v>285</v>
      </c>
      <c r="E101" s="368"/>
      <c r="F101" s="368"/>
      <c r="G101" s="368"/>
      <c r="H101" s="369"/>
    </row>
    <row r="102" spans="1:8" ht="70.5" customHeight="1" x14ac:dyDescent="0.2">
      <c r="A102" s="363" t="s">
        <v>77</v>
      </c>
      <c r="B102" s="364"/>
      <c r="C102" s="377"/>
      <c r="D102" s="368">
        <f>D99/5</f>
        <v>228</v>
      </c>
      <c r="E102" s="368"/>
      <c r="F102" s="368"/>
      <c r="G102" s="368"/>
      <c r="H102" s="369"/>
    </row>
    <row r="103" spans="1:8" ht="70.5" customHeight="1" x14ac:dyDescent="0.2">
      <c r="A103" s="363" t="s">
        <v>78</v>
      </c>
      <c r="B103" s="364"/>
      <c r="C103" s="377"/>
      <c r="D103" s="368">
        <f>D99/6</f>
        <v>190</v>
      </c>
      <c r="E103" s="368"/>
      <c r="F103" s="368"/>
      <c r="G103" s="368"/>
      <c r="H103" s="369"/>
    </row>
    <row r="104" spans="1:8" ht="70.5" customHeight="1" x14ac:dyDescent="0.2">
      <c r="A104" s="363" t="s">
        <v>79</v>
      </c>
      <c r="B104" s="364"/>
      <c r="C104" s="377"/>
      <c r="D104" s="368">
        <f>D99/7</f>
        <v>162.85714285714286</v>
      </c>
      <c r="E104" s="368"/>
      <c r="F104" s="368"/>
      <c r="G104" s="368"/>
      <c r="H104" s="369"/>
    </row>
    <row r="105" spans="1:8" ht="70.5" customHeight="1" x14ac:dyDescent="0.2">
      <c r="A105" s="363" t="s">
        <v>80</v>
      </c>
      <c r="B105" s="364"/>
      <c r="C105" s="377"/>
      <c r="D105" s="368">
        <f>D99/8</f>
        <v>142.5</v>
      </c>
      <c r="E105" s="368"/>
      <c r="F105" s="368"/>
      <c r="G105" s="368"/>
      <c r="H105" s="369"/>
    </row>
    <row r="106" spans="1:8" ht="70.5" customHeight="1" x14ac:dyDescent="0.2">
      <c r="A106" s="363" t="s">
        <v>81</v>
      </c>
      <c r="B106" s="364"/>
      <c r="C106" s="377"/>
      <c r="D106" s="368">
        <f>D99/9</f>
        <v>126.66666666666667</v>
      </c>
      <c r="E106" s="368"/>
      <c r="F106" s="368"/>
      <c r="G106" s="368"/>
      <c r="H106" s="369"/>
    </row>
    <row r="107" spans="1:8" ht="70.5" customHeight="1" x14ac:dyDescent="0.2">
      <c r="A107" s="363" t="s">
        <v>82</v>
      </c>
      <c r="B107" s="364"/>
      <c r="C107" s="377"/>
      <c r="D107" s="368">
        <f>D99/10</f>
        <v>114</v>
      </c>
      <c r="E107" s="368"/>
      <c r="F107" s="368"/>
      <c r="G107" s="368"/>
      <c r="H107" s="369"/>
    </row>
    <row r="108" spans="1:8" ht="70.5" customHeight="1" thickBot="1" x14ac:dyDescent="0.25">
      <c r="A108" s="374" t="s">
        <v>83</v>
      </c>
      <c r="B108" s="375"/>
      <c r="C108" s="377"/>
      <c r="D108" s="379">
        <v>2160</v>
      </c>
      <c r="E108" s="379"/>
      <c r="F108" s="379"/>
      <c r="G108" s="379"/>
      <c r="H108" s="380"/>
    </row>
    <row r="109" spans="1:8" ht="70.5" customHeight="1" thickBot="1" x14ac:dyDescent="0.25">
      <c r="A109" s="381" t="s">
        <v>74</v>
      </c>
      <c r="B109" s="382"/>
      <c r="C109" s="377"/>
      <c r="D109" s="383" t="s">
        <v>75</v>
      </c>
      <c r="E109" s="384"/>
      <c r="F109" s="384"/>
      <c r="G109" s="384"/>
      <c r="H109" s="385"/>
    </row>
    <row r="110" spans="1:8" ht="70.5" customHeight="1" x14ac:dyDescent="0.2">
      <c r="A110" s="363" t="s">
        <v>76</v>
      </c>
      <c r="B110" s="364"/>
      <c r="C110" s="377"/>
      <c r="D110" s="368">
        <v>540</v>
      </c>
      <c r="E110" s="368"/>
      <c r="F110" s="368"/>
      <c r="G110" s="368"/>
      <c r="H110" s="369"/>
    </row>
    <row r="111" spans="1:8" ht="70.5" customHeight="1" x14ac:dyDescent="0.2">
      <c r="A111" s="363" t="s">
        <v>77</v>
      </c>
      <c r="B111" s="364"/>
      <c r="C111" s="377"/>
      <c r="D111" s="368">
        <v>432</v>
      </c>
      <c r="E111" s="368"/>
      <c r="F111" s="368"/>
      <c r="G111" s="368"/>
      <c r="H111" s="369"/>
    </row>
    <row r="112" spans="1:8" ht="70.5" customHeight="1" x14ac:dyDescent="0.2">
      <c r="A112" s="363" t="s">
        <v>78</v>
      </c>
      <c r="B112" s="364"/>
      <c r="C112" s="377"/>
      <c r="D112" s="368">
        <v>360</v>
      </c>
      <c r="E112" s="368"/>
      <c r="F112" s="368"/>
      <c r="G112" s="368"/>
      <c r="H112" s="369"/>
    </row>
    <row r="113" spans="1:8" ht="70.5" customHeight="1" x14ac:dyDescent="0.2">
      <c r="A113" s="363" t="s">
        <v>79</v>
      </c>
      <c r="B113" s="364"/>
      <c r="C113" s="377"/>
      <c r="D113" s="368">
        <v>308.57142857142861</v>
      </c>
      <c r="E113" s="368"/>
      <c r="F113" s="368"/>
      <c r="G113" s="368"/>
      <c r="H113" s="369"/>
    </row>
    <row r="114" spans="1:8" ht="70.5" customHeight="1" x14ac:dyDescent="0.2">
      <c r="A114" s="363" t="s">
        <v>80</v>
      </c>
      <c r="B114" s="364"/>
      <c r="C114" s="377"/>
      <c r="D114" s="368">
        <v>270</v>
      </c>
      <c r="E114" s="368"/>
      <c r="F114" s="368"/>
      <c r="G114" s="368"/>
      <c r="H114" s="369"/>
    </row>
    <row r="115" spans="1:8" ht="70.5" customHeight="1" x14ac:dyDescent="0.2">
      <c r="A115" s="363" t="s">
        <v>81</v>
      </c>
      <c r="B115" s="364"/>
      <c r="C115" s="377"/>
      <c r="D115" s="368">
        <v>240</v>
      </c>
      <c r="E115" s="368"/>
      <c r="F115" s="368"/>
      <c r="G115" s="368"/>
      <c r="H115" s="369"/>
    </row>
    <row r="116" spans="1:8" ht="70.5" customHeight="1" thickBot="1" x14ac:dyDescent="0.25">
      <c r="A116" s="363" t="s">
        <v>82</v>
      </c>
      <c r="B116" s="364"/>
      <c r="C116" s="378"/>
      <c r="D116" s="368">
        <v>216</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353">
        <v>5004</v>
      </c>
      <c r="E117" s="354"/>
      <c r="F117" s="354"/>
      <c r="G117" s="354"/>
      <c r="H117" s="355"/>
    </row>
    <row r="118" spans="1:8" ht="21.75" thickBot="1" x14ac:dyDescent="0.25">
      <c r="A118" s="329"/>
      <c r="B118" s="330"/>
      <c r="C118" s="56"/>
      <c r="D118" s="331"/>
      <c r="E118" s="331"/>
      <c r="F118" s="331"/>
      <c r="G118" s="331"/>
      <c r="H118" s="332"/>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"2ГИС.ОРЁЛ"</v>
      </c>
      <c r="D119" s="360">
        <v>2304</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367">
        <v>2124</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37">
        <v>5784</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"2ГИС.ОРЁЛ"</v>
      </c>
      <c r="D122" s="337">
        <v>4524</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"2ГИС.ОРЁЛ"</v>
      </c>
      <c r="D123" s="337">
        <v>5428.8</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37">
        <v>2430</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37">
        <v>2124</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37">
        <v>10620</v>
      </c>
      <c r="E126" s="338"/>
      <c r="F126" s="338"/>
      <c r="G126" s="338"/>
      <c r="H126" s="339"/>
    </row>
    <row r="127" spans="1:8" ht="50.1" customHeight="1" x14ac:dyDescent="0.2">
      <c r="A127" s="335" t="s">
        <v>93</v>
      </c>
      <c r="B127" s="336"/>
      <c r="C127" s="68" t="e">
        <f>#REF!</f>
        <v>#REF!</v>
      </c>
      <c r="D127" s="337">
        <v>3900</v>
      </c>
      <c r="E127" s="338"/>
      <c r="F127" s="338"/>
      <c r="G127" s="338"/>
      <c r="H127" s="339"/>
    </row>
    <row r="128" spans="1:8" ht="50.1" customHeight="1" x14ac:dyDescent="0.2">
      <c r="A128" s="335" t="s">
        <v>94</v>
      </c>
      <c r="B128" s="336"/>
      <c r="C128" s="67" t="s">
        <v>95</v>
      </c>
      <c r="D128" s="337">
        <v>552</v>
      </c>
      <c r="E128" s="338"/>
      <c r="F128" s="338"/>
      <c r="G128" s="338"/>
      <c r="H128" s="339"/>
    </row>
    <row r="129" spans="1:8" ht="64.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37">
        <v>1950</v>
      </c>
      <c r="E129" s="338"/>
      <c r="F129" s="338"/>
      <c r="G129" s="338"/>
      <c r="H129" s="339"/>
    </row>
    <row r="130" spans="1:8" ht="64.5"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37">
        <v>1560</v>
      </c>
      <c r="E130" s="338"/>
      <c r="F130" s="338"/>
      <c r="G130" s="338"/>
      <c r="H130" s="339"/>
    </row>
    <row r="131" spans="1:8" ht="64.5" customHeight="1" x14ac:dyDescent="0.2">
      <c r="A131" s="335" t="s">
        <v>98</v>
      </c>
      <c r="B131" s="336"/>
      <c r="C131"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37">
        <v>1320</v>
      </c>
      <c r="E131" s="338"/>
      <c r="F131" s="338"/>
      <c r="G131" s="338"/>
      <c r="H131" s="339"/>
    </row>
    <row r="132" spans="1:8" ht="64.5" customHeight="1" x14ac:dyDescent="0.2">
      <c r="A132" s="335" t="s">
        <v>99</v>
      </c>
      <c r="B132" s="336"/>
      <c r="C132"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37">
        <v>780</v>
      </c>
      <c r="E132" s="338"/>
      <c r="F132" s="338"/>
      <c r="G132" s="338"/>
      <c r="H132" s="339"/>
    </row>
    <row r="133" spans="1:8" ht="64.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37">
        <v>6000</v>
      </c>
      <c r="E133" s="338"/>
      <c r="F133" s="338"/>
      <c r="G133" s="338"/>
      <c r="H133" s="339"/>
    </row>
    <row r="134" spans="1:8" ht="64.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37">
        <v>3000</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37">
        <v>2124</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37">
        <v>552</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8" s="337">
        <v>3300</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37">
        <v>3000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0" s="337">
        <v>3000</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"2ГИС.ОРЁЛ"</v>
      </c>
      <c r="D141" s="337">
        <v>3240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37">
        <v>3000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"2ГИС.ОРЁЛ" (версия для ПК)</v>
      </c>
      <c r="D143" s="337">
        <v>8160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"2ГИС.ОРЁЛ"</v>
      </c>
      <c r="D144" s="337">
        <v>6360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"2ГИС.ОРЁЛ"</v>
      </c>
      <c r="D145" s="337">
        <v>7632</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"2ГИС.ОРЁЛ" (версия для ПК)</v>
      </c>
      <c r="D146" s="337">
        <v>3480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"2ГИС.ОРЁЛ" (версия для ПК)</v>
      </c>
      <c r="D147" s="337">
        <v>3000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"2ГИС.ОРЁЛ" (версия для ПК)</v>
      </c>
      <c r="D148" s="337">
        <v>14880</v>
      </c>
      <c r="E148" s="338"/>
      <c r="F148" s="338"/>
      <c r="G148" s="338"/>
      <c r="H148" s="339"/>
    </row>
    <row r="149" spans="1:8" ht="50.1" customHeight="1" x14ac:dyDescent="0.2">
      <c r="A149" s="335" t="s">
        <v>115</v>
      </c>
      <c r="B149" s="336"/>
      <c r="C149" s="67" t="s">
        <v>95</v>
      </c>
      <c r="D149" s="337">
        <v>840</v>
      </c>
      <c r="E149" s="338"/>
      <c r="F149" s="338"/>
      <c r="G149" s="338"/>
      <c r="H149" s="339"/>
    </row>
    <row r="150" spans="1:8" ht="69"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37">
        <v>8400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"2ГИС.ОРЁЛ" (версия для ПК)</v>
      </c>
      <c r="D151" s="353">
        <v>3000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37">
        <v>2004</v>
      </c>
      <c r="E153" s="338"/>
      <c r="F153" s="338"/>
      <c r="G153" s="338"/>
      <c r="H153" s="339"/>
    </row>
    <row r="154" spans="1:8" s="16" customFormat="1" ht="50.1" customHeight="1" x14ac:dyDescent="0.2">
      <c r="A154" s="335" t="s">
        <v>120</v>
      </c>
      <c r="B154" s="336"/>
      <c r="C154" s="346"/>
      <c r="D154" s="337">
        <v>3000</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"2ГИС.ОРЁЛ"</v>
      </c>
      <c r="D159" s="337">
        <v>2856</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0" s="337">
        <v>1062</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"2ГИС.ОРЁЛ"</v>
      </c>
      <c r="D161" s="337">
        <v>4080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2" s="337">
        <v>1560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"2ГИС.ОРЁЛ"</v>
      </c>
      <c r="D163" s="337">
        <v>2850</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thickBot="1" x14ac:dyDescent="0.25">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6" s="360">
        <v>5370</v>
      </c>
      <c r="E166" s="361"/>
      <c r="F166" s="361"/>
      <c r="G166" s="361"/>
      <c r="H166" s="362"/>
    </row>
    <row r="167" spans="1:8" s="16" customFormat="1" ht="83.25" customHeight="1" thickBot="1" x14ac:dyDescent="0.25">
      <c r="A167" s="335" t="s">
        <v>198</v>
      </c>
      <c r="B167" s="336"/>
      <c r="C167" s="346"/>
      <c r="D167" s="360">
        <v>5370</v>
      </c>
      <c r="E167" s="361"/>
      <c r="F167" s="361"/>
      <c r="G167" s="361"/>
      <c r="H167" s="362"/>
    </row>
    <row r="168" spans="1:8" ht="21.75" thickBot="1" x14ac:dyDescent="0.25">
      <c r="A168" s="497"/>
      <c r="B168" s="498"/>
      <c r="C168" s="60"/>
      <c r="D168" s="499"/>
      <c r="E168" s="499"/>
      <c r="F168" s="499"/>
      <c r="G168" s="499"/>
      <c r="H168" s="500"/>
    </row>
    <row r="170" spans="1:8" ht="21" x14ac:dyDescent="0.2">
      <c r="A170" s="75"/>
      <c r="B170" s="76" t="s">
        <v>130</v>
      </c>
      <c r="C170" s="333" t="s">
        <v>609</v>
      </c>
      <c r="D170" s="333"/>
      <c r="E170" s="77"/>
      <c r="F170" s="77"/>
      <c r="G170" s="77"/>
      <c r="H170" s="77"/>
    </row>
    <row r="171" spans="1:8" ht="21" x14ac:dyDescent="0.2">
      <c r="A171" s="75"/>
      <c r="B171" s="77"/>
      <c r="C171" s="327" t="s">
        <v>610</v>
      </c>
      <c r="D171" s="327"/>
      <c r="E171" s="77"/>
      <c r="F171" s="77"/>
      <c r="G171" s="77"/>
      <c r="H171" s="77"/>
    </row>
    <row r="172" spans="1:8" ht="21" x14ac:dyDescent="0.2">
      <c r="A172" s="75"/>
      <c r="B172" s="77"/>
      <c r="C172" s="333" t="s">
        <v>611</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96" customHeight="1" thickBot="1" x14ac:dyDescent="0.25">
      <c r="A187" s="517" t="s">
        <v>145</v>
      </c>
      <c r="B187" s="518"/>
      <c r="C187" s="93" t="s">
        <v>146</v>
      </c>
      <c r="D187" s="600" t="s">
        <v>147</v>
      </c>
      <c r="E187" s="601"/>
      <c r="F187" s="94"/>
      <c r="G187" s="94"/>
      <c r="H187" s="94"/>
    </row>
    <row r="188" spans="1:8" ht="120" customHeight="1" x14ac:dyDescent="0.2">
      <c r="A188" s="318" t="s">
        <v>148</v>
      </c>
      <c r="B188" s="319"/>
      <c r="C188" s="95" t="s">
        <v>149</v>
      </c>
      <c r="D188" s="320" t="s">
        <v>150</v>
      </c>
      <c r="E188" s="321"/>
      <c r="F188" s="94"/>
      <c r="G188" s="94"/>
      <c r="H188" s="94"/>
    </row>
    <row r="189" spans="1:8" ht="100.5" customHeight="1" x14ac:dyDescent="0.2">
      <c r="A189" s="322" t="s">
        <v>151</v>
      </c>
      <c r="B189" s="323"/>
      <c r="C189" s="96" t="s">
        <v>152</v>
      </c>
      <c r="D189" s="310" t="s">
        <v>153</v>
      </c>
      <c r="E189" s="311"/>
      <c r="F189" s="94"/>
      <c r="G189" s="94"/>
      <c r="H189" s="94"/>
    </row>
    <row r="190" spans="1:8" ht="132.75" customHeight="1" thickBot="1" x14ac:dyDescent="0.25">
      <c r="A190" s="474" t="s">
        <v>154</v>
      </c>
      <c r="B190" s="475"/>
      <c r="C190" s="111" t="s">
        <v>155</v>
      </c>
      <c r="D190" s="476" t="s">
        <v>153</v>
      </c>
      <c r="E190" s="477"/>
      <c r="F190" s="94"/>
      <c r="G190" s="94"/>
      <c r="H190" s="94"/>
    </row>
    <row r="191" spans="1:8" s="72" customFormat="1" ht="102.75" customHeight="1" thickBot="1" x14ac:dyDescent="0.25">
      <c r="A191" s="474" t="s">
        <v>157</v>
      </c>
      <c r="B191" s="475"/>
      <c r="C191" s="230" t="s">
        <v>158</v>
      </c>
      <c r="D191" s="475" t="s">
        <v>153</v>
      </c>
      <c r="E191" s="686"/>
      <c r="F191" s="91"/>
      <c r="G191" s="91"/>
      <c r="H191" s="91"/>
    </row>
    <row r="192" spans="1:8" s="88" customFormat="1" ht="222.75" customHeight="1" thickBot="1" x14ac:dyDescent="0.25">
      <c r="A192" s="474" t="s">
        <v>159</v>
      </c>
      <c r="B192" s="475"/>
      <c r="C192" s="111" t="s">
        <v>160</v>
      </c>
      <c r="D192" s="476" t="s">
        <v>153</v>
      </c>
      <c r="E192" s="477"/>
      <c r="F192" s="86"/>
      <c r="G192" s="87"/>
      <c r="H192" s="87"/>
    </row>
    <row r="193" spans="1:8" ht="24.75" customHeight="1" x14ac:dyDescent="0.2">
      <c r="A193" s="307" t="s">
        <v>161</v>
      </c>
      <c r="B193" s="307"/>
      <c r="C193" s="307"/>
      <c r="D193" s="307"/>
      <c r="E193" s="307"/>
      <c r="F193" s="307"/>
      <c r="G193" s="307"/>
      <c r="H193" s="307"/>
    </row>
    <row r="194" spans="1:8" ht="24.75" customHeight="1" x14ac:dyDescent="0.2">
      <c r="A194" s="307" t="s">
        <v>162</v>
      </c>
      <c r="B194" s="307"/>
      <c r="C194" s="307"/>
      <c r="D194" s="307"/>
      <c r="E194" s="307"/>
      <c r="F194" s="307"/>
      <c r="G194" s="307"/>
      <c r="H194" s="307"/>
    </row>
    <row r="195" spans="1:8" ht="186" customHeight="1" x14ac:dyDescent="0.2">
      <c r="A19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5"/>
      <c r="C195" s="325"/>
      <c r="D195" s="325"/>
      <c r="E195" s="325"/>
      <c r="F195" s="325"/>
      <c r="G195" s="325"/>
      <c r="H195" s="325"/>
    </row>
    <row r="196" spans="1:8" ht="78.75" customHeight="1" x14ac:dyDescent="0.2">
      <c r="A196" s="325" t="s">
        <v>164</v>
      </c>
      <c r="B196" s="325"/>
      <c r="C196" s="325"/>
      <c r="D196" s="325"/>
      <c r="E196" s="325"/>
      <c r="F196" s="325"/>
      <c r="G196" s="325"/>
      <c r="H196" s="325"/>
    </row>
    <row r="197" spans="1:8" ht="23.25" x14ac:dyDescent="0.2">
      <c r="A197" s="307" t="s">
        <v>165</v>
      </c>
      <c r="B197" s="307"/>
      <c r="C197" s="307"/>
      <c r="D197" s="307"/>
      <c r="E197" s="307"/>
      <c r="F197" s="307"/>
      <c r="G197" s="307"/>
      <c r="H197" s="307"/>
    </row>
    <row r="198" spans="1:8" s="97" customFormat="1" ht="114.75" customHeight="1" x14ac:dyDescent="0.2">
      <c r="A198" s="325" t="s">
        <v>166</v>
      </c>
      <c r="B198" s="325"/>
      <c r="C198" s="325"/>
      <c r="D198" s="325"/>
      <c r="E198" s="325"/>
      <c r="F198" s="325"/>
      <c r="G198" s="325"/>
      <c r="H198" s="325"/>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40" zoomScaleNormal="60" zoomScaleSheetLayoutView="40" workbookViewId="0">
      <pane ySplit="4" topLeftCell="A5"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221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ht="44.2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60">
        <f>F7*1.2</f>
        <v>4752</v>
      </c>
      <c r="E7" s="361">
        <f>F7*1.1</f>
        <v>4356</v>
      </c>
      <c r="F7" s="361">
        <v>3960</v>
      </c>
      <c r="G7" s="361">
        <f>F7*0.75</f>
        <v>2970</v>
      </c>
      <c r="H7" s="362">
        <f>F7*0.5</f>
        <v>1980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436">
        <f>F12*1.2</f>
        <v>5400</v>
      </c>
      <c r="E12" s="361">
        <f>F12*1.1</f>
        <v>4950</v>
      </c>
      <c r="F12" s="361">
        <v>4500</v>
      </c>
      <c r="G12" s="361">
        <f>F12*0.75</f>
        <v>3375</v>
      </c>
      <c r="H12" s="362">
        <f>F12*0.5</f>
        <v>2250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1440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"2ГИС.АСТРАХАНЬ"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506">
        <v>102</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60">
        <f>F27*1.2</f>
        <v>8553.6</v>
      </c>
      <c r="E27" s="361">
        <f>F27*1.1</f>
        <v>7840.8</v>
      </c>
      <c r="F27" s="361">
        <v>7128</v>
      </c>
      <c r="G27" s="361">
        <f>F27*0.75</f>
        <v>5346</v>
      </c>
      <c r="H27" s="362">
        <f>F27*0.5</f>
        <v>3564</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436">
        <f>F32*1.2</f>
        <v>9720</v>
      </c>
      <c r="E32" s="361">
        <f>F32*1.1</f>
        <v>8910</v>
      </c>
      <c r="F32" s="361">
        <v>8100</v>
      </c>
      <c r="G32" s="361">
        <f>F32*0.75</f>
        <v>6075</v>
      </c>
      <c r="H32" s="362">
        <f>F32*0.5</f>
        <v>4050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2640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"2ГИС.АСТРАХАНЬ"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424">
        <v>192</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515">
        <f>F48*1.2</f>
        <v>576</v>
      </c>
      <c r="E48" s="515">
        <f>F48*1.1</f>
        <v>528</v>
      </c>
      <c r="F48" s="515">
        <v>480</v>
      </c>
      <c r="G48" s="515">
        <f>F48*0.75</f>
        <v>360</v>
      </c>
      <c r="H48" s="515">
        <f>F48*0.5</f>
        <v>240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516"/>
      <c r="E49" s="516"/>
      <c r="F49" s="516"/>
      <c r="G49" s="516"/>
      <c r="H49" s="516"/>
    </row>
    <row r="50" spans="1:8" ht="63.75" thickBot="1" x14ac:dyDescent="0.25">
      <c r="A50" s="514"/>
      <c r="B50" s="39" t="s">
        <v>12</v>
      </c>
      <c r="C50"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458">
        <v>960</v>
      </c>
      <c r="E52" s="424"/>
      <c r="F52" s="424"/>
      <c r="G52" s="424"/>
      <c r="H52" s="425"/>
    </row>
    <row r="53" spans="1:8" ht="63.75" thickBot="1" x14ac:dyDescent="0.25">
      <c r="A53" s="418"/>
      <c r="B53" s="39" t="s">
        <v>23</v>
      </c>
      <c r="C53"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60">
        <f>F55*1.2</f>
        <v>5328</v>
      </c>
      <c r="E55" s="361">
        <f>F55*1.1</f>
        <v>4884</v>
      </c>
      <c r="F55" s="361">
        <v>4440</v>
      </c>
      <c r="G55" s="361">
        <f>F55*0.75</f>
        <v>3330</v>
      </c>
      <c r="H55" s="362">
        <f>F55*0.5</f>
        <v>2220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436">
        <f>F61*1.2</f>
        <v>5976</v>
      </c>
      <c r="E61" s="361">
        <f>F61*1.1</f>
        <v>5478</v>
      </c>
      <c r="F61" s="361">
        <v>4980</v>
      </c>
      <c r="G61" s="361">
        <f>F61*0.75</f>
        <v>3735</v>
      </c>
      <c r="H61" s="362">
        <f>F61*0.5</f>
        <v>2490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506">
        <v>102</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37.5" customHeight="1" outlineLevel="1" x14ac:dyDescent="0.2">
      <c r="A71" s="408" t="s">
        <v>39</v>
      </c>
      <c r="B71" s="577"/>
      <c r="C71" s="43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580">
        <v>1200</v>
      </c>
      <c r="E71" s="412"/>
      <c r="F71" s="412"/>
      <c r="G71" s="412"/>
      <c r="H71" s="413"/>
    </row>
    <row r="72" spans="1:8" ht="37.5" customHeight="1" outlineLevel="1" x14ac:dyDescent="0.2">
      <c r="A72" s="396" t="s">
        <v>40</v>
      </c>
      <c r="B72" s="565"/>
      <c r="C72" s="578"/>
      <c r="D72" s="340">
        <v>2400</v>
      </c>
      <c r="E72" s="338"/>
      <c r="F72" s="338"/>
      <c r="G72" s="338"/>
      <c r="H72" s="339"/>
    </row>
    <row r="73" spans="1:8" ht="37.5" customHeight="1" outlineLevel="1" x14ac:dyDescent="0.2">
      <c r="A73" s="396" t="s">
        <v>41</v>
      </c>
      <c r="B73" s="565"/>
      <c r="C73" s="578"/>
      <c r="D73" s="340">
        <v>3600</v>
      </c>
      <c r="E73" s="338"/>
      <c r="F73" s="338"/>
      <c r="G73" s="338"/>
      <c r="H73" s="339"/>
    </row>
    <row r="74" spans="1:8" ht="37.5" customHeight="1" outlineLevel="1" x14ac:dyDescent="0.2">
      <c r="A74" s="396" t="s">
        <v>42</v>
      </c>
      <c r="B74" s="565"/>
      <c r="C74" s="578"/>
      <c r="D74" s="340">
        <v>4800</v>
      </c>
      <c r="E74" s="338"/>
      <c r="F74" s="338"/>
      <c r="G74" s="338"/>
      <c r="H74" s="339"/>
    </row>
    <row r="75" spans="1:8" ht="37.5" customHeight="1" outlineLevel="1" x14ac:dyDescent="0.2">
      <c r="A75" s="396" t="s">
        <v>43</v>
      </c>
      <c r="B75" s="565"/>
      <c r="C75" s="578"/>
      <c r="D75" s="340">
        <v>6000</v>
      </c>
      <c r="E75" s="338"/>
      <c r="F75" s="338"/>
      <c r="G75" s="338"/>
      <c r="H75" s="339"/>
    </row>
    <row r="76" spans="1:8" ht="37.5" customHeight="1" outlineLevel="1" x14ac:dyDescent="0.2">
      <c r="A76" s="396" t="s">
        <v>44</v>
      </c>
      <c r="B76" s="565"/>
      <c r="C76" s="578"/>
      <c r="D76" s="340">
        <v>7200</v>
      </c>
      <c r="E76" s="338"/>
      <c r="F76" s="338"/>
      <c r="G76" s="338"/>
      <c r="H76" s="339"/>
    </row>
    <row r="77" spans="1:8" ht="37.5" customHeight="1" outlineLevel="1" x14ac:dyDescent="0.2">
      <c r="A77" s="396" t="s">
        <v>45</v>
      </c>
      <c r="B77" s="565"/>
      <c r="C77" s="578"/>
      <c r="D77" s="340">
        <v>8400</v>
      </c>
      <c r="E77" s="338"/>
      <c r="F77" s="338"/>
      <c r="G77" s="338"/>
      <c r="H77" s="339"/>
    </row>
    <row r="78" spans="1:8" ht="37.5" customHeight="1" outlineLevel="1" x14ac:dyDescent="0.2">
      <c r="A78" s="396" t="s">
        <v>46</v>
      </c>
      <c r="B78" s="565"/>
      <c r="C78" s="578"/>
      <c r="D78" s="340">
        <v>9600</v>
      </c>
      <c r="E78" s="338"/>
      <c r="F78" s="338"/>
      <c r="G78" s="338"/>
      <c r="H78" s="339"/>
    </row>
    <row r="79" spans="1:8" ht="37.5" customHeight="1" outlineLevel="1" x14ac:dyDescent="0.2">
      <c r="A79" s="396" t="s">
        <v>47</v>
      </c>
      <c r="B79" s="565"/>
      <c r="C79" s="578"/>
      <c r="D79" s="340">
        <v>10800</v>
      </c>
      <c r="E79" s="338"/>
      <c r="F79" s="338"/>
      <c r="G79" s="338"/>
      <c r="H79" s="339"/>
    </row>
    <row r="80" spans="1:8" ht="37.5" customHeight="1" outlineLevel="1" x14ac:dyDescent="0.2">
      <c r="A80" s="396" t="s">
        <v>48</v>
      </c>
      <c r="B80" s="565"/>
      <c r="C80" s="578"/>
      <c r="D80" s="340">
        <v>12000</v>
      </c>
      <c r="E80" s="338"/>
      <c r="F80" s="338"/>
      <c r="G80" s="338"/>
      <c r="H80" s="339"/>
    </row>
    <row r="81" spans="1:8" ht="37.5" customHeight="1" outlineLevel="1" x14ac:dyDescent="0.2">
      <c r="A81" s="396" t="s">
        <v>49</v>
      </c>
      <c r="B81" s="565"/>
      <c r="C81" s="578"/>
      <c r="D81" s="340">
        <v>13200</v>
      </c>
      <c r="E81" s="338"/>
      <c r="F81" s="338"/>
      <c r="G81" s="338"/>
      <c r="H81" s="339"/>
    </row>
    <row r="82" spans="1:8" ht="37.5" customHeight="1" outlineLevel="1" x14ac:dyDescent="0.2">
      <c r="A82" s="396" t="s">
        <v>50</v>
      </c>
      <c r="B82" s="565"/>
      <c r="C82" s="578"/>
      <c r="D82" s="340">
        <v>14400</v>
      </c>
      <c r="E82" s="338"/>
      <c r="F82" s="338"/>
      <c r="G82" s="338"/>
      <c r="H82" s="339"/>
    </row>
    <row r="83" spans="1:8" ht="37.5" customHeight="1" outlineLevel="1" x14ac:dyDescent="0.2">
      <c r="A83" s="396" t="s">
        <v>51</v>
      </c>
      <c r="B83" s="565"/>
      <c r="C83" s="578"/>
      <c r="D83" s="340">
        <v>15600</v>
      </c>
      <c r="E83" s="338"/>
      <c r="F83" s="338"/>
      <c r="G83" s="338"/>
      <c r="H83" s="339"/>
    </row>
    <row r="84" spans="1:8" ht="37.5" customHeight="1" outlineLevel="1" x14ac:dyDescent="0.2">
      <c r="A84" s="396" t="s">
        <v>52</v>
      </c>
      <c r="B84" s="565"/>
      <c r="C84" s="578"/>
      <c r="D84" s="340">
        <v>16800</v>
      </c>
      <c r="E84" s="338"/>
      <c r="F84" s="338"/>
      <c r="G84" s="338"/>
      <c r="H84" s="339"/>
    </row>
    <row r="85" spans="1:8" ht="37.5" customHeight="1" outlineLevel="1" x14ac:dyDescent="0.2">
      <c r="A85" s="396" t="s">
        <v>53</v>
      </c>
      <c r="B85" s="565"/>
      <c r="C85" s="578"/>
      <c r="D85" s="340">
        <v>18000</v>
      </c>
      <c r="E85" s="338"/>
      <c r="F85" s="338"/>
      <c r="G85" s="338"/>
      <c r="H85" s="339"/>
    </row>
    <row r="86" spans="1:8" ht="37.5" customHeight="1" outlineLevel="1" x14ac:dyDescent="0.2">
      <c r="A86" s="396" t="s">
        <v>54</v>
      </c>
      <c r="B86" s="565"/>
      <c r="C86" s="578"/>
      <c r="D86" s="340">
        <v>19200</v>
      </c>
      <c r="E86" s="338"/>
      <c r="F86" s="338"/>
      <c r="G86" s="338"/>
      <c r="H86" s="339"/>
    </row>
    <row r="87" spans="1:8" ht="37.5" customHeight="1" outlineLevel="1" x14ac:dyDescent="0.2">
      <c r="A87" s="396" t="s">
        <v>55</v>
      </c>
      <c r="B87" s="565"/>
      <c r="C87" s="578"/>
      <c r="D87" s="340">
        <v>20400</v>
      </c>
      <c r="E87" s="338"/>
      <c r="F87" s="338"/>
      <c r="G87" s="338"/>
      <c r="H87" s="339"/>
    </row>
    <row r="88" spans="1:8" ht="37.5" customHeight="1" outlineLevel="1" x14ac:dyDescent="0.2">
      <c r="A88" s="396" t="s">
        <v>56</v>
      </c>
      <c r="B88" s="565"/>
      <c r="C88" s="578"/>
      <c r="D88" s="340">
        <v>21600</v>
      </c>
      <c r="E88" s="338"/>
      <c r="F88" s="338"/>
      <c r="G88" s="338"/>
      <c r="H88" s="339"/>
    </row>
    <row r="89" spans="1:8" ht="37.5" customHeight="1" outlineLevel="1" x14ac:dyDescent="0.2">
      <c r="A89" s="396" t="s">
        <v>57</v>
      </c>
      <c r="B89" s="565"/>
      <c r="C89" s="578"/>
      <c r="D89" s="340">
        <v>22800</v>
      </c>
      <c r="E89" s="338"/>
      <c r="F89" s="338"/>
      <c r="G89" s="338"/>
      <c r="H89" s="339"/>
    </row>
    <row r="90" spans="1:8" ht="37.5" customHeight="1" outlineLevel="1" x14ac:dyDescent="0.2">
      <c r="A90" s="396" t="s">
        <v>58</v>
      </c>
      <c r="B90" s="565"/>
      <c r="C90" s="578"/>
      <c r="D90" s="340">
        <v>24000</v>
      </c>
      <c r="E90" s="338"/>
      <c r="F90" s="338"/>
      <c r="G90" s="338"/>
      <c r="H90" s="339"/>
    </row>
    <row r="91" spans="1:8" ht="37.5" customHeight="1" outlineLevel="1" x14ac:dyDescent="0.2">
      <c r="A91" s="396" t="s">
        <v>178</v>
      </c>
      <c r="B91" s="565"/>
      <c r="C91" s="578"/>
      <c r="D91" s="340">
        <v>25200</v>
      </c>
      <c r="E91" s="338"/>
      <c r="F91" s="338"/>
      <c r="G91" s="338"/>
      <c r="H91" s="339"/>
    </row>
    <row r="92" spans="1:8" ht="37.5" customHeight="1" outlineLevel="1" x14ac:dyDescent="0.2">
      <c r="A92" s="396" t="s">
        <v>179</v>
      </c>
      <c r="B92" s="565"/>
      <c r="C92" s="578"/>
      <c r="D92" s="340">
        <v>26400</v>
      </c>
      <c r="E92" s="338"/>
      <c r="F92" s="338"/>
      <c r="G92" s="338"/>
      <c r="H92" s="339"/>
    </row>
    <row r="93" spans="1:8" ht="37.5" customHeight="1" outlineLevel="1" x14ac:dyDescent="0.2">
      <c r="A93" s="396" t="s">
        <v>180</v>
      </c>
      <c r="B93" s="565"/>
      <c r="C93" s="578"/>
      <c r="D93" s="340">
        <v>27600</v>
      </c>
      <c r="E93" s="338"/>
      <c r="F93" s="338"/>
      <c r="G93" s="338"/>
      <c r="H93" s="339"/>
    </row>
    <row r="94" spans="1:8" ht="37.5" customHeight="1" outlineLevel="1" x14ac:dyDescent="0.2">
      <c r="A94" s="396" t="s">
        <v>181</v>
      </c>
      <c r="B94" s="565"/>
      <c r="C94" s="578"/>
      <c r="D94" s="340">
        <v>28800</v>
      </c>
      <c r="E94" s="338"/>
      <c r="F94" s="338"/>
      <c r="G94" s="338"/>
      <c r="H94" s="339"/>
    </row>
    <row r="95" spans="1:8" ht="37.5" customHeight="1" outlineLevel="1" x14ac:dyDescent="0.2">
      <c r="A95" s="396" t="s">
        <v>182</v>
      </c>
      <c r="B95" s="565"/>
      <c r="C95" s="578"/>
      <c r="D95" s="340">
        <v>30000</v>
      </c>
      <c r="E95" s="338"/>
      <c r="F95" s="338"/>
      <c r="G95" s="338"/>
      <c r="H95" s="339"/>
    </row>
    <row r="96" spans="1:8" ht="37.5" customHeight="1" outlineLevel="1" x14ac:dyDescent="0.2">
      <c r="A96" s="396" t="s">
        <v>183</v>
      </c>
      <c r="B96" s="397"/>
      <c r="C96" s="578"/>
      <c r="D96" s="340">
        <v>31200</v>
      </c>
      <c r="E96" s="338"/>
      <c r="F96" s="338"/>
      <c r="G96" s="338"/>
      <c r="H96" s="339"/>
    </row>
    <row r="97" spans="1:8" ht="37.5" customHeight="1" outlineLevel="1" x14ac:dyDescent="0.2">
      <c r="A97" s="396" t="s">
        <v>184</v>
      </c>
      <c r="B97" s="397"/>
      <c r="C97" s="578"/>
      <c r="D97" s="340">
        <v>32400</v>
      </c>
      <c r="E97" s="338"/>
      <c r="F97" s="338"/>
      <c r="G97" s="338"/>
      <c r="H97" s="339"/>
    </row>
    <row r="98" spans="1:8" ht="37.5" customHeight="1" outlineLevel="1" x14ac:dyDescent="0.2">
      <c r="A98" s="396" t="s">
        <v>185</v>
      </c>
      <c r="B98" s="397"/>
      <c r="C98" s="578"/>
      <c r="D98" s="340">
        <v>33600</v>
      </c>
      <c r="E98" s="338"/>
      <c r="F98" s="338"/>
      <c r="G98" s="338"/>
      <c r="H98" s="339"/>
    </row>
    <row r="99" spans="1:8" ht="37.5" customHeight="1" outlineLevel="1" x14ac:dyDescent="0.2">
      <c r="A99" s="396" t="s">
        <v>186</v>
      </c>
      <c r="B99" s="397"/>
      <c r="C99" s="578"/>
      <c r="D99" s="340">
        <v>34800</v>
      </c>
      <c r="E99" s="338"/>
      <c r="F99" s="338"/>
      <c r="G99" s="338"/>
      <c r="H99" s="339"/>
    </row>
    <row r="100" spans="1:8" ht="37.5" customHeight="1" outlineLevel="1" thickBot="1" x14ac:dyDescent="0.25">
      <c r="A100" s="396" t="s">
        <v>187</v>
      </c>
      <c r="B100" s="397"/>
      <c r="C100" s="579"/>
      <c r="D100" s="340">
        <v>36000</v>
      </c>
      <c r="E100" s="338"/>
      <c r="F100" s="338"/>
      <c r="G100" s="338"/>
      <c r="H100" s="339"/>
    </row>
    <row r="101" spans="1:8" ht="50.1" customHeight="1" thickBot="1" x14ac:dyDescent="0.25">
      <c r="A101" s="608" t="s">
        <v>59</v>
      </c>
      <c r="B101" s="609"/>
      <c r="C101" s="609"/>
      <c r="D101" s="610" t="str">
        <f>"от "&amp;MIN(D102:D111)&amp;" до "&amp;MAX(D102:D111)</f>
        <v>от 420 до 7320</v>
      </c>
      <c r="E101" s="611"/>
      <c r="F101" s="611"/>
      <c r="G101" s="611"/>
      <c r="H101" s="612"/>
    </row>
    <row r="102" spans="1:8" s="16" customFormat="1" ht="159" customHeight="1" x14ac:dyDescent="0.2">
      <c r="A102" s="146" t="s">
        <v>60</v>
      </c>
      <c r="B102" s="147" t="s">
        <v>13</v>
      </c>
      <c r="C102" s="150"/>
      <c r="D102" s="361">
        <v>768</v>
      </c>
      <c r="E102" s="361"/>
      <c r="F102" s="361"/>
      <c r="G102" s="361"/>
      <c r="H102" s="362"/>
    </row>
    <row r="103" spans="1:8" ht="37.5" customHeight="1" x14ac:dyDescent="0.2">
      <c r="A103" s="607" t="s">
        <v>61</v>
      </c>
      <c r="B103" s="358"/>
      <c r="C103" s="61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38">
        <v>420</v>
      </c>
      <c r="E103" s="338"/>
      <c r="F103" s="338"/>
      <c r="G103" s="338"/>
      <c r="H103" s="339"/>
    </row>
    <row r="104" spans="1:8" ht="37.5" customHeight="1" x14ac:dyDescent="0.2">
      <c r="A104" s="607" t="s">
        <v>62</v>
      </c>
      <c r="B104" s="358"/>
      <c r="C104" s="613"/>
      <c r="D104" s="338">
        <v>7320</v>
      </c>
      <c r="E104" s="338"/>
      <c r="F104" s="338"/>
      <c r="G104" s="338"/>
      <c r="H104" s="339"/>
    </row>
    <row r="105" spans="1:8" ht="37.5" customHeight="1" x14ac:dyDescent="0.2">
      <c r="A105" s="607" t="s">
        <v>63</v>
      </c>
      <c r="B105" s="358"/>
      <c r="C105" s="613"/>
      <c r="D105" s="338">
        <v>1440</v>
      </c>
      <c r="E105" s="338"/>
      <c r="F105" s="338"/>
      <c r="G105" s="338"/>
      <c r="H105" s="339"/>
    </row>
    <row r="106" spans="1:8" ht="37.5" customHeight="1" x14ac:dyDescent="0.2">
      <c r="A106" s="607" t="s">
        <v>64</v>
      </c>
      <c r="B106" s="358"/>
      <c r="C106" s="613"/>
      <c r="D106" s="338">
        <v>4440</v>
      </c>
      <c r="E106" s="338"/>
      <c r="F106" s="338"/>
      <c r="G106" s="338"/>
      <c r="H106" s="339"/>
    </row>
    <row r="107" spans="1:8" ht="37.5" customHeight="1" x14ac:dyDescent="0.2">
      <c r="A107" s="607" t="s">
        <v>65</v>
      </c>
      <c r="B107" s="358"/>
      <c r="C107" s="613"/>
      <c r="D107" s="338">
        <v>480</v>
      </c>
      <c r="E107" s="338"/>
      <c r="F107" s="338"/>
      <c r="G107" s="338"/>
      <c r="H107" s="339"/>
    </row>
    <row r="108" spans="1:8" ht="37.5" customHeight="1" x14ac:dyDescent="0.2">
      <c r="A108" s="607" t="s">
        <v>66</v>
      </c>
      <c r="B108" s="358"/>
      <c r="C108" s="613"/>
      <c r="D108" s="338">
        <v>480</v>
      </c>
      <c r="E108" s="338"/>
      <c r="F108" s="338"/>
      <c r="G108" s="338"/>
      <c r="H108" s="339"/>
    </row>
    <row r="109" spans="1:8" ht="37.5" customHeight="1" x14ac:dyDescent="0.2">
      <c r="A109" s="607" t="s">
        <v>67</v>
      </c>
      <c r="B109" s="358"/>
      <c r="C109" s="613"/>
      <c r="D109" s="338">
        <v>960</v>
      </c>
      <c r="E109" s="338"/>
      <c r="F109" s="338"/>
      <c r="G109" s="338"/>
      <c r="H109" s="339"/>
    </row>
    <row r="110" spans="1:8" ht="37.5" customHeight="1" x14ac:dyDescent="0.2">
      <c r="A110" s="607" t="s">
        <v>68</v>
      </c>
      <c r="B110" s="358"/>
      <c r="C110" s="613"/>
      <c r="D110" s="338">
        <v>1440</v>
      </c>
      <c r="E110" s="338"/>
      <c r="F110" s="338"/>
      <c r="G110" s="338"/>
      <c r="H110" s="339"/>
    </row>
    <row r="111" spans="1:8" ht="37.5" customHeight="1" x14ac:dyDescent="0.2">
      <c r="A111" s="607" t="s">
        <v>69</v>
      </c>
      <c r="B111" s="358"/>
      <c r="C111" s="613"/>
      <c r="D111" s="338">
        <v>4800</v>
      </c>
      <c r="E111" s="338"/>
      <c r="F111" s="338"/>
      <c r="G111" s="338"/>
      <c r="H111" s="339"/>
    </row>
    <row r="112" spans="1:8" s="16" customFormat="1" ht="117.75" customHeight="1" thickBot="1" x14ac:dyDescent="0.25">
      <c r="A112" s="501" t="s">
        <v>71</v>
      </c>
      <c r="B112" s="502"/>
      <c r="C11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354">
        <v>30</v>
      </c>
      <c r="E112" s="354"/>
      <c r="F112" s="354"/>
      <c r="G112" s="354"/>
      <c r="H112" s="355"/>
    </row>
    <row r="113" spans="1:8" ht="50.1" customHeight="1" thickBot="1" x14ac:dyDescent="0.25">
      <c r="A113" s="603" t="s">
        <v>72</v>
      </c>
      <c r="B113" s="604"/>
      <c r="C113" s="70"/>
      <c r="D113" s="605" t="e">
        <f>"от "&amp;MIN(D115,D135:H136,#REF!,D137:H151)&amp;" до "&amp;MAX(D115,D135:H136,#REF!,D137:H151)</f>
        <v>#REF!</v>
      </c>
      <c r="E113" s="605"/>
      <c r="F113" s="605"/>
      <c r="G113" s="605"/>
      <c r="H113" s="606"/>
    </row>
    <row r="114" spans="1:8" ht="21.75" thickBot="1" x14ac:dyDescent="0.25">
      <c r="A114" s="497"/>
      <c r="B114" s="498"/>
      <c r="C114" s="60"/>
      <c r="D114" s="499"/>
      <c r="E114" s="499"/>
      <c r="F114" s="499"/>
      <c r="G114" s="499"/>
      <c r="H114" s="500"/>
    </row>
    <row r="115" spans="1:8" ht="59.25" customHeight="1" thickBot="1" x14ac:dyDescent="0.25">
      <c r="A115" s="374" t="s">
        <v>73</v>
      </c>
      <c r="B115" s="375"/>
      <c r="C115"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379">
        <v>6000</v>
      </c>
      <c r="E115" s="379"/>
      <c r="F115" s="379"/>
      <c r="G115" s="379"/>
      <c r="H115" s="380"/>
    </row>
    <row r="116" spans="1:8" ht="59.25" customHeight="1" thickBot="1" x14ac:dyDescent="0.25">
      <c r="A116" s="381" t="s">
        <v>74</v>
      </c>
      <c r="B116" s="382"/>
      <c r="C116" s="377"/>
      <c r="D116" s="383" t="s">
        <v>75</v>
      </c>
      <c r="E116" s="384"/>
      <c r="F116" s="384"/>
      <c r="G116" s="384"/>
      <c r="H116" s="385"/>
    </row>
    <row r="117" spans="1:8" ht="59.25" customHeight="1" x14ac:dyDescent="0.2">
      <c r="A117" s="363" t="s">
        <v>76</v>
      </c>
      <c r="B117" s="364"/>
      <c r="C117" s="377"/>
      <c r="D117" s="368">
        <f>D115/4</f>
        <v>1500</v>
      </c>
      <c r="E117" s="368"/>
      <c r="F117" s="368"/>
      <c r="G117" s="368"/>
      <c r="H117" s="369"/>
    </row>
    <row r="118" spans="1:8" ht="59.25" customHeight="1" x14ac:dyDescent="0.2">
      <c r="A118" s="363" t="s">
        <v>77</v>
      </c>
      <c r="B118" s="364"/>
      <c r="C118" s="377"/>
      <c r="D118" s="368">
        <f>D115/5</f>
        <v>1200</v>
      </c>
      <c r="E118" s="368"/>
      <c r="F118" s="368"/>
      <c r="G118" s="368"/>
      <c r="H118" s="369"/>
    </row>
    <row r="119" spans="1:8" ht="59.25" customHeight="1" x14ac:dyDescent="0.2">
      <c r="A119" s="363" t="s">
        <v>78</v>
      </c>
      <c r="B119" s="364"/>
      <c r="C119" s="377"/>
      <c r="D119" s="368">
        <f>D115/6</f>
        <v>1000</v>
      </c>
      <c r="E119" s="368"/>
      <c r="F119" s="368"/>
      <c r="G119" s="368"/>
      <c r="H119" s="369"/>
    </row>
    <row r="120" spans="1:8" ht="59.25" customHeight="1" x14ac:dyDescent="0.2">
      <c r="A120" s="363" t="s">
        <v>79</v>
      </c>
      <c r="B120" s="364"/>
      <c r="C120" s="377"/>
      <c r="D120" s="368">
        <f>D115/7</f>
        <v>857.14285714285711</v>
      </c>
      <c r="E120" s="368"/>
      <c r="F120" s="368"/>
      <c r="G120" s="368"/>
      <c r="H120" s="369"/>
    </row>
    <row r="121" spans="1:8" ht="59.25" customHeight="1" x14ac:dyDescent="0.2">
      <c r="A121" s="363" t="s">
        <v>80</v>
      </c>
      <c r="B121" s="364"/>
      <c r="C121" s="377"/>
      <c r="D121" s="368">
        <f>D115/8</f>
        <v>750</v>
      </c>
      <c r="E121" s="368"/>
      <c r="F121" s="368"/>
      <c r="G121" s="368"/>
      <c r="H121" s="369"/>
    </row>
    <row r="122" spans="1:8" ht="59.25" customHeight="1" x14ac:dyDescent="0.2">
      <c r="A122" s="363" t="s">
        <v>81</v>
      </c>
      <c r="B122" s="364"/>
      <c r="C122" s="377"/>
      <c r="D122" s="368">
        <f>D115/9</f>
        <v>666.66666666666663</v>
      </c>
      <c r="E122" s="368"/>
      <c r="F122" s="368"/>
      <c r="G122" s="368"/>
      <c r="H122" s="369"/>
    </row>
    <row r="123" spans="1:8" ht="59.25" customHeight="1" x14ac:dyDescent="0.2">
      <c r="A123" s="363" t="s">
        <v>82</v>
      </c>
      <c r="B123" s="364"/>
      <c r="C123" s="377"/>
      <c r="D123" s="368">
        <f>D115/10</f>
        <v>600</v>
      </c>
      <c r="E123" s="368"/>
      <c r="F123" s="368"/>
      <c r="G123" s="368"/>
      <c r="H123" s="369"/>
    </row>
    <row r="124" spans="1:8" ht="59.25" customHeight="1" thickBot="1" x14ac:dyDescent="0.25">
      <c r="A124" s="374" t="s">
        <v>83</v>
      </c>
      <c r="B124" s="375"/>
      <c r="C124" s="377"/>
      <c r="D124" s="379">
        <v>8040</v>
      </c>
      <c r="E124" s="379"/>
      <c r="F124" s="379"/>
      <c r="G124" s="379"/>
      <c r="H124" s="380"/>
    </row>
    <row r="125" spans="1:8" ht="59.25" customHeight="1" thickBot="1" x14ac:dyDescent="0.25">
      <c r="A125" s="381" t="s">
        <v>74</v>
      </c>
      <c r="B125" s="382"/>
      <c r="C125" s="377"/>
      <c r="D125" s="383" t="s">
        <v>75</v>
      </c>
      <c r="E125" s="384"/>
      <c r="F125" s="384"/>
      <c r="G125" s="384"/>
      <c r="H125" s="385"/>
    </row>
    <row r="126" spans="1:8" ht="59.25" customHeight="1" x14ac:dyDescent="0.2">
      <c r="A126" s="363" t="s">
        <v>76</v>
      </c>
      <c r="B126" s="364"/>
      <c r="C126" s="377"/>
      <c r="D126" s="368">
        <v>2010</v>
      </c>
      <c r="E126" s="368"/>
      <c r="F126" s="368"/>
      <c r="G126" s="368"/>
      <c r="H126" s="369"/>
    </row>
    <row r="127" spans="1:8" ht="59.25" customHeight="1" x14ac:dyDescent="0.2">
      <c r="A127" s="363" t="s">
        <v>77</v>
      </c>
      <c r="B127" s="364"/>
      <c r="C127" s="377"/>
      <c r="D127" s="368">
        <v>1608</v>
      </c>
      <c r="E127" s="368"/>
      <c r="F127" s="368"/>
      <c r="G127" s="368"/>
      <c r="H127" s="369"/>
    </row>
    <row r="128" spans="1:8" ht="59.25" customHeight="1" x14ac:dyDescent="0.2">
      <c r="A128" s="363" t="s">
        <v>78</v>
      </c>
      <c r="B128" s="364"/>
      <c r="C128" s="377"/>
      <c r="D128" s="368">
        <v>1340</v>
      </c>
      <c r="E128" s="368"/>
      <c r="F128" s="368"/>
      <c r="G128" s="368"/>
      <c r="H128" s="369"/>
    </row>
    <row r="129" spans="1:8" ht="59.25" customHeight="1" x14ac:dyDescent="0.2">
      <c r="A129" s="363" t="s">
        <v>79</v>
      </c>
      <c r="B129" s="364"/>
      <c r="C129" s="377"/>
      <c r="D129" s="368">
        <v>1148.5714285714284</v>
      </c>
      <c r="E129" s="368"/>
      <c r="F129" s="368"/>
      <c r="G129" s="368"/>
      <c r="H129" s="369"/>
    </row>
    <row r="130" spans="1:8" ht="59.25" customHeight="1" x14ac:dyDescent="0.2">
      <c r="A130" s="363" t="s">
        <v>80</v>
      </c>
      <c r="B130" s="364"/>
      <c r="C130" s="377"/>
      <c r="D130" s="368">
        <v>1005</v>
      </c>
      <c r="E130" s="368"/>
      <c r="F130" s="368"/>
      <c r="G130" s="368"/>
      <c r="H130" s="369"/>
    </row>
    <row r="131" spans="1:8" ht="59.25" customHeight="1" x14ac:dyDescent="0.2">
      <c r="A131" s="363" t="s">
        <v>81</v>
      </c>
      <c r="B131" s="364"/>
      <c r="C131" s="377"/>
      <c r="D131" s="368">
        <v>893.33333333333337</v>
      </c>
      <c r="E131" s="368"/>
      <c r="F131" s="368"/>
      <c r="G131" s="368"/>
      <c r="H131" s="369"/>
    </row>
    <row r="132" spans="1:8" ht="59.25" customHeight="1" thickBot="1" x14ac:dyDescent="0.25">
      <c r="A132" s="363" t="s">
        <v>82</v>
      </c>
      <c r="B132" s="364"/>
      <c r="C132" s="378"/>
      <c r="D132" s="368">
        <v>804</v>
      </c>
      <c r="E132" s="368"/>
      <c r="F132" s="368"/>
      <c r="G132" s="368"/>
      <c r="H132" s="369"/>
    </row>
    <row r="133" spans="1:8" s="16" customFormat="1" ht="62.45" customHeight="1" thickBot="1" x14ac:dyDescent="0.25">
      <c r="A133" s="358" t="s">
        <v>84</v>
      </c>
      <c r="B133" s="359"/>
      <c r="C1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495">
        <v>10008</v>
      </c>
      <c r="E133" s="393"/>
      <c r="F133" s="393"/>
      <c r="G133" s="393"/>
      <c r="H133" s="394"/>
    </row>
    <row r="134" spans="1:8" ht="21.75" thickBot="1" x14ac:dyDescent="0.25">
      <c r="A134" s="497"/>
      <c r="B134" s="498"/>
      <c r="C134" s="56"/>
      <c r="D134" s="499"/>
      <c r="E134" s="499"/>
      <c r="F134" s="499"/>
      <c r="G134" s="499"/>
      <c r="H134" s="500"/>
    </row>
    <row r="135" spans="1:8" ht="50.1" customHeight="1" x14ac:dyDescent="0.2">
      <c r="A135" s="335" t="s">
        <v>85</v>
      </c>
      <c r="B135" s="336"/>
      <c r="C135" s="66" t="str">
        <f>"Интернет-площадка 2Fis.ru на основе Cправочника организаций "&amp;$C$2&amp;""</f>
        <v>Интернет-площадка 2Fis.ru на основе Cправочника организаций "2ГИС.АСТРАХАНЬ"</v>
      </c>
      <c r="D135" s="360">
        <v>6000</v>
      </c>
      <c r="E135" s="361"/>
      <c r="F135" s="361"/>
      <c r="G135" s="361"/>
      <c r="H135" s="362"/>
    </row>
    <row r="136" spans="1:8" ht="50.1" customHeight="1" x14ac:dyDescent="0.2">
      <c r="A136" s="335" t="s">
        <v>86</v>
      </c>
      <c r="B136" s="336"/>
      <c r="C13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367">
        <v>5460</v>
      </c>
      <c r="E136" s="351"/>
      <c r="F136" s="351"/>
      <c r="G136" s="351"/>
      <c r="H136" s="352"/>
    </row>
    <row r="137" spans="1:8" ht="50.1" customHeight="1" x14ac:dyDescent="0.2">
      <c r="A137" s="335" t="s">
        <v>87</v>
      </c>
      <c r="B137" s="336"/>
      <c r="C137"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37">
        <v>9576</v>
      </c>
      <c r="E137" s="338"/>
      <c r="F137" s="338"/>
      <c r="G137" s="338"/>
      <c r="H137" s="339"/>
    </row>
    <row r="138" spans="1:8" ht="50.1" customHeight="1" x14ac:dyDescent="0.2">
      <c r="A138" s="335" t="s">
        <v>88</v>
      </c>
      <c r="B138" s="336"/>
      <c r="C138" s="67" t="str">
        <f>"Интернет-площадка 2Fis.ru на основе Cправочника организаций "&amp;$C$2&amp;""</f>
        <v>Интернет-площадка 2Fis.ru на основе Cправочника организаций "2ГИС.АСТРАХАНЬ"</v>
      </c>
      <c r="D138" s="337">
        <v>12000</v>
      </c>
      <c r="E138" s="338"/>
      <c r="F138" s="338"/>
      <c r="G138" s="338"/>
      <c r="H138" s="339"/>
    </row>
    <row r="139" spans="1:8" ht="50.1" customHeight="1" x14ac:dyDescent="0.2">
      <c r="A139" s="335" t="s">
        <v>89</v>
      </c>
      <c r="B139" s="336"/>
      <c r="C139" s="67" t="str">
        <f>"Интернет-площадка 2Fis.ru на основе Cправочника организаций "&amp;$C$2&amp;""</f>
        <v>Интернет-площадка 2Fis.ru на основе Cправочника организаций "2ГИС.АСТРАХАНЬ"</v>
      </c>
      <c r="D139" s="337">
        <v>14400</v>
      </c>
      <c r="E139" s="338"/>
      <c r="F139" s="338"/>
      <c r="G139" s="338"/>
      <c r="H139" s="339"/>
    </row>
    <row r="140" spans="1:8" ht="50.1" customHeight="1" x14ac:dyDescent="0.2">
      <c r="A140" s="335" t="s">
        <v>90</v>
      </c>
      <c r="B140" s="336"/>
      <c r="C140"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37">
        <v>4788</v>
      </c>
      <c r="E140" s="338"/>
      <c r="F140" s="338"/>
      <c r="G140" s="338"/>
      <c r="H140" s="339"/>
    </row>
    <row r="141" spans="1:8" ht="50.1" customHeight="1" x14ac:dyDescent="0.2">
      <c r="A141" s="335" t="s">
        <v>91</v>
      </c>
      <c r="B141" s="336"/>
      <c r="C141"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37">
        <v>5250</v>
      </c>
      <c r="E141" s="338"/>
      <c r="F141" s="338"/>
      <c r="G141" s="338"/>
      <c r="H141" s="339"/>
    </row>
    <row r="142" spans="1:8" ht="50.1" customHeight="1" x14ac:dyDescent="0.2">
      <c r="A142" s="335" t="s">
        <v>92</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37">
        <v>10878</v>
      </c>
      <c r="E142" s="338"/>
      <c r="F142" s="338"/>
      <c r="G142" s="338"/>
      <c r="H142" s="339"/>
    </row>
    <row r="143" spans="1:8" ht="50.1" customHeight="1" x14ac:dyDescent="0.2">
      <c r="A143" s="335" t="s">
        <v>93</v>
      </c>
      <c r="B143" s="336"/>
      <c r="C143"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37">
        <v>7002</v>
      </c>
      <c r="E143" s="338"/>
      <c r="F143" s="338"/>
      <c r="G143" s="338"/>
      <c r="H143" s="339"/>
    </row>
    <row r="144" spans="1:8" ht="50.1" customHeight="1" x14ac:dyDescent="0.2">
      <c r="A144" s="335" t="s">
        <v>94</v>
      </c>
      <c r="B144" s="336"/>
      <c r="C144" s="67" t="s">
        <v>222</v>
      </c>
      <c r="D144" s="337">
        <v>540</v>
      </c>
      <c r="E144" s="338"/>
      <c r="F144" s="338"/>
      <c r="G144" s="338"/>
      <c r="H144" s="339"/>
    </row>
    <row r="145" spans="1:8" ht="66" customHeight="1" x14ac:dyDescent="0.2">
      <c r="A145" s="335" t="s">
        <v>96</v>
      </c>
      <c r="B145" s="336"/>
      <c r="C145"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37">
        <v>5400</v>
      </c>
      <c r="E145" s="338"/>
      <c r="F145" s="338"/>
      <c r="G145" s="338"/>
      <c r="H145" s="339"/>
    </row>
    <row r="146" spans="1:8" ht="66" customHeight="1" x14ac:dyDescent="0.2">
      <c r="A146" s="335" t="s">
        <v>97</v>
      </c>
      <c r="B146" s="336"/>
      <c r="C146" s="67"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37">
        <v>4320</v>
      </c>
      <c r="E146" s="338"/>
      <c r="F146" s="338"/>
      <c r="G146" s="338"/>
      <c r="H146" s="339"/>
    </row>
    <row r="147" spans="1:8" ht="66" customHeight="1" x14ac:dyDescent="0.2">
      <c r="A147" s="335" t="s">
        <v>98</v>
      </c>
      <c r="B147" s="336"/>
      <c r="C147"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37">
        <v>4560</v>
      </c>
      <c r="E147" s="338"/>
      <c r="F147" s="338"/>
      <c r="G147" s="338"/>
      <c r="H147" s="339"/>
    </row>
    <row r="148" spans="1:8" ht="66" customHeight="1" x14ac:dyDescent="0.2">
      <c r="A148" s="335" t="s">
        <v>99</v>
      </c>
      <c r="B148" s="336"/>
      <c r="C148"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37">
        <v>2160</v>
      </c>
      <c r="E148" s="338"/>
      <c r="F148" s="338"/>
      <c r="G148" s="338"/>
      <c r="H148" s="339"/>
    </row>
    <row r="149" spans="1:8" ht="66" customHeight="1" x14ac:dyDescent="0.2">
      <c r="A149" s="335" t="s">
        <v>100</v>
      </c>
      <c r="B149" s="336" t="s">
        <v>100</v>
      </c>
      <c r="C149"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37">
        <v>15000</v>
      </c>
      <c r="E149" s="338"/>
      <c r="F149" s="338"/>
      <c r="G149" s="338"/>
      <c r="H149" s="339"/>
    </row>
    <row r="150" spans="1:8" ht="66" customHeight="1" x14ac:dyDescent="0.2">
      <c r="A150" s="335" t="s">
        <v>101</v>
      </c>
      <c r="B150" s="336" t="s">
        <v>101</v>
      </c>
      <c r="C150"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37">
        <v>5004</v>
      </c>
      <c r="E150" s="338"/>
      <c r="F150" s="338"/>
      <c r="G150" s="338"/>
      <c r="H150" s="339"/>
    </row>
    <row r="151" spans="1:8" ht="50.1" customHeight="1" x14ac:dyDescent="0.2">
      <c r="A151" s="335" t="s">
        <v>102</v>
      </c>
      <c r="B151" s="336"/>
      <c r="C151"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37">
        <v>7320</v>
      </c>
      <c r="E151" s="338"/>
      <c r="F151" s="338"/>
      <c r="G151" s="338"/>
      <c r="H151" s="339"/>
    </row>
    <row r="152" spans="1:8" s="16" customFormat="1" ht="102" customHeight="1" x14ac:dyDescent="0.2">
      <c r="A152" s="335" t="s">
        <v>16</v>
      </c>
      <c r="B152" s="336"/>
      <c r="C152" s="67"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37">
        <v>840</v>
      </c>
      <c r="E152" s="338"/>
      <c r="F152" s="338"/>
      <c r="G152" s="338"/>
      <c r="H152" s="339"/>
    </row>
    <row r="153" spans="1:8" s="16" customFormat="1" ht="102" customHeight="1" x14ac:dyDescent="0.2">
      <c r="A153" s="335" t="s">
        <v>103</v>
      </c>
      <c r="B153" s="336"/>
      <c r="C153" s="67"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3" s="337">
        <v>50010</v>
      </c>
      <c r="E153" s="338"/>
      <c r="F153" s="338"/>
      <c r="G153" s="338"/>
      <c r="H153" s="339"/>
    </row>
    <row r="154" spans="1:8" s="16" customFormat="1" ht="126" customHeight="1" x14ac:dyDescent="0.2">
      <c r="A154" s="335" t="s">
        <v>104</v>
      </c>
      <c r="B154" s="336"/>
      <c r="C154"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4" s="337">
        <v>10005</v>
      </c>
      <c r="E154" s="338"/>
      <c r="F154" s="338"/>
      <c r="G154" s="338"/>
      <c r="H154" s="339"/>
    </row>
    <row r="155" spans="1:8" s="16" customFormat="1" ht="126" customHeight="1" x14ac:dyDescent="0.2">
      <c r="A155" s="335" t="s">
        <v>105</v>
      </c>
      <c r="B155" s="336"/>
      <c r="C155" s="25"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5" s="337">
        <v>5505</v>
      </c>
      <c r="E155" s="338"/>
      <c r="F155" s="338"/>
      <c r="G155" s="338"/>
      <c r="H155" s="339"/>
    </row>
    <row r="156" spans="1:8" s="16" customFormat="1" ht="126" customHeight="1" x14ac:dyDescent="0.2">
      <c r="A156" s="356" t="s">
        <v>106</v>
      </c>
      <c r="B156" s="357"/>
      <c r="C1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6" s="337">
        <v>12000</v>
      </c>
      <c r="E156" s="338"/>
      <c r="F156" s="338"/>
      <c r="G156" s="338"/>
      <c r="H156" s="339"/>
    </row>
    <row r="157" spans="1:8" ht="50.1" customHeight="1" x14ac:dyDescent="0.2">
      <c r="A157" s="335" t="s">
        <v>107</v>
      </c>
      <c r="B157" s="336"/>
      <c r="C157" s="67" t="str">
        <f>"Интернет-площадка 2Fis.ru на основе Cправочника организаций "&amp;$C$2&amp;""</f>
        <v>Интернет-площадка 2Fis.ru на основе Cправочника организаций "2ГИС.АСТРАХАНЬ"</v>
      </c>
      <c r="D157" s="337">
        <v>10800</v>
      </c>
      <c r="E157" s="338"/>
      <c r="F157" s="338"/>
      <c r="G157" s="338"/>
      <c r="H157" s="339"/>
    </row>
    <row r="158" spans="1:8" ht="50.1" customHeight="1" x14ac:dyDescent="0.2">
      <c r="A158" s="335" t="s">
        <v>108</v>
      </c>
      <c r="B158" s="336"/>
      <c r="C158" s="67"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37">
        <v>9840</v>
      </c>
      <c r="E158" s="338"/>
      <c r="F158" s="338"/>
      <c r="G158" s="338"/>
      <c r="H158" s="339"/>
    </row>
    <row r="159" spans="1:8" ht="50.1" customHeight="1" x14ac:dyDescent="0.2">
      <c r="A159" s="335" t="s">
        <v>109</v>
      </c>
      <c r="B159" s="336"/>
      <c r="C159" s="67" t="str">
        <f t="shared" si="1"/>
        <v>Электронный справочник на основе Справочника организаций "2ГИС.АСТРАХАНЬ" (версия для ПК)</v>
      </c>
      <c r="D159" s="337">
        <v>17280</v>
      </c>
      <c r="E159" s="338"/>
      <c r="F159" s="338"/>
      <c r="G159" s="338"/>
      <c r="H159" s="339"/>
    </row>
    <row r="160" spans="1:8" ht="50.1" customHeight="1" x14ac:dyDescent="0.2">
      <c r="A160" s="335" t="s">
        <v>110</v>
      </c>
      <c r="B160" s="336"/>
      <c r="C160" s="67" t="str">
        <f>"Интернет-площадка 2Fis.ru на основе Cправочника организаций "&amp;$C$2&amp;""</f>
        <v>Интернет-площадка 2Fis.ru на основе Cправочника организаций "2ГИС.АСТРАХАНЬ"</v>
      </c>
      <c r="D160" s="337">
        <v>21600</v>
      </c>
      <c r="E160" s="338"/>
      <c r="F160" s="338"/>
      <c r="G160" s="338"/>
      <c r="H160" s="339"/>
    </row>
    <row r="161" spans="1:8" ht="50.1" customHeight="1" x14ac:dyDescent="0.2">
      <c r="A161" s="335" t="s">
        <v>111</v>
      </c>
      <c r="B161" s="336"/>
      <c r="C161" s="67" t="str">
        <f>"Интернет-площадка 2Fis.ru на основе Cправочника организаций "&amp;$C$2&amp;""</f>
        <v>Интернет-площадка 2Fis.ru на основе Cправочника организаций "2ГИС.АСТРАХАНЬ"</v>
      </c>
      <c r="D161" s="337">
        <v>25920</v>
      </c>
      <c r="E161" s="338"/>
      <c r="F161" s="338"/>
      <c r="G161" s="338"/>
      <c r="H161" s="339"/>
    </row>
    <row r="162" spans="1:8" ht="50.1" customHeight="1" x14ac:dyDescent="0.2">
      <c r="A162" s="335" t="s">
        <v>112</v>
      </c>
      <c r="B162" s="336"/>
      <c r="C162" s="67" t="str">
        <f t="shared" si="1"/>
        <v>Электронный справочник на основе Справочника организаций "2ГИС.АСТРАХАНЬ" (версия для ПК)</v>
      </c>
      <c r="D162" s="337">
        <v>8640</v>
      </c>
      <c r="E162" s="338"/>
      <c r="F162" s="338"/>
      <c r="G162" s="338"/>
      <c r="H162" s="339"/>
    </row>
    <row r="163" spans="1:8" ht="50.1" customHeight="1" x14ac:dyDescent="0.2">
      <c r="A163" s="335" t="s">
        <v>113</v>
      </c>
      <c r="B163" s="336"/>
      <c r="C163" s="67" t="str">
        <f t="shared" si="1"/>
        <v>Электронный справочник на основе Справочника организаций "2ГИС.АСТРАХАНЬ" (версия для ПК)</v>
      </c>
      <c r="D163" s="337">
        <v>9480</v>
      </c>
      <c r="E163" s="338"/>
      <c r="F163" s="338"/>
      <c r="G163" s="338"/>
      <c r="H163" s="339"/>
    </row>
    <row r="164" spans="1:8" ht="50.1" customHeight="1" x14ac:dyDescent="0.2">
      <c r="A164" s="335" t="s">
        <v>114</v>
      </c>
      <c r="B164" s="336"/>
      <c r="C164" s="67" t="str">
        <f t="shared" si="1"/>
        <v>Электронный справочник на основе Справочника организаций "2ГИС.АСТРАХАНЬ" (версия для ПК)</v>
      </c>
      <c r="D164" s="337">
        <v>19680</v>
      </c>
      <c r="E164" s="338"/>
      <c r="F164" s="338"/>
      <c r="G164" s="338"/>
      <c r="H164" s="339"/>
    </row>
    <row r="165" spans="1:8" ht="50.1" customHeight="1" x14ac:dyDescent="0.2">
      <c r="A165" s="335" t="s">
        <v>115</v>
      </c>
      <c r="B165" s="336"/>
      <c r="C165" s="67" t="s">
        <v>222</v>
      </c>
      <c r="D165" s="337">
        <v>1080</v>
      </c>
      <c r="E165" s="338"/>
      <c r="F165" s="338"/>
      <c r="G165" s="338"/>
      <c r="H165" s="339"/>
    </row>
    <row r="166" spans="1:8" ht="66" customHeight="1" x14ac:dyDescent="0.2">
      <c r="A166" s="335" t="s">
        <v>116</v>
      </c>
      <c r="B166" s="336"/>
      <c r="C166"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37">
        <v>27000</v>
      </c>
      <c r="E166" s="338"/>
      <c r="F166" s="338"/>
      <c r="G166" s="338"/>
      <c r="H166" s="339"/>
    </row>
    <row r="167" spans="1:8" ht="50.1" customHeight="1" thickBot="1" x14ac:dyDescent="0.25">
      <c r="A167" s="335" t="s">
        <v>117</v>
      </c>
      <c r="B167" s="336"/>
      <c r="C167" s="67" t="str">
        <f t="shared" si="1"/>
        <v>Электронный справочник на основе Справочника организаций "2ГИС.АСТРАХАНЬ" (версия для ПК)</v>
      </c>
      <c r="D167" s="353">
        <v>13200</v>
      </c>
      <c r="E167" s="354"/>
      <c r="F167" s="354"/>
      <c r="G167" s="354"/>
      <c r="H167" s="355"/>
    </row>
    <row r="168" spans="1:8" s="23" customFormat="1" ht="50.1" customHeight="1" thickBot="1" x14ac:dyDescent="0.25">
      <c r="A168" s="341" t="s">
        <v>118</v>
      </c>
      <c r="B168" s="342"/>
      <c r="C168" s="21"/>
      <c r="D168" s="343"/>
      <c r="E168" s="343"/>
      <c r="F168" s="343"/>
      <c r="G168" s="343"/>
      <c r="H168" s="344"/>
    </row>
    <row r="169" spans="1:8" s="16" customFormat="1" ht="50.1" customHeight="1" x14ac:dyDescent="0.2">
      <c r="A169" s="335" t="s">
        <v>119</v>
      </c>
      <c r="B169" s="336"/>
      <c r="C169" s="345"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37">
        <v>8004</v>
      </c>
      <c r="E169" s="338"/>
      <c r="F169" s="338"/>
      <c r="G169" s="338"/>
      <c r="H169" s="339"/>
    </row>
    <row r="170" spans="1:8" s="16" customFormat="1" ht="50.1" customHeight="1" x14ac:dyDescent="0.2">
      <c r="A170" s="335" t="s">
        <v>120</v>
      </c>
      <c r="B170" s="336"/>
      <c r="C170" s="346"/>
      <c r="D170" s="337">
        <v>8004</v>
      </c>
      <c r="E170" s="338"/>
      <c r="F170" s="338"/>
      <c r="G170" s="338"/>
      <c r="H170" s="339"/>
    </row>
    <row r="171" spans="1:8" s="16" customFormat="1" ht="50.1" customHeight="1" x14ac:dyDescent="0.2">
      <c r="A171" s="348" t="s">
        <v>121</v>
      </c>
      <c r="B171" s="349"/>
      <c r="C171" s="346"/>
      <c r="D171" s="496">
        <v>3000</v>
      </c>
      <c r="E171" s="368"/>
      <c r="F171" s="368"/>
      <c r="G171" s="368"/>
      <c r="H171" s="368"/>
    </row>
    <row r="172" spans="1:8" s="16" customFormat="1" ht="50.1" customHeight="1" x14ac:dyDescent="0.2">
      <c r="A172" s="348" t="s">
        <v>122</v>
      </c>
      <c r="B172" s="349"/>
      <c r="C172" s="346"/>
      <c r="D172" s="496">
        <v>300</v>
      </c>
      <c r="E172" s="368"/>
      <c r="F172" s="368"/>
      <c r="G172" s="368"/>
      <c r="H172" s="368"/>
    </row>
    <row r="173" spans="1:8" s="16" customFormat="1" ht="50.1" customHeight="1" thickBot="1" x14ac:dyDescent="0.25">
      <c r="A173" s="348" t="s">
        <v>123</v>
      </c>
      <c r="B173" s="349"/>
      <c r="C173" s="347"/>
      <c r="D173" s="450">
        <v>1002</v>
      </c>
      <c r="E173" s="451"/>
      <c r="F173" s="451"/>
      <c r="G173" s="451"/>
      <c r="H173" s="451"/>
    </row>
    <row r="174" spans="1:8" s="16" customFormat="1" ht="50.1" customHeight="1" thickBot="1" x14ac:dyDescent="0.25">
      <c r="A174" s="341" t="s">
        <v>124</v>
      </c>
      <c r="B174" s="342"/>
      <c r="C174" s="21"/>
      <c r="D174" s="343"/>
      <c r="E174" s="343"/>
      <c r="F174" s="343"/>
      <c r="G174" s="343"/>
      <c r="H174" s="344"/>
    </row>
    <row r="175" spans="1:8" ht="55.5" customHeight="1" x14ac:dyDescent="0.2">
      <c r="A175" s="335" t="s">
        <v>125</v>
      </c>
      <c r="B175" s="336"/>
      <c r="C175" s="67" t="str">
        <f>"Интернет-площадка 2Fis.ru на основе Cправочника организаций "&amp;$C$2&amp;""</f>
        <v>Интернет-площадка 2Fis.ru на основе Cправочника организаций "2ГИС.АСТРАХАНЬ"</v>
      </c>
      <c r="D175" s="337">
        <v>2280</v>
      </c>
      <c r="E175" s="338"/>
      <c r="F175" s="338"/>
      <c r="G175" s="338"/>
      <c r="H175" s="339"/>
    </row>
    <row r="176" spans="1:8" ht="50.1" customHeight="1" x14ac:dyDescent="0.2">
      <c r="A176" s="335" t="s">
        <v>126</v>
      </c>
      <c r="B176" s="336"/>
      <c r="C17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6" s="337">
        <v>1980</v>
      </c>
      <c r="E176" s="338"/>
      <c r="F176" s="338"/>
      <c r="G176" s="338"/>
      <c r="H176" s="339"/>
    </row>
    <row r="177" spans="1:8" ht="50.1" customHeight="1" x14ac:dyDescent="0.2">
      <c r="A177" s="335" t="s">
        <v>195</v>
      </c>
      <c r="B177" s="336"/>
      <c r="C177" s="67" t="str">
        <f>"Интернет-площадка 2Fis.ru на основе Cправочника организаций "&amp;$C$2&amp;""</f>
        <v>Интернет-площадка 2Fis.ru на основе Cправочника организаций "2ГИС.АСТРАХАНЬ"</v>
      </c>
      <c r="D177" s="337">
        <v>4200</v>
      </c>
      <c r="E177" s="338"/>
      <c r="F177" s="338"/>
      <c r="G177" s="338"/>
      <c r="H177" s="339"/>
    </row>
    <row r="178" spans="1:8" ht="50.1" customHeight="1" x14ac:dyDescent="0.2">
      <c r="A178" s="335" t="s">
        <v>128</v>
      </c>
      <c r="B178" s="336"/>
      <c r="C17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8" s="337">
        <v>3600</v>
      </c>
      <c r="E178" s="338"/>
      <c r="F178" s="338"/>
      <c r="G178" s="338"/>
      <c r="H178" s="339"/>
    </row>
    <row r="179" spans="1:8" s="16" customFormat="1" ht="126" customHeight="1" thickBot="1" x14ac:dyDescent="0.25">
      <c r="A179" s="335" t="s">
        <v>129</v>
      </c>
      <c r="B179" s="336"/>
      <c r="C17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9" s="337">
        <v>5904</v>
      </c>
      <c r="E179" s="338"/>
      <c r="F179" s="338"/>
      <c r="G179" s="338"/>
      <c r="H179" s="339"/>
    </row>
    <row r="180" spans="1:8" ht="48" customHeight="1" thickBot="1" x14ac:dyDescent="0.25">
      <c r="A180" s="497"/>
      <c r="B180" s="498"/>
      <c r="C180" s="56"/>
      <c r="D180" s="499"/>
      <c r="E180" s="499"/>
      <c r="F180" s="499"/>
      <c r="G180" s="499"/>
      <c r="H180" s="500"/>
    </row>
    <row r="181" spans="1:8" s="20" customFormat="1" ht="26.25" x14ac:dyDescent="0.2">
      <c r="A181" s="71"/>
      <c r="B181" s="72"/>
      <c r="C181" s="73"/>
      <c r="D181" s="72"/>
      <c r="E181" s="72"/>
      <c r="F181" s="72"/>
      <c r="G181" s="72"/>
      <c r="H181" s="74"/>
    </row>
    <row r="182" spans="1:8" s="16" customFormat="1" ht="21" x14ac:dyDescent="0.2">
      <c r="A182" s="75"/>
      <c r="B182" s="76" t="s">
        <v>130</v>
      </c>
      <c r="C182" s="333" t="s">
        <v>199</v>
      </c>
      <c r="D182" s="333"/>
      <c r="E182" s="77"/>
      <c r="F182" s="77"/>
      <c r="G182" s="77"/>
      <c r="H182" s="77"/>
    </row>
    <row r="183" spans="1:8" s="16" customFormat="1" ht="21" x14ac:dyDescent="0.2">
      <c r="A183" s="75"/>
      <c r="B183" s="77"/>
      <c r="C183" s="327" t="s">
        <v>200</v>
      </c>
      <c r="D183" s="327"/>
      <c r="E183" s="77"/>
      <c r="F183" s="77"/>
      <c r="G183" s="77"/>
      <c r="H183" s="77"/>
    </row>
    <row r="184" spans="1:8" s="16" customFormat="1" ht="21" x14ac:dyDescent="0.2">
      <c r="A184" s="75"/>
      <c r="B184" s="77"/>
      <c r="C184" s="327" t="s">
        <v>201</v>
      </c>
      <c r="D184" s="327"/>
      <c r="E184" s="77"/>
      <c r="F184" s="77"/>
      <c r="G184" s="77"/>
      <c r="H184" s="77"/>
    </row>
    <row r="185" spans="1:8" s="16" customFormat="1" ht="21" x14ac:dyDescent="0.2">
      <c r="A185" s="71"/>
      <c r="B185" s="72"/>
      <c r="C185" s="327"/>
      <c r="D185" s="327"/>
      <c r="E185" s="77"/>
      <c r="F185" s="77"/>
      <c r="G185" s="77"/>
      <c r="H185" s="72"/>
    </row>
    <row r="186" spans="1:8" s="16" customFormat="1" ht="26.25" x14ac:dyDescent="0.2">
      <c r="A186" s="324" t="str">
        <f>Абакан_юр!A171</f>
        <v>По соглашению сторон в качестве валюты платежа могут выступать украинские гривны, в этом случае курс следующий: 1 руб. = 0,5104 гривен</v>
      </c>
      <c r="B186" s="324"/>
      <c r="C186" s="324"/>
      <c r="D186" s="79"/>
      <c r="E186" s="79"/>
      <c r="F186" s="80"/>
      <c r="G186" s="328"/>
      <c r="H186" s="328"/>
    </row>
    <row r="187" spans="1:8" ht="26.25" x14ac:dyDescent="0.2">
      <c r="A187" s="324" t="str">
        <f>Абакан_юр!A172</f>
        <v>По соглашению сторон в качестве валюты платежа могут выступать дирхамы ОАЭ, в этом случае курс следующий: 1 руб. = 0,0434 дирхам</v>
      </c>
      <c r="B187" s="324"/>
      <c r="C187" s="324"/>
      <c r="D187" s="79"/>
      <c r="E187" s="79"/>
      <c r="F187" s="80"/>
      <c r="G187" s="82"/>
      <c r="H187" s="82"/>
    </row>
    <row r="188" spans="1:8" ht="26.25" x14ac:dyDescent="0.2">
      <c r="A188" s="324" t="str">
        <f>Абакан_юр!A173</f>
        <v>По соглашению сторон в качестве валюты платежа могут выступать доллары США, в этом случае курс следующий: 1 руб. = 0,0126 доллара</v>
      </c>
      <c r="B188" s="324"/>
      <c r="C188" s="324"/>
      <c r="D188" s="79"/>
      <c r="E188" s="79"/>
      <c r="F188" s="80"/>
      <c r="G188" s="82"/>
      <c r="H188" s="82"/>
    </row>
    <row r="189" spans="1:8" ht="26.25" x14ac:dyDescent="0.2">
      <c r="A189" s="324" t="str">
        <f>Абакан_юр!A174</f>
        <v>По соглашению сторон в качестве валюты платежа могут выступать евро, в этом случае курс следующий: 1 руб. = 0,0117 евро</v>
      </c>
      <c r="B189" s="324"/>
      <c r="C189" s="324"/>
      <c r="D189" s="79"/>
      <c r="E189" s="80"/>
      <c r="F189" s="80"/>
      <c r="G189" s="82"/>
      <c r="H189" s="82"/>
    </row>
    <row r="190" spans="1:8" ht="26.25" x14ac:dyDescent="0.2">
      <c r="A190" s="324" t="str">
        <f>Абакан_юр!A175</f>
        <v>По соглашению сторон в качестве валюты платежа могут выступать чешские кроны, в этом случае курс следующий: 1 руб. = 0,2914 крона</v>
      </c>
      <c r="B190" s="324"/>
      <c r="C190" s="324"/>
      <c r="D190" s="79"/>
      <c r="E190" s="80"/>
      <c r="F190" s="80"/>
      <c r="G190" s="82"/>
      <c r="H190" s="82"/>
    </row>
    <row r="191" spans="1:8" ht="26.25" x14ac:dyDescent="0.2">
      <c r="A191" s="324" t="str">
        <f>Абакан_юр!A176</f>
        <v>По соглашению сторон в качестве валюты платежа могут выступать киргизские сомы, в этом случае курс следующий: 1 руб. = 1,0988 сом</v>
      </c>
      <c r="B191" s="324"/>
      <c r="C191" s="324"/>
      <c r="D191" s="79"/>
      <c r="E191" s="79"/>
      <c r="F191" s="80"/>
      <c r="G191" s="82"/>
      <c r="H191" s="82"/>
    </row>
    <row r="192" spans="1:8" ht="26.25" x14ac:dyDescent="0.2">
      <c r="A192"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2" s="324"/>
      <c r="C192" s="324"/>
      <c r="D192" s="79"/>
      <c r="E192" s="79"/>
      <c r="F192" s="80"/>
      <c r="G192" s="82"/>
      <c r="H192" s="82"/>
    </row>
    <row r="193" spans="1:8" ht="26.25" customHeight="1" x14ac:dyDescent="0.2">
      <c r="A193" s="83"/>
      <c r="B193" s="83"/>
      <c r="C193" s="84"/>
      <c r="D193" s="85"/>
      <c r="E193" s="85"/>
      <c r="F193" s="86"/>
      <c r="G193" s="87"/>
      <c r="H193" s="87"/>
    </row>
    <row r="194" spans="1:8" ht="26.25" customHeight="1" x14ac:dyDescent="0.2">
      <c r="A194" s="325" t="s">
        <v>223</v>
      </c>
      <c r="B194" s="325"/>
      <c r="C194" s="325"/>
      <c r="D194" s="325"/>
      <c r="E194" s="325"/>
      <c r="F194" s="325"/>
      <c r="G194" s="325"/>
      <c r="H194" s="325"/>
    </row>
    <row r="195" spans="1:8" ht="26.25" customHeight="1" x14ac:dyDescent="0.2">
      <c r="A195" s="325" t="s">
        <v>224</v>
      </c>
      <c r="B195" s="325"/>
      <c r="C195" s="325"/>
      <c r="D195" s="325"/>
      <c r="E195" s="325"/>
      <c r="F195" s="325"/>
      <c r="G195" s="325"/>
      <c r="H195" s="325"/>
    </row>
    <row r="196" spans="1:8" ht="26.25" customHeight="1" x14ac:dyDescent="0.2">
      <c r="A196" s="83"/>
      <c r="B196" s="83"/>
      <c r="C196" s="84"/>
      <c r="D196" s="85"/>
      <c r="E196" s="85"/>
      <c r="F196" s="86"/>
      <c r="G196" s="87"/>
      <c r="H196" s="87"/>
    </row>
    <row r="197" spans="1:8" ht="26.25" customHeight="1" thickBot="1" x14ac:dyDescent="0.25">
      <c r="A197" s="326" t="s">
        <v>143</v>
      </c>
      <c r="B197" s="326"/>
      <c r="C197" s="326"/>
      <c r="D197" s="326"/>
      <c r="E197" s="326"/>
      <c r="F197" s="89"/>
      <c r="G197" s="81"/>
      <c r="H197" s="90"/>
    </row>
    <row r="198" spans="1:8" ht="26.25" customHeight="1" thickBot="1" x14ac:dyDescent="0.25">
      <c r="A198" s="312" t="s">
        <v>144</v>
      </c>
      <c r="B198" s="313"/>
      <c r="C198" s="313"/>
      <c r="D198" s="313"/>
      <c r="E198" s="314"/>
      <c r="F198" s="91"/>
      <c r="H198" s="92"/>
    </row>
    <row r="199" spans="1:8" ht="26.25" customHeight="1" thickBot="1" x14ac:dyDescent="0.25">
      <c r="A199" s="315" t="s">
        <v>145</v>
      </c>
      <c r="B199" s="316"/>
      <c r="C199" s="93" t="s">
        <v>146</v>
      </c>
      <c r="D199" s="316" t="s">
        <v>147</v>
      </c>
      <c r="E199" s="317"/>
      <c r="F199" s="94"/>
      <c r="G199" s="94"/>
      <c r="H199" s="94"/>
    </row>
    <row r="200" spans="1:8" ht="84" x14ac:dyDescent="0.2">
      <c r="A200" s="318" t="s">
        <v>148</v>
      </c>
      <c r="B200" s="319"/>
      <c r="C200" s="95" t="s">
        <v>149</v>
      </c>
      <c r="D200" s="320" t="s">
        <v>150</v>
      </c>
      <c r="E200" s="321"/>
      <c r="F200" s="94"/>
      <c r="G200" s="94"/>
      <c r="H200" s="94"/>
    </row>
    <row r="201" spans="1:8" ht="21" x14ac:dyDescent="0.2">
      <c r="A201" s="322" t="s">
        <v>151</v>
      </c>
      <c r="B201" s="323"/>
      <c r="C201" s="96" t="s">
        <v>152</v>
      </c>
      <c r="D201" s="310" t="s">
        <v>153</v>
      </c>
      <c r="E201" s="311"/>
      <c r="F201" s="94"/>
      <c r="G201" s="94"/>
      <c r="H201" s="94"/>
    </row>
    <row r="202" spans="1:8" ht="63.75" thickBot="1" x14ac:dyDescent="0.25">
      <c r="A202" s="474" t="s">
        <v>154</v>
      </c>
      <c r="B202" s="475"/>
      <c r="C202" s="111" t="s">
        <v>155</v>
      </c>
      <c r="D202" s="476" t="s">
        <v>153</v>
      </c>
      <c r="E202" s="477"/>
      <c r="F202" s="94"/>
      <c r="G202" s="94"/>
      <c r="H202" s="94"/>
    </row>
    <row r="203" spans="1:8" ht="42" x14ac:dyDescent="0.2">
      <c r="A203" s="322" t="s">
        <v>157</v>
      </c>
      <c r="B203" s="323"/>
      <c r="C203" s="110" t="s">
        <v>158</v>
      </c>
      <c r="D203" s="323" t="s">
        <v>153</v>
      </c>
      <c r="E203" s="473"/>
      <c r="F203" s="91"/>
      <c r="G203" s="91"/>
      <c r="H203" s="91"/>
    </row>
    <row r="204" spans="1:8" ht="36.75" customHeight="1" x14ac:dyDescent="0.2">
      <c r="A204" s="322" t="s">
        <v>159</v>
      </c>
      <c r="B204" s="323"/>
      <c r="C204" s="96" t="s">
        <v>160</v>
      </c>
      <c r="D204" s="310" t="s">
        <v>153</v>
      </c>
      <c r="E204" s="311"/>
      <c r="F204" s="86"/>
      <c r="G204" s="87"/>
      <c r="H204" s="87"/>
    </row>
    <row r="205" spans="1:8" ht="50.1" customHeight="1" x14ac:dyDescent="0.2">
      <c r="A205" s="307" t="s">
        <v>225</v>
      </c>
      <c r="B205" s="307"/>
      <c r="C205" s="307"/>
      <c r="D205" s="307"/>
      <c r="E205" s="307"/>
      <c r="F205" s="307"/>
      <c r="G205" s="307"/>
      <c r="H205" s="307"/>
    </row>
    <row r="206" spans="1:8" ht="88.5" customHeight="1" x14ac:dyDescent="0.2">
      <c r="A206" s="307" t="s">
        <v>226</v>
      </c>
      <c r="B206" s="307"/>
      <c r="C206" s="307"/>
      <c r="D206" s="307"/>
      <c r="E206" s="307"/>
      <c r="F206" s="307"/>
      <c r="G206" s="307"/>
      <c r="H206" s="307"/>
    </row>
    <row r="207" spans="1:8" ht="177.75" customHeight="1" x14ac:dyDescent="0.2">
      <c r="A207"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5"/>
      <c r="C207" s="325"/>
      <c r="D207" s="325"/>
      <c r="E207" s="325"/>
      <c r="F207" s="325"/>
      <c r="G207" s="325"/>
      <c r="H207" s="325"/>
    </row>
    <row r="208" spans="1:8" ht="78.75" customHeight="1" x14ac:dyDescent="0.2">
      <c r="A208" s="325" t="s">
        <v>164</v>
      </c>
      <c r="B208" s="325"/>
      <c r="C208" s="325"/>
      <c r="D208" s="325"/>
      <c r="E208" s="325"/>
      <c r="F208" s="325"/>
      <c r="G208" s="325"/>
      <c r="H208" s="325"/>
    </row>
    <row r="209" spans="1:8" ht="116.25" customHeight="1" x14ac:dyDescent="0.2">
      <c r="A209" s="307" t="s">
        <v>165</v>
      </c>
      <c r="B209" s="307"/>
      <c r="C209" s="307"/>
      <c r="D209" s="307"/>
      <c r="E209" s="307"/>
      <c r="F209" s="307"/>
      <c r="G209" s="307"/>
      <c r="H209" s="307"/>
    </row>
    <row r="210" spans="1:8" s="72" customFormat="1" ht="125.25" customHeight="1" x14ac:dyDescent="0.2">
      <c r="A210" s="71"/>
      <c r="C210" s="73"/>
      <c r="H210" s="74"/>
    </row>
    <row r="211" spans="1:8" s="88" customFormat="1" ht="222.75" customHeight="1" x14ac:dyDescent="0.2">
      <c r="A211" s="325" t="s">
        <v>166</v>
      </c>
      <c r="B211" s="325"/>
      <c r="C211" s="325"/>
      <c r="D211" s="325"/>
      <c r="E211" s="325"/>
      <c r="F211" s="325"/>
      <c r="G211" s="325"/>
      <c r="H211" s="325"/>
    </row>
    <row r="212" spans="1:8" ht="24.95" customHeight="1" x14ac:dyDescent="0.2"/>
    <row r="214" spans="1:8" ht="197.25" customHeight="1" x14ac:dyDescent="0.2"/>
    <row r="215" spans="1:8" ht="72.75" customHeight="1" x14ac:dyDescent="0.2"/>
    <row r="218" spans="1:8" s="97" customFormat="1" ht="114.75" customHeight="1" x14ac:dyDescent="0.2">
      <c r="A218" s="71"/>
      <c r="B218" s="72"/>
      <c r="C218" s="73"/>
      <c r="D218" s="72"/>
      <c r="E218" s="72"/>
      <c r="F218" s="72"/>
      <c r="G218" s="72"/>
      <c r="H218" s="74"/>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C101"/>
    <mergeCell ref="D101:H101"/>
    <mergeCell ref="A96:B96"/>
    <mergeCell ref="D96:H96"/>
    <mergeCell ref="A97:B97"/>
    <mergeCell ref="D97:H97"/>
    <mergeCell ref="A98:B98"/>
    <mergeCell ref="D98:H98"/>
    <mergeCell ref="D102:H102"/>
    <mergeCell ref="A103:B103"/>
    <mergeCell ref="C103:C111"/>
    <mergeCell ref="D103:H103"/>
    <mergeCell ref="A104:B104"/>
    <mergeCell ref="D104:H104"/>
    <mergeCell ref="A105:B105"/>
    <mergeCell ref="D105:H105"/>
    <mergeCell ref="A106:B106"/>
    <mergeCell ref="D106:H106"/>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C169:C173"/>
    <mergeCell ref="D169:H169"/>
    <mergeCell ref="A170:B170"/>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99:B199"/>
    <mergeCell ref="D199:E199"/>
    <mergeCell ref="A200:B200"/>
    <mergeCell ref="D200:E200"/>
    <mergeCell ref="A201:B201"/>
    <mergeCell ref="D201:E201"/>
    <mergeCell ref="A191:C191"/>
    <mergeCell ref="A192:C192"/>
    <mergeCell ref="A194:H194"/>
    <mergeCell ref="A195:H195"/>
    <mergeCell ref="A197:E197"/>
    <mergeCell ref="A198:E198"/>
    <mergeCell ref="A205:H205"/>
    <mergeCell ref="A206:H206"/>
    <mergeCell ref="A207:H207"/>
    <mergeCell ref="A208:H208"/>
    <mergeCell ref="A209:H209"/>
    <mergeCell ref="A211:E211"/>
    <mergeCell ref="F211:H211"/>
    <mergeCell ref="A202:B202"/>
    <mergeCell ref="D202:E202"/>
    <mergeCell ref="A203:B203"/>
    <mergeCell ref="D203:E203"/>
    <mergeCell ref="A204:B204"/>
    <mergeCell ref="D204:E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70"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60">
        <f>F7*1.2</f>
        <v>9000</v>
      </c>
      <c r="E7" s="361">
        <f>F7*1.1</f>
        <v>8250</v>
      </c>
      <c r="F7" s="361">
        <v>7500</v>
      </c>
      <c r="G7" s="361">
        <f>F7*0.75</f>
        <v>5625</v>
      </c>
      <c r="H7" s="362">
        <f>F7*0.5</f>
        <v>3750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436">
        <f>F12*1.2</f>
        <v>11923.199999999999</v>
      </c>
      <c r="E12" s="361">
        <f>F12*1.1</f>
        <v>10929.6</v>
      </c>
      <c r="F12" s="361">
        <v>9936</v>
      </c>
      <c r="G12" s="361">
        <f>F12*0.75</f>
        <v>7452</v>
      </c>
      <c r="H12" s="362">
        <f>F12*0.5</f>
        <v>4968</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1224</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"2ГИС.ОРЕНБУРГ"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506">
        <v>360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60">
        <f>F27*1.2</f>
        <v>12600</v>
      </c>
      <c r="E27" s="361">
        <f>F27*1.1</f>
        <v>11550.000000000002</v>
      </c>
      <c r="F27" s="361">
        <v>10500</v>
      </c>
      <c r="G27" s="361">
        <f>F27*0.75</f>
        <v>7875</v>
      </c>
      <c r="H27" s="362">
        <f>F27*0.5</f>
        <v>5250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436">
        <f>F32*1.2</f>
        <v>16704</v>
      </c>
      <c r="E32" s="361">
        <f>F32*1.1</f>
        <v>15312.000000000002</v>
      </c>
      <c r="F32" s="361">
        <v>13920</v>
      </c>
      <c r="G32" s="361">
        <f>F32*0.75</f>
        <v>10440</v>
      </c>
      <c r="H32" s="362">
        <f>F32*0.5</f>
        <v>6960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1800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"2ГИС.ОРЕНБУРГ"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424">
        <v>504</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515">
        <f>F48*1.2</f>
        <v>5400</v>
      </c>
      <c r="E48" s="515">
        <f>F48*1.1</f>
        <v>4950</v>
      </c>
      <c r="F48" s="515">
        <v>4500</v>
      </c>
      <c r="G48" s="515">
        <f>F48*0.75</f>
        <v>3375</v>
      </c>
      <c r="H48" s="515">
        <f>F48*0.5</f>
        <v>2250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458">
        <v>300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60">
        <f>F55*1.2</f>
        <v>10800</v>
      </c>
      <c r="E55" s="361">
        <f>F55*1.1</f>
        <v>9900</v>
      </c>
      <c r="F55" s="361">
        <v>9000</v>
      </c>
      <c r="G55" s="361">
        <f>F55*0.75</f>
        <v>6750</v>
      </c>
      <c r="H55" s="362">
        <f>F55*0.5</f>
        <v>4500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436">
        <f>F61*1.2</f>
        <v>14313.6</v>
      </c>
      <c r="E61" s="361">
        <f>F61*1.1</f>
        <v>13120.800000000001</v>
      </c>
      <c r="F61" s="361">
        <v>11928</v>
      </c>
      <c r="G61" s="361">
        <f>F61*0.75</f>
        <v>8946</v>
      </c>
      <c r="H61" s="362">
        <f>F61*0.5</f>
        <v>5964</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506">
        <v>360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1800 до 36000</v>
      </c>
      <c r="E71" s="399"/>
      <c r="F71" s="399"/>
      <c r="G71" s="399"/>
      <c r="H71" s="400"/>
    </row>
    <row r="72" spans="1:8" ht="37.5" customHeight="1" x14ac:dyDescent="0.2">
      <c r="A72" s="408" t="s">
        <v>39</v>
      </c>
      <c r="B72" s="409"/>
      <c r="C72" s="505"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411">
        <v>1800</v>
      </c>
      <c r="E72" s="412"/>
      <c r="F72" s="412"/>
      <c r="G72" s="412"/>
      <c r="H72" s="413"/>
    </row>
    <row r="73" spans="1:8" ht="37.5" customHeight="1" x14ac:dyDescent="0.2">
      <c r="A73" s="396" t="s">
        <v>40</v>
      </c>
      <c r="B73" s="397"/>
      <c r="C73" s="410"/>
      <c r="D73" s="337">
        <v>3600</v>
      </c>
      <c r="E73" s="338"/>
      <c r="F73" s="338"/>
      <c r="G73" s="338"/>
      <c r="H73" s="339"/>
    </row>
    <row r="74" spans="1:8" ht="37.5" customHeight="1" x14ac:dyDescent="0.2">
      <c r="A74" s="396" t="s">
        <v>41</v>
      </c>
      <c r="B74" s="397"/>
      <c r="C74" s="410"/>
      <c r="D74" s="337">
        <v>5400</v>
      </c>
      <c r="E74" s="338"/>
      <c r="F74" s="338"/>
      <c r="G74" s="338"/>
      <c r="H74" s="339"/>
    </row>
    <row r="75" spans="1:8" ht="37.5" customHeight="1" x14ac:dyDescent="0.2">
      <c r="A75" s="396" t="s">
        <v>42</v>
      </c>
      <c r="B75" s="397"/>
      <c r="C75" s="410"/>
      <c r="D75" s="337">
        <v>7200</v>
      </c>
      <c r="E75" s="338"/>
      <c r="F75" s="338"/>
      <c r="G75" s="338"/>
      <c r="H75" s="339"/>
    </row>
    <row r="76" spans="1:8" ht="37.5" customHeight="1" x14ac:dyDescent="0.2">
      <c r="A76" s="396" t="s">
        <v>43</v>
      </c>
      <c r="B76" s="397"/>
      <c r="C76" s="410"/>
      <c r="D76" s="337">
        <v>9000</v>
      </c>
      <c r="E76" s="338"/>
      <c r="F76" s="338"/>
      <c r="G76" s="338"/>
      <c r="H76" s="339"/>
    </row>
    <row r="77" spans="1:8" ht="37.5" customHeight="1" x14ac:dyDescent="0.2">
      <c r="A77" s="396" t="s">
        <v>44</v>
      </c>
      <c r="B77" s="397"/>
      <c r="C77" s="410"/>
      <c r="D77" s="337">
        <v>10800</v>
      </c>
      <c r="E77" s="338"/>
      <c r="F77" s="338"/>
      <c r="G77" s="338"/>
      <c r="H77" s="339"/>
    </row>
    <row r="78" spans="1:8" ht="37.5" customHeight="1" x14ac:dyDescent="0.2">
      <c r="A78" s="396" t="s">
        <v>45</v>
      </c>
      <c r="B78" s="397"/>
      <c r="C78" s="410"/>
      <c r="D78" s="337">
        <v>12600</v>
      </c>
      <c r="E78" s="338"/>
      <c r="F78" s="338"/>
      <c r="G78" s="338"/>
      <c r="H78" s="339"/>
    </row>
    <row r="79" spans="1:8" ht="37.5" customHeight="1" x14ac:dyDescent="0.2">
      <c r="A79" s="396" t="s">
        <v>46</v>
      </c>
      <c r="B79" s="397"/>
      <c r="C79" s="410"/>
      <c r="D79" s="337">
        <v>14400</v>
      </c>
      <c r="E79" s="338"/>
      <c r="F79" s="338"/>
      <c r="G79" s="338"/>
      <c r="H79" s="339"/>
    </row>
    <row r="80" spans="1:8" ht="37.5" customHeight="1" x14ac:dyDescent="0.2">
      <c r="A80" s="396" t="s">
        <v>47</v>
      </c>
      <c r="B80" s="397"/>
      <c r="C80" s="410"/>
      <c r="D80" s="337">
        <v>16200</v>
      </c>
      <c r="E80" s="338"/>
      <c r="F80" s="338"/>
      <c r="G80" s="338"/>
      <c r="H80" s="339"/>
    </row>
    <row r="81" spans="1:8" ht="37.5" customHeight="1" x14ac:dyDescent="0.2">
      <c r="A81" s="396" t="s">
        <v>48</v>
      </c>
      <c r="B81" s="397"/>
      <c r="C81" s="410"/>
      <c r="D81" s="337">
        <v>18000</v>
      </c>
      <c r="E81" s="338"/>
      <c r="F81" s="338"/>
      <c r="G81" s="338"/>
      <c r="H81" s="339"/>
    </row>
    <row r="82" spans="1:8" ht="37.5" customHeight="1" x14ac:dyDescent="0.2">
      <c r="A82" s="396" t="s">
        <v>49</v>
      </c>
      <c r="B82" s="397"/>
      <c r="C82" s="410"/>
      <c r="D82" s="337">
        <v>19800</v>
      </c>
      <c r="E82" s="338"/>
      <c r="F82" s="338"/>
      <c r="G82" s="338"/>
      <c r="H82" s="339"/>
    </row>
    <row r="83" spans="1:8" ht="37.5" customHeight="1" x14ac:dyDescent="0.2">
      <c r="A83" s="396" t="s">
        <v>50</v>
      </c>
      <c r="B83" s="397"/>
      <c r="C83" s="410"/>
      <c r="D83" s="337">
        <v>21600</v>
      </c>
      <c r="E83" s="338"/>
      <c r="F83" s="338"/>
      <c r="G83" s="338"/>
      <c r="H83" s="339"/>
    </row>
    <row r="84" spans="1:8" ht="37.5" customHeight="1" x14ac:dyDescent="0.2">
      <c r="A84" s="396" t="s">
        <v>51</v>
      </c>
      <c r="B84" s="397"/>
      <c r="C84" s="410"/>
      <c r="D84" s="337">
        <v>23400</v>
      </c>
      <c r="E84" s="338"/>
      <c r="F84" s="338"/>
      <c r="G84" s="338"/>
      <c r="H84" s="339"/>
    </row>
    <row r="85" spans="1:8" ht="37.5" customHeight="1" x14ac:dyDescent="0.2">
      <c r="A85" s="396" t="s">
        <v>52</v>
      </c>
      <c r="B85" s="397"/>
      <c r="C85" s="410"/>
      <c r="D85" s="337">
        <v>25200</v>
      </c>
      <c r="E85" s="338"/>
      <c r="F85" s="338"/>
      <c r="G85" s="338"/>
      <c r="H85" s="339"/>
    </row>
    <row r="86" spans="1:8" ht="37.5" customHeight="1" x14ac:dyDescent="0.2">
      <c r="A86" s="396" t="s">
        <v>53</v>
      </c>
      <c r="B86" s="397"/>
      <c r="C86" s="410"/>
      <c r="D86" s="337">
        <v>27000</v>
      </c>
      <c r="E86" s="338"/>
      <c r="F86" s="338"/>
      <c r="G86" s="338"/>
      <c r="H86" s="339"/>
    </row>
    <row r="87" spans="1:8" ht="37.5" customHeight="1" x14ac:dyDescent="0.2">
      <c r="A87" s="396" t="s">
        <v>54</v>
      </c>
      <c r="B87" s="397"/>
      <c r="C87" s="410"/>
      <c r="D87" s="337">
        <v>28800</v>
      </c>
      <c r="E87" s="338"/>
      <c r="F87" s="338"/>
      <c r="G87" s="338"/>
      <c r="H87" s="339"/>
    </row>
    <row r="88" spans="1:8" ht="37.5" customHeight="1" x14ac:dyDescent="0.2">
      <c r="A88" s="396" t="s">
        <v>55</v>
      </c>
      <c r="B88" s="397"/>
      <c r="C88" s="410"/>
      <c r="D88" s="337">
        <v>30600</v>
      </c>
      <c r="E88" s="338"/>
      <c r="F88" s="338"/>
      <c r="G88" s="338"/>
      <c r="H88" s="339"/>
    </row>
    <row r="89" spans="1:8" ht="37.5" customHeight="1" x14ac:dyDescent="0.2">
      <c r="A89" s="396" t="s">
        <v>56</v>
      </c>
      <c r="B89" s="397"/>
      <c r="C89" s="410"/>
      <c r="D89" s="337">
        <v>32400</v>
      </c>
      <c r="E89" s="338"/>
      <c r="F89" s="338"/>
      <c r="G89" s="338"/>
      <c r="H89" s="339"/>
    </row>
    <row r="90" spans="1:8" ht="37.5" customHeight="1" x14ac:dyDescent="0.2">
      <c r="A90" s="396" t="s">
        <v>57</v>
      </c>
      <c r="B90" s="397"/>
      <c r="C90" s="410"/>
      <c r="D90" s="337">
        <v>34200</v>
      </c>
      <c r="E90" s="338"/>
      <c r="F90" s="338"/>
      <c r="G90" s="338"/>
      <c r="H90" s="339"/>
    </row>
    <row r="91" spans="1:8" ht="37.5" customHeight="1" x14ac:dyDescent="0.2">
      <c r="A91" s="396" t="s">
        <v>58</v>
      </c>
      <c r="B91" s="397"/>
      <c r="C91" s="410"/>
      <c r="D91" s="337">
        <v>36000</v>
      </c>
      <c r="E91" s="338"/>
      <c r="F91" s="338"/>
      <c r="G91" s="338"/>
      <c r="H91" s="339"/>
    </row>
    <row r="92" spans="1:8" ht="37.5" customHeight="1" x14ac:dyDescent="0.2">
      <c r="A92" s="396" t="s">
        <v>178</v>
      </c>
      <c r="B92" s="397"/>
      <c r="C92" s="410"/>
      <c r="D92" s="337">
        <v>37800</v>
      </c>
      <c r="E92" s="338"/>
      <c r="F92" s="338"/>
      <c r="G92" s="338"/>
      <c r="H92" s="339"/>
    </row>
    <row r="93" spans="1:8" ht="37.5" customHeight="1" x14ac:dyDescent="0.2">
      <c r="A93" s="396" t="s">
        <v>179</v>
      </c>
      <c r="B93" s="397"/>
      <c r="C93" s="410"/>
      <c r="D93" s="337">
        <v>39600</v>
      </c>
      <c r="E93" s="338"/>
      <c r="F93" s="338"/>
      <c r="G93" s="338"/>
      <c r="H93" s="339"/>
    </row>
    <row r="94" spans="1:8" ht="37.5" customHeight="1" x14ac:dyDescent="0.2">
      <c r="A94" s="396" t="s">
        <v>180</v>
      </c>
      <c r="B94" s="397"/>
      <c r="C94" s="410"/>
      <c r="D94" s="337">
        <v>41400</v>
      </c>
      <c r="E94" s="338"/>
      <c r="F94" s="338"/>
      <c r="G94" s="338"/>
      <c r="H94" s="339"/>
    </row>
    <row r="95" spans="1:8" ht="37.5" customHeight="1" x14ac:dyDescent="0.2">
      <c r="A95" s="396" t="s">
        <v>181</v>
      </c>
      <c r="B95" s="397"/>
      <c r="C95" s="410"/>
      <c r="D95" s="337">
        <v>43200</v>
      </c>
      <c r="E95" s="338"/>
      <c r="F95" s="338"/>
      <c r="G95" s="338"/>
      <c r="H95" s="339"/>
    </row>
    <row r="96" spans="1:8" ht="37.5" customHeight="1" thickBot="1" x14ac:dyDescent="0.25">
      <c r="A96" s="396" t="s">
        <v>182</v>
      </c>
      <c r="B96" s="397"/>
      <c r="C96" s="647"/>
      <c r="D96" s="337">
        <v>45000</v>
      </c>
      <c r="E96" s="338"/>
      <c r="F96" s="338"/>
      <c r="G96" s="338"/>
      <c r="H96" s="339"/>
    </row>
    <row r="97" spans="1:8" ht="50.1" customHeight="1" thickBot="1" x14ac:dyDescent="0.25">
      <c r="A97" s="386" t="s">
        <v>59</v>
      </c>
      <c r="B97" s="387"/>
      <c r="C97" s="387"/>
      <c r="D97" s="398" t="e">
        <f>"от "&amp;MIN(D98:D109)&amp;" до "&amp;MAX(D98:D109)</f>
        <v>#REF!</v>
      </c>
      <c r="E97" s="399"/>
      <c r="F97" s="399"/>
      <c r="G97" s="399"/>
      <c r="H97" s="400"/>
    </row>
    <row r="98" spans="1:8" ht="151.5" x14ac:dyDescent="0.2">
      <c r="A98" s="176" t="s">
        <v>613</v>
      </c>
      <c r="B98" s="63" t="s">
        <v>194</v>
      </c>
      <c r="C98"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401">
        <v>1200</v>
      </c>
      <c r="E98" s="401"/>
      <c r="F98" s="401"/>
      <c r="G98" s="401"/>
      <c r="H98" s="402"/>
    </row>
    <row r="99" spans="1:8" ht="151.5" x14ac:dyDescent="0.2">
      <c r="A99" s="268" t="s">
        <v>614</v>
      </c>
      <c r="B99" s="63" t="s">
        <v>13</v>
      </c>
      <c r="C99" s="578"/>
      <c r="D99" s="401" t="e">
        <v>#REF!</v>
      </c>
      <c r="E99" s="401"/>
      <c r="F99" s="401"/>
      <c r="G99" s="401"/>
      <c r="H99" s="402"/>
    </row>
    <row r="100" spans="1:8" ht="151.5" x14ac:dyDescent="0.2">
      <c r="A100" s="62" t="s">
        <v>60</v>
      </c>
      <c r="B100" s="63" t="s">
        <v>13</v>
      </c>
      <c r="C100" s="435"/>
      <c r="D100" s="401">
        <v>1200</v>
      </c>
      <c r="E100" s="401"/>
      <c r="F100" s="401"/>
      <c r="G100" s="401"/>
      <c r="H100" s="402"/>
    </row>
    <row r="101" spans="1:8" ht="37.5" customHeight="1" x14ac:dyDescent="0.2">
      <c r="A101" s="356" t="s">
        <v>61</v>
      </c>
      <c r="B101" s="395"/>
      <c r="C101" s="40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368">
        <v>510</v>
      </c>
      <c r="E101" s="368"/>
      <c r="F101" s="368"/>
      <c r="G101" s="368"/>
      <c r="H101" s="369"/>
    </row>
    <row r="102" spans="1:8" ht="37.5" customHeight="1" x14ac:dyDescent="0.2">
      <c r="A102" s="356" t="s">
        <v>62</v>
      </c>
      <c r="B102" s="395"/>
      <c r="C102" s="404"/>
      <c r="D102" s="368">
        <v>3000</v>
      </c>
      <c r="E102" s="368"/>
      <c r="F102" s="368"/>
      <c r="G102" s="368"/>
      <c r="H102" s="369"/>
    </row>
    <row r="103" spans="1:8" ht="37.5" customHeight="1" x14ac:dyDescent="0.2">
      <c r="A103" s="356" t="s">
        <v>63</v>
      </c>
      <c r="B103" s="395"/>
      <c r="C103" s="404"/>
      <c r="D103" s="368">
        <v>1008</v>
      </c>
      <c r="E103" s="368"/>
      <c r="F103" s="368"/>
      <c r="G103" s="368"/>
      <c r="H103" s="369"/>
    </row>
    <row r="104" spans="1:8" ht="37.5" customHeight="1" x14ac:dyDescent="0.2">
      <c r="A104" s="335" t="s">
        <v>64</v>
      </c>
      <c r="B104" s="336"/>
      <c r="C104" s="404"/>
      <c r="D104" s="368">
        <v>2016</v>
      </c>
      <c r="E104" s="368"/>
      <c r="F104" s="368"/>
      <c r="G104" s="368"/>
      <c r="H104" s="369"/>
    </row>
    <row r="105" spans="1:8" ht="37.5" customHeight="1" x14ac:dyDescent="0.2">
      <c r="A105" s="356" t="s">
        <v>65</v>
      </c>
      <c r="B105" s="395"/>
      <c r="C105" s="404"/>
      <c r="D105" s="368">
        <v>324</v>
      </c>
      <c r="E105" s="368"/>
      <c r="F105" s="368"/>
      <c r="G105" s="368"/>
      <c r="H105" s="369"/>
    </row>
    <row r="106" spans="1:8" ht="37.5" customHeight="1" x14ac:dyDescent="0.2">
      <c r="A106" s="356" t="s">
        <v>66</v>
      </c>
      <c r="B106" s="395"/>
      <c r="C106" s="404"/>
      <c r="D106" s="368">
        <v>324</v>
      </c>
      <c r="E106" s="368"/>
      <c r="F106" s="368"/>
      <c r="G106" s="368"/>
      <c r="H106" s="369"/>
    </row>
    <row r="107" spans="1:8" ht="37.5" customHeight="1" x14ac:dyDescent="0.2">
      <c r="A107" s="356" t="s">
        <v>67</v>
      </c>
      <c r="B107" s="395"/>
      <c r="C107" s="404"/>
      <c r="D107" s="368">
        <v>612</v>
      </c>
      <c r="E107" s="368"/>
      <c r="F107" s="368"/>
      <c r="G107" s="368"/>
      <c r="H107" s="369"/>
    </row>
    <row r="108" spans="1:8" ht="37.5" customHeight="1" x14ac:dyDescent="0.2">
      <c r="A108" s="356" t="s">
        <v>68</v>
      </c>
      <c r="B108" s="395"/>
      <c r="C108" s="404"/>
      <c r="D108" s="368">
        <v>900</v>
      </c>
      <c r="E108" s="368"/>
      <c r="F108" s="368"/>
      <c r="G108" s="368"/>
      <c r="H108" s="369"/>
    </row>
    <row r="109" spans="1:8" ht="37.5" customHeight="1" thickBot="1" x14ac:dyDescent="0.25">
      <c r="A109" s="406" t="s">
        <v>69</v>
      </c>
      <c r="B109" s="407"/>
      <c r="C109" s="405"/>
      <c r="D109" s="393">
        <v>2520</v>
      </c>
      <c r="E109" s="393"/>
      <c r="F109" s="393"/>
      <c r="G109" s="393"/>
      <c r="H109" s="394"/>
    </row>
    <row r="110" spans="1:8" s="16" customFormat="1" ht="117.75" customHeight="1" thickBot="1" x14ac:dyDescent="0.25">
      <c r="A110" s="501" t="s">
        <v>71</v>
      </c>
      <c r="B110" s="502"/>
      <c r="C110"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354">
        <v>30</v>
      </c>
      <c r="E110" s="354"/>
      <c r="F110" s="354"/>
      <c r="G110" s="354"/>
      <c r="H110" s="355"/>
    </row>
    <row r="111" spans="1:8" ht="50.1" customHeight="1" thickBot="1" x14ac:dyDescent="0.25">
      <c r="A111" s="341" t="s">
        <v>72</v>
      </c>
      <c r="B111" s="342"/>
      <c r="C111" s="21"/>
      <c r="D111" s="343" t="e">
        <f>"от "&amp;MIN(D113,D133:H134,#REF!,D135:H149)&amp;" до "&amp;MAX(D113,D133:H134,#REF!,D135:H149)</f>
        <v>#REF!</v>
      </c>
      <c r="E111" s="343"/>
      <c r="F111" s="343"/>
      <c r="G111" s="343"/>
      <c r="H111" s="344"/>
    </row>
    <row r="112" spans="1:8" ht="21.75" thickBot="1" x14ac:dyDescent="0.25">
      <c r="A112" s="497"/>
      <c r="B112" s="498"/>
      <c r="C112" s="60"/>
      <c r="D112" s="499"/>
      <c r="E112" s="499"/>
      <c r="F112" s="499"/>
      <c r="G112" s="499"/>
      <c r="H112" s="500"/>
    </row>
    <row r="113" spans="1:8" ht="53.25" customHeight="1" thickBot="1" x14ac:dyDescent="0.25">
      <c r="A113" s="374" t="s">
        <v>73</v>
      </c>
      <c r="B113" s="375"/>
      <c r="C113"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379">
        <v>3600</v>
      </c>
      <c r="E113" s="379"/>
      <c r="F113" s="379"/>
      <c r="G113" s="379"/>
      <c r="H113" s="380"/>
    </row>
    <row r="114" spans="1:8" ht="53.25" customHeight="1" thickBot="1" x14ac:dyDescent="0.25">
      <c r="A114" s="381" t="s">
        <v>74</v>
      </c>
      <c r="B114" s="382"/>
      <c r="C114" s="377"/>
      <c r="D114" s="383" t="s">
        <v>75</v>
      </c>
      <c r="E114" s="384"/>
      <c r="F114" s="384"/>
      <c r="G114" s="384"/>
      <c r="H114" s="385"/>
    </row>
    <row r="115" spans="1:8" ht="53.25" customHeight="1" x14ac:dyDescent="0.2">
      <c r="A115" s="363" t="s">
        <v>76</v>
      </c>
      <c r="B115" s="364"/>
      <c r="C115" s="377"/>
      <c r="D115" s="368">
        <f>D113/4</f>
        <v>900</v>
      </c>
      <c r="E115" s="368"/>
      <c r="F115" s="368"/>
      <c r="G115" s="368"/>
      <c r="H115" s="369"/>
    </row>
    <row r="116" spans="1:8" ht="53.25" customHeight="1" x14ac:dyDescent="0.2">
      <c r="A116" s="363" t="s">
        <v>77</v>
      </c>
      <c r="B116" s="364"/>
      <c r="C116" s="377"/>
      <c r="D116" s="368">
        <f>D113/5</f>
        <v>720</v>
      </c>
      <c r="E116" s="368"/>
      <c r="F116" s="368"/>
      <c r="G116" s="368"/>
      <c r="H116" s="369"/>
    </row>
    <row r="117" spans="1:8" ht="53.25" customHeight="1" x14ac:dyDescent="0.2">
      <c r="A117" s="363" t="s">
        <v>78</v>
      </c>
      <c r="B117" s="364"/>
      <c r="C117" s="377"/>
      <c r="D117" s="368">
        <f>D113/6</f>
        <v>600</v>
      </c>
      <c r="E117" s="368"/>
      <c r="F117" s="368"/>
      <c r="G117" s="368"/>
      <c r="H117" s="369"/>
    </row>
    <row r="118" spans="1:8" ht="53.25" customHeight="1" x14ac:dyDescent="0.2">
      <c r="A118" s="363" t="s">
        <v>79</v>
      </c>
      <c r="B118" s="364"/>
      <c r="C118" s="377"/>
      <c r="D118" s="368">
        <f>D113/7</f>
        <v>514.28571428571433</v>
      </c>
      <c r="E118" s="368"/>
      <c r="F118" s="368"/>
      <c r="G118" s="368"/>
      <c r="H118" s="369"/>
    </row>
    <row r="119" spans="1:8" ht="53.25" customHeight="1" x14ac:dyDescent="0.2">
      <c r="A119" s="363" t="s">
        <v>80</v>
      </c>
      <c r="B119" s="364"/>
      <c r="C119" s="377"/>
      <c r="D119" s="368">
        <f>D113/8</f>
        <v>450</v>
      </c>
      <c r="E119" s="368"/>
      <c r="F119" s="368"/>
      <c r="G119" s="368"/>
      <c r="H119" s="369"/>
    </row>
    <row r="120" spans="1:8" ht="53.25" customHeight="1" x14ac:dyDescent="0.2">
      <c r="A120" s="363" t="s">
        <v>81</v>
      </c>
      <c r="B120" s="364"/>
      <c r="C120" s="377"/>
      <c r="D120" s="368">
        <f>D113/9</f>
        <v>400</v>
      </c>
      <c r="E120" s="368"/>
      <c r="F120" s="368"/>
      <c r="G120" s="368"/>
      <c r="H120" s="369"/>
    </row>
    <row r="121" spans="1:8" ht="53.25" customHeight="1" x14ac:dyDescent="0.2">
      <c r="A121" s="363" t="s">
        <v>82</v>
      </c>
      <c r="B121" s="364"/>
      <c r="C121" s="377"/>
      <c r="D121" s="368">
        <f>D113/10</f>
        <v>360</v>
      </c>
      <c r="E121" s="368"/>
      <c r="F121" s="368"/>
      <c r="G121" s="368"/>
      <c r="H121" s="369"/>
    </row>
    <row r="122" spans="1:8" ht="53.25" customHeight="1" thickBot="1" x14ac:dyDescent="0.25">
      <c r="A122" s="374" t="s">
        <v>83</v>
      </c>
      <c r="B122" s="375"/>
      <c r="C122" s="377"/>
      <c r="D122" s="379">
        <v>7200</v>
      </c>
      <c r="E122" s="379"/>
      <c r="F122" s="379"/>
      <c r="G122" s="379"/>
      <c r="H122" s="380"/>
    </row>
    <row r="123" spans="1:8" ht="53.25" customHeight="1" thickBot="1" x14ac:dyDescent="0.25">
      <c r="A123" s="381" t="s">
        <v>74</v>
      </c>
      <c r="B123" s="382"/>
      <c r="C123" s="377"/>
      <c r="D123" s="383" t="s">
        <v>75</v>
      </c>
      <c r="E123" s="384"/>
      <c r="F123" s="384"/>
      <c r="G123" s="384"/>
      <c r="H123" s="385"/>
    </row>
    <row r="124" spans="1:8" ht="53.25" customHeight="1" x14ac:dyDescent="0.2">
      <c r="A124" s="363" t="s">
        <v>76</v>
      </c>
      <c r="B124" s="364"/>
      <c r="C124" s="377"/>
      <c r="D124" s="368">
        <v>1800</v>
      </c>
      <c r="E124" s="368"/>
      <c r="F124" s="368"/>
      <c r="G124" s="368"/>
      <c r="H124" s="369"/>
    </row>
    <row r="125" spans="1:8" ht="53.25" customHeight="1" x14ac:dyDescent="0.2">
      <c r="A125" s="363" t="s">
        <v>77</v>
      </c>
      <c r="B125" s="364"/>
      <c r="C125" s="377"/>
      <c r="D125" s="368">
        <v>1440</v>
      </c>
      <c r="E125" s="368"/>
      <c r="F125" s="368"/>
      <c r="G125" s="368"/>
      <c r="H125" s="369"/>
    </row>
    <row r="126" spans="1:8" ht="53.25" customHeight="1" x14ac:dyDescent="0.2">
      <c r="A126" s="363" t="s">
        <v>78</v>
      </c>
      <c r="B126" s="364"/>
      <c r="C126" s="377"/>
      <c r="D126" s="368">
        <v>1200</v>
      </c>
      <c r="E126" s="368"/>
      <c r="F126" s="368"/>
      <c r="G126" s="368"/>
      <c r="H126" s="369"/>
    </row>
    <row r="127" spans="1:8" ht="53.25" customHeight="1" x14ac:dyDescent="0.2">
      <c r="A127" s="363" t="s">
        <v>79</v>
      </c>
      <c r="B127" s="364"/>
      <c r="C127" s="377"/>
      <c r="D127" s="368">
        <v>1028.5714285714284</v>
      </c>
      <c r="E127" s="368"/>
      <c r="F127" s="368"/>
      <c r="G127" s="368"/>
      <c r="H127" s="369"/>
    </row>
    <row r="128" spans="1:8" ht="53.25" customHeight="1" x14ac:dyDescent="0.2">
      <c r="A128" s="363" t="s">
        <v>80</v>
      </c>
      <c r="B128" s="364"/>
      <c r="C128" s="377"/>
      <c r="D128" s="368">
        <v>900</v>
      </c>
      <c r="E128" s="368"/>
      <c r="F128" s="368"/>
      <c r="G128" s="368"/>
      <c r="H128" s="369"/>
    </row>
    <row r="129" spans="1:8" ht="53.25" customHeight="1" x14ac:dyDescent="0.2">
      <c r="A129" s="363" t="s">
        <v>81</v>
      </c>
      <c r="B129" s="364"/>
      <c r="C129" s="377"/>
      <c r="D129" s="368">
        <v>799.99999999999989</v>
      </c>
      <c r="E129" s="368"/>
      <c r="F129" s="368"/>
      <c r="G129" s="368"/>
      <c r="H129" s="369"/>
    </row>
    <row r="130" spans="1:8" ht="53.25" customHeight="1" thickBot="1" x14ac:dyDescent="0.25">
      <c r="A130" s="363" t="s">
        <v>82</v>
      </c>
      <c r="B130" s="364"/>
      <c r="C130" s="378"/>
      <c r="D130" s="368">
        <v>720</v>
      </c>
      <c r="E130" s="368"/>
      <c r="F130" s="368"/>
      <c r="G130" s="368"/>
      <c r="H130" s="369"/>
    </row>
    <row r="131" spans="1:8" s="16" customFormat="1" ht="62.45" customHeight="1" thickBot="1" x14ac:dyDescent="0.25">
      <c r="A131" s="358" t="s">
        <v>84</v>
      </c>
      <c r="B131" s="359"/>
      <c r="C13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353">
        <v>15048</v>
      </c>
      <c r="E131" s="354"/>
      <c r="F131" s="354"/>
      <c r="G131" s="354"/>
      <c r="H131" s="355"/>
    </row>
    <row r="132" spans="1:8" ht="21.75" thickBot="1" x14ac:dyDescent="0.25">
      <c r="A132" s="497"/>
      <c r="B132" s="498"/>
      <c r="C132" s="56"/>
      <c r="D132" s="499"/>
      <c r="E132" s="499"/>
      <c r="F132" s="499"/>
      <c r="G132" s="499"/>
      <c r="H132" s="500"/>
    </row>
    <row r="133" spans="1:8" ht="50.1" customHeight="1" x14ac:dyDescent="0.2">
      <c r="A133" s="335" t="s">
        <v>85</v>
      </c>
      <c r="B133" s="336"/>
      <c r="C133" s="66" t="str">
        <f>"Интернет-площадка 2gis.ru на основе Cправочника организаций "&amp;$C$2&amp;""</f>
        <v>Интернет-площадка 2gis.ru на основе Cправочника организаций "2ГИС.ОРЕНБУРГ"</v>
      </c>
      <c r="D133" s="360">
        <v>6048</v>
      </c>
      <c r="E133" s="361"/>
      <c r="F133" s="361"/>
      <c r="G133" s="361"/>
      <c r="H133" s="362"/>
    </row>
    <row r="134" spans="1:8" ht="50.1" customHeight="1" x14ac:dyDescent="0.2">
      <c r="A134" s="335" t="s">
        <v>86</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367">
        <v>3000</v>
      </c>
      <c r="E134" s="351"/>
      <c r="F134" s="351"/>
      <c r="G134" s="351"/>
      <c r="H134" s="352"/>
    </row>
    <row r="135" spans="1:8" ht="50.1" customHeight="1" x14ac:dyDescent="0.2">
      <c r="A135" s="335" t="s">
        <v>87</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37">
        <v>5052</v>
      </c>
      <c r="E135" s="338"/>
      <c r="F135" s="338"/>
      <c r="G135" s="338"/>
      <c r="H135" s="339"/>
    </row>
    <row r="136" spans="1:8" ht="50.1" customHeight="1" x14ac:dyDescent="0.2">
      <c r="A136" s="335" t="s">
        <v>88</v>
      </c>
      <c r="B136" s="336"/>
      <c r="C136" s="67" t="str">
        <f>"Интернет-площадка 2gis.ru на основе Cправочника организаций "&amp;$C$2&amp;""</f>
        <v>Интернет-площадка 2gis.ru на основе Cправочника организаций "2ГИС.ОРЕНБУРГ"</v>
      </c>
      <c r="D136" s="337">
        <v>8550</v>
      </c>
      <c r="E136" s="338"/>
      <c r="F136" s="338"/>
      <c r="G136" s="338"/>
      <c r="H136" s="339"/>
    </row>
    <row r="137" spans="1:8" ht="50.1" customHeight="1" x14ac:dyDescent="0.2">
      <c r="A137" s="335" t="s">
        <v>89</v>
      </c>
      <c r="B137" s="336"/>
      <c r="C137" s="67" t="str">
        <f>"Интернет-площадка 2gis.ru на основе Cправочника организаций "&amp;$C$2&amp;""</f>
        <v>Интернет-площадка 2gis.ru на основе Cправочника организаций "2ГИС.ОРЕНБУРГ"</v>
      </c>
      <c r="D137" s="337">
        <v>10260</v>
      </c>
      <c r="E137" s="338"/>
      <c r="F137" s="338"/>
      <c r="G137" s="338"/>
      <c r="H137" s="339"/>
    </row>
    <row r="138" spans="1:8" ht="50.1" customHeight="1" x14ac:dyDescent="0.2">
      <c r="A138" s="335" t="s">
        <v>90</v>
      </c>
      <c r="B138" s="336"/>
      <c r="C13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37">
        <v>4800</v>
      </c>
      <c r="E138" s="338"/>
      <c r="F138" s="338"/>
      <c r="G138" s="338"/>
      <c r="H138" s="339"/>
    </row>
    <row r="139" spans="1:8" ht="50.1" customHeight="1" x14ac:dyDescent="0.2">
      <c r="A139" s="335" t="s">
        <v>91</v>
      </c>
      <c r="B139" s="336"/>
      <c r="C139"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37">
        <v>3000</v>
      </c>
      <c r="E139" s="338"/>
      <c r="F139" s="338"/>
      <c r="G139" s="338"/>
      <c r="H139" s="339"/>
    </row>
    <row r="140" spans="1:8" ht="50.1" customHeight="1" x14ac:dyDescent="0.2">
      <c r="A140" s="335" t="s">
        <v>92</v>
      </c>
      <c r="B140" s="336"/>
      <c r="C140"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37">
        <v>4500</v>
      </c>
      <c r="E140" s="338"/>
      <c r="F140" s="338"/>
      <c r="G140" s="338"/>
      <c r="H140" s="339"/>
    </row>
    <row r="141" spans="1:8" ht="50.1" customHeight="1" x14ac:dyDescent="0.2">
      <c r="A141" s="335" t="s">
        <v>93</v>
      </c>
      <c r="B141" s="336"/>
      <c r="C141" s="68" t="e">
        <f>#REF!</f>
        <v>#REF!</v>
      </c>
      <c r="D141" s="337">
        <v>13212</v>
      </c>
      <c r="E141" s="338"/>
      <c r="F141" s="338"/>
      <c r="G141" s="338"/>
      <c r="H141" s="339"/>
    </row>
    <row r="142" spans="1:8" ht="50.1" customHeight="1" x14ac:dyDescent="0.2">
      <c r="A142" s="335" t="s">
        <v>94</v>
      </c>
      <c r="B142" s="336"/>
      <c r="C142" s="67" t="s">
        <v>95</v>
      </c>
      <c r="D142" s="337">
        <v>1224</v>
      </c>
      <c r="E142" s="338"/>
      <c r="F142" s="338"/>
      <c r="G142" s="338"/>
      <c r="H142" s="339"/>
    </row>
    <row r="143" spans="1:8" ht="64.5" customHeight="1" x14ac:dyDescent="0.2">
      <c r="A143" s="335" t="s">
        <v>96</v>
      </c>
      <c r="B143" s="336"/>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37">
        <v>3000</v>
      </c>
      <c r="E143" s="338"/>
      <c r="F143" s="338"/>
      <c r="G143" s="338"/>
      <c r="H143" s="339"/>
    </row>
    <row r="144" spans="1:8" ht="64.5" customHeight="1" x14ac:dyDescent="0.2">
      <c r="A144" s="335" t="s">
        <v>97</v>
      </c>
      <c r="B144" s="336"/>
      <c r="C144" s="67"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37">
        <v>2400</v>
      </c>
      <c r="E144" s="338"/>
      <c r="F144" s="338"/>
      <c r="G144" s="338"/>
      <c r="H144" s="339"/>
    </row>
    <row r="145" spans="1:8" ht="64.5" customHeight="1" x14ac:dyDescent="0.2">
      <c r="A145" s="335" t="s">
        <v>98</v>
      </c>
      <c r="B145" s="336"/>
      <c r="C145"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37">
        <v>2550</v>
      </c>
      <c r="E145" s="338"/>
      <c r="F145" s="338"/>
      <c r="G145" s="338"/>
      <c r="H145" s="339"/>
    </row>
    <row r="146" spans="1:8" ht="64.5" customHeight="1" x14ac:dyDescent="0.2">
      <c r="A146" s="335" t="s">
        <v>99</v>
      </c>
      <c r="B146" s="336"/>
      <c r="C146"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37">
        <v>1200</v>
      </c>
      <c r="E146" s="338"/>
      <c r="F146" s="338"/>
      <c r="G146" s="338"/>
      <c r="H146" s="339"/>
    </row>
    <row r="147" spans="1:8" ht="64.5" customHeight="1" x14ac:dyDescent="0.2">
      <c r="A147" s="335" t="s">
        <v>100</v>
      </c>
      <c r="B147" s="336" t="s">
        <v>100</v>
      </c>
      <c r="C14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37">
        <v>15000</v>
      </c>
      <c r="E147" s="338"/>
      <c r="F147" s="338"/>
      <c r="G147" s="338"/>
      <c r="H147" s="339"/>
    </row>
    <row r="148" spans="1:8" ht="64.5" customHeight="1" x14ac:dyDescent="0.2">
      <c r="A148" s="335" t="s">
        <v>101</v>
      </c>
      <c r="B148" s="336" t="s">
        <v>101</v>
      </c>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37">
        <v>8502</v>
      </c>
      <c r="E148" s="338"/>
      <c r="F148" s="338"/>
      <c r="G148" s="338"/>
      <c r="H148" s="339"/>
    </row>
    <row r="149" spans="1:8" ht="50.1" customHeight="1" thickBot="1" x14ac:dyDescent="0.25">
      <c r="A149" s="335" t="s">
        <v>102</v>
      </c>
      <c r="B149" s="336"/>
      <c r="C149"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37">
        <v>2520</v>
      </c>
      <c r="E149" s="338"/>
      <c r="F149" s="338"/>
      <c r="G149" s="338"/>
      <c r="H149" s="339"/>
    </row>
    <row r="150" spans="1:8" s="16" customFormat="1" ht="102" customHeight="1" thickBot="1" x14ac:dyDescent="0.25">
      <c r="A150" s="335" t="s">
        <v>16</v>
      </c>
      <c r="B150" s="336"/>
      <c r="C150"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37">
        <v>510</v>
      </c>
      <c r="E150" s="338"/>
      <c r="F150" s="338"/>
      <c r="G150" s="338"/>
      <c r="H150" s="339"/>
    </row>
    <row r="151" spans="1:8" s="16" customFormat="1" ht="102" customHeight="1" thickBot="1" x14ac:dyDescent="0.25">
      <c r="A151" s="335" t="s">
        <v>103</v>
      </c>
      <c r="B151" s="336"/>
      <c r="C151"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1" s="337">
        <v>50010</v>
      </c>
      <c r="E151" s="338"/>
      <c r="F151" s="338"/>
      <c r="G151" s="338"/>
      <c r="H151" s="339"/>
    </row>
    <row r="152" spans="1:8" s="16" customFormat="1" ht="126" customHeight="1" x14ac:dyDescent="0.2">
      <c r="A152" s="335" t="s">
        <v>104</v>
      </c>
      <c r="B152" s="336"/>
      <c r="C152"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2" s="337">
        <v>8424</v>
      </c>
      <c r="E152" s="338"/>
      <c r="F152" s="338"/>
      <c r="G152" s="338"/>
      <c r="H152" s="339"/>
    </row>
    <row r="153" spans="1:8" s="16" customFormat="1" ht="96" customHeight="1" x14ac:dyDescent="0.2">
      <c r="A153" s="356" t="s">
        <v>105</v>
      </c>
      <c r="B153" s="357"/>
      <c r="C15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37">
        <v>4824</v>
      </c>
      <c r="E153" s="338"/>
      <c r="F153" s="338"/>
      <c r="G153" s="338"/>
      <c r="H153" s="339"/>
    </row>
    <row r="154" spans="1:8" s="16" customFormat="1" ht="96" customHeight="1" x14ac:dyDescent="0.2">
      <c r="A154" s="356" t="s">
        <v>106</v>
      </c>
      <c r="B154" s="357"/>
      <c r="C154"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4" s="337">
        <v>6000</v>
      </c>
      <c r="E154" s="338"/>
      <c r="F154" s="338"/>
      <c r="G154" s="338"/>
      <c r="H154" s="339"/>
    </row>
    <row r="155" spans="1:8" ht="50.1" customHeight="1" x14ac:dyDescent="0.2">
      <c r="A155" s="335" t="s">
        <v>107</v>
      </c>
      <c r="B155" s="336"/>
      <c r="C155" s="67" t="str">
        <f>"Интернет-площадка 2gis.ru на основе Cправочника организаций "&amp;$C$2&amp;""</f>
        <v>Интернет-площадка 2gis.ru на основе Cправочника организаций "2ГИС.ОРЕНБУРГ"</v>
      </c>
      <c r="D155" s="337">
        <v>8520</v>
      </c>
      <c r="E155" s="338"/>
      <c r="F155" s="338"/>
      <c r="G155" s="338"/>
      <c r="H155" s="339"/>
    </row>
    <row r="156" spans="1:8" ht="50.1" customHeight="1" x14ac:dyDescent="0.2">
      <c r="A156" s="335" t="s">
        <v>108</v>
      </c>
      <c r="B156" s="336"/>
      <c r="C156" s="67"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37">
        <v>4200</v>
      </c>
      <c r="E156" s="338"/>
      <c r="F156" s="338"/>
      <c r="G156" s="338"/>
      <c r="H156" s="339"/>
    </row>
    <row r="157" spans="1:8" ht="50.1" customHeight="1" x14ac:dyDescent="0.2">
      <c r="A157" s="335" t="s">
        <v>109</v>
      </c>
      <c r="B157" s="336"/>
      <c r="C157" s="67" t="str">
        <f t="shared" si="1"/>
        <v>Электронный справочник на основе Справочника организаций "2ГИС.ОРЕНБУРГ" (версия для ПК)</v>
      </c>
      <c r="D157" s="337">
        <v>7080</v>
      </c>
      <c r="E157" s="338"/>
      <c r="F157" s="338"/>
      <c r="G157" s="338"/>
      <c r="H157" s="339"/>
    </row>
    <row r="158" spans="1:8" ht="50.1" customHeight="1" x14ac:dyDescent="0.2">
      <c r="A158" s="335" t="s">
        <v>110</v>
      </c>
      <c r="B158" s="336"/>
      <c r="C158" s="67" t="str">
        <f>"Интернет-площадка 2gis.ru на основе Cправочника организаций "&amp;$C$2&amp;""</f>
        <v>Интернет-площадка 2gis.ru на основе Cправочника организаций "2ГИС.ОРЕНБУРГ"</v>
      </c>
      <c r="D158" s="337">
        <v>12000</v>
      </c>
      <c r="E158" s="338"/>
      <c r="F158" s="338"/>
      <c r="G158" s="338"/>
      <c r="H158" s="339"/>
    </row>
    <row r="159" spans="1:8" ht="50.1" customHeight="1" x14ac:dyDescent="0.2">
      <c r="A159" s="335" t="s">
        <v>111</v>
      </c>
      <c r="B159" s="336"/>
      <c r="C159" s="67" t="str">
        <f>"Интернет-площадка 2gis.ru на основе Cправочника организаций "&amp;$C$2&amp;""</f>
        <v>Интернет-площадка 2gis.ru на основе Cправочника организаций "2ГИС.ОРЕНБУРГ"</v>
      </c>
      <c r="D159" s="337">
        <v>14400</v>
      </c>
      <c r="E159" s="338"/>
      <c r="F159" s="338"/>
      <c r="G159" s="338"/>
      <c r="H159" s="339"/>
    </row>
    <row r="160" spans="1:8" ht="50.1" customHeight="1" x14ac:dyDescent="0.2">
      <c r="A160" s="335" t="s">
        <v>112</v>
      </c>
      <c r="B160" s="336"/>
      <c r="C160" s="67" t="str">
        <f t="shared" si="1"/>
        <v>Электронный справочник на основе Справочника организаций "2ГИС.ОРЕНБУРГ" (версия для ПК)</v>
      </c>
      <c r="D160" s="337">
        <v>6720</v>
      </c>
      <c r="E160" s="338"/>
      <c r="F160" s="338"/>
      <c r="G160" s="338"/>
      <c r="H160" s="339"/>
    </row>
    <row r="161" spans="1:8" ht="50.1" customHeight="1" x14ac:dyDescent="0.2">
      <c r="A161" s="335" t="s">
        <v>113</v>
      </c>
      <c r="B161" s="336"/>
      <c r="C161" s="67" t="str">
        <f t="shared" si="1"/>
        <v>Электронный справочник на основе Справочника организаций "2ГИС.ОРЕНБУРГ" (версия для ПК)</v>
      </c>
      <c r="D161" s="337">
        <v>4200</v>
      </c>
      <c r="E161" s="338"/>
      <c r="F161" s="338"/>
      <c r="G161" s="338"/>
      <c r="H161" s="339"/>
    </row>
    <row r="162" spans="1:8" ht="50.1" customHeight="1" x14ac:dyDescent="0.2">
      <c r="A162" s="335" t="s">
        <v>114</v>
      </c>
      <c r="B162" s="336"/>
      <c r="C162" s="67" t="str">
        <f t="shared" si="1"/>
        <v>Электронный справочник на основе Справочника организаций "2ГИС.ОРЕНБУРГ" (версия для ПК)</v>
      </c>
      <c r="D162" s="337">
        <v>6360</v>
      </c>
      <c r="E162" s="338"/>
      <c r="F162" s="338"/>
      <c r="G162" s="338"/>
      <c r="H162" s="339"/>
    </row>
    <row r="163" spans="1:8" ht="50.1" customHeight="1" x14ac:dyDescent="0.2">
      <c r="A163" s="335" t="s">
        <v>115</v>
      </c>
      <c r="B163" s="336"/>
      <c r="C163" s="67" t="s">
        <v>95</v>
      </c>
      <c r="D163" s="337">
        <v>1800</v>
      </c>
      <c r="E163" s="338"/>
      <c r="F163" s="338"/>
      <c r="G163" s="338"/>
      <c r="H163" s="339"/>
    </row>
    <row r="164" spans="1:8" ht="69.75" customHeight="1" x14ac:dyDescent="0.2">
      <c r="A164" s="335" t="s">
        <v>116</v>
      </c>
      <c r="B164" s="336"/>
      <c r="C16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37">
        <v>21000</v>
      </c>
      <c r="E164" s="338"/>
      <c r="F164" s="338"/>
      <c r="G164" s="338"/>
      <c r="H164" s="339"/>
    </row>
    <row r="165" spans="1:8" ht="50.1" customHeight="1" thickBot="1" x14ac:dyDescent="0.25">
      <c r="A165" s="335" t="s">
        <v>117</v>
      </c>
      <c r="B165" s="336"/>
      <c r="C165" s="67" t="str">
        <f t="shared" si="1"/>
        <v>Электронный справочник на основе Справочника организаций "2ГИС.ОРЕНБУРГ" (версия для ПК)</v>
      </c>
      <c r="D165" s="353">
        <v>3600</v>
      </c>
      <c r="E165" s="354"/>
      <c r="F165" s="354"/>
      <c r="G165" s="354"/>
      <c r="H165" s="355"/>
    </row>
    <row r="166" spans="1:8" s="23" customFormat="1" ht="50.1" customHeight="1" thickBot="1" x14ac:dyDescent="0.25">
      <c r="A166" s="341" t="s">
        <v>118</v>
      </c>
      <c r="B166" s="342"/>
      <c r="C166" s="21"/>
      <c r="D166" s="343"/>
      <c r="E166" s="343"/>
      <c r="F166" s="343"/>
      <c r="G166" s="343"/>
      <c r="H166" s="344"/>
    </row>
    <row r="167" spans="1:8" s="16" customFormat="1" ht="50.1" customHeight="1" x14ac:dyDescent="0.2">
      <c r="A167" s="335" t="s">
        <v>119</v>
      </c>
      <c r="B167" s="336"/>
      <c r="C167" s="345"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37">
        <v>14400</v>
      </c>
      <c r="E167" s="338"/>
      <c r="F167" s="338"/>
      <c r="G167" s="338"/>
      <c r="H167" s="339"/>
    </row>
    <row r="168" spans="1:8" s="16" customFormat="1" ht="50.1" customHeight="1" x14ac:dyDescent="0.2">
      <c r="A168" s="335" t="s">
        <v>120</v>
      </c>
      <c r="B168" s="336"/>
      <c r="C168" s="346"/>
      <c r="D168" s="337">
        <v>14400</v>
      </c>
      <c r="E168" s="338"/>
      <c r="F168" s="338"/>
      <c r="G168" s="338"/>
      <c r="H168" s="339"/>
    </row>
    <row r="169" spans="1:8" s="16" customFormat="1" ht="50.1" customHeight="1" x14ac:dyDescent="0.2">
      <c r="A169" s="348" t="s">
        <v>121</v>
      </c>
      <c r="B169" s="349"/>
      <c r="C169" s="346"/>
      <c r="D169" s="496">
        <v>4824</v>
      </c>
      <c r="E169" s="368"/>
      <c r="F169" s="368"/>
      <c r="G169" s="368"/>
      <c r="H169" s="368"/>
    </row>
    <row r="170" spans="1:8" s="16" customFormat="1" ht="50.1" customHeight="1" x14ac:dyDescent="0.2">
      <c r="A170" s="348" t="s">
        <v>122</v>
      </c>
      <c r="B170" s="349"/>
      <c r="C170" s="346"/>
      <c r="D170" s="496">
        <v>482.4</v>
      </c>
      <c r="E170" s="368"/>
      <c r="F170" s="368"/>
      <c r="G170" s="368"/>
      <c r="H170" s="368"/>
    </row>
    <row r="171" spans="1:8" s="16" customFormat="1" ht="50.1" customHeight="1" thickBot="1" x14ac:dyDescent="0.25">
      <c r="A171" s="348" t="s">
        <v>123</v>
      </c>
      <c r="B171" s="349"/>
      <c r="C171" s="347"/>
      <c r="D171" s="450">
        <v>1800</v>
      </c>
      <c r="E171" s="451"/>
      <c r="F171" s="451"/>
      <c r="G171" s="451"/>
      <c r="H171" s="451"/>
    </row>
    <row r="172" spans="1:8" s="16" customFormat="1" ht="50.1" customHeight="1" thickBot="1" x14ac:dyDescent="0.25">
      <c r="A172" s="341" t="s">
        <v>124</v>
      </c>
      <c r="B172" s="342"/>
      <c r="C172" s="21"/>
      <c r="D172" s="343"/>
      <c r="E172" s="343"/>
      <c r="F172" s="343"/>
      <c r="G172" s="343"/>
      <c r="H172" s="344"/>
    </row>
    <row r="173" spans="1:8" ht="50.1" customHeight="1" x14ac:dyDescent="0.2">
      <c r="A173" s="335" t="s">
        <v>125</v>
      </c>
      <c r="B173" s="336"/>
      <c r="C173" s="67" t="str">
        <f>"Интернет-площадка 2gis.ru на основе Cправочника организаций "&amp;$C$2&amp;""</f>
        <v>Интернет-площадка 2gis.ru на основе Cправочника организаций "2ГИС.ОРЕНБУРГ"</v>
      </c>
      <c r="D173" s="337">
        <v>3600</v>
      </c>
      <c r="E173" s="338"/>
      <c r="F173" s="338"/>
      <c r="G173" s="338"/>
      <c r="H173" s="339"/>
    </row>
    <row r="174" spans="1:8" ht="50.1" customHeight="1" x14ac:dyDescent="0.2">
      <c r="A174" s="335" t="s">
        <v>126</v>
      </c>
      <c r="B174" s="336"/>
      <c r="C17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4" s="337">
        <v>2400</v>
      </c>
      <c r="E174" s="338"/>
      <c r="F174" s="338"/>
      <c r="G174" s="338"/>
      <c r="H174" s="339"/>
    </row>
    <row r="175" spans="1:8" ht="50.1" customHeight="1" x14ac:dyDescent="0.2">
      <c r="A175" s="335" t="s">
        <v>195</v>
      </c>
      <c r="B175" s="336"/>
      <c r="C175" s="67" t="str">
        <f>"Интернет-площадка 2gis.ru на основе Cправочника организаций "&amp;$C$2&amp;""</f>
        <v>Интернет-площадка 2gis.ru на основе Cправочника организаций "2ГИС.ОРЕНБУРГ"</v>
      </c>
      <c r="D175" s="337">
        <v>5040</v>
      </c>
      <c r="E175" s="338"/>
      <c r="F175" s="338"/>
      <c r="G175" s="338"/>
      <c r="H175" s="339"/>
    </row>
    <row r="176" spans="1:8" ht="50.1" customHeight="1" x14ac:dyDescent="0.2">
      <c r="A176" s="335" t="s">
        <v>128</v>
      </c>
      <c r="B176" s="336"/>
      <c r="C176"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6" s="337">
        <v>3360</v>
      </c>
      <c r="E176" s="338"/>
      <c r="F176" s="338"/>
      <c r="G176" s="338"/>
      <c r="H176" s="339"/>
    </row>
    <row r="177" spans="1:8" s="16" customFormat="1" ht="126" customHeight="1" thickBot="1" x14ac:dyDescent="0.25">
      <c r="A177" s="335" t="s">
        <v>129</v>
      </c>
      <c r="B177" s="336"/>
      <c r="C177" s="160" t="str">
        <f>C173</f>
        <v>Интернет-площадка 2gis.ru на основе Cправочника организаций "2ГИС.ОРЕНБУРГ"</v>
      </c>
      <c r="D177" s="337">
        <v>7854</v>
      </c>
      <c r="E177" s="338"/>
      <c r="F177" s="338"/>
      <c r="G177" s="338"/>
      <c r="H177" s="339"/>
    </row>
    <row r="178" spans="1:8" ht="50.1" customHeight="1" thickBot="1" x14ac:dyDescent="0.25">
      <c r="A178" s="341" t="s">
        <v>196</v>
      </c>
      <c r="B178" s="342"/>
      <c r="C178" s="21"/>
      <c r="D178" s="343"/>
      <c r="E178" s="343"/>
      <c r="F178" s="343"/>
      <c r="G178" s="343"/>
      <c r="H178" s="344"/>
    </row>
    <row r="179" spans="1:8" s="20" customFormat="1" ht="30" customHeight="1" thickBot="1" x14ac:dyDescent="0.25">
      <c r="A179" s="485"/>
      <c r="B179" s="486"/>
      <c r="C179" s="602"/>
      <c r="D179" s="486"/>
      <c r="E179" s="486"/>
      <c r="F179" s="486"/>
      <c r="G179" s="486"/>
      <c r="H179" s="487"/>
    </row>
    <row r="180" spans="1:8" s="16" customFormat="1" ht="185.25" customHeight="1" thickBot="1" x14ac:dyDescent="0.25">
      <c r="A180" s="335" t="s">
        <v>197</v>
      </c>
      <c r="B180" s="336"/>
      <c r="C180"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0" s="360">
        <v>18612</v>
      </c>
      <c r="E180" s="361"/>
      <c r="F180" s="361"/>
      <c r="G180" s="361"/>
      <c r="H180" s="362"/>
    </row>
    <row r="181" spans="1:8" s="16" customFormat="1" ht="83.25" customHeight="1" thickBot="1" x14ac:dyDescent="0.25">
      <c r="A181" s="335" t="s">
        <v>198</v>
      </c>
      <c r="B181" s="336"/>
      <c r="C181" s="346"/>
      <c r="D181" s="360">
        <v>18612</v>
      </c>
      <c r="E181" s="361"/>
      <c r="F181" s="361"/>
      <c r="G181" s="361"/>
      <c r="H181" s="362"/>
    </row>
    <row r="182" spans="1:8" ht="21.75" thickBot="1" x14ac:dyDescent="0.25">
      <c r="A182" s="497"/>
      <c r="B182" s="498"/>
      <c r="C182" s="56"/>
      <c r="D182" s="499"/>
      <c r="E182" s="499"/>
      <c r="F182" s="499"/>
      <c r="G182" s="499"/>
      <c r="H182" s="500"/>
    </row>
    <row r="184" spans="1:8" ht="21" x14ac:dyDescent="0.2">
      <c r="A184" s="75"/>
      <c r="B184" s="76" t="s">
        <v>130</v>
      </c>
      <c r="C184" s="333" t="s">
        <v>615</v>
      </c>
      <c r="D184" s="333"/>
      <c r="E184" s="77"/>
      <c r="F184" s="77"/>
      <c r="G184" s="77"/>
      <c r="H184" s="77"/>
    </row>
    <row r="185" spans="1:8" ht="21" x14ac:dyDescent="0.2">
      <c r="A185" s="75"/>
      <c r="B185" s="77"/>
      <c r="C185" s="327" t="s">
        <v>616</v>
      </c>
      <c r="D185" s="327"/>
      <c r="E185" s="77"/>
      <c r="F185" s="77"/>
      <c r="G185" s="77"/>
      <c r="H185" s="77"/>
    </row>
    <row r="186" spans="1:8" ht="21" x14ac:dyDescent="0.2">
      <c r="A186" s="75"/>
      <c r="B186" s="77"/>
      <c r="C186" s="327" t="s">
        <v>617</v>
      </c>
      <c r="D186" s="327"/>
      <c r="E186" s="77"/>
      <c r="F186" s="77"/>
      <c r="G186" s="77"/>
      <c r="H186" s="77"/>
    </row>
    <row r="187" spans="1:8" ht="21" x14ac:dyDescent="0.2">
      <c r="C187" s="327"/>
      <c r="D187" s="327"/>
      <c r="E187" s="77"/>
      <c r="F187" s="77"/>
      <c r="G187" s="77"/>
      <c r="H187" s="72"/>
    </row>
    <row r="188" spans="1:8" ht="26.25" customHeight="1" x14ac:dyDescent="0.2">
      <c r="A188" s="324" t="str">
        <f>Абакан_юр!A171</f>
        <v>По соглашению сторон в качестве валюты платежа могут выступать украинские гривны, в этом случае курс следующий: 1 руб. = 0,5104 гривен</v>
      </c>
      <c r="B188" s="324"/>
      <c r="C188" s="324"/>
      <c r="D188" s="79"/>
      <c r="E188" s="79"/>
      <c r="F188" s="80"/>
      <c r="G188" s="328"/>
      <c r="H188" s="328"/>
    </row>
    <row r="189" spans="1:8" ht="26.25" customHeight="1" x14ac:dyDescent="0.2">
      <c r="A189" s="324" t="str">
        <f>Абакан_юр!A172</f>
        <v>По соглашению сторон в качестве валюты платежа могут выступать дирхамы ОАЭ, в этом случае курс следующий: 1 руб. = 0,0434 дирхам</v>
      </c>
      <c r="B189" s="324"/>
      <c r="C189" s="324"/>
      <c r="D189" s="79"/>
      <c r="E189" s="79"/>
      <c r="F189" s="80"/>
      <c r="G189" s="82"/>
      <c r="H189" s="82"/>
    </row>
    <row r="190" spans="1:8" ht="26.25" customHeight="1" x14ac:dyDescent="0.2">
      <c r="A190" s="324" t="str">
        <f>Абакан_юр!A173</f>
        <v>По соглашению сторон в качестве валюты платежа могут выступать доллары США, в этом случае курс следующий: 1 руб. = 0,0126 доллара</v>
      </c>
      <c r="B190" s="324"/>
      <c r="C190" s="324"/>
      <c r="D190" s="79"/>
      <c r="E190" s="79"/>
      <c r="F190" s="80"/>
      <c r="G190" s="82"/>
      <c r="H190" s="82"/>
    </row>
    <row r="191" spans="1:8" ht="26.25" customHeight="1" x14ac:dyDescent="0.2">
      <c r="A191" s="324" t="str">
        <f>Абакан_юр!A174</f>
        <v>По соглашению сторон в качестве валюты платежа могут выступать евро, в этом случае курс следующий: 1 руб. = 0,0117 евро</v>
      </c>
      <c r="B191" s="324"/>
      <c r="C191" s="324"/>
      <c r="D191" s="79"/>
      <c r="E191" s="80"/>
      <c r="F191" s="80"/>
      <c r="G191" s="82"/>
      <c r="H191" s="82"/>
    </row>
    <row r="192" spans="1:8" ht="26.25" customHeight="1" x14ac:dyDescent="0.2">
      <c r="A192" s="324" t="str">
        <f>Абакан_юр!A175</f>
        <v>По соглашению сторон в качестве валюты платежа могут выступать чешские кроны, в этом случае курс следующий: 1 руб. = 0,2914 крона</v>
      </c>
      <c r="B192" s="324"/>
      <c r="C192" s="324"/>
      <c r="D192" s="79"/>
      <c r="E192" s="80"/>
      <c r="F192" s="80"/>
      <c r="G192" s="82"/>
      <c r="H192" s="82"/>
    </row>
    <row r="193" spans="1:8" ht="26.25" customHeight="1" x14ac:dyDescent="0.2">
      <c r="A193" s="324" t="str">
        <f>Абакан_юр!A176</f>
        <v>По соглашению сторон в качестве валюты платежа могут выступать киргизские сомы, в этом случае курс следующий: 1 руб. = 1,0988 сом</v>
      </c>
      <c r="B193" s="324"/>
      <c r="C193" s="324"/>
      <c r="D193" s="79"/>
      <c r="E193" s="79"/>
      <c r="F193" s="80"/>
      <c r="G193" s="82"/>
      <c r="H193" s="82"/>
    </row>
    <row r="194" spans="1:8" ht="26.25" customHeight="1" x14ac:dyDescent="0.2">
      <c r="A194"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4" s="324"/>
      <c r="C194" s="324"/>
      <c r="D194" s="79"/>
      <c r="E194" s="79"/>
      <c r="F194" s="80"/>
      <c r="G194" s="82"/>
      <c r="H194" s="82"/>
    </row>
    <row r="195" spans="1:8" ht="26.25" x14ac:dyDescent="0.2">
      <c r="A195" s="83"/>
      <c r="B195" s="83"/>
      <c r="C195" s="84"/>
      <c r="D195" s="85"/>
      <c r="E195" s="85"/>
      <c r="F195" s="86"/>
      <c r="G195" s="87"/>
      <c r="H195" s="87"/>
    </row>
    <row r="196" spans="1:8" ht="21" x14ac:dyDescent="0.2">
      <c r="A196" s="325" t="s">
        <v>141</v>
      </c>
      <c r="B196" s="325"/>
      <c r="C196" s="325"/>
      <c r="D196" s="325"/>
      <c r="E196" s="325"/>
      <c r="F196" s="325"/>
      <c r="G196" s="325"/>
      <c r="H196" s="325"/>
    </row>
    <row r="197" spans="1:8" ht="21" x14ac:dyDescent="0.2">
      <c r="A197" s="325" t="s">
        <v>142</v>
      </c>
      <c r="B197" s="325"/>
      <c r="C197" s="325"/>
      <c r="D197" s="325"/>
      <c r="E197" s="325"/>
      <c r="F197" s="325"/>
      <c r="G197" s="325"/>
      <c r="H197" s="325"/>
    </row>
    <row r="198" spans="1:8" ht="26.25" x14ac:dyDescent="0.2">
      <c r="A198" s="83"/>
      <c r="B198" s="83"/>
      <c r="C198" s="84"/>
      <c r="D198" s="85"/>
      <c r="E198" s="85"/>
      <c r="F198" s="86"/>
      <c r="G198" s="87"/>
      <c r="H198" s="87"/>
    </row>
    <row r="199" spans="1:8" ht="50.1" customHeight="1" thickBot="1" x14ac:dyDescent="0.25">
      <c r="A199" s="326" t="s">
        <v>143</v>
      </c>
      <c r="B199" s="326"/>
      <c r="C199" s="326"/>
      <c r="D199" s="326"/>
      <c r="E199" s="326"/>
      <c r="F199" s="89"/>
      <c r="G199" s="81"/>
      <c r="H199" s="90"/>
    </row>
    <row r="200" spans="1:8" ht="50.1" customHeight="1" thickBot="1" x14ac:dyDescent="0.25">
      <c r="A200" s="312" t="s">
        <v>144</v>
      </c>
      <c r="B200" s="313"/>
      <c r="C200" s="313"/>
      <c r="D200" s="313"/>
      <c r="E200" s="314"/>
      <c r="F200" s="91"/>
      <c r="H200" s="92"/>
    </row>
    <row r="201" spans="1:8" ht="100.5" customHeight="1" thickBot="1" x14ac:dyDescent="0.25">
      <c r="A201" s="517" t="s">
        <v>145</v>
      </c>
      <c r="B201" s="518"/>
      <c r="C201" s="93" t="s">
        <v>146</v>
      </c>
      <c r="D201" s="600" t="s">
        <v>147</v>
      </c>
      <c r="E201" s="601"/>
      <c r="F201" s="94"/>
      <c r="G201" s="94"/>
      <c r="H201" s="94"/>
    </row>
    <row r="202" spans="1:8" ht="95.25" customHeight="1" x14ac:dyDescent="0.2">
      <c r="A202" s="318" t="s">
        <v>148</v>
      </c>
      <c r="B202" s="319"/>
      <c r="C202" s="95" t="s">
        <v>149</v>
      </c>
      <c r="D202" s="320" t="s">
        <v>150</v>
      </c>
      <c r="E202" s="321"/>
      <c r="F202" s="94"/>
      <c r="G202" s="94"/>
      <c r="H202" s="94"/>
    </row>
    <row r="203" spans="1:8" ht="94.5" customHeight="1" x14ac:dyDescent="0.2">
      <c r="A203" s="322" t="s">
        <v>151</v>
      </c>
      <c r="B203" s="323"/>
      <c r="C203" s="96" t="s">
        <v>152</v>
      </c>
      <c r="D203" s="310" t="s">
        <v>153</v>
      </c>
      <c r="E203" s="311"/>
      <c r="F203" s="94"/>
      <c r="G203" s="94"/>
      <c r="H203" s="94"/>
    </row>
    <row r="204" spans="1:8" ht="108" customHeight="1" thickBot="1" x14ac:dyDescent="0.25">
      <c r="A204" s="474" t="s">
        <v>154</v>
      </c>
      <c r="B204" s="475"/>
      <c r="C204" s="111" t="s">
        <v>155</v>
      </c>
      <c r="D204" s="476" t="s">
        <v>153</v>
      </c>
      <c r="E204" s="477"/>
      <c r="F204" s="94"/>
      <c r="G204" s="94"/>
      <c r="H204" s="94"/>
    </row>
    <row r="205" spans="1:8" s="72" customFormat="1" ht="102.75" customHeight="1" thickBot="1" x14ac:dyDescent="0.25">
      <c r="A205" s="474" t="s">
        <v>157</v>
      </c>
      <c r="B205" s="475"/>
      <c r="C205" s="230" t="s">
        <v>158</v>
      </c>
      <c r="D205" s="475" t="s">
        <v>153</v>
      </c>
      <c r="E205" s="686"/>
      <c r="F205" s="91"/>
      <c r="G205" s="91"/>
      <c r="H205" s="91"/>
    </row>
    <row r="206" spans="1:8" s="88" customFormat="1" ht="222.75" customHeight="1" thickBot="1" x14ac:dyDescent="0.25">
      <c r="A206" s="474" t="s">
        <v>159</v>
      </c>
      <c r="B206" s="475"/>
      <c r="C206" s="111" t="s">
        <v>160</v>
      </c>
      <c r="D206" s="476" t="s">
        <v>153</v>
      </c>
      <c r="E206" s="477"/>
      <c r="F206" s="86"/>
      <c r="G206" s="87"/>
      <c r="H206" s="87"/>
    </row>
    <row r="207" spans="1:8" ht="23.25" x14ac:dyDescent="0.2">
      <c r="A207" s="307" t="s">
        <v>161</v>
      </c>
      <c r="B207" s="307"/>
      <c r="C207" s="307"/>
      <c r="D207" s="307"/>
      <c r="E207" s="307"/>
      <c r="F207" s="307"/>
      <c r="G207" s="307"/>
      <c r="H207" s="307"/>
    </row>
    <row r="208" spans="1:8" ht="23.25" x14ac:dyDescent="0.2">
      <c r="A208" s="307" t="s">
        <v>162</v>
      </c>
      <c r="B208" s="307"/>
      <c r="C208" s="307"/>
      <c r="D208" s="307"/>
      <c r="E208" s="307"/>
      <c r="F208" s="307"/>
      <c r="G208" s="307"/>
      <c r="H208" s="307"/>
    </row>
    <row r="209" spans="1:8" ht="186" customHeight="1" x14ac:dyDescent="0.2">
      <c r="A209"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25"/>
      <c r="C209" s="325"/>
      <c r="D209" s="325"/>
      <c r="E209" s="325"/>
      <c r="F209" s="325"/>
      <c r="G209" s="325"/>
      <c r="H209" s="325"/>
    </row>
    <row r="210" spans="1:8" ht="71.25" customHeight="1" x14ac:dyDescent="0.2">
      <c r="A210" s="325" t="s">
        <v>164</v>
      </c>
      <c r="B210" s="325"/>
      <c r="C210" s="325"/>
      <c r="D210" s="325"/>
      <c r="E210" s="325"/>
      <c r="F210" s="325"/>
      <c r="G210" s="325"/>
      <c r="H210" s="325"/>
    </row>
    <row r="211" spans="1:8" ht="23.25" x14ac:dyDescent="0.2">
      <c r="A211" s="307" t="s">
        <v>165</v>
      </c>
      <c r="B211" s="307"/>
      <c r="C211" s="307"/>
      <c r="D211" s="307"/>
      <c r="E211" s="307"/>
      <c r="F211" s="307"/>
      <c r="G211" s="307"/>
      <c r="H211" s="307"/>
    </row>
    <row r="212" spans="1:8" s="97" customFormat="1" ht="114.75" customHeight="1" x14ac:dyDescent="0.2">
      <c r="A212" s="325" t="s">
        <v>166</v>
      </c>
      <c r="B212" s="325"/>
      <c r="C212" s="325"/>
      <c r="D212" s="325"/>
      <c r="E212" s="325"/>
      <c r="F212" s="325"/>
      <c r="G212" s="325"/>
      <c r="H212" s="325"/>
    </row>
  </sheetData>
  <sheetProtection selectLockedCells="1" selectUnlockedCells="1"/>
  <mergeCells count="34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6"/>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101:B101"/>
    <mergeCell ref="C101:C109"/>
    <mergeCell ref="D101:H101"/>
    <mergeCell ref="A102:B102"/>
    <mergeCell ref="D102:H102"/>
    <mergeCell ref="A103:B103"/>
    <mergeCell ref="D103:H103"/>
    <mergeCell ref="A104:B104"/>
    <mergeCell ref="D104:H104"/>
    <mergeCell ref="A105:B105"/>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12:B112"/>
    <mergeCell ref="D112:H112"/>
    <mergeCell ref="A113:B113"/>
    <mergeCell ref="C113:C130"/>
    <mergeCell ref="D113:H113"/>
    <mergeCell ref="A114:B114"/>
    <mergeCell ref="D114:H114"/>
    <mergeCell ref="A115:B115"/>
    <mergeCell ref="D115:H115"/>
    <mergeCell ref="A116:B116"/>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A166:B166"/>
    <mergeCell ref="D166:H166"/>
    <mergeCell ref="A167:B167"/>
    <mergeCell ref="C167:C171"/>
    <mergeCell ref="D167:H167"/>
    <mergeCell ref="A168:B168"/>
    <mergeCell ref="D168:H168"/>
    <mergeCell ref="A169:B169"/>
    <mergeCell ref="A173:B173"/>
    <mergeCell ref="D173:H173"/>
    <mergeCell ref="A174:B174"/>
    <mergeCell ref="D174:H174"/>
    <mergeCell ref="A175:B175"/>
    <mergeCell ref="D175:H175"/>
    <mergeCell ref="D169:H169"/>
    <mergeCell ref="A170:B170"/>
    <mergeCell ref="D170:H170"/>
    <mergeCell ref="A171:B171"/>
    <mergeCell ref="D171:H171"/>
    <mergeCell ref="A172:B172"/>
    <mergeCell ref="D172:H172"/>
    <mergeCell ref="A179:C179"/>
    <mergeCell ref="D179:H179"/>
    <mergeCell ref="A180:B180"/>
    <mergeCell ref="C180:C181"/>
    <mergeCell ref="D180:H180"/>
    <mergeCell ref="A181:B181"/>
    <mergeCell ref="D181:H181"/>
    <mergeCell ref="A176:B176"/>
    <mergeCell ref="D176:H176"/>
    <mergeCell ref="A177:B177"/>
    <mergeCell ref="D177:H177"/>
    <mergeCell ref="A178:B178"/>
    <mergeCell ref="D178:H178"/>
    <mergeCell ref="A188:C188"/>
    <mergeCell ref="G188:H188"/>
    <mergeCell ref="A189:C189"/>
    <mergeCell ref="A190:C190"/>
    <mergeCell ref="A191:C191"/>
    <mergeCell ref="A192:C192"/>
    <mergeCell ref="A182:B182"/>
    <mergeCell ref="D182:H182"/>
    <mergeCell ref="C184:D184"/>
    <mergeCell ref="C185:D185"/>
    <mergeCell ref="C186:D186"/>
    <mergeCell ref="C187:D187"/>
    <mergeCell ref="A201:B201"/>
    <mergeCell ref="D201:E201"/>
    <mergeCell ref="A202:B202"/>
    <mergeCell ref="D202:E202"/>
    <mergeCell ref="A203:B203"/>
    <mergeCell ref="D203:E203"/>
    <mergeCell ref="A193:C193"/>
    <mergeCell ref="A194:C194"/>
    <mergeCell ref="A196:H196"/>
    <mergeCell ref="A197:H197"/>
    <mergeCell ref="A199:E199"/>
    <mergeCell ref="A200:E200"/>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98"/>
  <sheetViews>
    <sheetView view="pageBreakPreview" zoomScale="40" zoomScaleNormal="60" zoomScaleSheetLayoutView="40" workbookViewId="0">
      <pane ySplit="4" topLeftCell="A156"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июля 2024 г.</v>
      </c>
      <c r="B2" s="6" t="s">
        <v>2</v>
      </c>
      <c r="C2" s="7" t="s">
        <v>618</v>
      </c>
      <c r="D2" s="17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0" t="s">
        <v>8</v>
      </c>
    </row>
    <row r="5" spans="1:4" s="23" customFormat="1" ht="50.1" customHeight="1" thickBot="1" x14ac:dyDescent="0.25">
      <c r="A5" s="341" t="s">
        <v>9</v>
      </c>
      <c r="B5" s="342"/>
      <c r="C5" s="21"/>
      <c r="D5" s="22"/>
    </row>
    <row r="6" spans="1:4" s="122" customFormat="1" ht="24.95" customHeight="1" thickBot="1" x14ac:dyDescent="0.25">
      <c r="A6" s="142"/>
      <c r="B6" s="143"/>
      <c r="C6" s="144"/>
      <c r="D6" s="201"/>
    </row>
    <row r="7" spans="1:4"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60">
        <v>5334</v>
      </c>
    </row>
    <row r="8" spans="1:4" s="16" customFormat="1" ht="132" customHeight="1" x14ac:dyDescent="0.2">
      <c r="A8" s="441"/>
      <c r="B8" s="435"/>
      <c r="C8" s="435"/>
      <c r="D8" s="337"/>
    </row>
    <row r="9" spans="1:4"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37"/>
    </row>
    <row r="10" spans="1:4"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353"/>
    </row>
    <row r="11" spans="1:4" s="16" customFormat="1" ht="24.95" customHeight="1" thickBot="1" x14ac:dyDescent="0.25">
      <c r="A11" s="28"/>
      <c r="B11" s="29"/>
      <c r="C11" s="30"/>
      <c r="D11" s="269"/>
    </row>
    <row r="12" spans="1:4"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436">
        <v>6084</v>
      </c>
    </row>
    <row r="13" spans="1:4" s="16" customFormat="1" ht="132" customHeight="1" x14ac:dyDescent="0.2">
      <c r="A13" s="431"/>
      <c r="B13" s="435"/>
      <c r="C13" s="435"/>
      <c r="D13" s="340"/>
    </row>
    <row r="14" spans="1:4"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340"/>
    </row>
    <row r="15" spans="1:4"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340"/>
    </row>
    <row r="16" spans="1:4"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461"/>
    </row>
    <row r="17" spans="1:4" s="16" customFormat="1" ht="24.95" customHeight="1" thickBot="1" x14ac:dyDescent="0.25">
      <c r="A17" s="28"/>
      <c r="B17" s="34"/>
      <c r="C17" s="30"/>
      <c r="D17" s="35"/>
    </row>
    <row r="18" spans="1:4" s="16" customFormat="1" ht="112.5" customHeight="1" x14ac:dyDescent="0.2">
      <c r="A18" s="417" t="s">
        <v>17</v>
      </c>
      <c r="B18" s="37" t="s">
        <v>18</v>
      </c>
      <c r="C18" s="38"/>
      <c r="D18" s="444">
        <v>828</v>
      </c>
    </row>
    <row r="19" spans="1:4" s="16" customFormat="1" ht="50.1" customHeight="1" x14ac:dyDescent="0.2">
      <c r="A19" s="418"/>
      <c r="B19" s="39" t="s">
        <v>19</v>
      </c>
      <c r="C19" s="453" t="str">
        <f>"Электронный справочник "&amp;$C$2&amp;" (версия для ПК)"</f>
        <v>Электронный справочник "2ГИС.ПЕНЗА" (версия для ПК)</v>
      </c>
      <c r="D19" s="447"/>
    </row>
    <row r="20" spans="1:4" s="16" customFormat="1" ht="40.5" customHeight="1" x14ac:dyDescent="0.2">
      <c r="A20" s="418"/>
      <c r="B20" s="39" t="s">
        <v>20</v>
      </c>
      <c r="C20" s="435"/>
      <c r="D20" s="447"/>
    </row>
    <row r="21" spans="1:4"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450"/>
    </row>
    <row r="22" spans="1:4" s="16" customFormat="1" ht="24.95" customHeight="1" thickBot="1" x14ac:dyDescent="0.25">
      <c r="A22" s="40"/>
      <c r="B22" s="41"/>
      <c r="C22" s="42"/>
      <c r="D22" s="270"/>
    </row>
    <row r="23" spans="1:4"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506">
        <v>84</v>
      </c>
    </row>
    <row r="24" spans="1:4" s="16" customFormat="1" ht="94.5" customHeight="1" x14ac:dyDescent="0.2">
      <c r="A24" s="418"/>
      <c r="B24" s="455"/>
      <c r="C24" s="457"/>
      <c r="D24" s="459"/>
    </row>
    <row r="25" spans="1:4"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510"/>
    </row>
    <row r="26" spans="1:4" s="16" customFormat="1" ht="24.95" customHeight="1" thickBot="1" x14ac:dyDescent="0.25">
      <c r="A26" s="40"/>
      <c r="B26" s="29"/>
      <c r="C26" s="30"/>
      <c r="D26" s="271"/>
    </row>
    <row r="27" spans="1:4"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60">
        <v>7476</v>
      </c>
    </row>
    <row r="28" spans="1:4" s="16" customFormat="1" ht="99.95" customHeight="1" x14ac:dyDescent="0.2">
      <c r="A28" s="418"/>
      <c r="B28" s="435"/>
      <c r="C28" s="435"/>
      <c r="D28" s="337"/>
    </row>
    <row r="29" spans="1:4"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37"/>
    </row>
    <row r="30" spans="1:4"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353"/>
    </row>
    <row r="31" spans="1:4" s="16" customFormat="1" ht="24.95" customHeight="1" thickBot="1" x14ac:dyDescent="0.25">
      <c r="A31" s="40"/>
      <c r="B31" s="29"/>
      <c r="C31" s="30"/>
      <c r="D31" s="269"/>
    </row>
    <row r="32" spans="1:4"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436">
        <v>8520</v>
      </c>
    </row>
    <row r="33" spans="1:4" s="16" customFormat="1" ht="99.95" customHeight="1" x14ac:dyDescent="0.2">
      <c r="A33" s="418"/>
      <c r="B33" s="435"/>
      <c r="C33" s="435"/>
      <c r="D33" s="340"/>
    </row>
    <row r="34" spans="1:4"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340"/>
    </row>
    <row r="35" spans="1:4"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340"/>
    </row>
    <row r="36" spans="1:4"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461"/>
    </row>
    <row r="37" spans="1:4" s="16" customFormat="1" ht="24.95" customHeight="1" thickBot="1" x14ac:dyDescent="0.25">
      <c r="A37" s="52"/>
      <c r="B37" s="34"/>
      <c r="C37" s="30"/>
      <c r="D37" s="35"/>
    </row>
    <row r="38" spans="1:4" s="16" customFormat="1" ht="125.1" customHeight="1" x14ac:dyDescent="0.2">
      <c r="A38" s="417" t="s">
        <v>28</v>
      </c>
      <c r="B38" s="37" t="s">
        <v>29</v>
      </c>
      <c r="C38" s="38"/>
      <c r="D38" s="444">
        <v>1200</v>
      </c>
    </row>
    <row r="39" spans="1:4" s="16" customFormat="1" ht="50.1" customHeight="1" x14ac:dyDescent="0.2">
      <c r="A39" s="418"/>
      <c r="B39" s="39" t="s">
        <v>19</v>
      </c>
      <c r="C39" s="453" t="str">
        <f>"Электронный справочник "&amp;$C$2&amp;" (версия для ПК)"</f>
        <v>Электронный справочник "2ГИС.ПЕНЗА" (версия для ПК)</v>
      </c>
      <c r="D39" s="447"/>
    </row>
    <row r="40" spans="1:4" s="16" customFormat="1" ht="50.1" customHeight="1" x14ac:dyDescent="0.2">
      <c r="A40" s="418"/>
      <c r="B40" s="39" t="s">
        <v>20</v>
      </c>
      <c r="C40" s="435"/>
      <c r="D40" s="447"/>
    </row>
    <row r="41" spans="1:4"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450"/>
    </row>
    <row r="42" spans="1:4" s="16" customFormat="1" ht="24.95" customHeight="1" thickBot="1" x14ac:dyDescent="0.25">
      <c r="A42" s="40"/>
      <c r="B42" s="41"/>
      <c r="C42" s="42"/>
      <c r="D42" s="269"/>
    </row>
    <row r="43" spans="1:4"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444">
        <v>120</v>
      </c>
    </row>
    <row r="44" spans="1:4" s="16" customFormat="1" ht="69.75" customHeight="1" x14ac:dyDescent="0.2">
      <c r="A44" s="418"/>
      <c r="B44" s="455"/>
      <c r="C44" s="457"/>
      <c r="D44" s="447"/>
    </row>
    <row r="45" spans="1:4"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447"/>
    </row>
    <row r="46" spans="1:4"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450"/>
    </row>
    <row r="47" spans="1:4" ht="21.75" thickBot="1" x14ac:dyDescent="0.25">
      <c r="A47" s="142"/>
      <c r="B47" s="143"/>
      <c r="C47" s="144"/>
      <c r="D47" s="201"/>
    </row>
    <row r="48" spans="1:4"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60">
        <v>6402</v>
      </c>
    </row>
    <row r="49" spans="1:4" s="16" customFormat="1" ht="132" customHeight="1" x14ac:dyDescent="0.2">
      <c r="A49" s="441"/>
      <c r="B49" s="435"/>
      <c r="C49" s="435"/>
      <c r="D49" s="337"/>
    </row>
    <row r="50" spans="1:4" s="16" customFormat="1" ht="9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37"/>
    </row>
    <row r="51" spans="1:4" s="16" customFormat="1" ht="9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367"/>
    </row>
    <row r="52" spans="1:4"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353"/>
    </row>
    <row r="53" spans="1:4" s="16" customFormat="1" ht="24.95" customHeight="1" thickBot="1" x14ac:dyDescent="0.25">
      <c r="A53" s="28"/>
      <c r="B53" s="29"/>
      <c r="C53" s="30"/>
      <c r="D53" s="202"/>
    </row>
    <row r="54" spans="1:4"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436">
        <v>7302</v>
      </c>
    </row>
    <row r="55" spans="1:4" s="16" customFormat="1" ht="132" customHeight="1" x14ac:dyDescent="0.2">
      <c r="A55" s="431"/>
      <c r="B55" s="435"/>
      <c r="C55" s="435"/>
      <c r="D55" s="340"/>
    </row>
    <row r="56" spans="1:4" s="16" customFormat="1" ht="97.5"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340"/>
    </row>
    <row r="57" spans="1:4"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340"/>
    </row>
    <row r="58" spans="1:4"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461"/>
    </row>
    <row r="59" spans="1:4" s="16" customFormat="1" ht="24.95" customHeight="1" thickBot="1" x14ac:dyDescent="0.25">
      <c r="A59" s="40"/>
      <c r="B59" s="41"/>
      <c r="C59" s="42"/>
      <c r="D59" s="203"/>
    </row>
    <row r="60" spans="1:4"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506">
        <v>84</v>
      </c>
    </row>
    <row r="61" spans="1:4" s="16" customFormat="1" ht="94.5" customHeight="1" x14ac:dyDescent="0.2">
      <c r="A61" s="418"/>
      <c r="B61" s="455"/>
      <c r="C61" s="457"/>
      <c r="D61" s="459"/>
    </row>
    <row r="62" spans="1:4"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510"/>
    </row>
    <row r="63" spans="1:4" s="16" customFormat="1" ht="24.95" customHeight="1" thickBot="1" x14ac:dyDescent="0.25">
      <c r="A63" s="40"/>
      <c r="B63" s="59"/>
      <c r="C63" s="60"/>
      <c r="D63" s="205"/>
    </row>
    <row r="64" spans="1:4" s="16" customFormat="1" ht="50.1" customHeight="1" thickBot="1" x14ac:dyDescent="0.25">
      <c r="A64" s="386" t="s">
        <v>38</v>
      </c>
      <c r="B64" s="387"/>
      <c r="C64" s="387"/>
      <c r="D64" s="206" t="str">
        <f>"от "&amp;MIN(D65:D84)&amp;" до "&amp;MAX(D65:D84)</f>
        <v>от 978 до 19560</v>
      </c>
    </row>
    <row r="65" spans="1:4" s="16" customFormat="1" ht="37.5" customHeight="1" outlineLevel="1" x14ac:dyDescent="0.2">
      <c r="A65" s="408" t="s">
        <v>39</v>
      </c>
      <c r="B65" s="409"/>
      <c r="C65" s="410"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207">
        <v>978</v>
      </c>
    </row>
    <row r="66" spans="1:4" s="16" customFormat="1" ht="37.5" customHeight="1" outlineLevel="1" x14ac:dyDescent="0.2">
      <c r="A66" s="396" t="s">
        <v>40</v>
      </c>
      <c r="B66" s="397"/>
      <c r="C66" s="410"/>
      <c r="D66" s="208">
        <v>1956</v>
      </c>
    </row>
    <row r="67" spans="1:4" s="16" customFormat="1" ht="37.5" customHeight="1" outlineLevel="1" x14ac:dyDescent="0.2">
      <c r="A67" s="396" t="s">
        <v>41</v>
      </c>
      <c r="B67" s="397"/>
      <c r="C67" s="410"/>
      <c r="D67" s="208">
        <v>2934</v>
      </c>
    </row>
    <row r="68" spans="1:4" s="16" customFormat="1" ht="37.5" customHeight="1" outlineLevel="1" x14ac:dyDescent="0.2">
      <c r="A68" s="396" t="s">
        <v>42</v>
      </c>
      <c r="B68" s="397"/>
      <c r="C68" s="410"/>
      <c r="D68" s="208">
        <v>3912</v>
      </c>
    </row>
    <row r="69" spans="1:4" s="16" customFormat="1" ht="37.5" customHeight="1" outlineLevel="1" x14ac:dyDescent="0.2">
      <c r="A69" s="396" t="s">
        <v>43</v>
      </c>
      <c r="B69" s="397"/>
      <c r="C69" s="410"/>
      <c r="D69" s="208">
        <v>4890</v>
      </c>
    </row>
    <row r="70" spans="1:4" s="16" customFormat="1" ht="37.5" customHeight="1" outlineLevel="1" x14ac:dyDescent="0.2">
      <c r="A70" s="396" t="s">
        <v>44</v>
      </c>
      <c r="B70" s="397"/>
      <c r="C70" s="410"/>
      <c r="D70" s="208">
        <v>5868</v>
      </c>
    </row>
    <row r="71" spans="1:4" s="16" customFormat="1" ht="37.5" customHeight="1" outlineLevel="1" x14ac:dyDescent="0.2">
      <c r="A71" s="396" t="s">
        <v>45</v>
      </c>
      <c r="B71" s="397"/>
      <c r="C71" s="410"/>
      <c r="D71" s="208">
        <v>6846</v>
      </c>
    </row>
    <row r="72" spans="1:4" s="16" customFormat="1" ht="37.5" customHeight="1" outlineLevel="1" x14ac:dyDescent="0.2">
      <c r="A72" s="396" t="s">
        <v>46</v>
      </c>
      <c r="B72" s="397"/>
      <c r="C72" s="410"/>
      <c r="D72" s="208">
        <v>7824</v>
      </c>
    </row>
    <row r="73" spans="1:4" s="16" customFormat="1" ht="37.5" customHeight="1" outlineLevel="1" x14ac:dyDescent="0.2">
      <c r="A73" s="396" t="s">
        <v>47</v>
      </c>
      <c r="B73" s="397"/>
      <c r="C73" s="410"/>
      <c r="D73" s="208">
        <v>8802</v>
      </c>
    </row>
    <row r="74" spans="1:4" s="16" customFormat="1" ht="37.5" customHeight="1" outlineLevel="1" x14ac:dyDescent="0.2">
      <c r="A74" s="396" t="s">
        <v>48</v>
      </c>
      <c r="B74" s="397"/>
      <c r="C74" s="410"/>
      <c r="D74" s="208">
        <v>9780</v>
      </c>
    </row>
    <row r="75" spans="1:4" s="16" customFormat="1" ht="37.5" customHeight="1" outlineLevel="1" x14ac:dyDescent="0.2">
      <c r="A75" s="396" t="s">
        <v>49</v>
      </c>
      <c r="B75" s="397"/>
      <c r="C75" s="410"/>
      <c r="D75" s="208">
        <v>10758</v>
      </c>
    </row>
    <row r="76" spans="1:4" s="16" customFormat="1" ht="37.5" customHeight="1" outlineLevel="1" x14ac:dyDescent="0.2">
      <c r="A76" s="396" t="s">
        <v>50</v>
      </c>
      <c r="B76" s="397"/>
      <c r="C76" s="410"/>
      <c r="D76" s="208">
        <v>11736</v>
      </c>
    </row>
    <row r="77" spans="1:4" s="16" customFormat="1" ht="37.5" customHeight="1" outlineLevel="1" x14ac:dyDescent="0.2">
      <c r="A77" s="396" t="s">
        <v>51</v>
      </c>
      <c r="B77" s="397"/>
      <c r="C77" s="410"/>
      <c r="D77" s="208">
        <v>12714</v>
      </c>
    </row>
    <row r="78" spans="1:4" s="16" customFormat="1" ht="37.5" customHeight="1" outlineLevel="1" x14ac:dyDescent="0.2">
      <c r="A78" s="396" t="s">
        <v>52</v>
      </c>
      <c r="B78" s="397"/>
      <c r="C78" s="410"/>
      <c r="D78" s="208">
        <v>13692</v>
      </c>
    </row>
    <row r="79" spans="1:4" s="16" customFormat="1" ht="37.5" customHeight="1" outlineLevel="1" x14ac:dyDescent="0.2">
      <c r="A79" s="396" t="s">
        <v>53</v>
      </c>
      <c r="B79" s="397"/>
      <c r="C79" s="410"/>
      <c r="D79" s="208">
        <v>14670</v>
      </c>
    </row>
    <row r="80" spans="1:4" s="16" customFormat="1" ht="37.5" customHeight="1" outlineLevel="1" x14ac:dyDescent="0.2">
      <c r="A80" s="396" t="s">
        <v>54</v>
      </c>
      <c r="B80" s="397"/>
      <c r="C80" s="410"/>
      <c r="D80" s="208">
        <v>15648</v>
      </c>
    </row>
    <row r="81" spans="1:4" s="16" customFormat="1" ht="37.5" customHeight="1" outlineLevel="1" x14ac:dyDescent="0.2">
      <c r="A81" s="396" t="s">
        <v>55</v>
      </c>
      <c r="B81" s="397"/>
      <c r="C81" s="410"/>
      <c r="D81" s="208">
        <v>16626</v>
      </c>
    </row>
    <row r="82" spans="1:4" s="16" customFormat="1" ht="37.5" customHeight="1" outlineLevel="1" x14ac:dyDescent="0.2">
      <c r="A82" s="396" t="s">
        <v>56</v>
      </c>
      <c r="B82" s="397"/>
      <c r="C82" s="410"/>
      <c r="D82" s="208">
        <v>17604</v>
      </c>
    </row>
    <row r="83" spans="1:4" s="16" customFormat="1" ht="37.5" customHeight="1" outlineLevel="1" x14ac:dyDescent="0.2">
      <c r="A83" s="396" t="s">
        <v>57</v>
      </c>
      <c r="B83" s="397"/>
      <c r="C83" s="410"/>
      <c r="D83" s="208">
        <v>18582</v>
      </c>
    </row>
    <row r="84" spans="1:4" s="16" customFormat="1" ht="37.5" customHeight="1" outlineLevel="1" thickBot="1" x14ac:dyDescent="0.25">
      <c r="A84" s="396" t="s">
        <v>58</v>
      </c>
      <c r="B84" s="397"/>
      <c r="C84" s="410"/>
      <c r="D84" s="208">
        <v>19560</v>
      </c>
    </row>
    <row r="85" spans="1:4" s="16" customFormat="1" ht="50.1" customHeight="1" thickBot="1" x14ac:dyDescent="0.25">
      <c r="A85" s="386" t="s">
        <v>59</v>
      </c>
      <c r="B85" s="387"/>
      <c r="C85" s="387"/>
      <c r="D85" s="206" t="str">
        <f>"от "&amp;MIN(D86:D95)&amp;" до "&amp;MAX(D86:D95)</f>
        <v>от 180 до 3132</v>
      </c>
    </row>
    <row r="86" spans="1:4" s="16" customFormat="1" ht="156"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220">
        <v>630</v>
      </c>
    </row>
    <row r="87" spans="1:4" s="16" customFormat="1" ht="37.5" customHeight="1" x14ac:dyDescent="0.2">
      <c r="A87" s="607" t="s">
        <v>61</v>
      </c>
      <c r="B87" s="359"/>
      <c r="C87" s="4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220">
        <v>396</v>
      </c>
    </row>
    <row r="88" spans="1:4" s="16" customFormat="1" ht="37.5" customHeight="1" x14ac:dyDescent="0.2">
      <c r="A88" s="607" t="s">
        <v>62</v>
      </c>
      <c r="B88" s="359"/>
      <c r="C88" s="404"/>
      <c r="D88" s="220">
        <v>3132</v>
      </c>
    </row>
    <row r="89" spans="1:4" s="16" customFormat="1" ht="37.5" customHeight="1" x14ac:dyDescent="0.2">
      <c r="A89" s="607" t="s">
        <v>63</v>
      </c>
      <c r="B89" s="359"/>
      <c r="C89" s="404"/>
      <c r="D89" s="208">
        <v>888</v>
      </c>
    </row>
    <row r="90" spans="1:4" s="16" customFormat="1" ht="37.5" customHeight="1" x14ac:dyDescent="0.2">
      <c r="A90" s="335" t="s">
        <v>64</v>
      </c>
      <c r="B90" s="336"/>
      <c r="C90" s="404"/>
      <c r="D90" s="208">
        <v>1890</v>
      </c>
    </row>
    <row r="91" spans="1:4" s="16" customFormat="1" ht="37.5" customHeight="1" x14ac:dyDescent="0.2">
      <c r="A91" s="607" t="s">
        <v>65</v>
      </c>
      <c r="B91" s="359"/>
      <c r="C91" s="404"/>
      <c r="D91" s="220">
        <v>180</v>
      </c>
    </row>
    <row r="92" spans="1:4" s="16" customFormat="1" ht="37.5" customHeight="1" x14ac:dyDescent="0.2">
      <c r="A92" s="607" t="s">
        <v>66</v>
      </c>
      <c r="B92" s="359"/>
      <c r="C92" s="404"/>
      <c r="D92" s="220">
        <v>180</v>
      </c>
    </row>
    <row r="93" spans="1:4" s="16" customFormat="1" ht="37.5" customHeight="1" x14ac:dyDescent="0.2">
      <c r="A93" s="607" t="s">
        <v>67</v>
      </c>
      <c r="B93" s="359"/>
      <c r="C93" s="404"/>
      <c r="D93" s="220">
        <v>360</v>
      </c>
    </row>
    <row r="94" spans="1:4" s="16" customFormat="1" ht="37.5" customHeight="1" x14ac:dyDescent="0.2">
      <c r="A94" s="607" t="s">
        <v>68</v>
      </c>
      <c r="B94" s="359"/>
      <c r="C94" s="404"/>
      <c r="D94" s="220">
        <v>540</v>
      </c>
    </row>
    <row r="95" spans="1:4" s="16" customFormat="1" ht="37.5" customHeight="1" thickBot="1" x14ac:dyDescent="0.25">
      <c r="A95" s="501" t="s">
        <v>69</v>
      </c>
      <c r="B95" s="643"/>
      <c r="C95" s="405"/>
      <c r="D95" s="272">
        <v>3132</v>
      </c>
    </row>
    <row r="96" spans="1:4" s="16" customFormat="1" ht="117.75" customHeight="1" thickBot="1" x14ac:dyDescent="0.25">
      <c r="A96" s="501" t="s">
        <v>71</v>
      </c>
      <c r="B96" s="502"/>
      <c r="C96" s="27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274">
        <v>30</v>
      </c>
    </row>
    <row r="97" spans="1:4" s="23" customFormat="1" ht="50.1" customHeight="1" thickBot="1" x14ac:dyDescent="0.25">
      <c r="A97" s="341" t="s">
        <v>72</v>
      </c>
      <c r="B97" s="342"/>
      <c r="C97" s="21"/>
      <c r="D97" s="22" t="str">
        <f>"от "&amp;MIN(D99,D119:D135)&amp;" до "&amp;MAX(D99,D119:D135)</f>
        <v>от 636 до 7272</v>
      </c>
    </row>
    <row r="98" spans="1:4" s="16" customFormat="1" ht="24.95" customHeight="1" thickBot="1" x14ac:dyDescent="0.25">
      <c r="A98" s="118"/>
      <c r="B98" s="178"/>
      <c r="C98" s="60"/>
      <c r="D98" s="193"/>
    </row>
    <row r="99" spans="1:4" s="16" customFormat="1" ht="64.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213">
        <v>6720</v>
      </c>
    </row>
    <row r="100" spans="1:4" s="16" customFormat="1" ht="64.5" customHeight="1" thickBot="1" x14ac:dyDescent="0.25">
      <c r="A100" s="381" t="s">
        <v>74</v>
      </c>
      <c r="B100" s="382"/>
      <c r="C100" s="377"/>
      <c r="D100" s="275" t="s">
        <v>75</v>
      </c>
    </row>
    <row r="101" spans="1:4" s="16" customFormat="1" ht="64.5" customHeight="1" x14ac:dyDescent="0.2">
      <c r="A101" s="363" t="s">
        <v>76</v>
      </c>
      <c r="B101" s="364"/>
      <c r="C101" s="377"/>
      <c r="D101" s="208">
        <f>D99/4</f>
        <v>1680</v>
      </c>
    </row>
    <row r="102" spans="1:4" s="16" customFormat="1" ht="64.5" customHeight="1" x14ac:dyDescent="0.2">
      <c r="A102" s="363" t="s">
        <v>77</v>
      </c>
      <c r="B102" s="364"/>
      <c r="C102" s="377"/>
      <c r="D102" s="208">
        <f>D99/5</f>
        <v>1344</v>
      </c>
    </row>
    <row r="103" spans="1:4" s="16" customFormat="1" ht="64.5" customHeight="1" x14ac:dyDescent="0.2">
      <c r="A103" s="363" t="s">
        <v>78</v>
      </c>
      <c r="B103" s="364"/>
      <c r="C103" s="377"/>
      <c r="D103" s="208">
        <f>D99/6</f>
        <v>1120</v>
      </c>
    </row>
    <row r="104" spans="1:4" s="16" customFormat="1" ht="64.5" customHeight="1" x14ac:dyDescent="0.2">
      <c r="A104" s="363" t="s">
        <v>79</v>
      </c>
      <c r="B104" s="364"/>
      <c r="C104" s="377"/>
      <c r="D104" s="208">
        <f>D99/7</f>
        <v>960</v>
      </c>
    </row>
    <row r="105" spans="1:4" s="16" customFormat="1" ht="64.5" customHeight="1" x14ac:dyDescent="0.2">
      <c r="A105" s="363" t="s">
        <v>80</v>
      </c>
      <c r="B105" s="364"/>
      <c r="C105" s="377"/>
      <c r="D105" s="208">
        <f>D99/8</f>
        <v>840</v>
      </c>
    </row>
    <row r="106" spans="1:4" s="16" customFormat="1" ht="64.5" customHeight="1" x14ac:dyDescent="0.2">
      <c r="A106" s="363" t="s">
        <v>81</v>
      </c>
      <c r="B106" s="364"/>
      <c r="C106" s="377"/>
      <c r="D106" s="208">
        <f>D99/9</f>
        <v>746.66666666666663</v>
      </c>
    </row>
    <row r="107" spans="1:4" s="16" customFormat="1" ht="64.5" customHeight="1" thickBot="1" x14ac:dyDescent="0.25">
      <c r="A107" s="363" t="s">
        <v>82</v>
      </c>
      <c r="B107" s="364"/>
      <c r="C107" s="377"/>
      <c r="D107" s="208">
        <f>D99/10</f>
        <v>672</v>
      </c>
    </row>
    <row r="108" spans="1:4" s="16" customFormat="1" ht="64.5" customHeight="1" thickBot="1" x14ac:dyDescent="0.25">
      <c r="A108" s="374" t="s">
        <v>83</v>
      </c>
      <c r="B108" s="375"/>
      <c r="C108" s="377"/>
      <c r="D108" s="213">
        <v>10080</v>
      </c>
    </row>
    <row r="109" spans="1:4" s="16" customFormat="1" ht="64.5" customHeight="1" thickBot="1" x14ac:dyDescent="0.25">
      <c r="A109" s="381" t="s">
        <v>74</v>
      </c>
      <c r="B109" s="382"/>
      <c r="C109" s="377"/>
      <c r="D109" s="275" t="s">
        <v>75</v>
      </c>
    </row>
    <row r="110" spans="1:4" s="16" customFormat="1" ht="64.5" customHeight="1" x14ac:dyDescent="0.2">
      <c r="A110" s="363" t="s">
        <v>76</v>
      </c>
      <c r="B110" s="364"/>
      <c r="C110" s="377"/>
      <c r="D110" s="208">
        <v>2520</v>
      </c>
    </row>
    <row r="111" spans="1:4" s="16" customFormat="1" ht="64.5" customHeight="1" x14ac:dyDescent="0.2">
      <c r="A111" s="363" t="s">
        <v>77</v>
      </c>
      <c r="B111" s="364"/>
      <c r="C111" s="377"/>
      <c r="D111" s="208">
        <v>2016</v>
      </c>
    </row>
    <row r="112" spans="1:4" s="16" customFormat="1" ht="64.5" customHeight="1" x14ac:dyDescent="0.2">
      <c r="A112" s="363" t="s">
        <v>78</v>
      </c>
      <c r="B112" s="364"/>
      <c r="C112" s="377"/>
      <c r="D112" s="208">
        <v>1680</v>
      </c>
    </row>
    <row r="113" spans="1:4" s="16" customFormat="1" ht="64.5" customHeight="1" x14ac:dyDescent="0.2">
      <c r="A113" s="363" t="s">
        <v>79</v>
      </c>
      <c r="B113" s="364"/>
      <c r="C113" s="377"/>
      <c r="D113" s="208">
        <v>1440</v>
      </c>
    </row>
    <row r="114" spans="1:4" s="16" customFormat="1" ht="64.5" customHeight="1" x14ac:dyDescent="0.2">
      <c r="A114" s="363" t="s">
        <v>80</v>
      </c>
      <c r="B114" s="364"/>
      <c r="C114" s="377"/>
      <c r="D114" s="208">
        <v>1260</v>
      </c>
    </row>
    <row r="115" spans="1:4" s="16" customFormat="1" ht="64.5" customHeight="1" x14ac:dyDescent="0.2">
      <c r="A115" s="363" t="s">
        <v>81</v>
      </c>
      <c r="B115" s="364"/>
      <c r="C115" s="377"/>
      <c r="D115" s="208">
        <v>1120</v>
      </c>
    </row>
    <row r="116" spans="1:4" s="16" customFormat="1" ht="64.5" customHeight="1" thickBot="1" x14ac:dyDescent="0.25">
      <c r="A116" s="363" t="s">
        <v>82</v>
      </c>
      <c r="B116" s="364"/>
      <c r="C116" s="378"/>
      <c r="D116" s="208">
        <v>1008</v>
      </c>
    </row>
    <row r="117" spans="1:4"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218">
        <v>12000</v>
      </c>
    </row>
    <row r="118" spans="1:4" s="16" customFormat="1" ht="24.95" customHeight="1" thickBot="1" x14ac:dyDescent="0.25">
      <c r="A118" s="118"/>
      <c r="B118" s="178"/>
      <c r="C118" s="60"/>
      <c r="D118" s="193"/>
    </row>
    <row r="119" spans="1:4" s="16" customFormat="1" ht="50.1" customHeight="1" x14ac:dyDescent="0.2">
      <c r="A119" s="335" t="s">
        <v>85</v>
      </c>
      <c r="B119" s="336"/>
      <c r="C119" s="105" t="str">
        <f>"Интернет-площадка 2gis.ru на основе Cправочника организаций "&amp;$C$2&amp;""</f>
        <v>Интернет-площадка 2gis.ru на основе Cправочника организаций "2ГИС.ПЕНЗА"</v>
      </c>
      <c r="D119" s="276">
        <v>4212</v>
      </c>
    </row>
    <row r="120" spans="1:4" s="16" customFormat="1" ht="50.1" customHeight="1" x14ac:dyDescent="0.2">
      <c r="A120" s="335" t="s">
        <v>86</v>
      </c>
      <c r="B120" s="336"/>
      <c r="C12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276">
        <v>1656</v>
      </c>
    </row>
    <row r="121" spans="1:4" s="16" customFormat="1" ht="50.1" customHeight="1" x14ac:dyDescent="0.2">
      <c r="A121" s="335" t="s">
        <v>87</v>
      </c>
      <c r="B121" s="336"/>
      <c r="C12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276">
        <v>3780</v>
      </c>
    </row>
    <row r="122" spans="1:4" s="16" customFormat="1" ht="50.1" customHeight="1" x14ac:dyDescent="0.2">
      <c r="A122" s="335" t="s">
        <v>88</v>
      </c>
      <c r="B122" s="336"/>
      <c r="C122" s="68" t="str">
        <f>"Интернет-площадка 2gis.ru на основе Cправочника организаций "&amp;$C$2&amp;""</f>
        <v>Интернет-площадка 2gis.ru на основе Cправочника организаций "2ГИС.ПЕНЗА"</v>
      </c>
      <c r="D122" s="276">
        <v>5220</v>
      </c>
    </row>
    <row r="123" spans="1:4" s="16" customFormat="1" ht="50.1" customHeight="1" x14ac:dyDescent="0.2">
      <c r="A123" s="335" t="s">
        <v>89</v>
      </c>
      <c r="B123" s="336"/>
      <c r="C123" s="68" t="str">
        <f>"Интернет-площадка 2gis.ru на основе Cправочника организаций "&amp;$C$2&amp;""</f>
        <v>Интернет-площадка 2gis.ru на основе Cправочника организаций "2ГИС.ПЕНЗА"</v>
      </c>
      <c r="D123" s="276">
        <v>6264</v>
      </c>
    </row>
    <row r="124" spans="1:4" s="16" customFormat="1" ht="50.1" customHeight="1" x14ac:dyDescent="0.2">
      <c r="A124" s="335" t="s">
        <v>90</v>
      </c>
      <c r="B124" s="336"/>
      <c r="C124"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276">
        <v>1890</v>
      </c>
    </row>
    <row r="125" spans="1:4" s="16" customFormat="1" ht="50.1" customHeight="1" x14ac:dyDescent="0.2">
      <c r="A125" s="335" t="s">
        <v>91</v>
      </c>
      <c r="B125" s="336"/>
      <c r="C12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276">
        <v>3600</v>
      </c>
    </row>
    <row r="126" spans="1:4" s="16" customFormat="1" ht="50.1" customHeight="1" x14ac:dyDescent="0.2">
      <c r="A126" s="335" t="s">
        <v>92</v>
      </c>
      <c r="B126" s="336"/>
      <c r="C12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276">
        <v>4488</v>
      </c>
    </row>
    <row r="127" spans="1:4" s="16" customFormat="1" ht="50.1" customHeight="1" x14ac:dyDescent="0.2">
      <c r="A127" s="335" t="s">
        <v>93</v>
      </c>
      <c r="B127" s="336"/>
      <c r="C127" s="68" t="e">
        <f>#REF!</f>
        <v>#REF!</v>
      </c>
      <c r="D127" s="276">
        <v>5544</v>
      </c>
    </row>
    <row r="128" spans="1:4" s="16" customFormat="1" ht="50.1" customHeight="1" x14ac:dyDescent="0.2">
      <c r="A128" s="356" t="s">
        <v>94</v>
      </c>
      <c r="B128" s="357"/>
      <c r="C128" s="68" t="s">
        <v>95</v>
      </c>
      <c r="D128" s="276">
        <v>636</v>
      </c>
    </row>
    <row r="129" spans="1:4" s="16" customFormat="1" ht="50.1" customHeight="1" x14ac:dyDescent="0.2">
      <c r="A129" s="335" t="s">
        <v>96</v>
      </c>
      <c r="B129" s="336"/>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276">
        <v>1860</v>
      </c>
    </row>
    <row r="130" spans="1:4" s="16" customFormat="1" ht="50.1" customHeight="1" x14ac:dyDescent="0.2">
      <c r="A130" s="335" t="s">
        <v>97</v>
      </c>
      <c r="B130" s="336"/>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276">
        <v>1488</v>
      </c>
    </row>
    <row r="131" spans="1:4" s="16" customFormat="1" ht="50.1" customHeight="1" x14ac:dyDescent="0.2">
      <c r="A131" s="335" t="s">
        <v>98</v>
      </c>
      <c r="B131" s="336"/>
      <c r="C131"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276">
        <v>1230</v>
      </c>
    </row>
    <row r="132" spans="1:4" s="16" customFormat="1" ht="50.1" customHeight="1" x14ac:dyDescent="0.2">
      <c r="A132" s="335" t="s">
        <v>99</v>
      </c>
      <c r="B132" s="336"/>
      <c r="C132"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276">
        <v>744</v>
      </c>
    </row>
    <row r="133" spans="1:4" s="16" customFormat="1" ht="50.1" customHeight="1" x14ac:dyDescent="0.2">
      <c r="A133" s="335" t="s">
        <v>100</v>
      </c>
      <c r="B133" s="336"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276">
        <v>7272</v>
      </c>
    </row>
    <row r="134" spans="1:4" s="16" customFormat="1" ht="50.1" customHeight="1" x14ac:dyDescent="0.2">
      <c r="A134" s="335" t="s">
        <v>101</v>
      </c>
      <c r="B134" s="336"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276">
        <v>3000</v>
      </c>
    </row>
    <row r="135" spans="1:4" s="16" customFormat="1" ht="50.1" customHeight="1" thickBot="1" x14ac:dyDescent="0.25">
      <c r="A135" s="335" t="s">
        <v>102</v>
      </c>
      <c r="B135" s="336"/>
      <c r="C13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276">
        <v>1770</v>
      </c>
    </row>
    <row r="136" spans="1:4"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276">
        <v>756</v>
      </c>
    </row>
    <row r="137" spans="1:4"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7" s="276">
        <v>50010</v>
      </c>
    </row>
    <row r="138" spans="1:4"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8" s="276">
        <v>9018</v>
      </c>
    </row>
    <row r="139" spans="1:4"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276">
        <v>4212</v>
      </c>
    </row>
    <row r="140" spans="1:4" s="16" customFormat="1" ht="9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0" s="276">
        <v>7200</v>
      </c>
    </row>
    <row r="141" spans="1:4" s="16" customFormat="1" ht="50.1" customHeight="1" x14ac:dyDescent="0.2">
      <c r="A141" s="356" t="s">
        <v>107</v>
      </c>
      <c r="B141" s="357"/>
      <c r="C141" s="68" t="str">
        <f>"Интернет-площадка 2gis.ru на основе Cправочника организаций "&amp;$C$2&amp;""</f>
        <v>Интернет-площадка 2gis.ru на основе Cправочника организаций "2ГИС.ПЕНЗА"</v>
      </c>
      <c r="D141" s="276">
        <v>6000</v>
      </c>
    </row>
    <row r="142" spans="1:4" s="16" customFormat="1" ht="50.1" customHeight="1" x14ac:dyDescent="0.2">
      <c r="A142" s="335" t="s">
        <v>108</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276">
        <v>2400</v>
      </c>
    </row>
    <row r="143" spans="1:4" s="16" customFormat="1" ht="50.1" customHeight="1" x14ac:dyDescent="0.2">
      <c r="A143" s="335" t="s">
        <v>109</v>
      </c>
      <c r="B143" s="336"/>
      <c r="C143"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276">
        <v>5400</v>
      </c>
    </row>
    <row r="144" spans="1:4" s="16" customFormat="1" ht="50.1" customHeight="1" x14ac:dyDescent="0.2">
      <c r="A144" s="335" t="s">
        <v>110</v>
      </c>
      <c r="B144" s="336"/>
      <c r="C144" s="68" t="str">
        <f>"Интернет-площадка 2gis.ru на основе Cправочника организаций "&amp;$C$2&amp;""</f>
        <v>Интернет-площадка 2gis.ru на основе Cправочника организаций "2ГИС.ПЕНЗА"</v>
      </c>
      <c r="D144" s="276">
        <v>7320</v>
      </c>
    </row>
    <row r="145" spans="1:4" s="16" customFormat="1" ht="50.1" customHeight="1" x14ac:dyDescent="0.2">
      <c r="A145" s="335" t="s">
        <v>111</v>
      </c>
      <c r="B145" s="336"/>
      <c r="C145" s="68" t="str">
        <f>"Интернет-площадка 2gis.ru на основе Cправочника организаций "&amp;$C$2&amp;""</f>
        <v>Интернет-площадка 2gis.ru на основе Cправочника организаций "2ГИС.ПЕНЗА"</v>
      </c>
      <c r="D145" s="276">
        <v>8784</v>
      </c>
    </row>
    <row r="146" spans="1:4" s="16" customFormat="1" ht="50.1" customHeight="1" x14ac:dyDescent="0.2">
      <c r="A146" s="335" t="s">
        <v>112</v>
      </c>
      <c r="B146" s="336"/>
      <c r="C14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276">
        <v>2760</v>
      </c>
    </row>
    <row r="147" spans="1:4" s="16" customFormat="1" ht="50.1" customHeight="1" x14ac:dyDescent="0.2">
      <c r="A147" s="335" t="s">
        <v>113</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276">
        <v>5040</v>
      </c>
    </row>
    <row r="148" spans="1:4" s="16" customFormat="1" ht="50.1" customHeight="1" x14ac:dyDescent="0.2">
      <c r="A148" s="356" t="s">
        <v>114</v>
      </c>
      <c r="B148" s="357"/>
      <c r="C148"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276">
        <v>6360</v>
      </c>
    </row>
    <row r="149" spans="1:4" s="16" customFormat="1" ht="50.1" customHeight="1" x14ac:dyDescent="0.2">
      <c r="A149" s="335" t="s">
        <v>115</v>
      </c>
      <c r="B149" s="336"/>
      <c r="C149" s="68" t="s">
        <v>95</v>
      </c>
      <c r="D149" s="276">
        <v>960</v>
      </c>
    </row>
    <row r="150" spans="1:4" s="16" customFormat="1" ht="84.75" customHeight="1" x14ac:dyDescent="0.2">
      <c r="A150" s="335" t="s">
        <v>116</v>
      </c>
      <c r="B150" s="336"/>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276">
        <v>10200</v>
      </c>
    </row>
    <row r="151" spans="1:4" s="16" customFormat="1" ht="50.1" customHeight="1" thickBot="1" x14ac:dyDescent="0.25">
      <c r="A151" s="356" t="s">
        <v>117</v>
      </c>
      <c r="B151" s="357"/>
      <c r="C15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276">
        <v>2520</v>
      </c>
    </row>
    <row r="152" spans="1:4" s="16" customFormat="1" ht="36" customHeight="1" thickBot="1" x14ac:dyDescent="0.25">
      <c r="A152" s="341" t="s">
        <v>118</v>
      </c>
      <c r="B152" s="342"/>
      <c r="C152" s="341"/>
      <c r="D152" s="674"/>
    </row>
    <row r="153" spans="1:4"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276">
        <v>4800</v>
      </c>
    </row>
    <row r="154" spans="1:4" s="16" customFormat="1" ht="50.1" customHeight="1" x14ac:dyDescent="0.2">
      <c r="A154" s="335" t="s">
        <v>120</v>
      </c>
      <c r="B154" s="336"/>
      <c r="C154" s="346"/>
      <c r="D154" s="276">
        <v>4800</v>
      </c>
    </row>
    <row r="155" spans="1:4" s="16" customFormat="1" ht="50.1" customHeight="1" x14ac:dyDescent="0.2">
      <c r="A155" s="348" t="s">
        <v>121</v>
      </c>
      <c r="B155" s="349"/>
      <c r="C155" s="346"/>
      <c r="D155" s="276">
        <v>3600</v>
      </c>
    </row>
    <row r="156" spans="1:4" s="16" customFormat="1" ht="50.1" customHeight="1" x14ac:dyDescent="0.2">
      <c r="A156" s="348" t="s">
        <v>122</v>
      </c>
      <c r="B156" s="349"/>
      <c r="C156" s="346"/>
      <c r="D156" s="276">
        <v>360</v>
      </c>
    </row>
    <row r="157" spans="1:4" s="16" customFormat="1" ht="50.1" customHeight="1" thickBot="1" x14ac:dyDescent="0.25">
      <c r="A157" s="348" t="s">
        <v>123</v>
      </c>
      <c r="B157" s="349"/>
      <c r="C157" s="347"/>
      <c r="D157" s="276">
        <v>1260</v>
      </c>
    </row>
    <row r="158" spans="1:4" s="16" customFormat="1" ht="50.1" customHeight="1" thickBot="1" x14ac:dyDescent="0.25">
      <c r="A158" s="341" t="s">
        <v>124</v>
      </c>
      <c r="B158" s="342"/>
      <c r="C158" s="21"/>
      <c r="D158" s="21"/>
    </row>
    <row r="159" spans="1:4" s="16" customFormat="1" ht="50.1" customHeight="1" x14ac:dyDescent="0.2">
      <c r="A159" s="335" t="s">
        <v>125</v>
      </c>
      <c r="B159" s="336"/>
      <c r="C159" s="68" t="str">
        <f>"Интернет-площадка 2gis.ru на основе Cправочника организаций "&amp;$C$2&amp;""</f>
        <v>Интернет-площадка 2gis.ru на основе Cправочника организаций "2ГИС.ПЕНЗА"</v>
      </c>
      <c r="D159" s="208">
        <v>1560</v>
      </c>
    </row>
    <row r="160" spans="1:4" s="16" customFormat="1" ht="50.1" customHeight="1" x14ac:dyDescent="0.2">
      <c r="A160" s="335" t="s">
        <v>126</v>
      </c>
      <c r="B160" s="336"/>
      <c r="C16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0" s="276">
        <v>2124</v>
      </c>
    </row>
    <row r="161" spans="1:4" s="16" customFormat="1" ht="50.1" customHeight="1" x14ac:dyDescent="0.2">
      <c r="A161" s="335" t="s">
        <v>195</v>
      </c>
      <c r="B161" s="336"/>
      <c r="C161" s="68" t="str">
        <f>"Интернет-площадка 2gis.ru на основе Cправочника организаций "&amp;$C$2&amp;""</f>
        <v>Интернет-площадка 2gis.ru на основе Cправочника организаций "2ГИС.ПЕНЗА"</v>
      </c>
      <c r="D161" s="208">
        <v>2280</v>
      </c>
    </row>
    <row r="162" spans="1:4" s="16" customFormat="1" ht="50.1" customHeight="1" x14ac:dyDescent="0.2">
      <c r="A162" s="335" t="s">
        <v>128</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2" s="208">
        <v>3000</v>
      </c>
    </row>
    <row r="163" spans="1:4" s="16" customFormat="1" ht="126" customHeight="1" thickBot="1" x14ac:dyDescent="0.25">
      <c r="A163" s="335" t="s">
        <v>129</v>
      </c>
      <c r="B163" s="336"/>
      <c r="C163" s="160" t="str">
        <f>C159</f>
        <v>Интернет-площадка 2gis.ru на основе Cправочника организаций "2ГИС.ПЕНЗА"</v>
      </c>
      <c r="D163" s="276">
        <v>4404</v>
      </c>
    </row>
    <row r="164" spans="1:4" s="23" customFormat="1" ht="50.1" customHeight="1" thickBot="1" x14ac:dyDescent="0.25">
      <c r="A164" s="341" t="s">
        <v>196</v>
      </c>
      <c r="B164" s="342"/>
      <c r="C164" s="21"/>
      <c r="D164" s="22"/>
    </row>
    <row r="165" spans="1:4" s="20" customFormat="1" ht="30" customHeight="1" thickBot="1" x14ac:dyDescent="0.25">
      <c r="A165" s="485"/>
      <c r="B165" s="486"/>
      <c r="C165" s="602"/>
      <c r="D165" s="222"/>
    </row>
    <row r="166" spans="1:4"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6" s="223">
        <v>7350</v>
      </c>
    </row>
    <row r="167" spans="1:4" s="16" customFormat="1" ht="83.25" customHeight="1" thickBot="1" x14ac:dyDescent="0.25">
      <c r="A167" s="335" t="s">
        <v>198</v>
      </c>
      <c r="B167" s="336"/>
      <c r="C167" s="346"/>
      <c r="D167" s="165">
        <v>7350</v>
      </c>
    </row>
    <row r="168" spans="1:4" s="16" customFormat="1" ht="21.75" thickBot="1" x14ac:dyDescent="0.25">
      <c r="A168" s="497"/>
      <c r="B168" s="498"/>
      <c r="C168" s="498"/>
      <c r="D168" s="624"/>
    </row>
    <row r="169" spans="1:4" ht="12.6" customHeight="1" x14ac:dyDescent="0.2"/>
    <row r="170" spans="1:4" s="77" customFormat="1" ht="24.95" customHeight="1" x14ac:dyDescent="0.2">
      <c r="A170" s="75"/>
      <c r="B170" s="76" t="s">
        <v>130</v>
      </c>
      <c r="C170" s="333" t="s">
        <v>619</v>
      </c>
      <c r="D170" s="333"/>
    </row>
    <row r="171" spans="1:4" s="77" customFormat="1" ht="24.95" customHeight="1" x14ac:dyDescent="0.2">
      <c r="A171" s="75"/>
      <c r="C171" s="520" t="s">
        <v>620</v>
      </c>
      <c r="D171" s="327"/>
    </row>
    <row r="172" spans="1:4" s="77" customFormat="1" ht="24.95" customHeight="1" x14ac:dyDescent="0.2">
      <c r="A172" s="75"/>
      <c r="C172" s="520" t="s">
        <v>621</v>
      </c>
      <c r="D172" s="327"/>
    </row>
    <row r="173" spans="1:4" s="72" customFormat="1" ht="12" customHeight="1" x14ac:dyDescent="0.2">
      <c r="A173" s="71"/>
      <c r="C173" s="327"/>
      <c r="D173" s="327"/>
    </row>
    <row r="174" spans="1:4" s="81" customFormat="1" ht="24.9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row>
    <row r="175" spans="1:4" s="81" customFormat="1" ht="24.9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row>
    <row r="176" spans="1:4" s="81" customFormat="1" ht="24.9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row>
    <row r="177" spans="1:4" s="81" customFormat="1" ht="24.9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row>
    <row r="178" spans="1:4" s="81" customFormat="1" ht="24.9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row>
    <row r="179" spans="1:4" s="81" customFormat="1" ht="24.9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row>
    <row r="180" spans="1:4" s="81" customFormat="1" ht="24.9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row>
    <row r="181" spans="1:4" s="88" customFormat="1" ht="12.6" customHeight="1" x14ac:dyDescent="0.2">
      <c r="A181" s="83"/>
      <c r="B181" s="83"/>
      <c r="C181" s="84"/>
      <c r="D181" s="85"/>
    </row>
    <row r="182" spans="1:4" ht="24.95" customHeight="1" x14ac:dyDescent="0.2">
      <c r="A182" s="325" t="s">
        <v>142</v>
      </c>
      <c r="B182" s="325"/>
      <c r="C182" s="325"/>
      <c r="D182" s="325"/>
    </row>
    <row r="183" spans="1:4" s="88" customFormat="1" ht="12" customHeight="1" x14ac:dyDescent="0.2">
      <c r="A183" s="83"/>
      <c r="B183" s="83"/>
      <c r="C183" s="84"/>
      <c r="D183" s="85"/>
    </row>
    <row r="184" spans="1:4" s="90" customFormat="1" ht="50.1" customHeight="1" thickBot="1" x14ac:dyDescent="0.25">
      <c r="A184" s="326" t="s">
        <v>143</v>
      </c>
      <c r="B184" s="326"/>
      <c r="C184" s="326"/>
      <c r="D184" s="326"/>
    </row>
    <row r="185" spans="1:4" s="92" customFormat="1" ht="50.1" customHeight="1" thickBot="1" x14ac:dyDescent="0.25">
      <c r="A185" s="312" t="s">
        <v>144</v>
      </c>
      <c r="B185" s="313"/>
      <c r="C185" s="313"/>
      <c r="D185" s="314"/>
    </row>
    <row r="186" spans="1:4" ht="50.1" customHeight="1" thickBot="1" x14ac:dyDescent="0.25">
      <c r="A186" s="517" t="s">
        <v>145</v>
      </c>
      <c r="B186" s="518"/>
      <c r="C186" s="93" t="s">
        <v>146</v>
      </c>
      <c r="D186" s="182" t="s">
        <v>147</v>
      </c>
    </row>
    <row r="187" spans="1:4" ht="99.95" customHeight="1" x14ac:dyDescent="0.2">
      <c r="A187" s="318" t="s">
        <v>148</v>
      </c>
      <c r="B187" s="319"/>
      <c r="C187" s="95" t="s">
        <v>149</v>
      </c>
      <c r="D187" s="138" t="s">
        <v>150</v>
      </c>
    </row>
    <row r="188" spans="1:4" ht="75" customHeight="1" x14ac:dyDescent="0.2">
      <c r="A188" s="322" t="s">
        <v>151</v>
      </c>
      <c r="B188" s="323"/>
      <c r="C188" s="96" t="s">
        <v>152</v>
      </c>
      <c r="D188" s="140" t="s">
        <v>153</v>
      </c>
    </row>
    <row r="189" spans="1:4" ht="138.75" customHeight="1" x14ac:dyDescent="0.2">
      <c r="A189" s="322" t="s">
        <v>154</v>
      </c>
      <c r="B189" s="323"/>
      <c r="C189" s="96" t="s">
        <v>155</v>
      </c>
      <c r="D189" s="140" t="s">
        <v>153</v>
      </c>
    </row>
    <row r="190" spans="1:4" s="72" customFormat="1" ht="102.75" customHeight="1" thickBot="1" x14ac:dyDescent="0.25">
      <c r="A190" s="474" t="s">
        <v>157</v>
      </c>
      <c r="B190" s="475"/>
      <c r="C190" s="230" t="s">
        <v>158</v>
      </c>
      <c r="D190" s="230" t="s">
        <v>153</v>
      </c>
    </row>
    <row r="191" spans="1:4" s="88" customFormat="1" ht="222.75" customHeight="1" thickBot="1" x14ac:dyDescent="0.25">
      <c r="A191" s="474" t="s">
        <v>159</v>
      </c>
      <c r="B191" s="475"/>
      <c r="C191" s="111" t="s">
        <v>160</v>
      </c>
      <c r="D191" s="111" t="s">
        <v>153</v>
      </c>
    </row>
    <row r="192" spans="1:4" ht="12" customHeight="1" x14ac:dyDescent="0.2"/>
    <row r="193" spans="1:4" ht="36.75" customHeight="1" x14ac:dyDescent="0.2">
      <c r="A193" s="307" t="s">
        <v>161</v>
      </c>
      <c r="B193" s="307"/>
      <c r="C193" s="307"/>
      <c r="D193" s="307"/>
    </row>
    <row r="194" spans="1:4" ht="36.75" customHeight="1" x14ac:dyDescent="0.2">
      <c r="A194" s="307" t="s">
        <v>162</v>
      </c>
      <c r="B194" s="307"/>
      <c r="C194" s="307"/>
      <c r="D194" s="307"/>
    </row>
    <row r="195" spans="1:4" ht="201.75" customHeight="1" x14ac:dyDescent="0.2">
      <c r="A195"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472"/>
      <c r="C195" s="472"/>
      <c r="D195" s="472"/>
    </row>
    <row r="196" spans="1:4" s="16" customFormat="1" ht="67.5" customHeight="1" x14ac:dyDescent="0.2">
      <c r="A196" s="325" t="s">
        <v>164</v>
      </c>
      <c r="B196" s="325"/>
      <c r="C196" s="325"/>
      <c r="D196" s="325"/>
    </row>
    <row r="197" spans="1:4" ht="23.25" x14ac:dyDescent="0.2">
      <c r="A197" s="307" t="s">
        <v>165</v>
      </c>
      <c r="B197" s="307"/>
      <c r="C197" s="307"/>
      <c r="D197" s="307"/>
    </row>
    <row r="198" spans="1:4" s="97" customFormat="1" ht="114.75" customHeight="1" x14ac:dyDescent="0.2">
      <c r="A198" s="325" t="s">
        <v>166</v>
      </c>
      <c r="B198" s="325"/>
      <c r="C198" s="325"/>
      <c r="D198" s="325"/>
    </row>
  </sheetData>
  <sheetProtection selectLockedCells="1" selectUnlockedCells="1"/>
  <mergeCells count="177">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50:B150"/>
    <mergeCell ref="A151:B151"/>
    <mergeCell ref="A152:B152"/>
    <mergeCell ref="C152:D152"/>
    <mergeCell ref="A153:B153"/>
    <mergeCell ref="C153:C157"/>
    <mergeCell ref="A154:B154"/>
    <mergeCell ref="A155:B155"/>
    <mergeCell ref="A156:B156"/>
    <mergeCell ref="A157:B157"/>
    <mergeCell ref="A164:B164"/>
    <mergeCell ref="A165:C165"/>
    <mergeCell ref="A166:B166"/>
    <mergeCell ref="C166:C167"/>
    <mergeCell ref="A167:B167"/>
    <mergeCell ref="A168:D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7:D197"/>
    <mergeCell ref="A198:D198"/>
    <mergeCell ref="A190:B190"/>
    <mergeCell ref="A191:B191"/>
    <mergeCell ref="A193:D193"/>
    <mergeCell ref="A194:D194"/>
    <mergeCell ref="A195:D195"/>
    <mergeCell ref="A196:D196"/>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0"/>
  <sheetViews>
    <sheetView view="pageBreakPreview" zoomScale="40" zoomScaleNormal="60" zoomScaleSheetLayoutView="40" workbookViewId="0">
      <pane ySplit="3" topLeftCell="A265"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622</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277" t="s">
        <v>7</v>
      </c>
      <c r="D4" s="552"/>
      <c r="E4" s="552"/>
      <c r="F4" s="552"/>
      <c r="G4" s="552"/>
      <c r="H4" s="553"/>
    </row>
    <row r="5" spans="1:8" s="23" customFormat="1" ht="49.5" customHeight="1" thickBot="1" x14ac:dyDescent="0.25">
      <c r="A5" s="341" t="s">
        <v>9</v>
      </c>
      <c r="B5" s="342"/>
      <c r="C5" s="21"/>
      <c r="D5" s="21"/>
      <c r="E5" s="21"/>
      <c r="F5" s="21"/>
      <c r="G5" s="21"/>
      <c r="H5" s="22"/>
    </row>
    <row r="6" spans="1:8" s="16" customFormat="1" ht="32.25" customHeight="1" thickBot="1" x14ac:dyDescent="0.25">
      <c r="A6" s="265"/>
      <c r="B6" s="266"/>
      <c r="C6" s="266"/>
      <c r="D6" s="498" t="s">
        <v>228</v>
      </c>
      <c r="E6" s="498"/>
      <c r="F6" s="498"/>
      <c r="G6" s="498"/>
      <c r="H6" s="624"/>
    </row>
    <row r="7" spans="1:8" s="16" customFormat="1" ht="24.95" customHeight="1" thickBot="1" x14ac:dyDescent="0.25">
      <c r="A7" s="40"/>
      <c r="B7" s="59"/>
      <c r="C7" s="60"/>
      <c r="D7" s="248" t="s">
        <v>168</v>
      </c>
      <c r="E7" s="249" t="s">
        <v>169</v>
      </c>
      <c r="F7" s="250" t="s">
        <v>170</v>
      </c>
      <c r="G7" s="249" t="s">
        <v>171</v>
      </c>
      <c r="H7" s="251" t="s">
        <v>172</v>
      </c>
    </row>
    <row r="8" spans="1:8" s="16" customFormat="1" ht="48" customHeight="1" x14ac:dyDescent="0.2">
      <c r="A8" s="430" t="s">
        <v>10</v>
      </c>
      <c r="B8" s="454" t="s">
        <v>27</v>
      </c>
      <c r="C8" s="45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60">
        <f>F8*1.2</f>
        <v>13341.6</v>
      </c>
      <c r="E8" s="361">
        <f>F8*1.1</f>
        <v>12229.800000000001</v>
      </c>
      <c r="F8" s="361">
        <v>11118</v>
      </c>
      <c r="G8" s="361">
        <f>F8*0.75</f>
        <v>8338.5</v>
      </c>
      <c r="H8" s="362">
        <f>F8*0.5</f>
        <v>5559</v>
      </c>
    </row>
    <row r="9" spans="1:8" s="16" customFormat="1" ht="47.25" customHeight="1" x14ac:dyDescent="0.2">
      <c r="A9" s="431"/>
      <c r="B9" s="594"/>
      <c r="C9" s="595"/>
      <c r="D9" s="337"/>
      <c r="E9" s="338"/>
      <c r="F9" s="338"/>
      <c r="G9" s="338"/>
      <c r="H9" s="339"/>
    </row>
    <row r="10" spans="1:8" s="16" customFormat="1" ht="57.75" customHeight="1" x14ac:dyDescent="0.2">
      <c r="A10" s="431"/>
      <c r="B10" s="594"/>
      <c r="C10" s="595"/>
      <c r="D10" s="337"/>
      <c r="E10" s="338"/>
      <c r="F10" s="338"/>
      <c r="G10" s="338"/>
      <c r="H10" s="339"/>
    </row>
    <row r="11" spans="1:8" s="16" customFormat="1" ht="63" customHeight="1" x14ac:dyDescent="0.2">
      <c r="A11" s="431"/>
      <c r="B11" s="455"/>
      <c r="C11" s="457"/>
      <c r="D11" s="337"/>
      <c r="E11" s="338"/>
      <c r="F11" s="338"/>
      <c r="G11" s="338"/>
      <c r="H11" s="339"/>
    </row>
    <row r="12" spans="1:8" s="16" customFormat="1" ht="55.5" customHeight="1" x14ac:dyDescent="0.2">
      <c r="A12" s="431"/>
      <c r="B12" s="744" t="s">
        <v>12</v>
      </c>
      <c r="C12" s="74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37"/>
      <c r="E12" s="338"/>
      <c r="F12" s="338"/>
      <c r="G12" s="338"/>
      <c r="H12" s="339"/>
    </row>
    <row r="13" spans="1:8" s="16" customFormat="1" ht="57.75" customHeight="1" x14ac:dyDescent="0.2">
      <c r="A13" s="431"/>
      <c r="B13" s="744"/>
      <c r="C13" s="745"/>
      <c r="D13" s="337"/>
      <c r="E13" s="338"/>
      <c r="F13" s="338"/>
      <c r="G13" s="338"/>
      <c r="H13" s="339"/>
    </row>
    <row r="14" spans="1:8" s="16" customFormat="1" ht="59.25" customHeight="1" x14ac:dyDescent="0.2">
      <c r="A14" s="431"/>
      <c r="B14" s="746" t="s">
        <v>13</v>
      </c>
      <c r="C14" s="7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37"/>
      <c r="E14" s="338"/>
      <c r="F14" s="338"/>
      <c r="G14" s="338"/>
      <c r="H14" s="339"/>
    </row>
    <row r="15" spans="1:8" s="16" customFormat="1" ht="100.5" customHeight="1" thickBot="1" x14ac:dyDescent="0.25">
      <c r="A15" s="468"/>
      <c r="B15" s="747"/>
      <c r="C15" s="749"/>
      <c r="D15" s="367"/>
      <c r="E15" s="351"/>
      <c r="F15" s="351"/>
      <c r="G15" s="351"/>
      <c r="H15" s="352"/>
    </row>
    <row r="16" spans="1:8" s="16" customFormat="1" ht="24.95" customHeight="1" thickBot="1" x14ac:dyDescent="0.25">
      <c r="A16" s="52"/>
      <c r="B16" s="278"/>
      <c r="C16" s="42"/>
      <c r="D16" s="498" t="s">
        <v>228</v>
      </c>
      <c r="E16" s="498"/>
      <c r="F16" s="498"/>
      <c r="G16" s="498"/>
      <c r="H16" s="624"/>
    </row>
    <row r="17" spans="1:8" s="16" customFormat="1" ht="48" customHeight="1" x14ac:dyDescent="0.2">
      <c r="A17" s="417" t="s">
        <v>14</v>
      </c>
      <c r="B17" s="454" t="s">
        <v>27</v>
      </c>
      <c r="C17" s="45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590">
        <f>F17*1.2</f>
        <v>15609.599999999999</v>
      </c>
      <c r="E17" s="581">
        <f>F17*1.1</f>
        <v>14308.800000000001</v>
      </c>
      <c r="F17" s="581">
        <v>13008</v>
      </c>
      <c r="G17" s="581">
        <f>F17*0.75</f>
        <v>9756</v>
      </c>
      <c r="H17" s="584">
        <f>F17*0.5</f>
        <v>6504</v>
      </c>
    </row>
    <row r="18" spans="1:8" s="16" customFormat="1" ht="47.25" customHeight="1" x14ac:dyDescent="0.2">
      <c r="A18" s="418"/>
      <c r="B18" s="594"/>
      <c r="C18" s="595"/>
      <c r="D18" s="591"/>
      <c r="E18" s="582"/>
      <c r="F18" s="582"/>
      <c r="G18" s="582"/>
      <c r="H18" s="585"/>
    </row>
    <row r="19" spans="1:8" s="16" customFormat="1" ht="57.75" customHeight="1" x14ac:dyDescent="0.2">
      <c r="A19" s="418"/>
      <c r="B19" s="594"/>
      <c r="C19" s="595"/>
      <c r="D19" s="591"/>
      <c r="E19" s="582"/>
      <c r="F19" s="582"/>
      <c r="G19" s="582"/>
      <c r="H19" s="585"/>
    </row>
    <row r="20" spans="1:8" s="16" customFormat="1" ht="63" customHeight="1" x14ac:dyDescent="0.2">
      <c r="A20" s="418"/>
      <c r="B20" s="455"/>
      <c r="C20" s="457"/>
      <c r="D20" s="591"/>
      <c r="E20" s="582"/>
      <c r="F20" s="582"/>
      <c r="G20" s="582"/>
      <c r="H20" s="585"/>
    </row>
    <row r="21" spans="1:8" s="16" customFormat="1" ht="55.5" customHeight="1" x14ac:dyDescent="0.2">
      <c r="A21" s="418"/>
      <c r="B21" s="744" t="s">
        <v>12</v>
      </c>
      <c r="C21" s="74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591"/>
      <c r="E21" s="582"/>
      <c r="F21" s="582"/>
      <c r="G21" s="582"/>
      <c r="H21" s="585"/>
    </row>
    <row r="22" spans="1:8" s="16" customFormat="1" ht="57.75" customHeight="1" x14ac:dyDescent="0.2">
      <c r="A22" s="418"/>
      <c r="B22" s="744"/>
      <c r="C22" s="742"/>
      <c r="D22" s="591"/>
      <c r="E22" s="582"/>
      <c r="F22" s="582"/>
      <c r="G22" s="582"/>
      <c r="H22" s="585"/>
    </row>
    <row r="23" spans="1:8" s="16" customFormat="1" ht="87.75" customHeight="1" x14ac:dyDescent="0.2">
      <c r="A23" s="418"/>
      <c r="B23" s="743" t="s">
        <v>13</v>
      </c>
      <c r="C23" s="74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591"/>
      <c r="E23" s="582"/>
      <c r="F23" s="582"/>
      <c r="G23" s="582"/>
      <c r="H23" s="585"/>
    </row>
    <row r="24" spans="1:8" s="16" customFormat="1" ht="63" customHeight="1" x14ac:dyDescent="0.2">
      <c r="A24" s="418"/>
      <c r="B24" s="743"/>
      <c r="C24" s="742"/>
      <c r="D24" s="591"/>
      <c r="E24" s="582"/>
      <c r="F24" s="582"/>
      <c r="G24" s="582"/>
      <c r="H24" s="585"/>
    </row>
    <row r="25" spans="1:8" s="16" customFormat="1" ht="100.5" customHeight="1" thickBot="1" x14ac:dyDescent="0.25">
      <c r="A25" s="419"/>
      <c r="B25" s="47" t="s">
        <v>16</v>
      </c>
      <c r="C25"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592"/>
      <c r="E25" s="583"/>
      <c r="F25" s="583"/>
      <c r="G25" s="583"/>
      <c r="H25" s="586"/>
    </row>
    <row r="26" spans="1:8" s="16" customFormat="1" ht="24.95" customHeight="1" thickBot="1" x14ac:dyDescent="0.25">
      <c r="A26" s="40"/>
      <c r="B26" s="152"/>
      <c r="C26" s="60"/>
      <c r="D26" s="35"/>
      <c r="E26" s="35"/>
      <c r="F26" s="35"/>
      <c r="G26" s="35"/>
      <c r="H26" s="36"/>
    </row>
    <row r="27" spans="1:8" s="16" customFormat="1" ht="112.5" customHeight="1" x14ac:dyDescent="0.2">
      <c r="A27" s="417" t="s">
        <v>17</v>
      </c>
      <c r="B27" s="37" t="s">
        <v>18</v>
      </c>
      <c r="C27" s="38"/>
      <c r="D27" s="445">
        <v>2790</v>
      </c>
      <c r="E27" s="445"/>
      <c r="F27" s="445"/>
      <c r="G27" s="445"/>
      <c r="H27" s="446"/>
    </row>
    <row r="28" spans="1:8" s="16" customFormat="1" ht="50.1" customHeight="1" x14ac:dyDescent="0.2">
      <c r="A28" s="418"/>
      <c r="B28" s="39" t="s">
        <v>19</v>
      </c>
      <c r="C28" s="453" t="str">
        <f>"Электронный справочник "&amp;$C$2&amp;" (версия для ПК)"</f>
        <v>Электронный справочник "2ГИС.ПЕРМЬ" (версия для ПК)</v>
      </c>
      <c r="D28" s="448"/>
      <c r="E28" s="448"/>
      <c r="F28" s="448"/>
      <c r="G28" s="448"/>
      <c r="H28" s="449"/>
    </row>
    <row r="29" spans="1:8" s="16" customFormat="1" ht="40.5" customHeight="1" x14ac:dyDescent="0.2">
      <c r="A29" s="418"/>
      <c r="B29" s="39" t="s">
        <v>20</v>
      </c>
      <c r="C29" s="435"/>
      <c r="D29" s="448"/>
      <c r="E29" s="448"/>
      <c r="F29" s="448"/>
      <c r="G29" s="448"/>
      <c r="H29" s="449"/>
    </row>
    <row r="30" spans="1:8" s="16" customFormat="1" ht="75" customHeight="1" thickBot="1" x14ac:dyDescent="0.25">
      <c r="A30" s="419"/>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451"/>
      <c r="E30" s="451"/>
      <c r="F30" s="451"/>
      <c r="G30" s="451"/>
      <c r="H30" s="452"/>
    </row>
    <row r="31" spans="1:8" s="16" customFormat="1" ht="24.95" customHeight="1" thickBot="1" x14ac:dyDescent="0.25">
      <c r="A31" s="40"/>
      <c r="B31" s="41"/>
      <c r="C31" s="42"/>
      <c r="D31" s="498" t="s">
        <v>228</v>
      </c>
      <c r="E31" s="498"/>
      <c r="F31" s="498"/>
      <c r="G31" s="498"/>
      <c r="H31" s="624"/>
    </row>
    <row r="32" spans="1:8" s="16" customFormat="1" ht="50.1" customHeight="1" x14ac:dyDescent="0.2">
      <c r="A32" s="417" t="s">
        <v>22</v>
      </c>
      <c r="B32" s="454" t="s">
        <v>23</v>
      </c>
      <c r="C32"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424">
        <v>270</v>
      </c>
      <c r="E32" s="424"/>
      <c r="F32" s="424"/>
      <c r="G32" s="424"/>
      <c r="H32" s="425"/>
    </row>
    <row r="33" spans="1:8" s="16" customFormat="1" ht="94.5" customHeight="1" x14ac:dyDescent="0.2">
      <c r="A33" s="418"/>
      <c r="B33" s="455"/>
      <c r="C33" s="457"/>
      <c r="D33" s="426"/>
      <c r="E33" s="426"/>
      <c r="F33" s="426"/>
      <c r="G33" s="426"/>
      <c r="H33" s="427"/>
    </row>
    <row r="34" spans="1:8" s="16" customFormat="1" ht="163.5" customHeight="1" thickBot="1" x14ac:dyDescent="0.25">
      <c r="A34" s="419"/>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428"/>
      <c r="E34" s="428"/>
      <c r="F34" s="428"/>
      <c r="G34" s="428"/>
      <c r="H34" s="429"/>
    </row>
    <row r="35" spans="1:8" s="16" customFormat="1" ht="24.95" customHeight="1" thickBot="1" x14ac:dyDescent="0.25">
      <c r="A35" s="40"/>
      <c r="B35" s="29"/>
      <c r="C35" s="30"/>
      <c r="D35" s="498" t="s">
        <v>228</v>
      </c>
      <c r="E35" s="498"/>
      <c r="F35" s="498"/>
      <c r="G35" s="498"/>
      <c r="H35" s="624"/>
    </row>
    <row r="36" spans="1:8" s="16" customFormat="1" ht="50.1" customHeight="1" x14ac:dyDescent="0.2">
      <c r="A36" s="417" t="s">
        <v>623</v>
      </c>
      <c r="B36" s="434" t="s">
        <v>27</v>
      </c>
      <c r="C36" s="4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436">
        <f>F36*1.2</f>
        <v>29361.599999999999</v>
      </c>
      <c r="E36" s="361">
        <f>F36*1.1</f>
        <v>26914.800000000003</v>
      </c>
      <c r="F36" s="361">
        <v>24468</v>
      </c>
      <c r="G36" s="361">
        <f>F36*0.75</f>
        <v>18351</v>
      </c>
      <c r="H36" s="362">
        <f>F36*0.5</f>
        <v>12234</v>
      </c>
    </row>
    <row r="37" spans="1:8" s="16" customFormat="1" ht="99.95" customHeight="1" x14ac:dyDescent="0.2">
      <c r="A37" s="418"/>
      <c r="B37" s="435"/>
      <c r="C37" s="455"/>
      <c r="D37" s="340"/>
      <c r="E37" s="338"/>
      <c r="F37" s="338"/>
      <c r="G37" s="338"/>
      <c r="H37" s="339"/>
    </row>
    <row r="38" spans="1:8" s="16" customFormat="1" ht="99.95" customHeight="1" x14ac:dyDescent="0.2">
      <c r="A38" s="418"/>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340"/>
      <c r="E38" s="338"/>
      <c r="F38" s="338"/>
      <c r="G38" s="338"/>
      <c r="H38" s="339"/>
    </row>
    <row r="39" spans="1:8" s="16" customFormat="1" ht="156.75" customHeight="1" thickBot="1" x14ac:dyDescent="0.25">
      <c r="A39" s="419"/>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461"/>
      <c r="E39" s="354"/>
      <c r="F39" s="354"/>
      <c r="G39" s="354"/>
      <c r="H39" s="355"/>
    </row>
    <row r="40" spans="1:8" s="16" customFormat="1" ht="24.95" customHeight="1" thickBot="1" x14ac:dyDescent="0.25">
      <c r="A40" s="40"/>
      <c r="B40" s="29"/>
      <c r="C40" s="30"/>
      <c r="D40" s="498" t="s">
        <v>228</v>
      </c>
      <c r="E40" s="498"/>
      <c r="F40" s="498"/>
      <c r="G40" s="498"/>
      <c r="H40" s="624"/>
    </row>
    <row r="41" spans="1:8" s="16" customFormat="1" ht="50.1" customHeight="1" x14ac:dyDescent="0.2">
      <c r="A41" s="417" t="s">
        <v>624</v>
      </c>
      <c r="B41" s="434" t="s">
        <v>27</v>
      </c>
      <c r="C4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61">
        <f>F41*1.2</f>
        <v>34344</v>
      </c>
      <c r="E41" s="361">
        <f>F41*1.1</f>
        <v>31482.000000000004</v>
      </c>
      <c r="F41" s="361">
        <v>28620</v>
      </c>
      <c r="G41" s="361">
        <f>F41*0.75</f>
        <v>21465</v>
      </c>
      <c r="H41" s="362">
        <f>F41*0.5</f>
        <v>14310</v>
      </c>
    </row>
    <row r="42" spans="1:8" s="16" customFormat="1" ht="99.95" customHeight="1" x14ac:dyDescent="0.2">
      <c r="A42" s="418"/>
      <c r="B42" s="435"/>
      <c r="C42" s="435"/>
      <c r="D42" s="338"/>
      <c r="E42" s="338"/>
      <c r="F42" s="338"/>
      <c r="G42" s="338"/>
      <c r="H42" s="339"/>
    </row>
    <row r="43" spans="1:8" s="16" customFormat="1" ht="99.95" customHeight="1" x14ac:dyDescent="0.2">
      <c r="A43" s="418"/>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38"/>
      <c r="E43" s="338"/>
      <c r="F43" s="338"/>
      <c r="G43" s="338"/>
      <c r="H43" s="339"/>
    </row>
    <row r="44" spans="1:8" s="16" customFormat="1" ht="156.75" customHeight="1" x14ac:dyDescent="0.2">
      <c r="A44" s="418"/>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38"/>
      <c r="E44" s="338"/>
      <c r="F44" s="338"/>
      <c r="G44" s="338"/>
      <c r="H44" s="339"/>
    </row>
    <row r="45" spans="1:8" s="16" customFormat="1" ht="92.25" customHeight="1" thickBot="1" x14ac:dyDescent="0.25">
      <c r="A45" s="419"/>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354"/>
      <c r="E45" s="354"/>
      <c r="F45" s="354"/>
      <c r="G45" s="354"/>
      <c r="H45" s="355"/>
    </row>
    <row r="46" spans="1:8" s="16" customFormat="1" ht="24.95" customHeight="1" thickBot="1" x14ac:dyDescent="0.25">
      <c r="A46" s="52"/>
      <c r="B46" s="34"/>
      <c r="C46" s="30"/>
      <c r="D46" s="35"/>
      <c r="E46" s="35"/>
      <c r="F46" s="35"/>
      <c r="G46" s="35"/>
      <c r="H46" s="36"/>
    </row>
    <row r="47" spans="1:8" s="16" customFormat="1" ht="125.1" customHeight="1" x14ac:dyDescent="0.2">
      <c r="A47" s="417" t="s">
        <v>625</v>
      </c>
      <c r="B47" s="37" t="s">
        <v>29</v>
      </c>
      <c r="C47" s="38"/>
      <c r="D47" s="444">
        <v>6240</v>
      </c>
      <c r="E47" s="445"/>
      <c r="F47" s="445"/>
      <c r="G47" s="445"/>
      <c r="H47" s="446"/>
    </row>
    <row r="48" spans="1:8" s="16" customFormat="1" ht="50.1" customHeight="1" x14ac:dyDescent="0.2">
      <c r="A48" s="418"/>
      <c r="B48" s="39" t="s">
        <v>19</v>
      </c>
      <c r="C48" s="453" t="str">
        <f>"Электронный справочник "&amp;$C$2&amp;" (версия для ПК)"</f>
        <v>Электронный справочник "2ГИС.ПЕРМЬ" (версия для ПК)</v>
      </c>
      <c r="D48" s="447"/>
      <c r="E48" s="448"/>
      <c r="F48" s="448"/>
      <c r="G48" s="448"/>
      <c r="H48" s="449"/>
    </row>
    <row r="49" spans="1:8" s="16" customFormat="1" ht="50.1" customHeight="1" x14ac:dyDescent="0.2">
      <c r="A49" s="418"/>
      <c r="B49" s="39" t="s">
        <v>20</v>
      </c>
      <c r="C49" s="435"/>
      <c r="D49" s="447"/>
      <c r="E49" s="448"/>
      <c r="F49" s="448"/>
      <c r="G49" s="448"/>
      <c r="H49" s="449"/>
    </row>
    <row r="50" spans="1:8" s="16" customFormat="1" ht="75" customHeight="1" thickBot="1" x14ac:dyDescent="0.25">
      <c r="A50" s="419"/>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450"/>
      <c r="E50" s="451"/>
      <c r="F50" s="451"/>
      <c r="G50" s="451"/>
      <c r="H50" s="452"/>
    </row>
    <row r="51" spans="1:8" s="16" customFormat="1" ht="24.95" customHeight="1" thickBot="1" x14ac:dyDescent="0.25">
      <c r="A51" s="40"/>
      <c r="B51" s="41"/>
      <c r="C51" s="42"/>
      <c r="D51" s="498" t="s">
        <v>228</v>
      </c>
      <c r="E51" s="498"/>
      <c r="F51" s="498"/>
      <c r="G51" s="498"/>
      <c r="H51" s="624"/>
    </row>
    <row r="52" spans="1:8" s="16" customFormat="1" ht="50.1" customHeight="1" x14ac:dyDescent="0.2">
      <c r="A52" s="417" t="s">
        <v>626</v>
      </c>
      <c r="B52" s="454" t="s">
        <v>23</v>
      </c>
      <c r="C52"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424">
        <v>600</v>
      </c>
      <c r="E52" s="424"/>
      <c r="F52" s="424"/>
      <c r="G52" s="424"/>
      <c r="H52" s="425"/>
    </row>
    <row r="53" spans="1:8" s="16" customFormat="1" ht="69.75" customHeight="1" x14ac:dyDescent="0.2">
      <c r="A53" s="418"/>
      <c r="B53" s="455"/>
      <c r="C53" s="457"/>
      <c r="D53" s="426"/>
      <c r="E53" s="426"/>
      <c r="F53" s="426"/>
      <c r="G53" s="426"/>
      <c r="H53" s="427"/>
    </row>
    <row r="54" spans="1:8" s="16" customFormat="1" ht="155.25" customHeight="1" x14ac:dyDescent="0.2">
      <c r="A54" s="418"/>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426"/>
      <c r="E54" s="426"/>
      <c r="F54" s="426"/>
      <c r="G54" s="426"/>
      <c r="H54" s="427"/>
    </row>
    <row r="55" spans="1:8" s="16" customFormat="1" ht="168.75" customHeight="1" thickBot="1" x14ac:dyDescent="0.25">
      <c r="A55" s="419"/>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428"/>
      <c r="E55" s="428"/>
      <c r="F55" s="428"/>
      <c r="G55" s="428"/>
      <c r="H55" s="429"/>
    </row>
    <row r="56" spans="1:8" s="16" customFormat="1" ht="24.95" customHeight="1" thickBot="1" x14ac:dyDescent="0.25">
      <c r="A56" s="40"/>
      <c r="B56" s="41"/>
      <c r="C56" s="42"/>
      <c r="D56" s="414"/>
      <c r="E56" s="415"/>
      <c r="F56" s="415"/>
      <c r="G56" s="415"/>
      <c r="H56" s="416"/>
    </row>
    <row r="57" spans="1:8" s="16" customFormat="1" ht="48" customHeight="1" x14ac:dyDescent="0.2">
      <c r="A57" s="440" t="s">
        <v>31</v>
      </c>
      <c r="B57" s="434" t="s">
        <v>27</v>
      </c>
      <c r="C5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60">
        <f>F57*1.2</f>
        <v>16012.8</v>
      </c>
      <c r="E57" s="361">
        <f>F57*1.1</f>
        <v>14678.400000000001</v>
      </c>
      <c r="F57" s="361">
        <v>13344</v>
      </c>
      <c r="G57" s="361">
        <f>F57*0.75</f>
        <v>10008</v>
      </c>
      <c r="H57" s="362">
        <f>F57*0.5</f>
        <v>6672</v>
      </c>
    </row>
    <row r="58" spans="1:8" s="16" customFormat="1" ht="132" customHeight="1" x14ac:dyDescent="0.2">
      <c r="A58" s="441"/>
      <c r="B58" s="435"/>
      <c r="C58" s="435"/>
      <c r="D58" s="337"/>
      <c r="E58" s="338"/>
      <c r="F58" s="338"/>
      <c r="G58" s="338"/>
      <c r="H58" s="339"/>
    </row>
    <row r="59" spans="1:8" s="16" customFormat="1" ht="127.5" customHeight="1" x14ac:dyDescent="0.2">
      <c r="A59" s="441"/>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37"/>
      <c r="E59" s="338"/>
      <c r="F59" s="338"/>
      <c r="G59" s="338"/>
      <c r="H59" s="339"/>
    </row>
    <row r="60" spans="1:8" s="16" customFormat="1" ht="127.5" customHeight="1" thickBot="1" x14ac:dyDescent="0.25">
      <c r="A60" s="442"/>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367"/>
      <c r="E60" s="351"/>
      <c r="F60" s="351"/>
      <c r="G60" s="351"/>
      <c r="H60" s="352"/>
    </row>
    <row r="61" spans="1:8" s="16" customFormat="1" ht="166.5" customHeight="1" thickBot="1" x14ac:dyDescent="0.25">
      <c r="A61" s="443"/>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353"/>
      <c r="E61" s="354"/>
      <c r="F61" s="354"/>
      <c r="G61" s="354"/>
      <c r="H61" s="355"/>
    </row>
    <row r="62" spans="1:8" s="16" customFormat="1" ht="24.95" customHeight="1" thickBot="1" x14ac:dyDescent="0.25">
      <c r="A62" s="28"/>
      <c r="B62" s="29"/>
      <c r="C62" s="30"/>
      <c r="D62" s="437"/>
      <c r="E62" s="438"/>
      <c r="F62" s="438"/>
      <c r="G62" s="438"/>
      <c r="H62" s="439"/>
    </row>
    <row r="63" spans="1:8" s="16" customFormat="1" ht="48" customHeight="1" x14ac:dyDescent="0.2">
      <c r="A63" s="430" t="s">
        <v>35</v>
      </c>
      <c r="B63" s="434" t="s">
        <v>27</v>
      </c>
      <c r="C6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436">
        <f>F63*1.2</f>
        <v>18734.399999999998</v>
      </c>
      <c r="E63" s="361">
        <f>F63*1.1</f>
        <v>17173.2</v>
      </c>
      <c r="F63" s="361">
        <v>15612</v>
      </c>
      <c r="G63" s="361">
        <f>F63*0.75</f>
        <v>11709</v>
      </c>
      <c r="H63" s="362">
        <f>F63*0.5</f>
        <v>7806</v>
      </c>
    </row>
    <row r="64" spans="1:8" s="16" customFormat="1" ht="132" customHeight="1" x14ac:dyDescent="0.2">
      <c r="A64" s="431"/>
      <c r="B64" s="435"/>
      <c r="C64" s="435"/>
      <c r="D64" s="340"/>
      <c r="E64" s="338"/>
      <c r="F64" s="338"/>
      <c r="G64" s="338"/>
      <c r="H64" s="339"/>
    </row>
    <row r="65" spans="1:8" s="16" customFormat="1" ht="138.94999999999999" customHeight="1" x14ac:dyDescent="0.2">
      <c r="A65" s="431"/>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340"/>
      <c r="E65" s="338"/>
      <c r="F65" s="338"/>
      <c r="G65" s="338"/>
      <c r="H65" s="339"/>
    </row>
    <row r="66" spans="1:8" s="16" customFormat="1" ht="166.5" customHeight="1" x14ac:dyDescent="0.2">
      <c r="A66" s="431"/>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340"/>
      <c r="E66" s="338"/>
      <c r="F66" s="338"/>
      <c r="G66" s="338"/>
      <c r="H66" s="339"/>
    </row>
    <row r="67" spans="1:8" s="16" customFormat="1" ht="92.25" customHeight="1" thickBot="1" x14ac:dyDescent="0.25">
      <c r="A67" s="468"/>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461"/>
      <c r="E67" s="354"/>
      <c r="F67" s="354"/>
      <c r="G67" s="354"/>
      <c r="H67" s="355"/>
    </row>
    <row r="68" spans="1:8" s="16" customFormat="1" ht="24.95" customHeight="1" thickBot="1" x14ac:dyDescent="0.25">
      <c r="A68" s="40"/>
      <c r="B68" s="41"/>
      <c r="C68" s="42"/>
      <c r="D68" s="465"/>
      <c r="E68" s="466"/>
      <c r="F68" s="466"/>
      <c r="G68" s="466"/>
      <c r="H68" s="467"/>
    </row>
    <row r="69" spans="1:8" s="16" customFormat="1" ht="50.1" customHeight="1" x14ac:dyDescent="0.2">
      <c r="A69" s="417" t="s">
        <v>37</v>
      </c>
      <c r="B69" s="454" t="s">
        <v>23</v>
      </c>
      <c r="C6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506">
        <v>270</v>
      </c>
      <c r="E69" s="507"/>
      <c r="F69" s="507"/>
      <c r="G69" s="507"/>
      <c r="H69" s="508"/>
    </row>
    <row r="70" spans="1:8" s="16" customFormat="1" ht="94.5" customHeight="1" x14ac:dyDescent="0.2">
      <c r="A70" s="418"/>
      <c r="B70" s="455"/>
      <c r="C70" s="457"/>
      <c r="D70" s="459"/>
      <c r="E70" s="426"/>
      <c r="F70" s="426"/>
      <c r="G70" s="426"/>
      <c r="H70" s="509"/>
    </row>
    <row r="71" spans="1:8" s="16" customFormat="1" ht="163.5" customHeight="1" thickBot="1" x14ac:dyDescent="0.25">
      <c r="A71" s="419"/>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510"/>
      <c r="E71" s="511"/>
      <c r="F71" s="511"/>
      <c r="G71" s="511"/>
      <c r="H71" s="512"/>
    </row>
    <row r="72" spans="1:8" s="16" customFormat="1" ht="24.95" customHeight="1" thickBot="1" x14ac:dyDescent="0.25">
      <c r="A72" s="40"/>
      <c r="B72" s="59"/>
      <c r="C72" s="60"/>
      <c r="D72" s="498" t="s">
        <v>228</v>
      </c>
      <c r="E72" s="498"/>
      <c r="F72" s="498"/>
      <c r="G72" s="498"/>
      <c r="H72" s="624"/>
    </row>
    <row r="73" spans="1:8" s="16" customFormat="1" ht="50.1" customHeight="1" thickBot="1" x14ac:dyDescent="0.25">
      <c r="A73" s="386" t="s">
        <v>38</v>
      </c>
      <c r="B73" s="387"/>
      <c r="C73" s="387"/>
      <c r="D73" s="398" t="str">
        <f>"от "&amp;MIN(D74:D103)&amp;" до "&amp;MAX(D74:D103)</f>
        <v>от 2460 до 73800</v>
      </c>
      <c r="E73" s="399"/>
      <c r="F73" s="399"/>
      <c r="G73" s="399"/>
      <c r="H73" s="400"/>
    </row>
    <row r="74" spans="1:8" s="16" customFormat="1" ht="37.5" customHeight="1" outlineLevel="1" x14ac:dyDescent="0.2">
      <c r="A74" s="408" t="s">
        <v>39</v>
      </c>
      <c r="B74" s="409"/>
      <c r="C74" s="72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60">
        <v>2460</v>
      </c>
      <c r="E74" s="361"/>
      <c r="F74" s="361"/>
      <c r="G74" s="361"/>
      <c r="H74" s="362"/>
    </row>
    <row r="75" spans="1:8" s="16" customFormat="1" ht="37.5" customHeight="1" outlineLevel="1" x14ac:dyDescent="0.2">
      <c r="A75" s="396" t="s">
        <v>40</v>
      </c>
      <c r="B75" s="397"/>
      <c r="C75" s="725"/>
      <c r="D75" s="337">
        <v>4920</v>
      </c>
      <c r="E75" s="338"/>
      <c r="F75" s="338"/>
      <c r="G75" s="338"/>
      <c r="H75" s="339"/>
    </row>
    <row r="76" spans="1:8" s="16" customFormat="1" ht="37.5" customHeight="1" outlineLevel="1" x14ac:dyDescent="0.2">
      <c r="A76" s="396" t="s">
        <v>41</v>
      </c>
      <c r="B76" s="397"/>
      <c r="C76" s="725"/>
      <c r="D76" s="337">
        <v>7380</v>
      </c>
      <c r="E76" s="338"/>
      <c r="F76" s="338"/>
      <c r="G76" s="338"/>
      <c r="H76" s="339"/>
    </row>
    <row r="77" spans="1:8" s="16" customFormat="1" ht="37.5" customHeight="1" outlineLevel="1" x14ac:dyDescent="0.2">
      <c r="A77" s="396" t="s">
        <v>42</v>
      </c>
      <c r="B77" s="397"/>
      <c r="C77" s="725"/>
      <c r="D77" s="337">
        <v>9840</v>
      </c>
      <c r="E77" s="338"/>
      <c r="F77" s="338"/>
      <c r="G77" s="338"/>
      <c r="H77" s="339"/>
    </row>
    <row r="78" spans="1:8" s="16" customFormat="1" ht="37.5" customHeight="1" outlineLevel="1" x14ac:dyDescent="0.2">
      <c r="A78" s="396" t="s">
        <v>43</v>
      </c>
      <c r="B78" s="397"/>
      <c r="C78" s="725"/>
      <c r="D78" s="337">
        <v>12300</v>
      </c>
      <c r="E78" s="338"/>
      <c r="F78" s="338"/>
      <c r="G78" s="338"/>
      <c r="H78" s="339"/>
    </row>
    <row r="79" spans="1:8" s="16" customFormat="1" ht="37.5" customHeight="1" outlineLevel="1" x14ac:dyDescent="0.2">
      <c r="A79" s="396" t="s">
        <v>44</v>
      </c>
      <c r="B79" s="397"/>
      <c r="C79" s="725"/>
      <c r="D79" s="337">
        <v>14760</v>
      </c>
      <c r="E79" s="338"/>
      <c r="F79" s="338"/>
      <c r="G79" s="338"/>
      <c r="H79" s="339"/>
    </row>
    <row r="80" spans="1:8" s="16" customFormat="1" ht="37.5" customHeight="1" outlineLevel="1" x14ac:dyDescent="0.2">
      <c r="A80" s="396" t="s">
        <v>45</v>
      </c>
      <c r="B80" s="397"/>
      <c r="C80" s="725"/>
      <c r="D80" s="337">
        <v>17220</v>
      </c>
      <c r="E80" s="338"/>
      <c r="F80" s="338"/>
      <c r="G80" s="338"/>
      <c r="H80" s="339"/>
    </row>
    <row r="81" spans="1:8" s="16" customFormat="1" ht="37.5" customHeight="1" outlineLevel="1" x14ac:dyDescent="0.2">
      <c r="A81" s="396" t="s">
        <v>46</v>
      </c>
      <c r="B81" s="397"/>
      <c r="C81" s="725"/>
      <c r="D81" s="337">
        <v>19680</v>
      </c>
      <c r="E81" s="338"/>
      <c r="F81" s="338"/>
      <c r="G81" s="338"/>
      <c r="H81" s="339"/>
    </row>
    <row r="82" spans="1:8" s="16" customFormat="1" ht="37.5" customHeight="1" outlineLevel="1" x14ac:dyDescent="0.2">
      <c r="A82" s="396" t="s">
        <v>47</v>
      </c>
      <c r="B82" s="397"/>
      <c r="C82" s="725"/>
      <c r="D82" s="337">
        <v>22140</v>
      </c>
      <c r="E82" s="338"/>
      <c r="F82" s="338"/>
      <c r="G82" s="338"/>
      <c r="H82" s="339"/>
    </row>
    <row r="83" spans="1:8" s="16" customFormat="1" ht="37.5" customHeight="1" outlineLevel="1" x14ac:dyDescent="0.2">
      <c r="A83" s="396" t="s">
        <v>48</v>
      </c>
      <c r="B83" s="397"/>
      <c r="C83" s="725"/>
      <c r="D83" s="337">
        <v>24600</v>
      </c>
      <c r="E83" s="338"/>
      <c r="F83" s="338"/>
      <c r="G83" s="338"/>
      <c r="H83" s="339"/>
    </row>
    <row r="84" spans="1:8" s="16" customFormat="1" ht="37.5" customHeight="1" outlineLevel="1" x14ac:dyDescent="0.2">
      <c r="A84" s="396" t="s">
        <v>49</v>
      </c>
      <c r="B84" s="397"/>
      <c r="C84" s="725"/>
      <c r="D84" s="337">
        <v>27060</v>
      </c>
      <c r="E84" s="338"/>
      <c r="F84" s="338"/>
      <c r="G84" s="338"/>
      <c r="H84" s="339"/>
    </row>
    <row r="85" spans="1:8" s="16" customFormat="1" ht="37.5" customHeight="1" outlineLevel="1" x14ac:dyDescent="0.2">
      <c r="A85" s="396" t="s">
        <v>50</v>
      </c>
      <c r="B85" s="397"/>
      <c r="C85" s="725"/>
      <c r="D85" s="337">
        <v>29520</v>
      </c>
      <c r="E85" s="338"/>
      <c r="F85" s="338"/>
      <c r="G85" s="338"/>
      <c r="H85" s="339"/>
    </row>
    <row r="86" spans="1:8" s="16" customFormat="1" ht="37.5" customHeight="1" outlineLevel="1" x14ac:dyDescent="0.2">
      <c r="A86" s="396" t="s">
        <v>51</v>
      </c>
      <c r="B86" s="397"/>
      <c r="C86" s="725"/>
      <c r="D86" s="337">
        <v>31980</v>
      </c>
      <c r="E86" s="338"/>
      <c r="F86" s="338"/>
      <c r="G86" s="338"/>
      <c r="H86" s="339"/>
    </row>
    <row r="87" spans="1:8" s="16" customFormat="1" ht="37.5" customHeight="1" outlineLevel="1" x14ac:dyDescent="0.2">
      <c r="A87" s="396" t="s">
        <v>52</v>
      </c>
      <c r="B87" s="397"/>
      <c r="C87" s="725"/>
      <c r="D87" s="337">
        <v>34440</v>
      </c>
      <c r="E87" s="338"/>
      <c r="F87" s="338"/>
      <c r="G87" s="338"/>
      <c r="H87" s="339"/>
    </row>
    <row r="88" spans="1:8" s="16" customFormat="1" ht="37.5" customHeight="1" outlineLevel="1" x14ac:dyDescent="0.2">
      <c r="A88" s="396" t="s">
        <v>53</v>
      </c>
      <c r="B88" s="397"/>
      <c r="C88" s="725"/>
      <c r="D88" s="337">
        <v>36900</v>
      </c>
      <c r="E88" s="338"/>
      <c r="F88" s="338"/>
      <c r="G88" s="338"/>
      <c r="H88" s="339"/>
    </row>
    <row r="89" spans="1:8" s="16" customFormat="1" ht="37.5" customHeight="1" outlineLevel="1" x14ac:dyDescent="0.2">
      <c r="A89" s="396" t="s">
        <v>54</v>
      </c>
      <c r="B89" s="397"/>
      <c r="C89" s="725"/>
      <c r="D89" s="337">
        <v>39360</v>
      </c>
      <c r="E89" s="338"/>
      <c r="F89" s="338"/>
      <c r="G89" s="338"/>
      <c r="H89" s="339"/>
    </row>
    <row r="90" spans="1:8" s="16" customFormat="1" ht="37.5" customHeight="1" outlineLevel="1" x14ac:dyDescent="0.2">
      <c r="A90" s="396" t="s">
        <v>55</v>
      </c>
      <c r="B90" s="397"/>
      <c r="C90" s="725"/>
      <c r="D90" s="337">
        <v>41820</v>
      </c>
      <c r="E90" s="338"/>
      <c r="F90" s="338"/>
      <c r="G90" s="338"/>
      <c r="H90" s="339"/>
    </row>
    <row r="91" spans="1:8" s="16" customFormat="1" ht="37.5" customHeight="1" outlineLevel="1" x14ac:dyDescent="0.2">
      <c r="A91" s="396" t="s">
        <v>56</v>
      </c>
      <c r="B91" s="397"/>
      <c r="C91" s="725"/>
      <c r="D91" s="337">
        <v>44280</v>
      </c>
      <c r="E91" s="338"/>
      <c r="F91" s="338"/>
      <c r="G91" s="338"/>
      <c r="H91" s="339"/>
    </row>
    <row r="92" spans="1:8" s="16" customFormat="1" ht="37.5" customHeight="1" outlineLevel="1" x14ac:dyDescent="0.2">
      <c r="A92" s="396" t="s">
        <v>57</v>
      </c>
      <c r="B92" s="397"/>
      <c r="C92" s="725"/>
      <c r="D92" s="337">
        <v>46740</v>
      </c>
      <c r="E92" s="338"/>
      <c r="F92" s="338"/>
      <c r="G92" s="338"/>
      <c r="H92" s="339"/>
    </row>
    <row r="93" spans="1:8" s="16" customFormat="1" ht="37.5" customHeight="1" outlineLevel="1" x14ac:dyDescent="0.2">
      <c r="A93" s="396" t="s">
        <v>58</v>
      </c>
      <c r="B93" s="397"/>
      <c r="C93" s="725"/>
      <c r="D93" s="337">
        <v>49200</v>
      </c>
      <c r="E93" s="338"/>
      <c r="F93" s="338"/>
      <c r="G93" s="338"/>
      <c r="H93" s="339"/>
    </row>
    <row r="94" spans="1:8" s="16" customFormat="1" ht="37.5" customHeight="1" outlineLevel="1" x14ac:dyDescent="0.2">
      <c r="A94" s="396" t="s">
        <v>178</v>
      </c>
      <c r="B94" s="397"/>
      <c r="C94" s="725"/>
      <c r="D94" s="496">
        <v>51660</v>
      </c>
      <c r="E94" s="368"/>
      <c r="F94" s="368"/>
      <c r="G94" s="368"/>
      <c r="H94" s="369"/>
    </row>
    <row r="95" spans="1:8" s="16" customFormat="1" ht="37.5" customHeight="1" outlineLevel="1" x14ac:dyDescent="0.2">
      <c r="A95" s="396" t="s">
        <v>179</v>
      </c>
      <c r="B95" s="397"/>
      <c r="C95" s="725"/>
      <c r="D95" s="496">
        <v>54120</v>
      </c>
      <c r="E95" s="368"/>
      <c r="F95" s="368"/>
      <c r="G95" s="368"/>
      <c r="H95" s="369"/>
    </row>
    <row r="96" spans="1:8" s="16" customFormat="1" ht="37.5" customHeight="1" outlineLevel="1" x14ac:dyDescent="0.2">
      <c r="A96" s="396" t="s">
        <v>180</v>
      </c>
      <c r="B96" s="397"/>
      <c r="C96" s="725"/>
      <c r="D96" s="496">
        <v>56580</v>
      </c>
      <c r="E96" s="368"/>
      <c r="F96" s="368"/>
      <c r="G96" s="368"/>
      <c r="H96" s="369"/>
    </row>
    <row r="97" spans="1:8" s="16" customFormat="1" ht="37.5" customHeight="1" outlineLevel="1" x14ac:dyDescent="0.2">
      <c r="A97" s="396" t="s">
        <v>181</v>
      </c>
      <c r="B97" s="397"/>
      <c r="C97" s="725"/>
      <c r="D97" s="496">
        <v>59040</v>
      </c>
      <c r="E97" s="368"/>
      <c r="F97" s="368"/>
      <c r="G97" s="368"/>
      <c r="H97" s="369"/>
    </row>
    <row r="98" spans="1:8" s="16" customFormat="1" ht="37.5" customHeight="1" outlineLevel="1" x14ac:dyDescent="0.2">
      <c r="A98" s="396" t="s">
        <v>182</v>
      </c>
      <c r="B98" s="397"/>
      <c r="C98" s="725"/>
      <c r="D98" s="496">
        <v>61500</v>
      </c>
      <c r="E98" s="368"/>
      <c r="F98" s="368"/>
      <c r="G98" s="368"/>
      <c r="H98" s="369"/>
    </row>
    <row r="99" spans="1:8" s="16" customFormat="1" ht="37.5" customHeight="1" outlineLevel="1" x14ac:dyDescent="0.2">
      <c r="A99" s="396" t="s">
        <v>183</v>
      </c>
      <c r="B99" s="397"/>
      <c r="C99" s="725"/>
      <c r="D99" s="496">
        <v>63960</v>
      </c>
      <c r="E99" s="368"/>
      <c r="F99" s="368"/>
      <c r="G99" s="368"/>
      <c r="H99" s="369"/>
    </row>
    <row r="100" spans="1:8" s="16" customFormat="1" ht="37.5" customHeight="1" outlineLevel="1" x14ac:dyDescent="0.2">
      <c r="A100" s="396" t="s">
        <v>184</v>
      </c>
      <c r="B100" s="397"/>
      <c r="C100" s="725"/>
      <c r="D100" s="496">
        <v>66420</v>
      </c>
      <c r="E100" s="368"/>
      <c r="F100" s="368"/>
      <c r="G100" s="368"/>
      <c r="H100" s="369"/>
    </row>
    <row r="101" spans="1:8" s="16" customFormat="1" ht="37.5" customHeight="1" outlineLevel="1" x14ac:dyDescent="0.2">
      <c r="A101" s="396" t="s">
        <v>185</v>
      </c>
      <c r="B101" s="397"/>
      <c r="C101" s="725"/>
      <c r="D101" s="496">
        <v>68880</v>
      </c>
      <c r="E101" s="368"/>
      <c r="F101" s="368"/>
      <c r="G101" s="368"/>
      <c r="H101" s="369"/>
    </row>
    <row r="102" spans="1:8" s="16" customFormat="1" ht="37.5" customHeight="1" outlineLevel="1" x14ac:dyDescent="0.2">
      <c r="A102" s="396" t="s">
        <v>186</v>
      </c>
      <c r="B102" s="397"/>
      <c r="C102" s="725"/>
      <c r="D102" s="496">
        <v>71340</v>
      </c>
      <c r="E102" s="368"/>
      <c r="F102" s="368"/>
      <c r="G102" s="368"/>
      <c r="H102" s="369"/>
    </row>
    <row r="103" spans="1:8" s="16" customFormat="1" ht="37.5" customHeight="1" outlineLevel="1" x14ac:dyDescent="0.2">
      <c r="A103" s="396" t="s">
        <v>187</v>
      </c>
      <c r="B103" s="397"/>
      <c r="C103" s="725"/>
      <c r="D103" s="496">
        <v>73800</v>
      </c>
      <c r="E103" s="368"/>
      <c r="F103" s="368"/>
      <c r="G103" s="368"/>
      <c r="H103" s="369"/>
    </row>
    <row r="104" spans="1:8" s="16" customFormat="1" ht="37.5" customHeight="1" outlineLevel="1" x14ac:dyDescent="0.2">
      <c r="A104" s="396" t="s">
        <v>188</v>
      </c>
      <c r="B104" s="397"/>
      <c r="C104" s="725"/>
      <c r="D104" s="496">
        <v>76260</v>
      </c>
      <c r="E104" s="368"/>
      <c r="F104" s="368"/>
      <c r="G104" s="368"/>
      <c r="H104" s="369"/>
    </row>
    <row r="105" spans="1:8" s="16" customFormat="1" ht="37.5" customHeight="1" outlineLevel="1" x14ac:dyDescent="0.2">
      <c r="A105" s="396" t="s">
        <v>189</v>
      </c>
      <c r="B105" s="397"/>
      <c r="C105" s="725"/>
      <c r="D105" s="496">
        <v>78720</v>
      </c>
      <c r="E105" s="368"/>
      <c r="F105" s="368"/>
      <c r="G105" s="368"/>
      <c r="H105" s="369"/>
    </row>
    <row r="106" spans="1:8" s="16" customFormat="1" ht="37.5" customHeight="1" outlineLevel="1" x14ac:dyDescent="0.2">
      <c r="A106" s="396" t="s">
        <v>190</v>
      </c>
      <c r="B106" s="397"/>
      <c r="C106" s="725"/>
      <c r="D106" s="496">
        <v>81180</v>
      </c>
      <c r="E106" s="368"/>
      <c r="F106" s="368"/>
      <c r="G106" s="368"/>
      <c r="H106" s="369"/>
    </row>
    <row r="107" spans="1:8" s="16" customFormat="1" ht="37.5" customHeight="1" outlineLevel="1" x14ac:dyDescent="0.2">
      <c r="A107" s="396" t="s">
        <v>191</v>
      </c>
      <c r="B107" s="397"/>
      <c r="C107" s="725"/>
      <c r="D107" s="496">
        <v>83640</v>
      </c>
      <c r="E107" s="368"/>
      <c r="F107" s="368"/>
      <c r="G107" s="368"/>
      <c r="H107" s="369"/>
    </row>
    <row r="108" spans="1:8" s="16" customFormat="1" ht="37.5" customHeight="1" outlineLevel="1" x14ac:dyDescent="0.2">
      <c r="A108" s="396" t="s">
        <v>192</v>
      </c>
      <c r="B108" s="397"/>
      <c r="C108" s="725"/>
      <c r="D108" s="496">
        <v>86100</v>
      </c>
      <c r="E108" s="368"/>
      <c r="F108" s="368"/>
      <c r="G108" s="368"/>
      <c r="H108" s="369"/>
    </row>
    <row r="109" spans="1:8" s="16" customFormat="1" ht="37.5" customHeight="1" outlineLevel="1" x14ac:dyDescent="0.2">
      <c r="A109" s="396" t="s">
        <v>229</v>
      </c>
      <c r="B109" s="397"/>
      <c r="C109" s="725"/>
      <c r="D109" s="496">
        <v>88560</v>
      </c>
      <c r="E109" s="368"/>
      <c r="F109" s="368"/>
      <c r="G109" s="368"/>
      <c r="H109" s="369"/>
    </row>
    <row r="110" spans="1:8" s="16" customFormat="1" ht="37.5" customHeight="1" outlineLevel="1" x14ac:dyDescent="0.2">
      <c r="A110" s="396" t="s">
        <v>230</v>
      </c>
      <c r="B110" s="397"/>
      <c r="C110" s="725"/>
      <c r="D110" s="496">
        <v>91020</v>
      </c>
      <c r="E110" s="368"/>
      <c r="F110" s="368"/>
      <c r="G110" s="368"/>
      <c r="H110" s="369"/>
    </row>
    <row r="111" spans="1:8" s="16" customFormat="1" ht="37.5" customHeight="1" outlineLevel="1" x14ac:dyDescent="0.2">
      <c r="A111" s="396" t="s">
        <v>231</v>
      </c>
      <c r="B111" s="397"/>
      <c r="C111" s="725"/>
      <c r="D111" s="496">
        <v>93480</v>
      </c>
      <c r="E111" s="368"/>
      <c r="F111" s="368"/>
      <c r="G111" s="368"/>
      <c r="H111" s="369"/>
    </row>
    <row r="112" spans="1:8" s="16" customFormat="1" ht="37.5" customHeight="1" outlineLevel="1" x14ac:dyDescent="0.2">
      <c r="A112" s="396" t="s">
        <v>232</v>
      </c>
      <c r="B112" s="397"/>
      <c r="C112" s="725"/>
      <c r="D112" s="496">
        <v>95940</v>
      </c>
      <c r="E112" s="368"/>
      <c r="F112" s="368"/>
      <c r="G112" s="368"/>
      <c r="H112" s="369"/>
    </row>
    <row r="113" spans="1:8" s="16" customFormat="1" ht="37.5" customHeight="1" outlineLevel="1" x14ac:dyDescent="0.2">
      <c r="A113" s="396" t="s">
        <v>233</v>
      </c>
      <c r="B113" s="397"/>
      <c r="C113" s="725"/>
      <c r="D113" s="496">
        <v>98400</v>
      </c>
      <c r="E113" s="368"/>
      <c r="F113" s="368"/>
      <c r="G113" s="368"/>
      <c r="H113" s="369"/>
    </row>
    <row r="114" spans="1:8" s="16" customFormat="1" ht="37.5" customHeight="1" outlineLevel="1" x14ac:dyDescent="0.2">
      <c r="A114" s="396" t="s">
        <v>355</v>
      </c>
      <c r="B114" s="397"/>
      <c r="C114" s="725"/>
      <c r="D114" s="496">
        <v>100860</v>
      </c>
      <c r="E114" s="368"/>
      <c r="F114" s="368"/>
      <c r="G114" s="368"/>
      <c r="H114" s="369"/>
    </row>
    <row r="115" spans="1:8" s="16" customFormat="1" ht="37.5" customHeight="1" outlineLevel="1" x14ac:dyDescent="0.2">
      <c r="A115" s="396" t="s">
        <v>356</v>
      </c>
      <c r="B115" s="397"/>
      <c r="C115" s="725"/>
      <c r="D115" s="496">
        <v>103320</v>
      </c>
      <c r="E115" s="368"/>
      <c r="F115" s="368"/>
      <c r="G115" s="368"/>
      <c r="H115" s="369"/>
    </row>
    <row r="116" spans="1:8" s="16" customFormat="1" ht="37.5" customHeight="1" outlineLevel="1" x14ac:dyDescent="0.2">
      <c r="A116" s="396" t="s">
        <v>357</v>
      </c>
      <c r="B116" s="397"/>
      <c r="C116" s="725"/>
      <c r="D116" s="496">
        <v>105780</v>
      </c>
      <c r="E116" s="368"/>
      <c r="F116" s="368"/>
      <c r="G116" s="368"/>
      <c r="H116" s="369"/>
    </row>
    <row r="117" spans="1:8" s="16" customFormat="1" ht="37.5" customHeight="1" outlineLevel="1" x14ac:dyDescent="0.2">
      <c r="A117" s="396" t="s">
        <v>358</v>
      </c>
      <c r="B117" s="397"/>
      <c r="C117" s="725"/>
      <c r="D117" s="496">
        <v>108240</v>
      </c>
      <c r="E117" s="368"/>
      <c r="F117" s="368"/>
      <c r="G117" s="368"/>
      <c r="H117" s="369"/>
    </row>
    <row r="118" spans="1:8" s="16" customFormat="1" ht="37.5" customHeight="1" outlineLevel="1" x14ac:dyDescent="0.2">
      <c r="A118" s="396" t="s">
        <v>359</v>
      </c>
      <c r="B118" s="397"/>
      <c r="C118" s="725"/>
      <c r="D118" s="496">
        <v>110700</v>
      </c>
      <c r="E118" s="368"/>
      <c r="F118" s="368"/>
      <c r="G118" s="368"/>
      <c r="H118" s="369"/>
    </row>
    <row r="119" spans="1:8" s="16" customFormat="1" ht="37.5" customHeight="1" outlineLevel="1" x14ac:dyDescent="0.2">
      <c r="A119" s="396" t="s">
        <v>360</v>
      </c>
      <c r="B119" s="397"/>
      <c r="C119" s="725"/>
      <c r="D119" s="496">
        <v>113160</v>
      </c>
      <c r="E119" s="368"/>
      <c r="F119" s="368"/>
      <c r="G119" s="368"/>
      <c r="H119" s="369"/>
    </row>
    <row r="120" spans="1:8" s="16" customFormat="1" ht="37.5" customHeight="1" outlineLevel="1" x14ac:dyDescent="0.2">
      <c r="A120" s="396" t="s">
        <v>361</v>
      </c>
      <c r="B120" s="397"/>
      <c r="C120" s="725"/>
      <c r="D120" s="496">
        <v>115620</v>
      </c>
      <c r="E120" s="368"/>
      <c r="F120" s="368"/>
      <c r="G120" s="368"/>
      <c r="H120" s="369"/>
    </row>
    <row r="121" spans="1:8" s="16" customFormat="1" ht="37.5" customHeight="1" outlineLevel="1" x14ac:dyDescent="0.2">
      <c r="A121" s="396" t="s">
        <v>362</v>
      </c>
      <c r="B121" s="397"/>
      <c r="C121" s="725"/>
      <c r="D121" s="496">
        <v>118080</v>
      </c>
      <c r="E121" s="368"/>
      <c r="F121" s="368"/>
      <c r="G121" s="368"/>
      <c r="H121" s="369"/>
    </row>
    <row r="122" spans="1:8" s="16" customFormat="1" ht="37.5" customHeight="1" outlineLevel="1" x14ac:dyDescent="0.2">
      <c r="A122" s="396" t="s">
        <v>363</v>
      </c>
      <c r="B122" s="397"/>
      <c r="C122" s="725"/>
      <c r="D122" s="496">
        <v>120540</v>
      </c>
      <c r="E122" s="368"/>
      <c r="F122" s="368"/>
      <c r="G122" s="368"/>
      <c r="H122" s="369"/>
    </row>
    <row r="123" spans="1:8" s="16" customFormat="1" ht="37.5" customHeight="1" outlineLevel="1" x14ac:dyDescent="0.2">
      <c r="A123" s="396" t="s">
        <v>364</v>
      </c>
      <c r="B123" s="397"/>
      <c r="C123" s="725"/>
      <c r="D123" s="496">
        <v>123000</v>
      </c>
      <c r="E123" s="368"/>
      <c r="F123" s="368"/>
      <c r="G123" s="368"/>
      <c r="H123" s="369"/>
    </row>
    <row r="124" spans="1:8" s="16" customFormat="1" ht="37.5" customHeight="1" outlineLevel="1" thickBot="1" x14ac:dyDescent="0.25">
      <c r="A124" s="396" t="s">
        <v>627</v>
      </c>
      <c r="B124" s="397"/>
      <c r="C124" s="726"/>
      <c r="D124" s="495">
        <f>832300*1.2</f>
        <v>998760</v>
      </c>
      <c r="E124" s="393"/>
      <c r="F124" s="393"/>
      <c r="G124" s="393"/>
      <c r="H124" s="394"/>
    </row>
    <row r="125" spans="1:8" s="16" customFormat="1" ht="24.95" customHeight="1" thickBot="1" x14ac:dyDescent="0.25">
      <c r="A125" s="40"/>
      <c r="B125" s="152"/>
      <c r="C125" s="60"/>
      <c r="D125" s="570" t="s">
        <v>234</v>
      </c>
      <c r="E125" s="570"/>
      <c r="F125" s="570"/>
      <c r="G125" s="570"/>
      <c r="H125" s="593"/>
    </row>
    <row r="126" spans="1:8" s="16" customFormat="1" ht="24.95" customHeight="1" thickBot="1" x14ac:dyDescent="0.25">
      <c r="A126" s="153"/>
      <c r="B126" s="55"/>
      <c r="C126" s="56"/>
      <c r="D126" s="154" t="s">
        <v>168</v>
      </c>
      <c r="E126" s="155" t="s">
        <v>169</v>
      </c>
      <c r="F126" s="156" t="s">
        <v>170</v>
      </c>
      <c r="G126" s="155" t="s">
        <v>171</v>
      </c>
      <c r="H126" s="157" t="s">
        <v>172</v>
      </c>
    </row>
    <row r="127" spans="1:8" s="16" customFormat="1" ht="48" customHeight="1" x14ac:dyDescent="0.2">
      <c r="A127" s="440" t="s">
        <v>235</v>
      </c>
      <c r="B127" s="434" t="s">
        <v>27</v>
      </c>
      <c r="C1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7" s="360">
        <f>F127*1.2</f>
        <v>13341.6</v>
      </c>
      <c r="E127" s="361">
        <f>F127*1.1</f>
        <v>12229.800000000001</v>
      </c>
      <c r="F127" s="361">
        <v>11118</v>
      </c>
      <c r="G127" s="361">
        <f>F127*0.75</f>
        <v>8338.5</v>
      </c>
      <c r="H127" s="362">
        <f>F127*0.5</f>
        <v>5559</v>
      </c>
    </row>
    <row r="128" spans="1:8" s="16" customFormat="1" ht="132" customHeight="1" x14ac:dyDescent="0.2">
      <c r="A128" s="441"/>
      <c r="B128" s="435"/>
      <c r="C128" s="435"/>
      <c r="D128" s="337"/>
      <c r="E128" s="338"/>
      <c r="F128" s="338"/>
      <c r="G128" s="338"/>
      <c r="H128" s="339"/>
    </row>
    <row r="129" spans="1:8" s="16" customFormat="1" ht="97.5" customHeight="1" x14ac:dyDescent="0.2">
      <c r="A129" s="441"/>
      <c r="B129" s="24" t="s">
        <v>12</v>
      </c>
      <c r="C12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9" s="337"/>
      <c r="E129" s="338"/>
      <c r="F129" s="338"/>
      <c r="G129" s="338"/>
      <c r="H129" s="339"/>
    </row>
    <row r="130" spans="1:8" s="16" customFormat="1" ht="166.5" customHeight="1" thickBot="1" x14ac:dyDescent="0.25">
      <c r="A130" s="443"/>
      <c r="B130" s="26" t="s">
        <v>13</v>
      </c>
      <c r="C13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0" s="353"/>
      <c r="E130" s="354"/>
      <c r="F130" s="354"/>
      <c r="G130" s="354"/>
      <c r="H130" s="355"/>
    </row>
    <row r="131" spans="1:8" s="16" customFormat="1" ht="24.95" customHeight="1" thickBot="1" x14ac:dyDescent="0.25">
      <c r="A131" s="28"/>
      <c r="B131" s="29"/>
      <c r="C131" s="30"/>
      <c r="D131" s="498"/>
      <c r="E131" s="498"/>
      <c r="F131" s="498"/>
      <c r="G131" s="498"/>
      <c r="H131" s="624"/>
    </row>
    <row r="132" spans="1:8" s="16" customFormat="1" ht="48" customHeight="1" x14ac:dyDescent="0.2">
      <c r="A132" s="430" t="s">
        <v>236</v>
      </c>
      <c r="B132" s="434" t="s">
        <v>27</v>
      </c>
      <c r="C1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2" s="436">
        <f>F132*1.2</f>
        <v>15609.599999999999</v>
      </c>
      <c r="E132" s="361">
        <f>F132*1.1</f>
        <v>14308.800000000001</v>
      </c>
      <c r="F132" s="361">
        <v>13008</v>
      </c>
      <c r="G132" s="361">
        <f>F132*0.75</f>
        <v>9756</v>
      </c>
      <c r="H132" s="362">
        <f>F132*0.5</f>
        <v>6504</v>
      </c>
    </row>
    <row r="133" spans="1:8" s="16" customFormat="1" ht="132" customHeight="1" x14ac:dyDescent="0.2">
      <c r="A133" s="431"/>
      <c r="B133" s="435"/>
      <c r="C133" s="435"/>
      <c r="D133" s="340"/>
      <c r="E133" s="338"/>
      <c r="F133" s="338"/>
      <c r="G133" s="338"/>
      <c r="H133" s="339"/>
    </row>
    <row r="134" spans="1:8" s="16" customFormat="1" ht="97.5" customHeight="1" x14ac:dyDescent="0.2">
      <c r="A134" s="431"/>
      <c r="B134" s="24" t="s">
        <v>12</v>
      </c>
      <c r="C13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4" s="340"/>
      <c r="E134" s="338"/>
      <c r="F134" s="338"/>
      <c r="G134" s="338"/>
      <c r="H134" s="339"/>
    </row>
    <row r="135" spans="1:8" s="16" customFormat="1" ht="166.5" customHeight="1" x14ac:dyDescent="0.2">
      <c r="A135" s="431"/>
      <c r="B135" s="31" t="s">
        <v>13</v>
      </c>
      <c r="C13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5" s="340"/>
      <c r="E135" s="338"/>
      <c r="F135" s="338"/>
      <c r="G135" s="338"/>
      <c r="H135" s="339"/>
    </row>
    <row r="136" spans="1:8" s="16" customFormat="1" ht="92.25" customHeight="1" thickBot="1" x14ac:dyDescent="0.25">
      <c r="A136" s="468"/>
      <c r="B136" s="26" t="s">
        <v>16</v>
      </c>
      <c r="C13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6" s="461"/>
      <c r="E136" s="354"/>
      <c r="F136" s="354"/>
      <c r="G136" s="354"/>
      <c r="H136" s="355"/>
    </row>
    <row r="137" spans="1:8" s="16" customFormat="1" ht="24.95" customHeight="1" thickBot="1" x14ac:dyDescent="0.25">
      <c r="A137" s="40"/>
      <c r="B137" s="41"/>
      <c r="C137" s="42"/>
      <c r="D137" s="498"/>
      <c r="E137" s="498"/>
      <c r="F137" s="498"/>
      <c r="G137" s="498"/>
      <c r="H137" s="624"/>
    </row>
    <row r="138" spans="1:8" s="16" customFormat="1" ht="50.1" customHeight="1" x14ac:dyDescent="0.2">
      <c r="A138" s="417" t="s">
        <v>237</v>
      </c>
      <c r="B138" s="454" t="s">
        <v>23</v>
      </c>
      <c r="C138"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8" s="506">
        <v>270</v>
      </c>
      <c r="E138" s="507"/>
      <c r="F138" s="507"/>
      <c r="G138" s="507"/>
      <c r="H138" s="508"/>
    </row>
    <row r="139" spans="1:8" s="16" customFormat="1" ht="94.5" customHeight="1" x14ac:dyDescent="0.2">
      <c r="A139" s="418"/>
      <c r="B139" s="455"/>
      <c r="C139" s="457"/>
      <c r="D139" s="459"/>
      <c r="E139" s="426"/>
      <c r="F139" s="426"/>
      <c r="G139" s="426"/>
      <c r="H139" s="509"/>
    </row>
    <row r="140" spans="1:8" s="16" customFormat="1" ht="163.5" customHeight="1" thickBot="1" x14ac:dyDescent="0.25">
      <c r="A140" s="419"/>
      <c r="B140" s="43" t="s">
        <v>13</v>
      </c>
      <c r="C14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0" s="510"/>
      <c r="E140" s="511"/>
      <c r="F140" s="511"/>
      <c r="G140" s="511"/>
      <c r="H140" s="512"/>
    </row>
    <row r="141" spans="1:8" s="16" customFormat="1" ht="24.95" customHeight="1" thickBot="1" x14ac:dyDescent="0.25">
      <c r="A141" s="40"/>
      <c r="B141" s="59"/>
      <c r="C141" s="60"/>
      <c r="D141" s="570" t="s">
        <v>234</v>
      </c>
      <c r="E141" s="570"/>
      <c r="F141" s="570"/>
      <c r="G141" s="570"/>
      <c r="H141" s="593"/>
    </row>
    <row r="142" spans="1:8" s="16" customFormat="1" ht="50.1" customHeight="1" thickBot="1" x14ac:dyDescent="0.25">
      <c r="A142" s="386" t="s">
        <v>38</v>
      </c>
      <c r="B142" s="387"/>
      <c r="C142" s="387"/>
      <c r="D142" s="621" t="str">
        <f>"от "&amp;MIN(D143:D161)&amp;" до "&amp;MAX(D143:D161)</f>
        <v>от 2460 до 46740</v>
      </c>
      <c r="E142" s="622"/>
      <c r="F142" s="622"/>
      <c r="G142" s="622"/>
      <c r="H142" s="623"/>
    </row>
    <row r="143" spans="1:8" s="16" customFormat="1" ht="37.5" customHeight="1" outlineLevel="1" x14ac:dyDescent="0.2">
      <c r="A143" s="408" t="s">
        <v>238</v>
      </c>
      <c r="B143" s="577"/>
      <c r="C143" s="652"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43" s="360">
        <v>2460</v>
      </c>
      <c r="E143" s="361"/>
      <c r="F143" s="361"/>
      <c r="G143" s="361"/>
      <c r="H143" s="362"/>
    </row>
    <row r="144" spans="1:8" s="16" customFormat="1" ht="37.5" customHeight="1" outlineLevel="1" x14ac:dyDescent="0.2">
      <c r="A144" s="667" t="s">
        <v>239</v>
      </c>
      <c r="B144" s="672"/>
      <c r="C144" s="653"/>
      <c r="D144" s="411">
        <v>4920</v>
      </c>
      <c r="E144" s="412"/>
      <c r="F144" s="412"/>
      <c r="G144" s="412"/>
      <c r="H144" s="413"/>
    </row>
    <row r="145" spans="1:8" s="16" customFormat="1" ht="37.5" customHeight="1" outlineLevel="1" x14ac:dyDescent="0.2">
      <c r="A145" s="667" t="s">
        <v>240</v>
      </c>
      <c r="B145" s="672"/>
      <c r="C145" s="653"/>
      <c r="D145" s="411">
        <v>7380</v>
      </c>
      <c r="E145" s="412"/>
      <c r="F145" s="412"/>
      <c r="G145" s="412"/>
      <c r="H145" s="413"/>
    </row>
    <row r="146" spans="1:8" s="16" customFormat="1" ht="37.5" customHeight="1" outlineLevel="1" x14ac:dyDescent="0.2">
      <c r="A146" s="667" t="s">
        <v>241</v>
      </c>
      <c r="B146" s="672"/>
      <c r="C146" s="653"/>
      <c r="D146" s="411">
        <v>9840</v>
      </c>
      <c r="E146" s="412"/>
      <c r="F146" s="412"/>
      <c r="G146" s="412"/>
      <c r="H146" s="413"/>
    </row>
    <row r="147" spans="1:8" s="16" customFormat="1" ht="37.5" customHeight="1" outlineLevel="1" x14ac:dyDescent="0.2">
      <c r="A147" s="667" t="s">
        <v>242</v>
      </c>
      <c r="B147" s="672"/>
      <c r="C147" s="653"/>
      <c r="D147" s="411">
        <v>12300</v>
      </c>
      <c r="E147" s="412"/>
      <c r="F147" s="412"/>
      <c r="G147" s="412"/>
      <c r="H147" s="413"/>
    </row>
    <row r="148" spans="1:8" s="16" customFormat="1" ht="37.5" customHeight="1" outlineLevel="1" x14ac:dyDescent="0.2">
      <c r="A148" s="667" t="s">
        <v>243</v>
      </c>
      <c r="B148" s="672"/>
      <c r="C148" s="653"/>
      <c r="D148" s="411">
        <v>14760</v>
      </c>
      <c r="E148" s="412"/>
      <c r="F148" s="412"/>
      <c r="G148" s="412"/>
      <c r="H148" s="413"/>
    </row>
    <row r="149" spans="1:8" s="16" customFormat="1" ht="37.5" customHeight="1" outlineLevel="1" x14ac:dyDescent="0.2">
      <c r="A149" s="667" t="s">
        <v>244</v>
      </c>
      <c r="B149" s="672"/>
      <c r="C149" s="653"/>
      <c r="D149" s="411">
        <v>17220</v>
      </c>
      <c r="E149" s="412"/>
      <c r="F149" s="412"/>
      <c r="G149" s="412"/>
      <c r="H149" s="413"/>
    </row>
    <row r="150" spans="1:8" s="16" customFormat="1" ht="37.5" customHeight="1" outlineLevel="1" x14ac:dyDescent="0.2">
      <c r="A150" s="667" t="s">
        <v>245</v>
      </c>
      <c r="B150" s="672"/>
      <c r="C150" s="653"/>
      <c r="D150" s="411">
        <v>19680</v>
      </c>
      <c r="E150" s="412"/>
      <c r="F150" s="412"/>
      <c r="G150" s="412"/>
      <c r="H150" s="413"/>
    </row>
    <row r="151" spans="1:8" s="16" customFormat="1" ht="37.5" customHeight="1" outlineLevel="1" x14ac:dyDescent="0.2">
      <c r="A151" s="667" t="s">
        <v>246</v>
      </c>
      <c r="B151" s="672"/>
      <c r="C151" s="653"/>
      <c r="D151" s="411">
        <v>22140</v>
      </c>
      <c r="E151" s="412"/>
      <c r="F151" s="412"/>
      <c r="G151" s="412"/>
      <c r="H151" s="413"/>
    </row>
    <row r="152" spans="1:8" s="16" customFormat="1" ht="37.5" customHeight="1" outlineLevel="1" x14ac:dyDescent="0.2">
      <c r="A152" s="667" t="s">
        <v>247</v>
      </c>
      <c r="B152" s="672"/>
      <c r="C152" s="653"/>
      <c r="D152" s="411">
        <v>24600</v>
      </c>
      <c r="E152" s="412"/>
      <c r="F152" s="412"/>
      <c r="G152" s="412"/>
      <c r="H152" s="413"/>
    </row>
    <row r="153" spans="1:8" s="16" customFormat="1" ht="37.5" customHeight="1" outlineLevel="1" x14ac:dyDescent="0.2">
      <c r="A153" s="667" t="s">
        <v>248</v>
      </c>
      <c r="B153" s="672"/>
      <c r="C153" s="653"/>
      <c r="D153" s="411">
        <v>27060</v>
      </c>
      <c r="E153" s="412"/>
      <c r="F153" s="412"/>
      <c r="G153" s="412"/>
      <c r="H153" s="413"/>
    </row>
    <row r="154" spans="1:8" s="16" customFormat="1" ht="37.5" customHeight="1" outlineLevel="1" x14ac:dyDescent="0.2">
      <c r="A154" s="667" t="s">
        <v>249</v>
      </c>
      <c r="B154" s="672"/>
      <c r="C154" s="653"/>
      <c r="D154" s="411">
        <v>29520</v>
      </c>
      <c r="E154" s="412"/>
      <c r="F154" s="412"/>
      <c r="G154" s="412"/>
      <c r="H154" s="413"/>
    </row>
    <row r="155" spans="1:8" s="16" customFormat="1" ht="37.5" customHeight="1" outlineLevel="1" x14ac:dyDescent="0.2">
      <c r="A155" s="667" t="s">
        <v>250</v>
      </c>
      <c r="B155" s="672"/>
      <c r="C155" s="653"/>
      <c r="D155" s="411">
        <v>31980</v>
      </c>
      <c r="E155" s="412"/>
      <c r="F155" s="412"/>
      <c r="G155" s="412"/>
      <c r="H155" s="413"/>
    </row>
    <row r="156" spans="1:8" s="16" customFormat="1" ht="37.5" customHeight="1" outlineLevel="1" x14ac:dyDescent="0.2">
      <c r="A156" s="667" t="s">
        <v>251</v>
      </c>
      <c r="B156" s="672"/>
      <c r="C156" s="653"/>
      <c r="D156" s="411">
        <v>34440</v>
      </c>
      <c r="E156" s="412"/>
      <c r="F156" s="412"/>
      <c r="G156" s="412"/>
      <c r="H156" s="413"/>
    </row>
    <row r="157" spans="1:8" s="16" customFormat="1" ht="37.5" customHeight="1" outlineLevel="1" x14ac:dyDescent="0.2">
      <c r="A157" s="667" t="s">
        <v>252</v>
      </c>
      <c r="B157" s="672"/>
      <c r="C157" s="653"/>
      <c r="D157" s="411">
        <v>36900</v>
      </c>
      <c r="E157" s="412"/>
      <c r="F157" s="412"/>
      <c r="G157" s="412"/>
      <c r="H157" s="413"/>
    </row>
    <row r="158" spans="1:8" s="16" customFormat="1" ht="37.5" customHeight="1" outlineLevel="1" x14ac:dyDescent="0.2">
      <c r="A158" s="667" t="s">
        <v>253</v>
      </c>
      <c r="B158" s="672"/>
      <c r="C158" s="653"/>
      <c r="D158" s="411">
        <v>39360</v>
      </c>
      <c r="E158" s="412"/>
      <c r="F158" s="412"/>
      <c r="G158" s="412"/>
      <c r="H158" s="413"/>
    </row>
    <row r="159" spans="1:8" s="16" customFormat="1" ht="37.5" customHeight="1" outlineLevel="1" x14ac:dyDescent="0.2">
      <c r="A159" s="667" t="s">
        <v>254</v>
      </c>
      <c r="B159" s="672"/>
      <c r="C159" s="653"/>
      <c r="D159" s="411">
        <v>41820</v>
      </c>
      <c r="E159" s="412"/>
      <c r="F159" s="412"/>
      <c r="G159" s="412"/>
      <c r="H159" s="413"/>
    </row>
    <row r="160" spans="1:8" s="16" customFormat="1" ht="37.5" customHeight="1" outlineLevel="1" x14ac:dyDescent="0.2">
      <c r="A160" s="667" t="s">
        <v>255</v>
      </c>
      <c r="B160" s="672"/>
      <c r="C160" s="653"/>
      <c r="D160" s="411">
        <v>44280</v>
      </c>
      <c r="E160" s="412"/>
      <c r="F160" s="412"/>
      <c r="G160" s="412"/>
      <c r="H160" s="413"/>
    </row>
    <row r="161" spans="1:8" s="16" customFormat="1" ht="37.5" customHeight="1" outlineLevel="1" x14ac:dyDescent="0.2">
      <c r="A161" s="667" t="s">
        <v>256</v>
      </c>
      <c r="B161" s="672"/>
      <c r="C161" s="653"/>
      <c r="D161" s="411">
        <v>46740</v>
      </c>
      <c r="E161" s="412"/>
      <c r="F161" s="412"/>
      <c r="G161" s="412"/>
      <c r="H161" s="413"/>
    </row>
    <row r="162" spans="1:8" s="16" customFormat="1" ht="37.5" customHeight="1" outlineLevel="1" x14ac:dyDescent="0.2">
      <c r="A162" s="396" t="s">
        <v>257</v>
      </c>
      <c r="B162" s="565"/>
      <c r="C162" s="653"/>
      <c r="D162" s="411">
        <v>49200</v>
      </c>
      <c r="E162" s="412"/>
      <c r="F162" s="412"/>
      <c r="G162" s="412"/>
      <c r="H162" s="413"/>
    </row>
    <row r="163" spans="1:8" s="16" customFormat="1" ht="37.5" customHeight="1" outlineLevel="1" x14ac:dyDescent="0.2">
      <c r="A163" s="396" t="s">
        <v>258</v>
      </c>
      <c r="B163" s="397"/>
      <c r="C163" s="653"/>
      <c r="D163" s="411">
        <v>51660</v>
      </c>
      <c r="E163" s="412"/>
      <c r="F163" s="412"/>
      <c r="G163" s="412"/>
      <c r="H163" s="413"/>
    </row>
    <row r="164" spans="1:8" s="16" customFormat="1" ht="37.5" customHeight="1" outlineLevel="1" x14ac:dyDescent="0.2">
      <c r="A164" s="396" t="s">
        <v>259</v>
      </c>
      <c r="B164" s="397"/>
      <c r="C164" s="653"/>
      <c r="D164" s="411">
        <v>54120</v>
      </c>
      <c r="E164" s="412"/>
      <c r="F164" s="412"/>
      <c r="G164" s="412"/>
      <c r="H164" s="413"/>
    </row>
    <row r="165" spans="1:8" s="16" customFormat="1" ht="37.5" customHeight="1" outlineLevel="1" x14ac:dyDescent="0.2">
      <c r="A165" s="396" t="s">
        <v>260</v>
      </c>
      <c r="B165" s="397"/>
      <c r="C165" s="653"/>
      <c r="D165" s="411">
        <v>56580</v>
      </c>
      <c r="E165" s="412"/>
      <c r="F165" s="412"/>
      <c r="G165" s="412"/>
      <c r="H165" s="413"/>
    </row>
    <row r="166" spans="1:8" s="16" customFormat="1" ht="37.5" customHeight="1" outlineLevel="1" x14ac:dyDescent="0.2">
      <c r="A166" s="396" t="s">
        <v>261</v>
      </c>
      <c r="B166" s="397"/>
      <c r="C166" s="653"/>
      <c r="D166" s="411">
        <v>59040</v>
      </c>
      <c r="E166" s="412"/>
      <c r="F166" s="412"/>
      <c r="G166" s="412"/>
      <c r="H166" s="413"/>
    </row>
    <row r="167" spans="1:8" s="16" customFormat="1" ht="37.5" customHeight="1" outlineLevel="1" x14ac:dyDescent="0.2">
      <c r="A167" s="396" t="s">
        <v>262</v>
      </c>
      <c r="B167" s="397"/>
      <c r="C167" s="653"/>
      <c r="D167" s="411">
        <v>61500</v>
      </c>
      <c r="E167" s="412"/>
      <c r="F167" s="412"/>
      <c r="G167" s="412"/>
      <c r="H167" s="413"/>
    </row>
    <row r="168" spans="1:8" s="16" customFormat="1" ht="37.5" customHeight="1" outlineLevel="1" x14ac:dyDescent="0.2">
      <c r="A168" s="396" t="s">
        <v>263</v>
      </c>
      <c r="B168" s="397"/>
      <c r="C168" s="653"/>
      <c r="D168" s="411">
        <v>63960</v>
      </c>
      <c r="E168" s="412"/>
      <c r="F168" s="412"/>
      <c r="G168" s="412"/>
      <c r="H168" s="413"/>
    </row>
    <row r="169" spans="1:8" s="16" customFormat="1" ht="37.5" customHeight="1" outlineLevel="1" x14ac:dyDescent="0.2">
      <c r="A169" s="396" t="s">
        <v>264</v>
      </c>
      <c r="B169" s="397"/>
      <c r="C169" s="653"/>
      <c r="D169" s="411">
        <v>66420</v>
      </c>
      <c r="E169" s="412"/>
      <c r="F169" s="412"/>
      <c r="G169" s="412"/>
      <c r="H169" s="413"/>
    </row>
    <row r="170" spans="1:8" s="16" customFormat="1" ht="37.5" customHeight="1" outlineLevel="1" x14ac:dyDescent="0.2">
      <c r="A170" s="396" t="s">
        <v>265</v>
      </c>
      <c r="B170" s="397"/>
      <c r="C170" s="653"/>
      <c r="D170" s="411">
        <v>68880</v>
      </c>
      <c r="E170" s="412"/>
      <c r="F170" s="412"/>
      <c r="G170" s="412"/>
      <c r="H170" s="413"/>
    </row>
    <row r="171" spans="1:8" s="16" customFormat="1" ht="37.5" customHeight="1" outlineLevel="1" x14ac:dyDescent="0.2">
      <c r="A171" s="396" t="s">
        <v>266</v>
      </c>
      <c r="B171" s="397"/>
      <c r="C171" s="653"/>
      <c r="D171" s="411">
        <v>71340</v>
      </c>
      <c r="E171" s="412"/>
      <c r="F171" s="412"/>
      <c r="G171" s="412"/>
      <c r="H171" s="413"/>
    </row>
    <row r="172" spans="1:8" s="16" customFormat="1" ht="37.5" customHeight="1" outlineLevel="1" x14ac:dyDescent="0.2">
      <c r="A172" s="396" t="s">
        <v>267</v>
      </c>
      <c r="B172" s="397"/>
      <c r="C172" s="653"/>
      <c r="D172" s="411">
        <v>73800</v>
      </c>
      <c r="E172" s="412"/>
      <c r="F172" s="412"/>
      <c r="G172" s="412"/>
      <c r="H172" s="413"/>
    </row>
    <row r="173" spans="1:8" s="16" customFormat="1" ht="37.5" customHeight="1" outlineLevel="1" x14ac:dyDescent="0.2">
      <c r="A173" s="396" t="s">
        <v>268</v>
      </c>
      <c r="B173" s="397"/>
      <c r="C173" s="653"/>
      <c r="D173" s="411">
        <v>76260</v>
      </c>
      <c r="E173" s="412"/>
      <c r="F173" s="412"/>
      <c r="G173" s="412"/>
      <c r="H173" s="413"/>
    </row>
    <row r="174" spans="1:8" s="16" customFormat="1" ht="37.5" customHeight="1" outlineLevel="1" x14ac:dyDescent="0.2">
      <c r="A174" s="396" t="s">
        <v>269</v>
      </c>
      <c r="B174" s="397"/>
      <c r="C174" s="653"/>
      <c r="D174" s="411">
        <v>78720</v>
      </c>
      <c r="E174" s="412"/>
      <c r="F174" s="412"/>
      <c r="G174" s="412"/>
      <c r="H174" s="413"/>
    </row>
    <row r="175" spans="1:8" s="16" customFormat="1" ht="37.5" customHeight="1" outlineLevel="1" x14ac:dyDescent="0.2">
      <c r="A175" s="396" t="s">
        <v>270</v>
      </c>
      <c r="B175" s="397"/>
      <c r="C175" s="653"/>
      <c r="D175" s="411">
        <v>81180</v>
      </c>
      <c r="E175" s="412"/>
      <c r="F175" s="412"/>
      <c r="G175" s="412"/>
      <c r="H175" s="413"/>
    </row>
    <row r="176" spans="1:8" s="16" customFormat="1" ht="37.5" customHeight="1" outlineLevel="1" x14ac:dyDescent="0.2">
      <c r="A176" s="396" t="s">
        <v>271</v>
      </c>
      <c r="B176" s="397"/>
      <c r="C176" s="653"/>
      <c r="D176" s="411">
        <v>83640</v>
      </c>
      <c r="E176" s="412"/>
      <c r="F176" s="412"/>
      <c r="G176" s="412"/>
      <c r="H176" s="413"/>
    </row>
    <row r="177" spans="1:8" s="16" customFormat="1" ht="37.5" customHeight="1" outlineLevel="1" x14ac:dyDescent="0.2">
      <c r="A177" s="396" t="s">
        <v>272</v>
      </c>
      <c r="B177" s="397"/>
      <c r="C177" s="653"/>
      <c r="D177" s="411">
        <v>86100</v>
      </c>
      <c r="E177" s="412"/>
      <c r="F177" s="412"/>
      <c r="G177" s="412"/>
      <c r="H177" s="413"/>
    </row>
    <row r="178" spans="1:8" s="16" customFormat="1" ht="37.5" customHeight="1" outlineLevel="1" x14ac:dyDescent="0.2">
      <c r="A178" s="396" t="s">
        <v>273</v>
      </c>
      <c r="B178" s="397"/>
      <c r="C178" s="653"/>
      <c r="D178" s="411">
        <v>88560</v>
      </c>
      <c r="E178" s="412"/>
      <c r="F178" s="412"/>
      <c r="G178" s="412"/>
      <c r="H178" s="413"/>
    </row>
    <row r="179" spans="1:8" s="16" customFormat="1" ht="37.5" customHeight="1" outlineLevel="1" x14ac:dyDescent="0.2">
      <c r="A179" s="396" t="s">
        <v>274</v>
      </c>
      <c r="B179" s="397"/>
      <c r="C179" s="653"/>
      <c r="D179" s="411">
        <v>91020</v>
      </c>
      <c r="E179" s="412"/>
      <c r="F179" s="412"/>
      <c r="G179" s="412"/>
      <c r="H179" s="413"/>
    </row>
    <row r="180" spans="1:8" s="16" customFormat="1" ht="37.5" customHeight="1" outlineLevel="1" x14ac:dyDescent="0.2">
      <c r="A180" s="396" t="s">
        <v>275</v>
      </c>
      <c r="B180" s="397"/>
      <c r="C180" s="653"/>
      <c r="D180" s="411">
        <v>93480</v>
      </c>
      <c r="E180" s="412"/>
      <c r="F180" s="412"/>
      <c r="G180" s="412"/>
      <c r="H180" s="413"/>
    </row>
    <row r="181" spans="1:8" s="16" customFormat="1" ht="37.5" customHeight="1" outlineLevel="1" x14ac:dyDescent="0.2">
      <c r="A181" s="396" t="s">
        <v>276</v>
      </c>
      <c r="B181" s="397"/>
      <c r="C181" s="653"/>
      <c r="D181" s="411">
        <v>95940</v>
      </c>
      <c r="E181" s="412"/>
      <c r="F181" s="412"/>
      <c r="G181" s="412"/>
      <c r="H181" s="413"/>
    </row>
    <row r="182" spans="1:8" s="16" customFormat="1" ht="37.5" customHeight="1" outlineLevel="1" x14ac:dyDescent="0.2">
      <c r="A182" s="396" t="s">
        <v>277</v>
      </c>
      <c r="B182" s="397"/>
      <c r="C182" s="653"/>
      <c r="D182" s="411">
        <v>98400</v>
      </c>
      <c r="E182" s="412"/>
      <c r="F182" s="412"/>
      <c r="G182" s="412"/>
      <c r="H182" s="413"/>
    </row>
    <row r="183" spans="1:8" s="16" customFormat="1" ht="37.5" customHeight="1" outlineLevel="1" x14ac:dyDescent="0.2">
      <c r="A183" s="396" t="s">
        <v>415</v>
      </c>
      <c r="B183" s="397"/>
      <c r="C183" s="653"/>
      <c r="D183" s="411">
        <v>100860</v>
      </c>
      <c r="E183" s="412"/>
      <c r="F183" s="412"/>
      <c r="G183" s="412"/>
      <c r="H183" s="413"/>
    </row>
    <row r="184" spans="1:8" s="16" customFormat="1" ht="37.5" customHeight="1" outlineLevel="1" x14ac:dyDescent="0.2">
      <c r="A184" s="396" t="s">
        <v>416</v>
      </c>
      <c r="B184" s="397"/>
      <c r="C184" s="653"/>
      <c r="D184" s="411">
        <v>103320</v>
      </c>
      <c r="E184" s="412"/>
      <c r="F184" s="412"/>
      <c r="G184" s="412"/>
      <c r="H184" s="413"/>
    </row>
    <row r="185" spans="1:8" s="16" customFormat="1" ht="37.5" customHeight="1" outlineLevel="1" x14ac:dyDescent="0.2">
      <c r="A185" s="396" t="s">
        <v>417</v>
      </c>
      <c r="B185" s="397"/>
      <c r="C185" s="653"/>
      <c r="D185" s="411">
        <v>105780</v>
      </c>
      <c r="E185" s="412"/>
      <c r="F185" s="412"/>
      <c r="G185" s="412"/>
      <c r="H185" s="413"/>
    </row>
    <row r="186" spans="1:8" s="16" customFormat="1" ht="37.5" customHeight="1" outlineLevel="1" x14ac:dyDescent="0.2">
      <c r="A186" s="396" t="s">
        <v>418</v>
      </c>
      <c r="B186" s="397"/>
      <c r="C186" s="653"/>
      <c r="D186" s="411">
        <v>108240</v>
      </c>
      <c r="E186" s="412"/>
      <c r="F186" s="412"/>
      <c r="G186" s="412"/>
      <c r="H186" s="413"/>
    </row>
    <row r="187" spans="1:8" s="16" customFormat="1" ht="37.5" customHeight="1" outlineLevel="1" x14ac:dyDescent="0.2">
      <c r="A187" s="396" t="s">
        <v>419</v>
      </c>
      <c r="B187" s="397"/>
      <c r="C187" s="653"/>
      <c r="D187" s="411">
        <v>110700</v>
      </c>
      <c r="E187" s="412"/>
      <c r="F187" s="412"/>
      <c r="G187" s="412"/>
      <c r="H187" s="413"/>
    </row>
    <row r="188" spans="1:8" s="16" customFormat="1" ht="37.5" customHeight="1" outlineLevel="1" x14ac:dyDescent="0.2">
      <c r="A188" s="396" t="s">
        <v>420</v>
      </c>
      <c r="B188" s="397"/>
      <c r="C188" s="653"/>
      <c r="D188" s="411">
        <v>113160</v>
      </c>
      <c r="E188" s="412"/>
      <c r="F188" s="412"/>
      <c r="G188" s="412"/>
      <c r="H188" s="413"/>
    </row>
    <row r="189" spans="1:8" s="16" customFormat="1" ht="37.5" customHeight="1" outlineLevel="1" x14ac:dyDescent="0.2">
      <c r="A189" s="396" t="s">
        <v>421</v>
      </c>
      <c r="B189" s="397"/>
      <c r="C189" s="653"/>
      <c r="D189" s="411">
        <v>115620</v>
      </c>
      <c r="E189" s="412"/>
      <c r="F189" s="412"/>
      <c r="G189" s="412"/>
      <c r="H189" s="413"/>
    </row>
    <row r="190" spans="1:8" s="16" customFormat="1" ht="37.5" customHeight="1" outlineLevel="1" x14ac:dyDescent="0.2">
      <c r="A190" s="396" t="s">
        <v>422</v>
      </c>
      <c r="B190" s="397"/>
      <c r="C190" s="653"/>
      <c r="D190" s="411">
        <v>118080</v>
      </c>
      <c r="E190" s="412"/>
      <c r="F190" s="412"/>
      <c r="G190" s="412"/>
      <c r="H190" s="413"/>
    </row>
    <row r="191" spans="1:8" s="16" customFormat="1" ht="37.5" customHeight="1" outlineLevel="1" x14ac:dyDescent="0.2">
      <c r="A191" s="396" t="s">
        <v>423</v>
      </c>
      <c r="B191" s="397"/>
      <c r="C191" s="653"/>
      <c r="D191" s="411">
        <v>120540</v>
      </c>
      <c r="E191" s="412"/>
      <c r="F191" s="412"/>
      <c r="G191" s="412"/>
      <c r="H191" s="413"/>
    </row>
    <row r="192" spans="1:8" s="16" customFormat="1" ht="37.5" customHeight="1" outlineLevel="1" thickBot="1" x14ac:dyDescent="0.25">
      <c r="A192" s="396" t="s">
        <v>424</v>
      </c>
      <c r="B192" s="397"/>
      <c r="C192" s="654"/>
      <c r="D192" s="592">
        <v>123000</v>
      </c>
      <c r="E192" s="583"/>
      <c r="F192" s="583"/>
      <c r="G192" s="583"/>
      <c r="H192" s="586"/>
    </row>
    <row r="193" spans="1:8" s="16" customFormat="1" ht="50.1" customHeight="1" thickBot="1" x14ac:dyDescent="0.25">
      <c r="A193" s="386" t="s">
        <v>59</v>
      </c>
      <c r="B193" s="387"/>
      <c r="C193" s="387"/>
      <c r="D193" s="398" t="str">
        <f>"от "&amp;MIN(D194:D203)&amp;" до "&amp;MAX(D194:D203)</f>
        <v>от 420 до 12990</v>
      </c>
      <c r="E193" s="399"/>
      <c r="F193" s="399"/>
      <c r="G193" s="399"/>
      <c r="H193" s="400"/>
    </row>
    <row r="194" spans="1:8" s="16" customFormat="1" ht="156.75" customHeight="1" x14ac:dyDescent="0.2">
      <c r="A194" s="176" t="s">
        <v>338</v>
      </c>
      <c r="B194" s="63" t="s">
        <v>194</v>
      </c>
      <c r="C194"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94" s="490">
        <v>1800</v>
      </c>
      <c r="E194" s="491"/>
      <c r="F194" s="491"/>
      <c r="G194" s="491"/>
      <c r="H194" s="492"/>
    </row>
    <row r="195" spans="1:8" s="16" customFormat="1" ht="37.5" customHeight="1" x14ac:dyDescent="0.2">
      <c r="A195" s="335" t="s">
        <v>61</v>
      </c>
      <c r="B195" s="336"/>
      <c r="C195" s="4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95" s="496">
        <v>1290</v>
      </c>
      <c r="E195" s="368"/>
      <c r="F195" s="368"/>
      <c r="G195" s="368"/>
      <c r="H195" s="369"/>
    </row>
    <row r="196" spans="1:8" s="16" customFormat="1" ht="37.5" customHeight="1" x14ac:dyDescent="0.2">
      <c r="A196" s="335" t="s">
        <v>62</v>
      </c>
      <c r="B196" s="336"/>
      <c r="C196" s="404"/>
      <c r="D196" s="496">
        <v>12990</v>
      </c>
      <c r="E196" s="368"/>
      <c r="F196" s="368"/>
      <c r="G196" s="368"/>
      <c r="H196" s="369"/>
    </row>
    <row r="197" spans="1:8" s="16" customFormat="1" ht="37.5" customHeight="1" x14ac:dyDescent="0.2">
      <c r="A197" s="335" t="s">
        <v>63</v>
      </c>
      <c r="B197" s="336"/>
      <c r="C197" s="404"/>
      <c r="D197" s="496">
        <v>2790</v>
      </c>
      <c r="E197" s="368"/>
      <c r="F197" s="368"/>
      <c r="G197" s="368"/>
      <c r="H197" s="369"/>
    </row>
    <row r="198" spans="1:8" s="16" customFormat="1" ht="37.5" customHeight="1" x14ac:dyDescent="0.2">
      <c r="A198" s="335" t="s">
        <v>64</v>
      </c>
      <c r="B198" s="336"/>
      <c r="C198" s="404"/>
      <c r="D198" s="496">
        <v>7590</v>
      </c>
      <c r="E198" s="368"/>
      <c r="F198" s="368"/>
      <c r="G198" s="368"/>
      <c r="H198" s="369"/>
    </row>
    <row r="199" spans="1:8" s="16" customFormat="1" ht="37.5" customHeight="1" x14ac:dyDescent="0.2">
      <c r="A199" s="335" t="s">
        <v>65</v>
      </c>
      <c r="B199" s="336"/>
      <c r="C199" s="404"/>
      <c r="D199" s="496">
        <v>420</v>
      </c>
      <c r="E199" s="368"/>
      <c r="F199" s="368"/>
      <c r="G199" s="368"/>
      <c r="H199" s="369"/>
    </row>
    <row r="200" spans="1:8" s="16" customFormat="1" ht="37.5" customHeight="1" x14ac:dyDescent="0.2">
      <c r="A200" s="335" t="s">
        <v>66</v>
      </c>
      <c r="B200" s="336"/>
      <c r="C200" s="404"/>
      <c r="D200" s="496">
        <v>420</v>
      </c>
      <c r="E200" s="368"/>
      <c r="F200" s="368"/>
      <c r="G200" s="368"/>
      <c r="H200" s="369"/>
    </row>
    <row r="201" spans="1:8" s="16" customFormat="1" ht="37.5" customHeight="1" x14ac:dyDescent="0.2">
      <c r="A201" s="335" t="s">
        <v>67</v>
      </c>
      <c r="B201" s="336"/>
      <c r="C201" s="404"/>
      <c r="D201" s="496">
        <v>840</v>
      </c>
      <c r="E201" s="368"/>
      <c r="F201" s="368"/>
      <c r="G201" s="368"/>
      <c r="H201" s="369"/>
    </row>
    <row r="202" spans="1:8" s="16" customFormat="1" ht="37.5" customHeight="1" x14ac:dyDescent="0.2">
      <c r="A202" s="335" t="s">
        <v>68</v>
      </c>
      <c r="B202" s="336"/>
      <c r="C202" s="404"/>
      <c r="D202" s="496">
        <v>1260</v>
      </c>
      <c r="E202" s="368"/>
      <c r="F202" s="368"/>
      <c r="G202" s="368"/>
      <c r="H202" s="369"/>
    </row>
    <row r="203" spans="1:8" s="16" customFormat="1" ht="37.5" customHeight="1" thickBot="1" x14ac:dyDescent="0.25">
      <c r="A203" s="348" t="s">
        <v>69</v>
      </c>
      <c r="B203" s="349"/>
      <c r="C203" s="405"/>
      <c r="D203" s="495">
        <v>8490</v>
      </c>
      <c r="E203" s="393"/>
      <c r="F203" s="393"/>
      <c r="G203" s="393"/>
      <c r="H203" s="394"/>
    </row>
    <row r="204" spans="1:8" s="16" customFormat="1" ht="117.75" customHeight="1" thickBot="1" x14ac:dyDescent="0.25">
      <c r="A204" s="501" t="s">
        <v>71</v>
      </c>
      <c r="B204" s="502"/>
      <c r="C2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04" s="354">
        <v>30</v>
      </c>
      <c r="E204" s="354"/>
      <c r="F204" s="354"/>
      <c r="G204" s="354"/>
      <c r="H204" s="355"/>
    </row>
    <row r="205" spans="1:8" s="23" customFormat="1" ht="50.1" customHeight="1" thickBot="1" x14ac:dyDescent="0.25">
      <c r="A205" s="341" t="s">
        <v>72</v>
      </c>
      <c r="B205" s="342"/>
      <c r="C205" s="21"/>
      <c r="D205" s="343" t="str">
        <f>"от "&amp;MIN(D207,D227:D241)&amp;" до "&amp;MAX(D207,D227:D241)</f>
        <v>от 540 до 29790</v>
      </c>
      <c r="E205" s="343"/>
      <c r="F205" s="343"/>
      <c r="G205" s="343"/>
      <c r="H205" s="344"/>
    </row>
    <row r="206" spans="1:8" s="16" customFormat="1" ht="24.95" customHeight="1" thickBot="1" x14ac:dyDescent="0.25">
      <c r="A206" s="497"/>
      <c r="B206" s="498"/>
      <c r="C206" s="60"/>
      <c r="D206" s="499"/>
      <c r="E206" s="499"/>
      <c r="F206" s="499"/>
      <c r="G206" s="499"/>
      <c r="H206" s="500"/>
    </row>
    <row r="207" spans="1:8" s="16" customFormat="1" ht="60.75" customHeight="1" thickBot="1" x14ac:dyDescent="0.25">
      <c r="A207" s="374" t="s">
        <v>73</v>
      </c>
      <c r="B207" s="375"/>
      <c r="C20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207" s="379">
        <v>15480</v>
      </c>
      <c r="E207" s="379"/>
      <c r="F207" s="379"/>
      <c r="G207" s="379"/>
      <c r="H207" s="380"/>
    </row>
    <row r="208" spans="1:8" s="16" customFormat="1" ht="60.75" customHeight="1" thickBot="1" x14ac:dyDescent="0.25">
      <c r="A208" s="381" t="s">
        <v>74</v>
      </c>
      <c r="B208" s="382"/>
      <c r="C208" s="377"/>
      <c r="D208" s="383" t="s">
        <v>75</v>
      </c>
      <c r="E208" s="384"/>
      <c r="F208" s="384"/>
      <c r="G208" s="384"/>
      <c r="H208" s="385"/>
    </row>
    <row r="209" spans="1:8" s="16" customFormat="1" ht="60.75" customHeight="1" x14ac:dyDescent="0.2">
      <c r="A209" s="363" t="s">
        <v>76</v>
      </c>
      <c r="B209" s="364"/>
      <c r="C209" s="377"/>
      <c r="D209" s="368">
        <f>D207/4</f>
        <v>3870</v>
      </c>
      <c r="E209" s="368"/>
      <c r="F209" s="368"/>
      <c r="G209" s="368"/>
      <c r="H209" s="369"/>
    </row>
    <row r="210" spans="1:8" s="16" customFormat="1" ht="60.75" customHeight="1" x14ac:dyDescent="0.2">
      <c r="A210" s="363" t="s">
        <v>77</v>
      </c>
      <c r="B210" s="364"/>
      <c r="C210" s="377"/>
      <c r="D210" s="368">
        <f>D207/5</f>
        <v>3096</v>
      </c>
      <c r="E210" s="368"/>
      <c r="F210" s="368"/>
      <c r="G210" s="368"/>
      <c r="H210" s="369"/>
    </row>
    <row r="211" spans="1:8" s="16" customFormat="1" ht="60.75" customHeight="1" x14ac:dyDescent="0.2">
      <c r="A211" s="363" t="s">
        <v>78</v>
      </c>
      <c r="B211" s="364"/>
      <c r="C211" s="377"/>
      <c r="D211" s="368">
        <f>D207/6</f>
        <v>2580</v>
      </c>
      <c r="E211" s="368"/>
      <c r="F211" s="368"/>
      <c r="G211" s="368"/>
      <c r="H211" s="369"/>
    </row>
    <row r="212" spans="1:8" s="16" customFormat="1" ht="60.75" customHeight="1" x14ac:dyDescent="0.2">
      <c r="A212" s="363" t="s">
        <v>79</v>
      </c>
      <c r="B212" s="364"/>
      <c r="C212" s="377"/>
      <c r="D212" s="368">
        <f>D207/7</f>
        <v>2211.4285714285716</v>
      </c>
      <c r="E212" s="368"/>
      <c r="F212" s="368"/>
      <c r="G212" s="368"/>
      <c r="H212" s="369"/>
    </row>
    <row r="213" spans="1:8" s="16" customFormat="1" ht="60.75" customHeight="1" x14ac:dyDescent="0.2">
      <c r="A213" s="363" t="s">
        <v>80</v>
      </c>
      <c r="B213" s="364"/>
      <c r="C213" s="377"/>
      <c r="D213" s="368">
        <f>D207/8</f>
        <v>1935</v>
      </c>
      <c r="E213" s="368"/>
      <c r="F213" s="368"/>
      <c r="G213" s="368"/>
      <c r="H213" s="369"/>
    </row>
    <row r="214" spans="1:8" s="16" customFormat="1" ht="60.75" customHeight="1" x14ac:dyDescent="0.2">
      <c r="A214" s="363" t="s">
        <v>81</v>
      </c>
      <c r="B214" s="364"/>
      <c r="C214" s="377"/>
      <c r="D214" s="368">
        <f>D207/9</f>
        <v>1720</v>
      </c>
      <c r="E214" s="368"/>
      <c r="F214" s="368"/>
      <c r="G214" s="368"/>
      <c r="H214" s="369"/>
    </row>
    <row r="215" spans="1:8" s="16" customFormat="1" ht="60.75" customHeight="1" x14ac:dyDescent="0.2">
      <c r="A215" s="363" t="s">
        <v>82</v>
      </c>
      <c r="B215" s="364"/>
      <c r="C215" s="377"/>
      <c r="D215" s="368">
        <f>D207/10</f>
        <v>1548</v>
      </c>
      <c r="E215" s="368"/>
      <c r="F215" s="368"/>
      <c r="G215" s="368"/>
      <c r="H215" s="369"/>
    </row>
    <row r="216" spans="1:8" s="16" customFormat="1" ht="60.75" customHeight="1" thickBot="1" x14ac:dyDescent="0.25">
      <c r="A216" s="374" t="s">
        <v>83</v>
      </c>
      <c r="B216" s="375"/>
      <c r="C216" s="377"/>
      <c r="D216" s="379">
        <v>23208</v>
      </c>
      <c r="E216" s="379"/>
      <c r="F216" s="379"/>
      <c r="G216" s="379"/>
      <c r="H216" s="380"/>
    </row>
    <row r="217" spans="1:8" s="16" customFormat="1" ht="60.75" customHeight="1" thickBot="1" x14ac:dyDescent="0.25">
      <c r="A217" s="381" t="s">
        <v>74</v>
      </c>
      <c r="B217" s="382"/>
      <c r="C217" s="377"/>
      <c r="D217" s="383" t="s">
        <v>75</v>
      </c>
      <c r="E217" s="384"/>
      <c r="F217" s="384"/>
      <c r="G217" s="384"/>
      <c r="H217" s="385"/>
    </row>
    <row r="218" spans="1:8" s="16" customFormat="1" ht="60.75" customHeight="1" x14ac:dyDescent="0.2">
      <c r="A218" s="363" t="s">
        <v>76</v>
      </c>
      <c r="B218" s="364"/>
      <c r="C218" s="377"/>
      <c r="D218" s="368">
        <v>5802</v>
      </c>
      <c r="E218" s="368"/>
      <c r="F218" s="368"/>
      <c r="G218" s="368"/>
      <c r="H218" s="369"/>
    </row>
    <row r="219" spans="1:8" s="16" customFormat="1" ht="60.75" customHeight="1" x14ac:dyDescent="0.2">
      <c r="A219" s="363" t="s">
        <v>77</v>
      </c>
      <c r="B219" s="364"/>
      <c r="C219" s="377"/>
      <c r="D219" s="368">
        <v>4641.5999999999995</v>
      </c>
      <c r="E219" s="368"/>
      <c r="F219" s="368"/>
      <c r="G219" s="368"/>
      <c r="H219" s="369"/>
    </row>
    <row r="220" spans="1:8" s="16" customFormat="1" ht="60.75" customHeight="1" x14ac:dyDescent="0.2">
      <c r="A220" s="363" t="s">
        <v>78</v>
      </c>
      <c r="B220" s="364"/>
      <c r="C220" s="377"/>
      <c r="D220" s="368">
        <v>3868</v>
      </c>
      <c r="E220" s="368"/>
      <c r="F220" s="368"/>
      <c r="G220" s="368"/>
      <c r="H220" s="369"/>
    </row>
    <row r="221" spans="1:8" s="16" customFormat="1" ht="60.75" customHeight="1" x14ac:dyDescent="0.2">
      <c r="A221" s="363" t="s">
        <v>79</v>
      </c>
      <c r="B221" s="364"/>
      <c r="C221" s="377"/>
      <c r="D221" s="368">
        <v>3315.4285714285711</v>
      </c>
      <c r="E221" s="368"/>
      <c r="F221" s="368"/>
      <c r="G221" s="368"/>
      <c r="H221" s="369"/>
    </row>
    <row r="222" spans="1:8" s="16" customFormat="1" ht="60.75" customHeight="1" x14ac:dyDescent="0.2">
      <c r="A222" s="363" t="s">
        <v>80</v>
      </c>
      <c r="B222" s="364"/>
      <c r="C222" s="377"/>
      <c r="D222" s="368">
        <v>2901</v>
      </c>
      <c r="E222" s="368"/>
      <c r="F222" s="368"/>
      <c r="G222" s="368"/>
      <c r="H222" s="369"/>
    </row>
    <row r="223" spans="1:8" s="16" customFormat="1" ht="60.75" customHeight="1" x14ac:dyDescent="0.2">
      <c r="A223" s="363" t="s">
        <v>81</v>
      </c>
      <c r="B223" s="364"/>
      <c r="C223" s="377"/>
      <c r="D223" s="368">
        <v>2578.6666666666665</v>
      </c>
      <c r="E223" s="368"/>
      <c r="F223" s="368"/>
      <c r="G223" s="368"/>
      <c r="H223" s="369"/>
    </row>
    <row r="224" spans="1:8" s="16" customFormat="1" ht="60.75" customHeight="1" thickBot="1" x14ac:dyDescent="0.25">
      <c r="A224" s="363" t="s">
        <v>82</v>
      </c>
      <c r="B224" s="364"/>
      <c r="C224" s="378"/>
      <c r="D224" s="368">
        <v>2320.7999999999997</v>
      </c>
      <c r="E224" s="368"/>
      <c r="F224" s="368"/>
      <c r="G224" s="368"/>
      <c r="H224" s="369"/>
    </row>
    <row r="225" spans="1:8" s="16" customFormat="1" ht="62.45" customHeight="1" thickBot="1" x14ac:dyDescent="0.25">
      <c r="A225" s="358" t="s">
        <v>84</v>
      </c>
      <c r="B225" s="359"/>
      <c r="C2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5" s="340">
        <v>20004</v>
      </c>
      <c r="E225" s="338"/>
      <c r="F225" s="338"/>
      <c r="G225" s="338"/>
      <c r="H225" s="339"/>
    </row>
    <row r="226" spans="1:8" s="16" customFormat="1" ht="24.95" customHeight="1" thickBot="1" x14ac:dyDescent="0.25">
      <c r="A226" s="497"/>
      <c r="B226" s="498"/>
      <c r="C226" s="56"/>
      <c r="D226" s="499"/>
      <c r="E226" s="499"/>
      <c r="F226" s="499"/>
      <c r="G226" s="499"/>
      <c r="H226" s="500"/>
    </row>
    <row r="227" spans="1:8" s="16" customFormat="1" ht="50.1" customHeight="1" x14ac:dyDescent="0.2">
      <c r="A227" s="335" t="s">
        <v>85</v>
      </c>
      <c r="B227" s="336"/>
      <c r="C227" s="105" t="str">
        <f>"Интернет-площадка 2gis.ru на основе Cправочника организаций "&amp;$C$2&amp;""</f>
        <v>Интернет-площадка 2gis.ru на основе Cправочника организаций "2ГИС.ПЕРМЬ"</v>
      </c>
      <c r="D227" s="340">
        <v>17790</v>
      </c>
      <c r="E227" s="338"/>
      <c r="F227" s="338"/>
      <c r="G227" s="338"/>
      <c r="H227" s="339"/>
    </row>
    <row r="228" spans="1:8" s="16" customFormat="1" ht="50.1" customHeight="1" x14ac:dyDescent="0.2">
      <c r="A228" s="335" t="s">
        <v>86</v>
      </c>
      <c r="B228" s="336"/>
      <c r="C228"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8" s="340">
        <v>8490</v>
      </c>
      <c r="E228" s="338"/>
      <c r="F228" s="338"/>
      <c r="G228" s="338"/>
      <c r="H228" s="339"/>
    </row>
    <row r="229" spans="1:8" s="16" customFormat="1" ht="50.1" customHeight="1" x14ac:dyDescent="0.2">
      <c r="A229" s="335" t="s">
        <v>87</v>
      </c>
      <c r="B229" s="336"/>
      <c r="C229"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9" s="340">
        <v>24690</v>
      </c>
      <c r="E229" s="338"/>
      <c r="F229" s="338"/>
      <c r="G229" s="338"/>
      <c r="H229" s="339"/>
    </row>
    <row r="230" spans="1:8" s="16" customFormat="1" ht="50.1" customHeight="1" x14ac:dyDescent="0.2">
      <c r="A230" s="335" t="s">
        <v>88</v>
      </c>
      <c r="B230" s="336"/>
      <c r="C230" s="68" t="str">
        <f>"Интернет-площадка 2gis.ru на основе Cправочника организаций "&amp;$C$2&amp;""</f>
        <v>Интернет-площадка 2gis.ru на основе Cправочника организаций "2ГИС.ПЕРМЬ"</v>
      </c>
      <c r="D230" s="340">
        <v>13590</v>
      </c>
      <c r="E230" s="338"/>
      <c r="F230" s="338"/>
      <c r="G230" s="338"/>
      <c r="H230" s="339"/>
    </row>
    <row r="231" spans="1:8" s="16" customFormat="1" ht="50.1" customHeight="1" x14ac:dyDescent="0.2">
      <c r="A231" s="335" t="s">
        <v>89</v>
      </c>
      <c r="B231" s="336"/>
      <c r="C231" s="68" t="str">
        <f>"Интернет-площадка 2gis.ru на основе Cправочника организаций "&amp;$C$2&amp;""</f>
        <v>Интернет-площадка 2gis.ru на основе Cправочника организаций "2ГИС.ПЕРМЬ"</v>
      </c>
      <c r="D231" s="340">
        <v>16308</v>
      </c>
      <c r="E231" s="338"/>
      <c r="F231" s="338"/>
      <c r="G231" s="338"/>
      <c r="H231" s="339"/>
    </row>
    <row r="232" spans="1:8" s="16" customFormat="1" ht="50.1" customHeight="1" x14ac:dyDescent="0.2">
      <c r="A232" s="335" t="s">
        <v>90</v>
      </c>
      <c r="B232" s="336"/>
      <c r="C232"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2" s="340">
        <v>15990</v>
      </c>
      <c r="E232" s="338"/>
      <c r="F232" s="338"/>
      <c r="G232" s="338"/>
      <c r="H232" s="339"/>
    </row>
    <row r="233" spans="1:8" s="16" customFormat="1" ht="50.1" customHeight="1" x14ac:dyDescent="0.2">
      <c r="A233" s="335" t="s">
        <v>91</v>
      </c>
      <c r="B233" s="336"/>
      <c r="C233"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340">
        <v>14790</v>
      </c>
      <c r="E233" s="338"/>
      <c r="F233" s="338"/>
      <c r="G233" s="338"/>
      <c r="H233" s="339"/>
    </row>
    <row r="234" spans="1:8" s="16" customFormat="1" ht="50.1" customHeight="1" x14ac:dyDescent="0.2">
      <c r="A234" s="335" t="s">
        <v>92</v>
      </c>
      <c r="B234" s="336"/>
      <c r="C234"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4" s="340">
        <v>29790</v>
      </c>
      <c r="E234" s="338"/>
      <c r="F234" s="338"/>
      <c r="G234" s="338"/>
      <c r="H234" s="339"/>
    </row>
    <row r="235" spans="1:8" s="16" customFormat="1" ht="50.1" customHeight="1" x14ac:dyDescent="0.2">
      <c r="A235" s="335" t="s">
        <v>93</v>
      </c>
      <c r="B235" s="336"/>
      <c r="C235" s="68" t="e">
        <f>#REF!</f>
        <v>#REF!</v>
      </c>
      <c r="D235" s="340">
        <v>18000</v>
      </c>
      <c r="E235" s="338"/>
      <c r="F235" s="338"/>
      <c r="G235" s="338"/>
      <c r="H235" s="339"/>
    </row>
    <row r="236" spans="1:8" s="16" customFormat="1" ht="50.1" customHeight="1" x14ac:dyDescent="0.2">
      <c r="A236" s="335" t="s">
        <v>94</v>
      </c>
      <c r="B236" s="336"/>
      <c r="C236" s="68" t="s">
        <v>95</v>
      </c>
      <c r="D236" s="340">
        <v>540</v>
      </c>
      <c r="E236" s="338"/>
      <c r="F236" s="338"/>
      <c r="G236" s="338"/>
      <c r="H236" s="339"/>
    </row>
    <row r="237" spans="1:8" s="16" customFormat="1" ht="85.5" customHeight="1" x14ac:dyDescent="0.2">
      <c r="A237" s="335" t="s">
        <v>96</v>
      </c>
      <c r="B237" s="336"/>
      <c r="C2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7" s="340">
        <v>10290</v>
      </c>
      <c r="E237" s="338"/>
      <c r="F237" s="338"/>
      <c r="G237" s="338"/>
      <c r="H237" s="339"/>
    </row>
    <row r="238" spans="1:8" s="16" customFormat="1" ht="85.5" customHeight="1" x14ac:dyDescent="0.2">
      <c r="A238" s="335" t="s">
        <v>97</v>
      </c>
      <c r="B238" s="336"/>
      <c r="C238" s="68" t="str">
        <f t="shared" ref="C238:C2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8" s="340">
        <v>8232</v>
      </c>
      <c r="E238" s="338"/>
      <c r="F238" s="338"/>
      <c r="G238" s="338"/>
      <c r="H238" s="339"/>
    </row>
    <row r="239" spans="1:8" s="16" customFormat="1" ht="85.5" customHeight="1" x14ac:dyDescent="0.2">
      <c r="A239" s="335" t="s">
        <v>98</v>
      </c>
      <c r="B239" s="336"/>
      <c r="C239"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9" s="340">
        <v>8190</v>
      </c>
      <c r="E239" s="338"/>
      <c r="F239" s="338"/>
      <c r="G239" s="338"/>
      <c r="H239" s="339"/>
    </row>
    <row r="240" spans="1:8" s="16" customFormat="1" ht="85.5" customHeight="1" x14ac:dyDescent="0.2">
      <c r="A240" s="335" t="s">
        <v>99</v>
      </c>
      <c r="B240" s="336"/>
      <c r="C240"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40" s="340">
        <v>4116</v>
      </c>
      <c r="E240" s="338"/>
      <c r="F240" s="338"/>
      <c r="G240" s="338"/>
      <c r="H240" s="339"/>
    </row>
    <row r="241" spans="1:8" s="16" customFormat="1" ht="50.1" customHeight="1" thickBot="1" x14ac:dyDescent="0.25">
      <c r="A241" s="335" t="s">
        <v>102</v>
      </c>
      <c r="B241" s="336"/>
      <c r="C241"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1" s="340">
        <v>12690</v>
      </c>
      <c r="E241" s="338"/>
      <c r="F241" s="338"/>
      <c r="G241" s="338"/>
      <c r="H241" s="339"/>
    </row>
    <row r="242" spans="1:8" s="16" customFormat="1" ht="102" customHeight="1" thickBot="1" x14ac:dyDescent="0.25">
      <c r="A242" s="335" t="s">
        <v>16</v>
      </c>
      <c r="B242" s="336"/>
      <c r="C24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2" s="340">
        <v>1800</v>
      </c>
      <c r="E242" s="338"/>
      <c r="F242" s="338"/>
      <c r="G242" s="338"/>
      <c r="H242" s="339"/>
    </row>
    <row r="243" spans="1:8" s="16" customFormat="1" ht="102" customHeight="1" thickBot="1" x14ac:dyDescent="0.25">
      <c r="A243" s="335" t="s">
        <v>103</v>
      </c>
      <c r="B243" s="336"/>
      <c r="C2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3" s="340">
        <v>50010</v>
      </c>
      <c r="E243" s="338"/>
      <c r="F243" s="338"/>
      <c r="G243" s="338"/>
      <c r="H243" s="339"/>
    </row>
    <row r="244" spans="1:8" s="16" customFormat="1" ht="126" customHeight="1" x14ac:dyDescent="0.2">
      <c r="A244" s="335" t="s">
        <v>104</v>
      </c>
      <c r="B244" s="336"/>
      <c r="C24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4" s="340">
        <v>12300</v>
      </c>
      <c r="E244" s="338"/>
      <c r="F244" s="338"/>
      <c r="G244" s="338"/>
      <c r="H244" s="339"/>
    </row>
    <row r="245" spans="1:8" s="16" customFormat="1" ht="96" customHeight="1" x14ac:dyDescent="0.2">
      <c r="A245" s="356" t="s">
        <v>105</v>
      </c>
      <c r="B245" s="357"/>
      <c r="C24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5" s="340">
        <v>10005</v>
      </c>
      <c r="E245" s="338"/>
      <c r="F245" s="338"/>
      <c r="G245" s="338"/>
      <c r="H245" s="339"/>
    </row>
    <row r="246" spans="1:8" s="16" customFormat="1" ht="96" customHeight="1" x14ac:dyDescent="0.2">
      <c r="A246" s="356" t="s">
        <v>106</v>
      </c>
      <c r="B246" s="357"/>
      <c r="C2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6" s="340">
        <v>10002</v>
      </c>
      <c r="E246" s="338"/>
      <c r="F246" s="338"/>
      <c r="G246" s="338"/>
      <c r="H246" s="339"/>
    </row>
    <row r="247" spans="1:8" s="16" customFormat="1" ht="96" customHeight="1" x14ac:dyDescent="0.2">
      <c r="A247" s="335" t="s">
        <v>100</v>
      </c>
      <c r="B247" s="336" t="s">
        <v>100</v>
      </c>
      <c r="C247"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7" s="340">
        <v>10008</v>
      </c>
      <c r="E247" s="338"/>
      <c r="F247" s="338"/>
      <c r="G247" s="338"/>
      <c r="H247" s="339"/>
    </row>
    <row r="248" spans="1:8" s="16" customFormat="1" ht="96" customHeight="1" x14ac:dyDescent="0.2">
      <c r="A248" s="335" t="s">
        <v>101</v>
      </c>
      <c r="B248" s="336" t="s">
        <v>101</v>
      </c>
      <c r="C248"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8" s="340">
        <v>8004</v>
      </c>
      <c r="E248" s="338"/>
      <c r="F248" s="338"/>
      <c r="G248" s="338"/>
      <c r="H248" s="339"/>
    </row>
    <row r="249" spans="1:8" s="16" customFormat="1" ht="50.1" customHeight="1" x14ac:dyDescent="0.2">
      <c r="A249" s="335" t="s">
        <v>107</v>
      </c>
      <c r="B249" s="336"/>
      <c r="C249" s="68" t="str">
        <f>"Интернет-площадка 2gis.ru на основе Cправочника организаций "&amp;$C$2&amp;""</f>
        <v>Интернет-площадка 2gis.ru на основе Cправочника организаций "2ГИС.ПЕРМЬ"</v>
      </c>
      <c r="D249" s="340">
        <v>39240</v>
      </c>
      <c r="E249" s="338"/>
      <c r="F249" s="338"/>
      <c r="G249" s="338"/>
      <c r="H249" s="339"/>
    </row>
    <row r="250" spans="1:8" s="16" customFormat="1" ht="50.1" customHeight="1" x14ac:dyDescent="0.2">
      <c r="A250" s="335" t="s">
        <v>108</v>
      </c>
      <c r="B250" s="336"/>
      <c r="C250" s="68" t="str">
        <f t="shared" ref="C250:C258"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0" s="340">
        <v>18720</v>
      </c>
      <c r="E250" s="338"/>
      <c r="F250" s="338"/>
      <c r="G250" s="338"/>
      <c r="H250" s="339"/>
    </row>
    <row r="251" spans="1:8" s="16" customFormat="1" ht="50.1" customHeight="1" x14ac:dyDescent="0.2">
      <c r="A251" s="335" t="s">
        <v>109</v>
      </c>
      <c r="B251" s="336"/>
      <c r="C251" s="68" t="str">
        <f t="shared" si="1"/>
        <v>Электронный справочник на основе Справочника организаций "2ГИС.ПЕРМЬ" (версия для ПК)</v>
      </c>
      <c r="D251" s="340">
        <v>54360</v>
      </c>
      <c r="E251" s="338"/>
      <c r="F251" s="338"/>
      <c r="G251" s="338"/>
      <c r="H251" s="339"/>
    </row>
    <row r="252" spans="1:8" s="16" customFormat="1" ht="50.1" customHeight="1" x14ac:dyDescent="0.2">
      <c r="A252" s="335" t="s">
        <v>110</v>
      </c>
      <c r="B252" s="336"/>
      <c r="C252" s="68" t="str">
        <f>"Интернет-площадка 2gis.ru на основе Cправочника организаций "&amp;$C$2&amp;""</f>
        <v>Интернет-площадка 2gis.ru на основе Cправочника организаций "2ГИС.ПЕРМЬ"</v>
      </c>
      <c r="D252" s="340">
        <v>30000</v>
      </c>
      <c r="E252" s="338"/>
      <c r="F252" s="338"/>
      <c r="G252" s="338"/>
      <c r="H252" s="339"/>
    </row>
    <row r="253" spans="1:8" s="16" customFormat="1" ht="50.1" customHeight="1" x14ac:dyDescent="0.2">
      <c r="A253" s="335" t="s">
        <v>111</v>
      </c>
      <c r="B253" s="336"/>
      <c r="C253" s="68" t="str">
        <f>"Интернет-площадка 2gis.ru на основе Cправочника организаций "&amp;$C$2&amp;""</f>
        <v>Интернет-площадка 2gis.ru на основе Cправочника организаций "2ГИС.ПЕРМЬ"</v>
      </c>
      <c r="D253" s="340">
        <v>36000</v>
      </c>
      <c r="E253" s="338"/>
      <c r="F253" s="338"/>
      <c r="G253" s="338"/>
      <c r="H253" s="339"/>
    </row>
    <row r="254" spans="1:8" s="16" customFormat="1" ht="50.1" customHeight="1" x14ac:dyDescent="0.2">
      <c r="A254" s="335" t="s">
        <v>112</v>
      </c>
      <c r="B254" s="336"/>
      <c r="C254" s="68" t="str">
        <f t="shared" si="1"/>
        <v>Электронный справочник на основе Справочника организаций "2ГИС.ПЕРМЬ" (версия для ПК)</v>
      </c>
      <c r="D254" s="340">
        <v>35280</v>
      </c>
      <c r="E254" s="338"/>
      <c r="F254" s="338"/>
      <c r="G254" s="338"/>
      <c r="H254" s="339"/>
    </row>
    <row r="255" spans="1:8" s="16" customFormat="1" ht="50.1" customHeight="1" x14ac:dyDescent="0.2">
      <c r="A255" s="335" t="s">
        <v>113</v>
      </c>
      <c r="B255" s="336"/>
      <c r="C255" s="68" t="str">
        <f t="shared" si="1"/>
        <v>Электронный справочник на основе Справочника организаций "2ГИС.ПЕРМЬ" (версия для ПК)</v>
      </c>
      <c r="D255" s="340">
        <v>32640</v>
      </c>
      <c r="E255" s="338"/>
      <c r="F255" s="338"/>
      <c r="G255" s="338"/>
      <c r="H255" s="339"/>
    </row>
    <row r="256" spans="1:8" s="16" customFormat="1" ht="50.1" customHeight="1" x14ac:dyDescent="0.2">
      <c r="A256" s="335" t="s">
        <v>114</v>
      </c>
      <c r="B256" s="336"/>
      <c r="C256" s="68" t="str">
        <f t="shared" si="1"/>
        <v>Электронный справочник на основе Справочника организаций "2ГИС.ПЕРМЬ" (версия для ПК)</v>
      </c>
      <c r="D256" s="340">
        <v>65640</v>
      </c>
      <c r="E256" s="338"/>
      <c r="F256" s="338"/>
      <c r="G256" s="338"/>
      <c r="H256" s="339"/>
    </row>
    <row r="257" spans="1:8" s="16" customFormat="1" ht="50.1" customHeight="1" x14ac:dyDescent="0.2">
      <c r="A257" s="335" t="s">
        <v>115</v>
      </c>
      <c r="B257" s="336"/>
      <c r="C257" s="68" t="s">
        <v>95</v>
      </c>
      <c r="D257" s="340">
        <v>1200</v>
      </c>
      <c r="E257" s="338"/>
      <c r="F257" s="338"/>
      <c r="G257" s="338"/>
      <c r="H257" s="339"/>
    </row>
    <row r="258" spans="1:8" s="16" customFormat="1" ht="50.1" customHeight="1" thickBot="1" x14ac:dyDescent="0.25">
      <c r="A258" s="335" t="s">
        <v>117</v>
      </c>
      <c r="B258" s="336"/>
      <c r="C258" s="68" t="str">
        <f t="shared" si="1"/>
        <v>Электронный справочник на основе Справочника организаций "2ГИС.ПЕРМЬ" (версия для ПК)</v>
      </c>
      <c r="D258" s="340">
        <v>27960</v>
      </c>
      <c r="E258" s="338"/>
      <c r="F258" s="338"/>
      <c r="G258" s="338"/>
      <c r="H258" s="339"/>
    </row>
    <row r="259" spans="1:8" s="23" customFormat="1" ht="50.1" customHeight="1" thickBot="1" x14ac:dyDescent="0.25">
      <c r="A259" s="341" t="s">
        <v>118</v>
      </c>
      <c r="B259" s="342"/>
      <c r="C259" s="21"/>
      <c r="D259" s="343"/>
      <c r="E259" s="343"/>
      <c r="F259" s="343"/>
      <c r="G259" s="343"/>
      <c r="H259" s="344"/>
    </row>
    <row r="260" spans="1:8" s="16" customFormat="1" ht="50.1" customHeight="1" x14ac:dyDescent="0.2">
      <c r="A260" s="335" t="s">
        <v>119</v>
      </c>
      <c r="B260" s="336"/>
      <c r="C2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0" s="360">
        <v>10008</v>
      </c>
      <c r="E260" s="361"/>
      <c r="F260" s="361"/>
      <c r="G260" s="361"/>
      <c r="H260" s="362"/>
    </row>
    <row r="261" spans="1:8" s="16" customFormat="1" ht="50.1" customHeight="1" x14ac:dyDescent="0.2">
      <c r="A261" s="335" t="s">
        <v>120</v>
      </c>
      <c r="B261" s="336"/>
      <c r="C261" s="346"/>
      <c r="D261" s="337">
        <v>10008</v>
      </c>
      <c r="E261" s="338"/>
      <c r="F261" s="338"/>
      <c r="G261" s="338"/>
      <c r="H261" s="339"/>
    </row>
    <row r="262" spans="1:8" s="16" customFormat="1" ht="50.1" customHeight="1" x14ac:dyDescent="0.2">
      <c r="A262" s="348" t="s">
        <v>121</v>
      </c>
      <c r="B262" s="349"/>
      <c r="C262" s="346"/>
      <c r="D262" s="496">
        <v>3000</v>
      </c>
      <c r="E262" s="368"/>
      <c r="F262" s="368"/>
      <c r="G262" s="368"/>
      <c r="H262" s="369"/>
    </row>
    <row r="263" spans="1:8" s="16" customFormat="1" ht="50.1" customHeight="1" x14ac:dyDescent="0.2">
      <c r="A263" s="348" t="s">
        <v>122</v>
      </c>
      <c r="B263" s="349"/>
      <c r="C263" s="346"/>
      <c r="D263" s="496">
        <v>300</v>
      </c>
      <c r="E263" s="368"/>
      <c r="F263" s="368"/>
      <c r="G263" s="368"/>
      <c r="H263" s="369"/>
    </row>
    <row r="264" spans="1:8" s="16" customFormat="1" ht="50.1" customHeight="1" thickBot="1" x14ac:dyDescent="0.25">
      <c r="A264" s="348" t="s">
        <v>123</v>
      </c>
      <c r="B264" s="349"/>
      <c r="C264" s="347"/>
      <c r="D264" s="450">
        <v>1050</v>
      </c>
      <c r="E264" s="451"/>
      <c r="F264" s="451"/>
      <c r="G264" s="451"/>
      <c r="H264" s="452"/>
    </row>
    <row r="265" spans="1:8" s="20" customFormat="1" ht="50.1" customHeight="1" thickBot="1" x14ac:dyDescent="0.25">
      <c r="A265" s="633" t="s">
        <v>5</v>
      </c>
      <c r="B265" s="634"/>
      <c r="C265" s="281" t="s">
        <v>7</v>
      </c>
      <c r="D265" s="633"/>
      <c r="E265" s="552"/>
      <c r="F265" s="552"/>
      <c r="G265" s="552"/>
      <c r="H265" s="553"/>
    </row>
    <row r="266" spans="1:8" s="16" customFormat="1" ht="93" customHeight="1" thickBot="1" x14ac:dyDescent="0.25">
      <c r="A266" s="659" t="s">
        <v>628</v>
      </c>
      <c r="B266" s="660"/>
      <c r="C266" s="16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6" s="411">
        <v>40</v>
      </c>
      <c r="E266" s="412"/>
      <c r="F266" s="412"/>
      <c r="G266" s="412"/>
      <c r="H266" s="413"/>
    </row>
    <row r="267" spans="1:8" s="16" customFormat="1" ht="50.1" customHeight="1" thickBot="1" x14ac:dyDescent="0.25">
      <c r="A267" s="341" t="s">
        <v>124</v>
      </c>
      <c r="B267" s="342"/>
      <c r="C267" s="21"/>
      <c r="D267" s="605"/>
      <c r="E267" s="605"/>
      <c r="F267" s="605"/>
      <c r="G267" s="605"/>
      <c r="H267" s="606"/>
    </row>
    <row r="268" spans="1:8" s="16" customFormat="1" ht="50.1" customHeight="1" x14ac:dyDescent="0.2">
      <c r="A268" s="335" t="s">
        <v>125</v>
      </c>
      <c r="B268" s="336"/>
      <c r="C268" s="68" t="str">
        <f>"Интернет-площадка 2gis.ru на основе Cправочника организаций "&amp;$C$2&amp;""</f>
        <v>Интернет-площадка 2gis.ru на основе Cправочника организаций "2ГИС.ПЕРМЬ"</v>
      </c>
      <c r="D268" s="340">
        <v>11190</v>
      </c>
      <c r="E268" s="338"/>
      <c r="F268" s="338"/>
      <c r="G268" s="338"/>
      <c r="H268" s="339"/>
    </row>
    <row r="269" spans="1:8" s="16" customFormat="1" ht="50.1" customHeight="1" x14ac:dyDescent="0.2">
      <c r="A269" s="335" t="s">
        <v>126</v>
      </c>
      <c r="B269" s="336"/>
      <c r="C269"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69" s="340">
        <v>7290</v>
      </c>
      <c r="E269" s="338"/>
      <c r="F269" s="338"/>
      <c r="G269" s="338"/>
      <c r="H269" s="339"/>
    </row>
    <row r="270" spans="1:8" s="16" customFormat="1" ht="50.1" customHeight="1" x14ac:dyDescent="0.2">
      <c r="A270" s="335" t="s">
        <v>195</v>
      </c>
      <c r="B270" s="336"/>
      <c r="C270" s="68" t="str">
        <f>"Интернет-площадка 2gis.ru на основе Cправочника организаций "&amp;$C$2&amp;""</f>
        <v>Интернет-площадка 2gis.ru на основе Cправочника организаций "2ГИС.ПЕРМЬ"</v>
      </c>
      <c r="D270" s="340">
        <v>24720</v>
      </c>
      <c r="E270" s="338"/>
      <c r="F270" s="338"/>
      <c r="G270" s="338"/>
      <c r="H270" s="339"/>
    </row>
    <row r="271" spans="1:8" s="16" customFormat="1" ht="50.1" customHeight="1" thickBot="1" x14ac:dyDescent="0.25">
      <c r="A271" s="335" t="s">
        <v>128</v>
      </c>
      <c r="B271" s="336"/>
      <c r="C271"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1" s="350">
        <v>16080</v>
      </c>
      <c r="E271" s="351"/>
      <c r="F271" s="351"/>
      <c r="G271" s="351"/>
      <c r="H271" s="352"/>
    </row>
    <row r="272" spans="1:8" s="16" customFormat="1" ht="126" customHeight="1" thickBot="1" x14ac:dyDescent="0.25">
      <c r="A272" s="335" t="s">
        <v>129</v>
      </c>
      <c r="B272" s="336"/>
      <c r="C27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2" s="739">
        <v>7134</v>
      </c>
      <c r="E272" s="740"/>
      <c r="F272" s="740"/>
      <c r="G272" s="740"/>
      <c r="H272" s="741"/>
    </row>
    <row r="273" spans="1:8" s="23" customFormat="1" ht="50.1" customHeight="1" thickBot="1" x14ac:dyDescent="0.25">
      <c r="A273" s="497"/>
      <c r="B273" s="498"/>
      <c r="C273" s="60"/>
      <c r="D273" s="499"/>
      <c r="E273" s="499"/>
      <c r="F273" s="499"/>
      <c r="G273" s="499"/>
      <c r="H273" s="500"/>
    </row>
    <row r="274" spans="1:8" s="20" customFormat="1" ht="26.25" x14ac:dyDescent="0.2">
      <c r="A274" s="71"/>
      <c r="B274" s="72"/>
      <c r="C274" s="73"/>
      <c r="D274" s="72"/>
      <c r="E274" s="72"/>
      <c r="F274" s="72"/>
      <c r="G274" s="72"/>
      <c r="H274" s="74"/>
    </row>
    <row r="275" spans="1:8" s="16" customFormat="1" ht="21" x14ac:dyDescent="0.2">
      <c r="A275" s="75"/>
      <c r="B275" s="76" t="s">
        <v>130</v>
      </c>
      <c r="C275" s="333" t="s">
        <v>214</v>
      </c>
      <c r="D275" s="333"/>
      <c r="E275" s="77"/>
      <c r="F275" s="77"/>
      <c r="G275" s="77"/>
      <c r="H275" s="77"/>
    </row>
    <row r="276" spans="1:8" s="16" customFormat="1" ht="21" x14ac:dyDescent="0.2">
      <c r="A276" s="75"/>
      <c r="B276" s="77"/>
      <c r="C276" s="327" t="s">
        <v>215</v>
      </c>
      <c r="D276" s="327"/>
      <c r="E276" s="77"/>
      <c r="F276" s="77"/>
      <c r="G276" s="77"/>
      <c r="H276" s="77"/>
    </row>
    <row r="277" spans="1:8" s="16" customFormat="1" ht="21" x14ac:dyDescent="0.2">
      <c r="A277" s="75"/>
      <c r="B277" s="77"/>
      <c r="C277" s="333" t="s">
        <v>216</v>
      </c>
      <c r="D277" s="327"/>
      <c r="E277" s="77"/>
      <c r="F277" s="77"/>
      <c r="G277" s="77"/>
      <c r="H277" s="77"/>
    </row>
    <row r="278" spans="1:8" s="16" customFormat="1" ht="26.25" x14ac:dyDescent="0.2">
      <c r="A278" s="83"/>
      <c r="B278" s="83"/>
      <c r="C278" s="327"/>
      <c r="D278" s="327"/>
      <c r="E278" s="85"/>
      <c r="F278" s="86"/>
      <c r="G278" s="87"/>
      <c r="H278" s="87"/>
    </row>
    <row r="279" spans="1:8" s="16" customFormat="1" ht="26.25" x14ac:dyDescent="0.2">
      <c r="A279" s="324" t="str">
        <f>Абакан_юр!A171</f>
        <v>По соглашению сторон в качестве валюты платежа могут выступать украинские гривны, в этом случае курс следующий: 1 руб. = 0,5104 гривен</v>
      </c>
      <c r="B279" s="324"/>
      <c r="C279" s="324"/>
      <c r="D279" s="79"/>
      <c r="E279" s="79"/>
      <c r="F279" s="80"/>
      <c r="G279" s="328"/>
      <c r="H279" s="328"/>
    </row>
    <row r="280" spans="1:8" s="16" customFormat="1" ht="26.25" x14ac:dyDescent="0.2">
      <c r="A280" s="324" t="str">
        <f>Абакан_юр!A172</f>
        <v>По соглашению сторон в качестве валюты платежа могут выступать дирхамы ОАЭ, в этом случае курс следующий: 1 руб. = 0,0434 дирхам</v>
      </c>
      <c r="B280" s="324"/>
      <c r="C280" s="324"/>
      <c r="D280" s="79"/>
      <c r="E280" s="79"/>
      <c r="F280" s="80"/>
      <c r="G280" s="82"/>
      <c r="H280" s="82"/>
    </row>
    <row r="281" spans="1:8" ht="12.6" customHeight="1" x14ac:dyDescent="0.2">
      <c r="A281" s="324" t="str">
        <f>Абакан_юр!A173</f>
        <v>По соглашению сторон в качестве валюты платежа могут выступать доллары США, в этом случае курс следующий: 1 руб. = 0,0126 доллара</v>
      </c>
      <c r="B281" s="324"/>
      <c r="C281" s="324"/>
      <c r="D281" s="79"/>
      <c r="E281" s="79"/>
      <c r="F281" s="80"/>
      <c r="G281" s="82"/>
      <c r="H281" s="82"/>
    </row>
    <row r="282" spans="1:8" s="77" customFormat="1" ht="24.95" customHeight="1" x14ac:dyDescent="0.2">
      <c r="A282" s="324" t="str">
        <f>Абакан_юр!A174</f>
        <v>По соглашению сторон в качестве валюты платежа могут выступать евро, в этом случае курс следующий: 1 руб. = 0,0117 евро</v>
      </c>
      <c r="B282" s="324"/>
      <c r="C282" s="324"/>
      <c r="D282" s="79"/>
      <c r="E282" s="80"/>
      <c r="F282" s="80"/>
      <c r="G282" s="82"/>
      <c r="H282" s="82"/>
    </row>
    <row r="283" spans="1:8" s="77" customFormat="1" ht="24.95" customHeight="1" x14ac:dyDescent="0.2">
      <c r="A283" s="324" t="str">
        <f>Абакан_юр!A175</f>
        <v>По соглашению сторон в качестве валюты платежа могут выступать чешские кроны, в этом случае курс следующий: 1 руб. = 0,2914 крона</v>
      </c>
      <c r="B283" s="324"/>
      <c r="C283" s="324"/>
      <c r="D283" s="79"/>
      <c r="E283" s="80"/>
      <c r="F283" s="80"/>
      <c r="G283" s="82"/>
      <c r="H283" s="82"/>
    </row>
    <row r="284" spans="1:8" s="77" customFormat="1" ht="24.95" customHeight="1" x14ac:dyDescent="0.2">
      <c r="A284" s="324" t="str">
        <f>Абакан_юр!A176</f>
        <v>По соглашению сторон в качестве валюты платежа могут выступать киргизские сомы, в этом случае курс следующий: 1 руб. = 1,0988 сом</v>
      </c>
      <c r="B284" s="324"/>
      <c r="C284" s="324"/>
      <c r="D284" s="79"/>
      <c r="E284" s="79"/>
      <c r="F284" s="80"/>
      <c r="G284" s="82"/>
      <c r="H284" s="82"/>
    </row>
    <row r="285" spans="1:8" s="88" customFormat="1" ht="12" customHeight="1" x14ac:dyDescent="0.2">
      <c r="A285" s="324" t="str">
        <f>Абакан_юр!A177</f>
        <v>По соглашению сторон в качестве валюты платежа могут выступать казахстанские тенге, в этом случае курс следующий: 1 руб. = 5,7644 тенге</v>
      </c>
      <c r="B285" s="324"/>
      <c r="C285" s="324"/>
      <c r="D285" s="79"/>
      <c r="E285" s="79"/>
      <c r="F285" s="80"/>
      <c r="G285" s="82"/>
      <c r="H285" s="82"/>
    </row>
    <row r="286" spans="1:8" s="81" customFormat="1" ht="24.95" customHeight="1" x14ac:dyDescent="0.2">
      <c r="A286" s="83"/>
      <c r="B286" s="83"/>
      <c r="C286" s="84"/>
      <c r="D286" s="85"/>
      <c r="E286" s="85"/>
      <c r="F286" s="86"/>
      <c r="G286" s="87"/>
      <c r="H286" s="87"/>
    </row>
    <row r="287" spans="1:8" s="81" customFormat="1" ht="24.95" customHeight="1" x14ac:dyDescent="0.2">
      <c r="A287" s="325" t="s">
        <v>141</v>
      </c>
      <c r="B287" s="325"/>
      <c r="C287" s="325"/>
      <c r="D287" s="325"/>
      <c r="E287" s="325"/>
      <c r="F287" s="325"/>
      <c r="G287" s="325"/>
      <c r="H287" s="325"/>
    </row>
    <row r="288" spans="1:8" s="81" customFormat="1" ht="24.95" customHeight="1" x14ac:dyDescent="0.2">
      <c r="A288" s="325" t="s">
        <v>142</v>
      </c>
      <c r="B288" s="325"/>
      <c r="C288" s="325"/>
      <c r="D288" s="325"/>
      <c r="E288" s="325"/>
      <c r="F288" s="325"/>
      <c r="G288" s="325"/>
      <c r="H288" s="325"/>
    </row>
    <row r="289" spans="1:8" s="81" customFormat="1" ht="24.95" customHeight="1" x14ac:dyDescent="0.2">
      <c r="A289" s="324" t="s">
        <v>478</v>
      </c>
      <c r="B289" s="324"/>
      <c r="C289" s="324"/>
      <c r="D289" s="324"/>
      <c r="E289" s="324"/>
      <c r="F289" s="324"/>
      <c r="G289" s="324"/>
      <c r="H289" s="324"/>
    </row>
    <row r="290" spans="1:8" s="81" customFormat="1" ht="24.95" customHeight="1" thickBot="1" x14ac:dyDescent="0.25">
      <c r="A290" s="326" t="s">
        <v>143</v>
      </c>
      <c r="B290" s="326"/>
      <c r="C290" s="326"/>
      <c r="D290" s="326"/>
      <c r="E290" s="326"/>
      <c r="F290" s="89"/>
      <c r="H290" s="90"/>
    </row>
    <row r="291" spans="1:8" s="81" customFormat="1" ht="24.95" customHeight="1" thickBot="1" x14ac:dyDescent="0.25">
      <c r="A291" s="312" t="s">
        <v>144</v>
      </c>
      <c r="B291" s="313"/>
      <c r="C291" s="313"/>
      <c r="D291" s="313"/>
      <c r="E291" s="314"/>
      <c r="F291" s="91"/>
      <c r="G291" s="72"/>
      <c r="H291" s="92"/>
    </row>
    <row r="292" spans="1:8" s="81" customFormat="1" ht="24.95" customHeight="1" thickBot="1" x14ac:dyDescent="0.25">
      <c r="A292" s="517" t="s">
        <v>145</v>
      </c>
      <c r="B292" s="518"/>
      <c r="C292" s="93" t="s">
        <v>146</v>
      </c>
      <c r="D292" s="600" t="s">
        <v>147</v>
      </c>
      <c r="E292" s="735"/>
      <c r="F292" s="601"/>
      <c r="G292" s="74"/>
      <c r="H292" s="74"/>
    </row>
    <row r="293" spans="1:8" s="88" customFormat="1" ht="12" customHeight="1" x14ac:dyDescent="0.2">
      <c r="A293" s="318" t="s">
        <v>203</v>
      </c>
      <c r="B293" s="319"/>
      <c r="C293" s="320" t="s">
        <v>204</v>
      </c>
      <c r="D293" s="736">
        <v>2190</v>
      </c>
      <c r="E293" s="737"/>
      <c r="F293" s="738"/>
      <c r="G293" s="74"/>
      <c r="H293" s="74"/>
    </row>
    <row r="294" spans="1:8" ht="24.95" customHeight="1" x14ac:dyDescent="0.2">
      <c r="A294" s="322" t="s">
        <v>205</v>
      </c>
      <c r="B294" s="323"/>
      <c r="C294" s="310"/>
      <c r="D294" s="732">
        <v>1590</v>
      </c>
      <c r="E294" s="733"/>
      <c r="F294" s="734"/>
      <c r="G294" s="74"/>
    </row>
    <row r="295" spans="1:8" ht="24.95" customHeight="1" x14ac:dyDescent="0.2">
      <c r="A295" s="322" t="s">
        <v>206</v>
      </c>
      <c r="B295" s="323"/>
      <c r="C295" s="310"/>
      <c r="D295" s="732">
        <v>1440</v>
      </c>
      <c r="E295" s="733"/>
      <c r="F295" s="734"/>
      <c r="G295" s="74"/>
    </row>
    <row r="296" spans="1:8" s="72" customFormat="1" ht="38.25" customHeight="1" x14ac:dyDescent="0.2">
      <c r="A296" s="322" t="s">
        <v>207</v>
      </c>
      <c r="B296" s="323"/>
      <c r="C296" s="310"/>
      <c r="D296" s="732">
        <v>1290</v>
      </c>
      <c r="E296" s="733"/>
      <c r="F296" s="734"/>
      <c r="G296" s="74"/>
      <c r="H296" s="74"/>
    </row>
    <row r="297" spans="1:8" s="90" customFormat="1" ht="50.1" customHeight="1" x14ac:dyDescent="0.2">
      <c r="A297" s="322" t="s">
        <v>148</v>
      </c>
      <c r="B297" s="323"/>
      <c r="C297" s="96" t="s">
        <v>149</v>
      </c>
      <c r="D297" s="627" t="s">
        <v>150</v>
      </c>
      <c r="E297" s="730"/>
      <c r="F297" s="628"/>
      <c r="G297" s="74"/>
      <c r="H297" s="74"/>
    </row>
    <row r="298" spans="1:8" s="92" customFormat="1" ht="50.1" customHeight="1" x14ac:dyDescent="0.2">
      <c r="A298" s="322" t="s">
        <v>151</v>
      </c>
      <c r="B298" s="323"/>
      <c r="C298" s="96" t="s">
        <v>152</v>
      </c>
      <c r="D298" s="627" t="s">
        <v>153</v>
      </c>
      <c r="E298" s="730"/>
      <c r="F298" s="628"/>
      <c r="G298" s="74"/>
      <c r="H298" s="74"/>
    </row>
    <row r="299" spans="1:8" ht="99" customHeight="1" thickBot="1" x14ac:dyDescent="0.25">
      <c r="A299" s="474" t="s">
        <v>154</v>
      </c>
      <c r="B299" s="475"/>
      <c r="C299" s="111" t="s">
        <v>155</v>
      </c>
      <c r="D299" s="598" t="s">
        <v>153</v>
      </c>
      <c r="E299" s="731"/>
      <c r="F299" s="599"/>
      <c r="G299" s="74"/>
    </row>
    <row r="300" spans="1:8" ht="50.1" customHeight="1" thickBot="1" x14ac:dyDescent="0.25">
      <c r="A300" s="474" t="s">
        <v>157</v>
      </c>
      <c r="B300" s="475"/>
      <c r="C300" s="230" t="s">
        <v>158</v>
      </c>
      <c r="D300" s="727" t="s">
        <v>153</v>
      </c>
      <c r="E300" s="728"/>
      <c r="F300" s="729"/>
      <c r="H300" s="72"/>
    </row>
    <row r="301" spans="1:8" ht="50.1" customHeight="1" thickBot="1" x14ac:dyDescent="0.25">
      <c r="A301" s="474" t="s">
        <v>159</v>
      </c>
      <c r="B301" s="475"/>
      <c r="C301" s="111" t="s">
        <v>160</v>
      </c>
      <c r="D301" s="727" t="s">
        <v>153</v>
      </c>
      <c r="E301" s="728"/>
      <c r="F301" s="729"/>
      <c r="G301" s="88"/>
      <c r="H301" s="88"/>
    </row>
    <row r="302" spans="1:8" ht="50.1" customHeight="1" x14ac:dyDescent="0.2">
      <c r="A302" s="307" t="s">
        <v>161</v>
      </c>
      <c r="B302" s="307"/>
      <c r="C302" s="307"/>
      <c r="D302" s="307"/>
      <c r="E302" s="307"/>
      <c r="F302" s="307"/>
      <c r="G302" s="307"/>
      <c r="H302" s="307"/>
    </row>
    <row r="303" spans="1:8" ht="50.1" customHeight="1" x14ac:dyDescent="0.2">
      <c r="A303" s="307" t="s">
        <v>162</v>
      </c>
      <c r="B303" s="307"/>
      <c r="C303" s="307"/>
      <c r="D303" s="307"/>
      <c r="E303" s="307"/>
      <c r="F303" s="307"/>
      <c r="G303" s="307"/>
      <c r="H303" s="307"/>
    </row>
    <row r="304" spans="1:8" ht="99.95" customHeight="1" x14ac:dyDescent="0.2">
      <c r="A30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4" s="472"/>
      <c r="C304" s="472"/>
      <c r="D304" s="472"/>
      <c r="E304" s="472"/>
      <c r="F304" s="472"/>
      <c r="G304" s="472"/>
      <c r="H304" s="472"/>
    </row>
    <row r="305" spans="1:8" ht="75" customHeight="1" x14ac:dyDescent="0.2">
      <c r="A305" s="325" t="s">
        <v>164</v>
      </c>
      <c r="B305" s="325"/>
      <c r="C305" s="325"/>
      <c r="D305" s="325"/>
      <c r="E305" s="325"/>
      <c r="F305" s="325"/>
      <c r="G305" s="325"/>
      <c r="H305" s="325"/>
    </row>
    <row r="306" spans="1:8" ht="174.95" customHeight="1" x14ac:dyDescent="0.2">
      <c r="A306" s="307" t="s">
        <v>165</v>
      </c>
      <c r="B306" s="307"/>
      <c r="C306" s="307"/>
      <c r="D306" s="307"/>
      <c r="E306" s="307"/>
      <c r="F306" s="307"/>
      <c r="G306" s="307"/>
      <c r="H306" s="307"/>
    </row>
    <row r="307" spans="1:8" s="72" customFormat="1" ht="102.75" customHeight="1" x14ac:dyDescent="0.2">
      <c r="A307" s="71"/>
      <c r="C307" s="73"/>
      <c r="H307" s="74"/>
    </row>
    <row r="308" spans="1:8" s="72" customFormat="1" ht="125.25" customHeight="1" x14ac:dyDescent="0.2">
      <c r="A308" s="618" t="s">
        <v>281</v>
      </c>
      <c r="B308" s="618"/>
      <c r="C308" s="618"/>
      <c r="D308" s="618"/>
      <c r="E308" s="618"/>
      <c r="F308" s="618"/>
      <c r="G308" s="618"/>
      <c r="H308" s="618"/>
    </row>
    <row r="309" spans="1:8" ht="25.5" x14ac:dyDescent="0.35">
      <c r="A309" s="616" t="s">
        <v>282</v>
      </c>
      <c r="B309" s="617"/>
      <c r="C309" s="158" t="s">
        <v>283</v>
      </c>
    </row>
    <row r="310" spans="1:8" ht="25.5" x14ac:dyDescent="0.35">
      <c r="A310" s="614" t="s">
        <v>284</v>
      </c>
      <c r="B310" s="615"/>
      <c r="C310" s="159">
        <v>1</v>
      </c>
    </row>
    <row r="311" spans="1:8" ht="25.5" x14ac:dyDescent="0.35">
      <c r="A311" s="614">
        <v>2</v>
      </c>
      <c r="B311" s="615"/>
      <c r="C311" s="159">
        <v>1.1000000000000001</v>
      </c>
    </row>
    <row r="312" spans="1:8" ht="25.5" x14ac:dyDescent="0.35">
      <c r="A312" s="614">
        <v>3</v>
      </c>
      <c r="B312" s="615"/>
      <c r="C312" s="159">
        <v>1.2</v>
      </c>
    </row>
    <row r="313" spans="1:8" ht="25.5" x14ac:dyDescent="0.35">
      <c r="A313" s="614" t="s">
        <v>285</v>
      </c>
      <c r="B313" s="615"/>
      <c r="C313" s="159">
        <v>1.25</v>
      </c>
    </row>
    <row r="314" spans="1:8" ht="25.5" x14ac:dyDescent="0.35">
      <c r="A314" s="614" t="s">
        <v>286</v>
      </c>
      <c r="B314" s="615"/>
      <c r="C314" s="159">
        <v>1.3</v>
      </c>
    </row>
    <row r="315" spans="1:8" ht="25.5" x14ac:dyDescent="0.35">
      <c r="A315" s="614" t="s">
        <v>287</v>
      </c>
      <c r="B315" s="615"/>
      <c r="C315" s="159">
        <v>1.35</v>
      </c>
    </row>
    <row r="316" spans="1:8" ht="25.5" x14ac:dyDescent="0.35">
      <c r="A316" s="614" t="s">
        <v>288</v>
      </c>
      <c r="B316" s="615"/>
      <c r="C316" s="159">
        <v>1.4</v>
      </c>
    </row>
    <row r="317" spans="1:8" ht="25.5" x14ac:dyDescent="0.35">
      <c r="A317" s="614" t="s">
        <v>289</v>
      </c>
      <c r="B317" s="615"/>
      <c r="C317" s="159">
        <v>1.45</v>
      </c>
    </row>
    <row r="318" spans="1:8" ht="25.5" x14ac:dyDescent="0.35">
      <c r="A318" s="614" t="s">
        <v>290</v>
      </c>
      <c r="B318" s="615"/>
      <c r="C318" s="159">
        <v>1.5</v>
      </c>
    </row>
    <row r="319" spans="1:8" ht="25.5" x14ac:dyDescent="0.35">
      <c r="A319" s="614" t="s">
        <v>291</v>
      </c>
      <c r="B319" s="615"/>
      <c r="C319" s="159">
        <v>2</v>
      </c>
    </row>
    <row r="320" spans="1:8" ht="23.25" x14ac:dyDescent="0.2">
      <c r="A320" s="307" t="s">
        <v>292</v>
      </c>
      <c r="B320" s="307"/>
      <c r="C320" s="307"/>
      <c r="D320" s="307"/>
      <c r="E320" s="307"/>
      <c r="F320" s="307"/>
      <c r="G320" s="307"/>
      <c r="H320" s="307"/>
    </row>
    <row r="323" spans="1:8" s="97" customFormat="1" ht="114.75" customHeight="1" x14ac:dyDescent="0.2">
      <c r="A323" s="325" t="s">
        <v>479</v>
      </c>
      <c r="B323" s="325"/>
      <c r="C323" s="325"/>
      <c r="D323" s="325"/>
      <c r="E323" s="325"/>
      <c r="F323" s="325"/>
      <c r="G323" s="325"/>
      <c r="H323" s="325"/>
    </row>
    <row r="330" spans="1:8" s="97" customFormat="1" ht="114.75" customHeight="1" x14ac:dyDescent="0.2">
      <c r="A330" s="71"/>
      <c r="B330" s="72"/>
      <c r="C330" s="73"/>
      <c r="D330" s="72"/>
      <c r="E330" s="72"/>
      <c r="F330" s="72"/>
      <c r="G330" s="72"/>
      <c r="H330" s="74"/>
    </row>
  </sheetData>
  <sheetProtection selectLockedCells="1" selectUnlockedCells="1"/>
  <mergeCells count="54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D77:H77"/>
    <mergeCell ref="A78:B78"/>
    <mergeCell ref="D78:H78"/>
    <mergeCell ref="A79:B79"/>
    <mergeCell ref="D79:H79"/>
    <mergeCell ref="A80:B80"/>
    <mergeCell ref="D80:H80"/>
    <mergeCell ref="A73:C73"/>
    <mergeCell ref="D73:H73"/>
    <mergeCell ref="A74:B74"/>
    <mergeCell ref="C74:C124"/>
    <mergeCell ref="D74:H74"/>
    <mergeCell ref="A75:B75"/>
    <mergeCell ref="D75:H75"/>
    <mergeCell ref="A76:B76"/>
    <mergeCell ref="D76:H76"/>
    <mergeCell ref="A77:B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3:B123"/>
    <mergeCell ref="D123:H123"/>
    <mergeCell ref="A124:B124"/>
    <mergeCell ref="D124:H124"/>
    <mergeCell ref="D125:H125"/>
    <mergeCell ref="A127:A130"/>
    <mergeCell ref="B127:B128"/>
    <mergeCell ref="C127:C128"/>
    <mergeCell ref="D127:D130"/>
    <mergeCell ref="E127:E130"/>
    <mergeCell ref="G132:G136"/>
    <mergeCell ref="H132:H136"/>
    <mergeCell ref="D137:H137"/>
    <mergeCell ref="A138:A140"/>
    <mergeCell ref="B138:B139"/>
    <mergeCell ref="C138:C139"/>
    <mergeCell ref="D138:H140"/>
    <mergeCell ref="F127:F130"/>
    <mergeCell ref="G127:G130"/>
    <mergeCell ref="H127:H130"/>
    <mergeCell ref="D131:H131"/>
    <mergeCell ref="A132:A136"/>
    <mergeCell ref="B132:B133"/>
    <mergeCell ref="C132:C133"/>
    <mergeCell ref="D132:D136"/>
    <mergeCell ref="E132:E136"/>
    <mergeCell ref="F132:F136"/>
    <mergeCell ref="D141:H141"/>
    <mergeCell ref="A142:C142"/>
    <mergeCell ref="D142:H142"/>
    <mergeCell ref="A143:B143"/>
    <mergeCell ref="C143:C192"/>
    <mergeCell ref="D143:H143"/>
    <mergeCell ref="A144:B144"/>
    <mergeCell ref="D144:H144"/>
    <mergeCell ref="A145:B145"/>
    <mergeCell ref="D145:H145"/>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C193"/>
    <mergeCell ref="D193:H193"/>
    <mergeCell ref="A188:B188"/>
    <mergeCell ref="D188:H188"/>
    <mergeCell ref="A189:B189"/>
    <mergeCell ref="D189:H189"/>
    <mergeCell ref="A190:B190"/>
    <mergeCell ref="D190:H190"/>
    <mergeCell ref="D194:H194"/>
    <mergeCell ref="A195:B195"/>
    <mergeCell ref="C195:C203"/>
    <mergeCell ref="D195:H195"/>
    <mergeCell ref="A196:B196"/>
    <mergeCell ref="D196:H196"/>
    <mergeCell ref="A197:B197"/>
    <mergeCell ref="D197:H197"/>
    <mergeCell ref="A198:B198"/>
    <mergeCell ref="D198:H198"/>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5:B205"/>
    <mergeCell ref="D205:H205"/>
    <mergeCell ref="A206:B206"/>
    <mergeCell ref="D206:H206"/>
    <mergeCell ref="A207:B207"/>
    <mergeCell ref="C207:C224"/>
    <mergeCell ref="D207:H207"/>
    <mergeCell ref="A208:B208"/>
    <mergeCell ref="D208:H208"/>
    <mergeCell ref="A209:B209"/>
    <mergeCell ref="A213:B213"/>
    <mergeCell ref="D213:H213"/>
    <mergeCell ref="A214:B214"/>
    <mergeCell ref="D214:H214"/>
    <mergeCell ref="A215:B215"/>
    <mergeCell ref="D215:H215"/>
    <mergeCell ref="D209:H209"/>
    <mergeCell ref="A210:B210"/>
    <mergeCell ref="D210:H210"/>
    <mergeCell ref="A211:B211"/>
    <mergeCell ref="D211:H211"/>
    <mergeCell ref="A212:B212"/>
    <mergeCell ref="D212:H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58:B258"/>
    <mergeCell ref="D258:H258"/>
    <mergeCell ref="A259:B259"/>
    <mergeCell ref="D259:H259"/>
    <mergeCell ref="A260:B260"/>
    <mergeCell ref="C260:C264"/>
    <mergeCell ref="D260:H260"/>
    <mergeCell ref="A261:B261"/>
    <mergeCell ref="D261:H261"/>
    <mergeCell ref="A262:B262"/>
    <mergeCell ref="A266:B266"/>
    <mergeCell ref="D266:H266"/>
    <mergeCell ref="A267:B267"/>
    <mergeCell ref="D267:H267"/>
    <mergeCell ref="A268:B268"/>
    <mergeCell ref="D268:H268"/>
    <mergeCell ref="D262:H262"/>
    <mergeCell ref="A263:B263"/>
    <mergeCell ref="D263:H263"/>
    <mergeCell ref="A264:B264"/>
    <mergeCell ref="D264:H264"/>
    <mergeCell ref="A265:B265"/>
    <mergeCell ref="D265:H265"/>
    <mergeCell ref="A272:B272"/>
    <mergeCell ref="D272:H272"/>
    <mergeCell ref="A273:B273"/>
    <mergeCell ref="D273:H273"/>
    <mergeCell ref="C275:D275"/>
    <mergeCell ref="C276:D276"/>
    <mergeCell ref="A269:B269"/>
    <mergeCell ref="D269:H269"/>
    <mergeCell ref="A270:B270"/>
    <mergeCell ref="D270:H270"/>
    <mergeCell ref="A271:B271"/>
    <mergeCell ref="D271:H271"/>
    <mergeCell ref="A282:C282"/>
    <mergeCell ref="A283:C283"/>
    <mergeCell ref="A284:C284"/>
    <mergeCell ref="A285:C285"/>
    <mergeCell ref="A287:H287"/>
    <mergeCell ref="A288:H288"/>
    <mergeCell ref="C277:D277"/>
    <mergeCell ref="C278:D278"/>
    <mergeCell ref="A279:C279"/>
    <mergeCell ref="G279:H279"/>
    <mergeCell ref="A280:C280"/>
    <mergeCell ref="A281:C281"/>
    <mergeCell ref="A289:H289"/>
    <mergeCell ref="A290:E290"/>
    <mergeCell ref="A291:E291"/>
    <mergeCell ref="A292:B292"/>
    <mergeCell ref="D292:F292"/>
    <mergeCell ref="A293:B293"/>
    <mergeCell ref="C293:C296"/>
    <mergeCell ref="D293:F293"/>
    <mergeCell ref="A294:B294"/>
    <mergeCell ref="D294:F294"/>
    <mergeCell ref="A298:B298"/>
    <mergeCell ref="D298:F298"/>
    <mergeCell ref="A299:B299"/>
    <mergeCell ref="D299:F299"/>
    <mergeCell ref="A300:B300"/>
    <mergeCell ref="D300:F300"/>
    <mergeCell ref="A295:B295"/>
    <mergeCell ref="D295:F295"/>
    <mergeCell ref="A296:B296"/>
    <mergeCell ref="D296:F296"/>
    <mergeCell ref="A297:B297"/>
    <mergeCell ref="D297:F297"/>
    <mergeCell ref="A306:H306"/>
    <mergeCell ref="A308:H308"/>
    <mergeCell ref="A309:B309"/>
    <mergeCell ref="A310:B310"/>
    <mergeCell ref="A311:B311"/>
    <mergeCell ref="A312:B312"/>
    <mergeCell ref="A301:B301"/>
    <mergeCell ref="D301:F301"/>
    <mergeCell ref="A302:H302"/>
    <mergeCell ref="A303:H303"/>
    <mergeCell ref="A304:H304"/>
    <mergeCell ref="A305:H305"/>
    <mergeCell ref="A319:B319"/>
    <mergeCell ref="A320:H320"/>
    <mergeCell ref="A323:E323"/>
    <mergeCell ref="F323:H323"/>
    <mergeCell ref="A313:B313"/>
    <mergeCell ref="A314:B314"/>
    <mergeCell ref="A315:B315"/>
    <mergeCell ref="A316:B316"/>
    <mergeCell ref="A317:B317"/>
    <mergeCell ref="A318:B31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60">
        <f>F7*1.2</f>
        <v>7920</v>
      </c>
      <c r="E7" s="361">
        <f>F7*1.1</f>
        <v>7260.0000000000009</v>
      </c>
      <c r="F7" s="361">
        <v>6600</v>
      </c>
      <c r="G7" s="361">
        <f>F7*0.75</f>
        <v>4950</v>
      </c>
      <c r="H7" s="362">
        <f>F7*0.5</f>
        <v>3300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436">
        <f>F12*1.2</f>
        <v>8877.6</v>
      </c>
      <c r="E12" s="361">
        <f>F12*1.1</f>
        <v>8137.8000000000011</v>
      </c>
      <c r="F12" s="361">
        <v>7398</v>
      </c>
      <c r="G12" s="361">
        <f>F12*0.75</f>
        <v>5548.5</v>
      </c>
      <c r="H12" s="362">
        <f>F12*0.5</f>
        <v>3699</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1134</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"2ГИС.ПЕТРОЗАВОДСК"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506">
        <v>240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60">
        <f>F27*1.2</f>
        <v>11088</v>
      </c>
      <c r="E27" s="361">
        <f>F27*1.1</f>
        <v>10164</v>
      </c>
      <c r="F27" s="361">
        <v>9240</v>
      </c>
      <c r="G27" s="361">
        <f>F27*0.75</f>
        <v>6930</v>
      </c>
      <c r="H27" s="362">
        <f>F27*0.5</f>
        <v>4620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436">
        <f>F32*1.2</f>
        <v>12441.6</v>
      </c>
      <c r="E32" s="361">
        <f>F32*1.1</f>
        <v>11404.800000000001</v>
      </c>
      <c r="F32" s="361">
        <v>10368</v>
      </c>
      <c r="G32" s="361">
        <f>F32*0.75</f>
        <v>7776</v>
      </c>
      <c r="H32" s="362">
        <f>F32*0.5</f>
        <v>5184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"2ГИС.ПЕТРОЗАВОДСК"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444">
        <v>336</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60">
        <f>F48*1.2</f>
        <v>9504</v>
      </c>
      <c r="E48" s="361">
        <f>F48*1.1</f>
        <v>8712</v>
      </c>
      <c r="F48" s="361">
        <v>7920</v>
      </c>
      <c r="G48" s="361">
        <f>F48*0.75</f>
        <v>5940</v>
      </c>
      <c r="H48" s="362">
        <f>F48*0.5</f>
        <v>3960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436">
        <f>F54*1.2</f>
        <v>10656</v>
      </c>
      <c r="E54" s="361">
        <f>F54*1.1</f>
        <v>9768</v>
      </c>
      <c r="F54" s="361">
        <v>8880</v>
      </c>
      <c r="G54" s="361">
        <f>F54*0.75</f>
        <v>6660</v>
      </c>
      <c r="H54" s="362">
        <f>F54*0.5</f>
        <v>4440</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506">
        <v>240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840 до 8820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411">
        <v>840</v>
      </c>
      <c r="E65" s="412"/>
      <c r="F65" s="412"/>
      <c r="G65" s="412"/>
      <c r="H65" s="413"/>
    </row>
    <row r="66" spans="1:8" ht="37.5" customHeight="1" x14ac:dyDescent="0.2">
      <c r="A66" s="396" t="s">
        <v>40</v>
      </c>
      <c r="B66" s="397"/>
      <c r="C66" s="410"/>
      <c r="D66" s="337">
        <v>1260</v>
      </c>
      <c r="E66" s="338"/>
      <c r="F66" s="338"/>
      <c r="G66" s="338"/>
      <c r="H66" s="339"/>
    </row>
    <row r="67" spans="1:8" ht="37.5" customHeight="1" x14ac:dyDescent="0.2">
      <c r="A67" s="396" t="s">
        <v>41</v>
      </c>
      <c r="B67" s="397"/>
      <c r="C67" s="410"/>
      <c r="D67" s="337">
        <v>1680</v>
      </c>
      <c r="E67" s="338"/>
      <c r="F67" s="338"/>
      <c r="G67" s="338"/>
      <c r="H67" s="339"/>
    </row>
    <row r="68" spans="1:8" ht="37.5" customHeight="1" x14ac:dyDescent="0.2">
      <c r="A68" s="396" t="s">
        <v>42</v>
      </c>
      <c r="B68" s="397"/>
      <c r="C68" s="410"/>
      <c r="D68" s="337">
        <v>2100</v>
      </c>
      <c r="E68" s="338"/>
      <c r="F68" s="338"/>
      <c r="G68" s="338"/>
      <c r="H68" s="339"/>
    </row>
    <row r="69" spans="1:8" ht="37.5" customHeight="1" x14ac:dyDescent="0.2">
      <c r="A69" s="396" t="s">
        <v>43</v>
      </c>
      <c r="B69" s="397"/>
      <c r="C69" s="410"/>
      <c r="D69" s="337">
        <v>2520</v>
      </c>
      <c r="E69" s="338"/>
      <c r="F69" s="338"/>
      <c r="G69" s="338"/>
      <c r="H69" s="339"/>
    </row>
    <row r="70" spans="1:8" ht="37.5" customHeight="1" x14ac:dyDescent="0.2">
      <c r="A70" s="396" t="s">
        <v>44</v>
      </c>
      <c r="B70" s="397"/>
      <c r="C70" s="410"/>
      <c r="D70" s="337">
        <v>2940</v>
      </c>
      <c r="E70" s="338"/>
      <c r="F70" s="338"/>
      <c r="G70" s="338"/>
      <c r="H70" s="339"/>
    </row>
    <row r="71" spans="1:8" ht="37.5" customHeight="1" x14ac:dyDescent="0.2">
      <c r="A71" s="396" t="s">
        <v>45</v>
      </c>
      <c r="B71" s="397"/>
      <c r="C71" s="410"/>
      <c r="D71" s="337">
        <v>3360</v>
      </c>
      <c r="E71" s="338"/>
      <c r="F71" s="338"/>
      <c r="G71" s="338"/>
      <c r="H71" s="339"/>
    </row>
    <row r="72" spans="1:8" ht="37.5" customHeight="1" x14ac:dyDescent="0.2">
      <c r="A72" s="396" t="s">
        <v>46</v>
      </c>
      <c r="B72" s="397"/>
      <c r="C72" s="410"/>
      <c r="D72" s="337">
        <v>3780</v>
      </c>
      <c r="E72" s="338"/>
      <c r="F72" s="338"/>
      <c r="G72" s="338"/>
      <c r="H72" s="339"/>
    </row>
    <row r="73" spans="1:8" ht="37.5" customHeight="1" x14ac:dyDescent="0.2">
      <c r="A73" s="396" t="s">
        <v>47</v>
      </c>
      <c r="B73" s="397"/>
      <c r="C73" s="410"/>
      <c r="D73" s="337">
        <v>4200</v>
      </c>
      <c r="E73" s="338"/>
      <c r="F73" s="338"/>
      <c r="G73" s="338"/>
      <c r="H73" s="339"/>
    </row>
    <row r="74" spans="1:8" ht="37.5" customHeight="1" x14ac:dyDescent="0.2">
      <c r="A74" s="396" t="s">
        <v>48</v>
      </c>
      <c r="B74" s="397"/>
      <c r="C74" s="410"/>
      <c r="D74" s="337">
        <v>4620</v>
      </c>
      <c r="E74" s="338"/>
      <c r="F74" s="338"/>
      <c r="G74" s="338"/>
      <c r="H74" s="339"/>
    </row>
    <row r="75" spans="1:8" ht="37.5" customHeight="1" x14ac:dyDescent="0.2">
      <c r="A75" s="396" t="s">
        <v>49</v>
      </c>
      <c r="B75" s="397"/>
      <c r="C75" s="410"/>
      <c r="D75" s="337">
        <v>5040</v>
      </c>
      <c r="E75" s="338"/>
      <c r="F75" s="338"/>
      <c r="G75" s="338"/>
      <c r="H75" s="339"/>
    </row>
    <row r="76" spans="1:8" ht="37.5" customHeight="1" x14ac:dyDescent="0.2">
      <c r="A76" s="396" t="s">
        <v>50</v>
      </c>
      <c r="B76" s="397"/>
      <c r="C76" s="410"/>
      <c r="D76" s="337">
        <v>5460</v>
      </c>
      <c r="E76" s="338"/>
      <c r="F76" s="338"/>
      <c r="G76" s="338"/>
      <c r="H76" s="339"/>
    </row>
    <row r="77" spans="1:8" ht="37.5" customHeight="1" x14ac:dyDescent="0.2">
      <c r="A77" s="396" t="s">
        <v>51</v>
      </c>
      <c r="B77" s="397"/>
      <c r="C77" s="410"/>
      <c r="D77" s="337">
        <v>5880</v>
      </c>
      <c r="E77" s="338"/>
      <c r="F77" s="338"/>
      <c r="G77" s="338"/>
      <c r="H77" s="339"/>
    </row>
    <row r="78" spans="1:8" ht="37.5" customHeight="1" x14ac:dyDescent="0.2">
      <c r="A78" s="396" t="s">
        <v>52</v>
      </c>
      <c r="B78" s="397"/>
      <c r="C78" s="410"/>
      <c r="D78" s="337">
        <v>6300</v>
      </c>
      <c r="E78" s="338"/>
      <c r="F78" s="338"/>
      <c r="G78" s="338"/>
      <c r="H78" s="339"/>
    </row>
    <row r="79" spans="1:8" ht="37.5" customHeight="1" x14ac:dyDescent="0.2">
      <c r="A79" s="396" t="s">
        <v>53</v>
      </c>
      <c r="B79" s="397"/>
      <c r="C79" s="410"/>
      <c r="D79" s="337">
        <v>6720</v>
      </c>
      <c r="E79" s="338"/>
      <c r="F79" s="338"/>
      <c r="G79" s="338"/>
      <c r="H79" s="339"/>
    </row>
    <row r="80" spans="1:8" ht="37.5" customHeight="1" x14ac:dyDescent="0.2">
      <c r="A80" s="396" t="s">
        <v>54</v>
      </c>
      <c r="B80" s="397"/>
      <c r="C80" s="410"/>
      <c r="D80" s="337">
        <v>7140</v>
      </c>
      <c r="E80" s="338"/>
      <c r="F80" s="338"/>
      <c r="G80" s="338"/>
      <c r="H80" s="339"/>
    </row>
    <row r="81" spans="1:8" ht="37.5" customHeight="1" x14ac:dyDescent="0.2">
      <c r="A81" s="396" t="s">
        <v>55</v>
      </c>
      <c r="B81" s="397"/>
      <c r="C81" s="410"/>
      <c r="D81" s="337">
        <v>7560</v>
      </c>
      <c r="E81" s="338"/>
      <c r="F81" s="338"/>
      <c r="G81" s="338"/>
      <c r="H81" s="339"/>
    </row>
    <row r="82" spans="1:8" ht="37.5" customHeight="1" x14ac:dyDescent="0.2">
      <c r="A82" s="396" t="s">
        <v>56</v>
      </c>
      <c r="B82" s="397"/>
      <c r="C82" s="410"/>
      <c r="D82" s="337">
        <v>7980</v>
      </c>
      <c r="E82" s="338"/>
      <c r="F82" s="338"/>
      <c r="G82" s="338"/>
      <c r="H82" s="339"/>
    </row>
    <row r="83" spans="1:8" ht="37.5" customHeight="1" x14ac:dyDescent="0.2">
      <c r="A83" s="396" t="s">
        <v>57</v>
      </c>
      <c r="B83" s="397"/>
      <c r="C83" s="410"/>
      <c r="D83" s="337">
        <v>8400</v>
      </c>
      <c r="E83" s="338"/>
      <c r="F83" s="338"/>
      <c r="G83" s="338"/>
      <c r="H83" s="339"/>
    </row>
    <row r="84" spans="1:8" ht="37.5" customHeight="1" thickBot="1" x14ac:dyDescent="0.25">
      <c r="A84" s="396" t="s">
        <v>58</v>
      </c>
      <c r="B84" s="397"/>
      <c r="C84" s="410"/>
      <c r="D84" s="337">
        <v>8820</v>
      </c>
      <c r="E84" s="338"/>
      <c r="F84" s="338"/>
      <c r="G84" s="338"/>
      <c r="H84" s="339"/>
    </row>
    <row r="85" spans="1:8" ht="50.1" customHeight="1" thickBot="1" x14ac:dyDescent="0.25">
      <c r="A85" s="608" t="s">
        <v>59</v>
      </c>
      <c r="B85" s="609"/>
      <c r="C85" s="609"/>
      <c r="D85" s="610" t="str">
        <f>"от "&amp;MIN(D86:D95)&amp;" до "&amp;MAX(D86:D95)</f>
        <v>от 300 до 5700</v>
      </c>
      <c r="E85" s="611"/>
      <c r="F85" s="611"/>
      <c r="G85" s="611"/>
      <c r="H85" s="612"/>
    </row>
    <row r="86" spans="1:8" ht="151.5" x14ac:dyDescent="0.2">
      <c r="A86" s="146" t="s">
        <v>60</v>
      </c>
      <c r="B86" s="147" t="s">
        <v>13</v>
      </c>
      <c r="C86" s="1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61">
        <v>930</v>
      </c>
      <c r="E86" s="361"/>
      <c r="F86" s="361"/>
      <c r="G86" s="361"/>
      <c r="H86" s="362"/>
    </row>
    <row r="87" spans="1:8" ht="37.5" customHeight="1" x14ac:dyDescent="0.2">
      <c r="A87" s="607" t="s">
        <v>61</v>
      </c>
      <c r="B87" s="358"/>
      <c r="C87" s="61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38">
        <v>420</v>
      </c>
      <c r="E87" s="338"/>
      <c r="F87" s="338"/>
      <c r="G87" s="338"/>
      <c r="H87" s="339"/>
    </row>
    <row r="88" spans="1:8" ht="37.5" customHeight="1" x14ac:dyDescent="0.2">
      <c r="A88" s="607" t="s">
        <v>62</v>
      </c>
      <c r="B88" s="358"/>
      <c r="C88" s="613"/>
      <c r="D88" s="338">
        <v>5700</v>
      </c>
      <c r="E88" s="338"/>
      <c r="F88" s="338"/>
      <c r="G88" s="338"/>
      <c r="H88" s="339"/>
    </row>
    <row r="89" spans="1:8" ht="37.5" customHeight="1" x14ac:dyDescent="0.2">
      <c r="A89" s="607" t="s">
        <v>63</v>
      </c>
      <c r="B89" s="358"/>
      <c r="C89" s="613"/>
      <c r="D89" s="338">
        <v>1140</v>
      </c>
      <c r="E89" s="338"/>
      <c r="F89" s="338"/>
      <c r="G89" s="338"/>
      <c r="H89" s="339"/>
    </row>
    <row r="90" spans="1:8" ht="37.5" customHeight="1" x14ac:dyDescent="0.2">
      <c r="A90" s="607" t="s">
        <v>64</v>
      </c>
      <c r="B90" s="358"/>
      <c r="C90" s="613"/>
      <c r="D90" s="338">
        <v>3420</v>
      </c>
      <c r="E90" s="338"/>
      <c r="F90" s="338"/>
      <c r="G90" s="338"/>
      <c r="H90" s="339"/>
    </row>
    <row r="91" spans="1:8" ht="37.5" customHeight="1" x14ac:dyDescent="0.2">
      <c r="A91" s="607" t="s">
        <v>65</v>
      </c>
      <c r="B91" s="358"/>
      <c r="C91" s="613"/>
      <c r="D91" s="338">
        <v>300</v>
      </c>
      <c r="E91" s="338"/>
      <c r="F91" s="338"/>
      <c r="G91" s="338"/>
      <c r="H91" s="339"/>
    </row>
    <row r="92" spans="1:8" ht="37.5" customHeight="1" x14ac:dyDescent="0.2">
      <c r="A92" s="607" t="s">
        <v>66</v>
      </c>
      <c r="B92" s="358"/>
      <c r="C92" s="613"/>
      <c r="D92" s="338">
        <v>300</v>
      </c>
      <c r="E92" s="338"/>
      <c r="F92" s="338"/>
      <c r="G92" s="338"/>
      <c r="H92" s="339"/>
    </row>
    <row r="93" spans="1:8" ht="37.5" customHeight="1" x14ac:dyDescent="0.2">
      <c r="A93" s="607" t="s">
        <v>67</v>
      </c>
      <c r="B93" s="358"/>
      <c r="C93" s="613"/>
      <c r="D93" s="338">
        <v>600</v>
      </c>
      <c r="E93" s="338"/>
      <c r="F93" s="338"/>
      <c r="G93" s="338"/>
      <c r="H93" s="339"/>
    </row>
    <row r="94" spans="1:8" ht="37.5" customHeight="1" x14ac:dyDescent="0.2">
      <c r="A94" s="607" t="s">
        <v>68</v>
      </c>
      <c r="B94" s="358"/>
      <c r="C94" s="613"/>
      <c r="D94" s="338">
        <v>900</v>
      </c>
      <c r="E94" s="338"/>
      <c r="F94" s="338"/>
      <c r="G94" s="338"/>
      <c r="H94" s="339"/>
    </row>
    <row r="95" spans="1:8" ht="37.5" customHeight="1" x14ac:dyDescent="0.2">
      <c r="A95" s="607" t="s">
        <v>69</v>
      </c>
      <c r="B95" s="358"/>
      <c r="C95" s="613"/>
      <c r="D95" s="338">
        <v>4020</v>
      </c>
      <c r="E95" s="338"/>
      <c r="F95" s="338"/>
      <c r="G95" s="338"/>
      <c r="H95" s="339"/>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354">
        <v>72</v>
      </c>
      <c r="E96" s="354"/>
      <c r="F96" s="354"/>
      <c r="G96" s="354"/>
      <c r="H96" s="355"/>
    </row>
    <row r="97" spans="1:8" ht="50.1" customHeight="1" thickBot="1" x14ac:dyDescent="0.25">
      <c r="A97" s="603" t="s">
        <v>72</v>
      </c>
      <c r="B97" s="604"/>
      <c r="C97" s="70"/>
      <c r="D97" s="605" t="e">
        <f>"от "&amp;MIN(D99,D119:H120,#REF!,D121:H135)&amp;" до "&amp;MAX(D99,D119:H120,#REF!,D121:H135)</f>
        <v>#REF!</v>
      </c>
      <c r="E97" s="605"/>
      <c r="F97" s="605"/>
      <c r="G97" s="605"/>
      <c r="H97" s="606"/>
    </row>
    <row r="98" spans="1:8" ht="21.75" thickBot="1" x14ac:dyDescent="0.25">
      <c r="A98" s="497"/>
      <c r="B98" s="498"/>
      <c r="C98" s="60"/>
      <c r="D98" s="499"/>
      <c r="E98" s="499"/>
      <c r="F98" s="499"/>
      <c r="G98" s="499"/>
      <c r="H98" s="500"/>
    </row>
    <row r="99" spans="1:8" ht="66.7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379">
        <v>4200</v>
      </c>
      <c r="E99" s="379"/>
      <c r="F99" s="379"/>
      <c r="G99" s="379"/>
      <c r="H99" s="380"/>
    </row>
    <row r="100" spans="1:8" ht="66.75" customHeight="1" thickBot="1" x14ac:dyDescent="0.25">
      <c r="A100" s="381" t="s">
        <v>74</v>
      </c>
      <c r="B100" s="382"/>
      <c r="C100" s="377"/>
      <c r="D100" s="383" t="s">
        <v>75</v>
      </c>
      <c r="E100" s="384"/>
      <c r="F100" s="384"/>
      <c r="G100" s="384"/>
      <c r="H100" s="385"/>
    </row>
    <row r="101" spans="1:8" ht="66.75" customHeight="1" x14ac:dyDescent="0.2">
      <c r="A101" s="363" t="s">
        <v>76</v>
      </c>
      <c r="B101" s="364"/>
      <c r="C101" s="377"/>
      <c r="D101" s="368">
        <f>D99/4</f>
        <v>1050</v>
      </c>
      <c r="E101" s="368"/>
      <c r="F101" s="368"/>
      <c r="G101" s="368"/>
      <c r="H101" s="369"/>
    </row>
    <row r="102" spans="1:8" ht="66.75" customHeight="1" x14ac:dyDescent="0.2">
      <c r="A102" s="363" t="s">
        <v>77</v>
      </c>
      <c r="B102" s="364"/>
      <c r="C102" s="377"/>
      <c r="D102" s="368">
        <f>D99/5</f>
        <v>840</v>
      </c>
      <c r="E102" s="368"/>
      <c r="F102" s="368"/>
      <c r="G102" s="368"/>
      <c r="H102" s="369"/>
    </row>
    <row r="103" spans="1:8" ht="66.75" customHeight="1" x14ac:dyDescent="0.2">
      <c r="A103" s="363" t="s">
        <v>78</v>
      </c>
      <c r="B103" s="364"/>
      <c r="C103" s="377"/>
      <c r="D103" s="368">
        <f>D99/6</f>
        <v>700</v>
      </c>
      <c r="E103" s="368"/>
      <c r="F103" s="368"/>
      <c r="G103" s="368"/>
      <c r="H103" s="369"/>
    </row>
    <row r="104" spans="1:8" ht="66.75" customHeight="1" x14ac:dyDescent="0.2">
      <c r="A104" s="363" t="s">
        <v>79</v>
      </c>
      <c r="B104" s="364"/>
      <c r="C104" s="377"/>
      <c r="D104" s="368">
        <f>D99/7</f>
        <v>600</v>
      </c>
      <c r="E104" s="368"/>
      <c r="F104" s="368"/>
      <c r="G104" s="368"/>
      <c r="H104" s="369"/>
    </row>
    <row r="105" spans="1:8" ht="66.75" customHeight="1" x14ac:dyDescent="0.2">
      <c r="A105" s="363" t="s">
        <v>80</v>
      </c>
      <c r="B105" s="364"/>
      <c r="C105" s="377"/>
      <c r="D105" s="368">
        <f>D99/8</f>
        <v>525</v>
      </c>
      <c r="E105" s="368"/>
      <c r="F105" s="368"/>
      <c r="G105" s="368"/>
      <c r="H105" s="369"/>
    </row>
    <row r="106" spans="1:8" ht="66.75" customHeight="1" x14ac:dyDescent="0.2">
      <c r="A106" s="363" t="s">
        <v>81</v>
      </c>
      <c r="B106" s="364"/>
      <c r="C106" s="377"/>
      <c r="D106" s="368">
        <f>D99/9</f>
        <v>466.66666666666669</v>
      </c>
      <c r="E106" s="368"/>
      <c r="F106" s="368"/>
      <c r="G106" s="368"/>
      <c r="H106" s="369"/>
    </row>
    <row r="107" spans="1:8" ht="66.75" customHeight="1" x14ac:dyDescent="0.2">
      <c r="A107" s="363" t="s">
        <v>82</v>
      </c>
      <c r="B107" s="364"/>
      <c r="C107" s="377"/>
      <c r="D107" s="368">
        <f>D99/10</f>
        <v>420</v>
      </c>
      <c r="E107" s="368"/>
      <c r="F107" s="368"/>
      <c r="G107" s="368"/>
      <c r="H107" s="369"/>
    </row>
    <row r="108" spans="1:8" ht="66.75" customHeight="1" thickBot="1" x14ac:dyDescent="0.25">
      <c r="A108" s="374" t="s">
        <v>83</v>
      </c>
      <c r="B108" s="375"/>
      <c r="C108" s="377"/>
      <c r="D108" s="379">
        <v>6288</v>
      </c>
      <c r="E108" s="379"/>
      <c r="F108" s="379"/>
      <c r="G108" s="379"/>
      <c r="H108" s="380"/>
    </row>
    <row r="109" spans="1:8" ht="66.75" customHeight="1" thickBot="1" x14ac:dyDescent="0.25">
      <c r="A109" s="381" t="s">
        <v>74</v>
      </c>
      <c r="B109" s="382"/>
      <c r="C109" s="377"/>
      <c r="D109" s="383" t="s">
        <v>75</v>
      </c>
      <c r="E109" s="384"/>
      <c r="F109" s="384"/>
      <c r="G109" s="384"/>
      <c r="H109" s="385"/>
    </row>
    <row r="110" spans="1:8" ht="66.75" customHeight="1" x14ac:dyDescent="0.2">
      <c r="A110" s="363" t="s">
        <v>76</v>
      </c>
      <c r="B110" s="364"/>
      <c r="C110" s="377"/>
      <c r="D110" s="368">
        <v>1572</v>
      </c>
      <c r="E110" s="368"/>
      <c r="F110" s="368"/>
      <c r="G110" s="368"/>
      <c r="H110" s="369"/>
    </row>
    <row r="111" spans="1:8" ht="66.75" customHeight="1" x14ac:dyDescent="0.2">
      <c r="A111" s="363" t="s">
        <v>77</v>
      </c>
      <c r="B111" s="364"/>
      <c r="C111" s="377"/>
      <c r="D111" s="368">
        <v>1257.5999999999999</v>
      </c>
      <c r="E111" s="368"/>
      <c r="F111" s="368"/>
      <c r="G111" s="368"/>
      <c r="H111" s="369"/>
    </row>
    <row r="112" spans="1:8" ht="66.75" customHeight="1" x14ac:dyDescent="0.2">
      <c r="A112" s="363" t="s">
        <v>78</v>
      </c>
      <c r="B112" s="364"/>
      <c r="C112" s="377"/>
      <c r="D112" s="368">
        <v>1048</v>
      </c>
      <c r="E112" s="368"/>
      <c r="F112" s="368"/>
      <c r="G112" s="368"/>
      <c r="H112" s="369"/>
    </row>
    <row r="113" spans="1:8" ht="66.75" customHeight="1" x14ac:dyDescent="0.2">
      <c r="A113" s="363" t="s">
        <v>79</v>
      </c>
      <c r="B113" s="364"/>
      <c r="C113" s="377"/>
      <c r="D113" s="368">
        <v>898.28571428571422</v>
      </c>
      <c r="E113" s="368"/>
      <c r="F113" s="368"/>
      <c r="G113" s="368"/>
      <c r="H113" s="369"/>
    </row>
    <row r="114" spans="1:8" ht="66.75" customHeight="1" x14ac:dyDescent="0.2">
      <c r="A114" s="363" t="s">
        <v>80</v>
      </c>
      <c r="B114" s="364"/>
      <c r="C114" s="377"/>
      <c r="D114" s="368">
        <v>786</v>
      </c>
      <c r="E114" s="368"/>
      <c r="F114" s="368"/>
      <c r="G114" s="368"/>
      <c r="H114" s="369"/>
    </row>
    <row r="115" spans="1:8" ht="66.75" customHeight="1" x14ac:dyDescent="0.2">
      <c r="A115" s="363" t="s">
        <v>81</v>
      </c>
      <c r="B115" s="364"/>
      <c r="C115" s="377"/>
      <c r="D115" s="368">
        <v>698.66666666666663</v>
      </c>
      <c r="E115" s="368"/>
      <c r="F115" s="368"/>
      <c r="G115" s="368"/>
      <c r="H115" s="369"/>
    </row>
    <row r="116" spans="1:8" ht="66.75" customHeight="1" thickBot="1" x14ac:dyDescent="0.25">
      <c r="A116" s="363" t="s">
        <v>82</v>
      </c>
      <c r="B116" s="364"/>
      <c r="C116" s="378"/>
      <c r="D116" s="368">
        <v>628.79999999999995</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353">
        <v>5700</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"2ГИС.ПЕТРОЗАВОДСК"</v>
      </c>
      <c r="D119" s="360">
        <v>5040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367">
        <v>3840</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37">
        <v>3780</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"2ГИС.ПЕТРОЗАВОДСК"</v>
      </c>
      <c r="D122" s="337">
        <v>5040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"2ГИС.ПЕТРОЗАВОДСК"</v>
      </c>
      <c r="D123" s="337">
        <v>6048</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37">
        <v>2184</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37">
        <v>4488</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37">
        <v>1800</v>
      </c>
      <c r="E126" s="338"/>
      <c r="F126" s="338"/>
      <c r="G126" s="338"/>
      <c r="H126" s="339"/>
    </row>
    <row r="127" spans="1:8" ht="50.1" customHeight="1" x14ac:dyDescent="0.2">
      <c r="A127" s="335" t="s">
        <v>93</v>
      </c>
      <c r="B127" s="336"/>
      <c r="C127" s="68" t="e">
        <f>#REF!</f>
        <v>#REF!</v>
      </c>
      <c r="D127" s="337">
        <v>5100</v>
      </c>
      <c r="E127" s="338"/>
      <c r="F127" s="338"/>
      <c r="G127" s="338"/>
      <c r="H127" s="339"/>
    </row>
    <row r="128" spans="1:8" ht="50.1" customHeight="1" x14ac:dyDescent="0.2">
      <c r="A128" s="335" t="s">
        <v>94</v>
      </c>
      <c r="B128" s="336"/>
      <c r="C128" s="67" t="s">
        <v>95</v>
      </c>
      <c r="D128" s="337">
        <v>1008</v>
      </c>
      <c r="E128" s="338"/>
      <c r="F128" s="338"/>
      <c r="G128" s="338"/>
      <c r="H128" s="339"/>
    </row>
    <row r="129" spans="1:8" ht="66.7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37">
        <v>3000</v>
      </c>
      <c r="E129" s="338"/>
      <c r="F129" s="338"/>
      <c r="G129" s="338"/>
      <c r="H129" s="339"/>
    </row>
    <row r="130" spans="1:8" ht="66.75"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37">
        <v>1584</v>
      </c>
      <c r="E130" s="338"/>
      <c r="F130" s="338"/>
      <c r="G130" s="338"/>
      <c r="H130" s="339"/>
    </row>
    <row r="131" spans="1:8" ht="66.75" customHeight="1" x14ac:dyDescent="0.2">
      <c r="A131" s="335" t="s">
        <v>98</v>
      </c>
      <c r="B131" s="336"/>
      <c r="C131"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37">
        <v>1920</v>
      </c>
      <c r="E131" s="338"/>
      <c r="F131" s="338"/>
      <c r="G131" s="338"/>
      <c r="H131" s="339"/>
    </row>
    <row r="132" spans="1:8" ht="66.75" customHeight="1" x14ac:dyDescent="0.2">
      <c r="A132" s="335" t="s">
        <v>99</v>
      </c>
      <c r="B132" s="336"/>
      <c r="C132"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37">
        <v>792</v>
      </c>
      <c r="E132" s="338"/>
      <c r="F132" s="338"/>
      <c r="G132" s="338"/>
      <c r="H132" s="339"/>
    </row>
    <row r="133" spans="1:8" ht="66.7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37">
        <v>12000</v>
      </c>
      <c r="E133" s="338"/>
      <c r="F133" s="338"/>
      <c r="G133" s="338"/>
      <c r="H133" s="339"/>
    </row>
    <row r="134" spans="1:8" ht="66.7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37">
        <v>3000</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37">
        <v>960</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37">
        <v>930</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8" s="337">
        <v>5760</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37">
        <v>5010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0" s="337">
        <v>4500</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"2ГИС.ПЕТРОЗАВОДСК"</v>
      </c>
      <c r="D141" s="337">
        <v>7080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37">
        <v>5400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"2ГИС.ПЕТРОЗАВОДСК" (версия для ПК)</v>
      </c>
      <c r="D143" s="337">
        <v>5400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"2ГИС.ПЕТРОЗАВОДСК"</v>
      </c>
      <c r="D144" s="337">
        <v>7080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"2ГИС.ПЕТРОЗАВОДСК"</v>
      </c>
      <c r="D145" s="337">
        <v>8496</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"2ГИС.ПЕТРОЗАВОДСК" (версия для ПК)</v>
      </c>
      <c r="D146" s="337">
        <v>3120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"2ГИС.ПЕТРОЗАВОДСК" (версия для ПК)</v>
      </c>
      <c r="D147" s="337">
        <v>6360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"2ГИС.ПЕТРОЗАВОДСК" (версия для ПК)</v>
      </c>
      <c r="D148" s="337">
        <v>2520</v>
      </c>
      <c r="E148" s="338"/>
      <c r="F148" s="338"/>
      <c r="G148" s="338"/>
      <c r="H148" s="339"/>
    </row>
    <row r="149" spans="1:8" ht="50.1" customHeight="1" x14ac:dyDescent="0.2">
      <c r="A149" s="335" t="s">
        <v>115</v>
      </c>
      <c r="B149" s="336"/>
      <c r="C149" s="67" t="s">
        <v>95</v>
      </c>
      <c r="D149" s="337">
        <v>1440</v>
      </c>
      <c r="E149" s="338"/>
      <c r="F149" s="338"/>
      <c r="G149" s="338"/>
      <c r="H149" s="339"/>
    </row>
    <row r="150" spans="1:8" ht="70.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37">
        <v>16800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"2ГИС.ПЕТРОЗАВОДСК" (версия для ПК)</v>
      </c>
      <c r="D151" s="353">
        <v>1440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37">
        <v>2004</v>
      </c>
      <c r="E153" s="338"/>
      <c r="F153" s="338"/>
      <c r="G153" s="338"/>
      <c r="H153" s="339"/>
    </row>
    <row r="154" spans="1:8" s="16" customFormat="1" ht="50.1" customHeight="1" x14ac:dyDescent="0.2">
      <c r="A154" s="335" t="s">
        <v>120</v>
      </c>
      <c r="B154" s="336"/>
      <c r="C154" s="346"/>
      <c r="D154" s="337">
        <v>2004</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"2ГИС.ПЕТРОЗАВОДСК"</v>
      </c>
      <c r="D159" s="337">
        <v>1620</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0" s="337">
        <v>1500</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"2ГИС.ПЕТРОЗАВОДСК"</v>
      </c>
      <c r="D161" s="337">
        <v>2280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2" s="337">
        <v>2160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"2ГИС.ПЕТРОЗАВОДСК"</v>
      </c>
      <c r="D163" s="337">
        <v>3642</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6" s="360">
        <v>5910</v>
      </c>
      <c r="E166" s="361"/>
      <c r="F166" s="361"/>
      <c r="G166" s="361"/>
      <c r="H166" s="362"/>
    </row>
    <row r="167" spans="1:8" s="16" customFormat="1" ht="83.25" customHeight="1" thickBot="1" x14ac:dyDescent="0.25">
      <c r="A167" s="335" t="s">
        <v>198</v>
      </c>
      <c r="B167" s="336"/>
      <c r="C167" s="346"/>
      <c r="D167" s="337">
        <v>5910</v>
      </c>
      <c r="E167" s="338"/>
      <c r="F167" s="338"/>
      <c r="G167" s="338"/>
      <c r="H167" s="339"/>
    </row>
    <row r="168" spans="1:8" ht="21.75" thickBot="1" x14ac:dyDescent="0.25">
      <c r="A168" s="497"/>
      <c r="B168" s="498"/>
      <c r="C168" s="60"/>
      <c r="D168" s="499"/>
      <c r="E168" s="499"/>
      <c r="F168" s="499"/>
      <c r="G168" s="499"/>
      <c r="H168" s="500"/>
    </row>
    <row r="170" spans="1:8" ht="21" x14ac:dyDescent="0.2">
      <c r="A170" s="75"/>
      <c r="B170" s="76" t="s">
        <v>130</v>
      </c>
      <c r="C170" s="333" t="s">
        <v>630</v>
      </c>
      <c r="D170" s="333"/>
      <c r="E170" s="77"/>
      <c r="F170" s="77"/>
      <c r="G170" s="77"/>
      <c r="H170" s="77"/>
    </row>
    <row r="171" spans="1:8" ht="21" x14ac:dyDescent="0.2">
      <c r="A171" s="75"/>
      <c r="B171" s="77"/>
      <c r="C171" s="327" t="s">
        <v>631</v>
      </c>
      <c r="D171" s="327"/>
      <c r="E171" s="77"/>
      <c r="F171" s="77"/>
      <c r="G171" s="77"/>
      <c r="H171" s="77"/>
    </row>
    <row r="172" spans="1:8" ht="21" x14ac:dyDescent="0.2">
      <c r="A172" s="75"/>
      <c r="B172" s="77"/>
      <c r="C172" s="327" t="s">
        <v>632</v>
      </c>
      <c r="D172" s="327"/>
      <c r="E172" s="77"/>
      <c r="F172" s="77"/>
      <c r="G172" s="77"/>
      <c r="H172" s="77"/>
    </row>
    <row r="173" spans="1:8" ht="21" x14ac:dyDescent="0.2">
      <c r="A173" s="75"/>
      <c r="B173" s="77"/>
      <c r="C173" s="108"/>
      <c r="D173" s="108"/>
      <c r="E173" s="77"/>
      <c r="F173" s="77"/>
      <c r="G173" s="77"/>
      <c r="H173" s="77"/>
    </row>
    <row r="174" spans="1:8" ht="21" customHeight="1" x14ac:dyDescent="0.2">
      <c r="A174" s="750" t="s">
        <v>633</v>
      </c>
      <c r="B174" s="750"/>
      <c r="C174" s="750"/>
      <c r="D174" s="750"/>
      <c r="E174" s="750"/>
      <c r="F174" s="750"/>
      <c r="G174" s="750"/>
      <c r="H174" s="750"/>
    </row>
    <row r="175" spans="1:8" ht="67.5" customHeight="1" x14ac:dyDescent="0.2">
      <c r="A175" s="750"/>
      <c r="B175" s="750"/>
      <c r="C175" s="750"/>
      <c r="D175" s="750"/>
      <c r="E175" s="750"/>
      <c r="F175" s="750"/>
      <c r="G175" s="750"/>
      <c r="H175" s="750"/>
    </row>
    <row r="176" spans="1:8" ht="26.25" customHeight="1" x14ac:dyDescent="0.2">
      <c r="A176" s="324" t="str">
        <f>Абакан_юр!A171</f>
        <v>По соглашению сторон в качестве валюты платежа могут выступать украинские гривны, в этом случае курс следующий: 1 руб. = 0,5104 гривен</v>
      </c>
      <c r="B176" s="324"/>
      <c r="C176" s="324"/>
      <c r="D176" s="79"/>
      <c r="E176" s="79"/>
      <c r="F176" s="80"/>
      <c r="G176" s="328"/>
      <c r="H176" s="328"/>
    </row>
    <row r="177" spans="1:8" ht="26.25" customHeight="1" x14ac:dyDescent="0.2">
      <c r="A177" s="324" t="str">
        <f>Абакан_юр!A172</f>
        <v>По соглашению сторон в качестве валюты платежа могут выступать дирхамы ОАЭ, в этом случае курс следующий: 1 руб. = 0,0434 дирхам</v>
      </c>
      <c r="B177" s="324"/>
      <c r="C177" s="324"/>
      <c r="D177" s="79"/>
      <c r="E177" s="79"/>
      <c r="F177" s="80"/>
      <c r="G177" s="82"/>
      <c r="H177" s="82"/>
    </row>
    <row r="178" spans="1:8" ht="26.25" customHeight="1" x14ac:dyDescent="0.2">
      <c r="A178" s="324" t="str">
        <f>Абакан_юр!A173</f>
        <v>По соглашению сторон в качестве валюты платежа могут выступать доллары США, в этом случае курс следующий: 1 руб. = 0,0126 доллара</v>
      </c>
      <c r="B178" s="324"/>
      <c r="C178" s="324"/>
      <c r="D178" s="79"/>
      <c r="E178" s="79"/>
      <c r="F178" s="80"/>
      <c r="G178" s="82"/>
      <c r="H178" s="82"/>
    </row>
    <row r="179" spans="1:8" ht="26.25" customHeight="1" x14ac:dyDescent="0.2">
      <c r="A179" s="324" t="str">
        <f>Абакан_юр!A174</f>
        <v>По соглашению сторон в качестве валюты платежа могут выступать евро, в этом случае курс следующий: 1 руб. = 0,0117 евро</v>
      </c>
      <c r="B179" s="324"/>
      <c r="C179" s="324"/>
      <c r="D179" s="79"/>
      <c r="E179" s="80"/>
      <c r="F179" s="80"/>
      <c r="G179" s="82"/>
      <c r="H179" s="82"/>
    </row>
    <row r="180" spans="1:8" ht="26.25" customHeight="1" x14ac:dyDescent="0.2">
      <c r="A180" s="324" t="str">
        <f>Абакан_юр!A175</f>
        <v>По соглашению сторон в качестве валюты платежа могут выступать чешские кроны, в этом случае курс следующий: 1 руб. = 0,2914 крона</v>
      </c>
      <c r="B180" s="324"/>
      <c r="C180" s="324"/>
      <c r="D180" s="79"/>
      <c r="E180" s="80"/>
      <c r="F180" s="80"/>
      <c r="G180" s="82"/>
      <c r="H180" s="82"/>
    </row>
    <row r="181" spans="1:8" ht="26.25" customHeight="1" x14ac:dyDescent="0.2">
      <c r="A181" s="324" t="str">
        <f>Абакан_юр!A176</f>
        <v>По соглашению сторон в качестве валюты платежа могут выступать киргизские сомы, в этом случае курс следующий: 1 руб. = 1,0988 сом</v>
      </c>
      <c r="B181" s="324"/>
      <c r="C181" s="324"/>
      <c r="D181" s="79"/>
      <c r="E181" s="79"/>
      <c r="F181" s="80"/>
      <c r="G181" s="82"/>
      <c r="H181" s="82"/>
    </row>
    <row r="182" spans="1:8" ht="26.25" customHeight="1" x14ac:dyDescent="0.2">
      <c r="A182"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2" s="324"/>
      <c r="C182" s="324"/>
      <c r="D182" s="79"/>
      <c r="E182" s="79"/>
      <c r="F182" s="80"/>
      <c r="G182" s="82"/>
      <c r="H182" s="82"/>
    </row>
    <row r="183" spans="1:8" ht="26.25" x14ac:dyDescent="0.2">
      <c r="A183" s="83"/>
      <c r="B183" s="83"/>
      <c r="C183" s="84"/>
      <c r="D183" s="85"/>
      <c r="E183" s="85"/>
      <c r="F183" s="86"/>
      <c r="G183" s="87"/>
      <c r="H183" s="87"/>
    </row>
    <row r="184" spans="1:8" ht="21" x14ac:dyDescent="0.2">
      <c r="A184" s="325" t="s">
        <v>141</v>
      </c>
      <c r="B184" s="325"/>
      <c r="C184" s="325"/>
      <c r="D184" s="325"/>
      <c r="E184" s="325"/>
      <c r="F184" s="325"/>
      <c r="G184" s="325"/>
      <c r="H184" s="325"/>
    </row>
    <row r="185" spans="1:8" ht="21" x14ac:dyDescent="0.2">
      <c r="A185" s="325" t="s">
        <v>142</v>
      </c>
      <c r="B185" s="325"/>
      <c r="C185" s="325"/>
      <c r="D185" s="325"/>
      <c r="E185" s="325"/>
      <c r="F185" s="325"/>
      <c r="G185" s="325"/>
      <c r="H185" s="325"/>
    </row>
    <row r="186" spans="1:8" ht="26.25" x14ac:dyDescent="0.2">
      <c r="A186" s="83"/>
      <c r="B186" s="83"/>
      <c r="C186" s="84"/>
      <c r="D186" s="85"/>
      <c r="E186" s="85"/>
      <c r="F186" s="86"/>
      <c r="G186" s="87"/>
      <c r="H186" s="87"/>
    </row>
    <row r="187" spans="1:8" ht="50.1" customHeight="1" thickBot="1" x14ac:dyDescent="0.25">
      <c r="A187" s="326" t="s">
        <v>143</v>
      </c>
      <c r="B187" s="326"/>
      <c r="C187" s="326"/>
      <c r="D187" s="326"/>
      <c r="E187" s="326"/>
      <c r="F187" s="89"/>
      <c r="G187" s="81"/>
      <c r="H187" s="90"/>
    </row>
    <row r="188" spans="1:8" ht="50.1" customHeight="1" thickBot="1" x14ac:dyDescent="0.25">
      <c r="A188" s="312" t="s">
        <v>144</v>
      </c>
      <c r="B188" s="313"/>
      <c r="C188" s="313"/>
      <c r="D188" s="313"/>
      <c r="E188" s="314"/>
      <c r="F188" s="91"/>
      <c r="H188" s="92"/>
    </row>
    <row r="189" spans="1:8" ht="88.5" customHeight="1" thickBot="1" x14ac:dyDescent="0.25">
      <c r="A189" s="517" t="s">
        <v>145</v>
      </c>
      <c r="B189" s="518"/>
      <c r="C189" s="93" t="s">
        <v>146</v>
      </c>
      <c r="D189" s="600" t="s">
        <v>147</v>
      </c>
      <c r="E189" s="601"/>
      <c r="F189" s="94"/>
      <c r="G189" s="94"/>
      <c r="H189" s="94"/>
    </row>
    <row r="190" spans="1:8" ht="129" customHeight="1" x14ac:dyDescent="0.2">
      <c r="A190" s="318" t="s">
        <v>148</v>
      </c>
      <c r="B190" s="319"/>
      <c r="C190" s="95" t="s">
        <v>149</v>
      </c>
      <c r="D190" s="320" t="s">
        <v>150</v>
      </c>
      <c r="E190" s="321"/>
      <c r="F190" s="94"/>
      <c r="G190" s="94"/>
      <c r="H190" s="94"/>
    </row>
    <row r="191" spans="1:8" ht="96" customHeight="1" x14ac:dyDescent="0.2">
      <c r="A191" s="322" t="s">
        <v>151</v>
      </c>
      <c r="B191" s="323"/>
      <c r="C191" s="96" t="s">
        <v>152</v>
      </c>
      <c r="D191" s="310" t="s">
        <v>153</v>
      </c>
      <c r="E191" s="311"/>
      <c r="F191" s="94"/>
      <c r="G191" s="94"/>
      <c r="H191" s="94"/>
    </row>
    <row r="192" spans="1:8" ht="126.75" customHeight="1" x14ac:dyDescent="0.2">
      <c r="A192" s="322" t="s">
        <v>154</v>
      </c>
      <c r="B192" s="323"/>
      <c r="C192" s="96" t="s">
        <v>155</v>
      </c>
      <c r="D192" s="310" t="s">
        <v>153</v>
      </c>
      <c r="E192" s="311"/>
      <c r="F192" s="94"/>
      <c r="G192" s="94"/>
      <c r="H192" s="94"/>
    </row>
    <row r="193" spans="1:8" s="72" customFormat="1" ht="102.75" customHeight="1" thickBot="1" x14ac:dyDescent="0.25">
      <c r="A193" s="474" t="s">
        <v>157</v>
      </c>
      <c r="B193" s="475"/>
      <c r="C193" s="230" t="s">
        <v>158</v>
      </c>
      <c r="D193" s="475" t="s">
        <v>153</v>
      </c>
      <c r="E193" s="686"/>
      <c r="F193" s="91"/>
      <c r="G193" s="91"/>
      <c r="H193" s="91"/>
    </row>
    <row r="194" spans="1:8" s="88" customFormat="1" ht="222.75" customHeight="1" thickBot="1" x14ac:dyDescent="0.25">
      <c r="A194" s="474" t="s">
        <v>159</v>
      </c>
      <c r="B194" s="475"/>
      <c r="C194" s="111" t="s">
        <v>160</v>
      </c>
      <c r="D194" s="476" t="s">
        <v>153</v>
      </c>
      <c r="E194" s="477"/>
      <c r="F194" s="86"/>
      <c r="G194" s="87"/>
      <c r="H194" s="87"/>
    </row>
    <row r="195" spans="1:8" ht="26.25" x14ac:dyDescent="0.2">
      <c r="A195" s="83"/>
      <c r="B195" s="83"/>
      <c r="C195" s="84"/>
      <c r="D195" s="85"/>
      <c r="E195" s="85"/>
      <c r="F195" s="86"/>
      <c r="G195" s="87"/>
      <c r="H195" s="87"/>
    </row>
    <row r="196" spans="1:8" ht="23.25" x14ac:dyDescent="0.2">
      <c r="A196" s="307" t="s">
        <v>161</v>
      </c>
      <c r="B196" s="307"/>
      <c r="C196" s="307"/>
      <c r="D196" s="307"/>
      <c r="E196" s="307"/>
      <c r="F196" s="307"/>
      <c r="G196" s="307"/>
      <c r="H196" s="307"/>
    </row>
    <row r="197" spans="1:8" ht="23.25" customHeight="1" x14ac:dyDescent="0.2">
      <c r="A197" s="307" t="s">
        <v>162</v>
      </c>
      <c r="B197" s="307"/>
      <c r="C197" s="307"/>
      <c r="D197" s="307"/>
      <c r="E197" s="307"/>
      <c r="F197" s="307"/>
      <c r="G197" s="307"/>
      <c r="H197" s="307"/>
    </row>
    <row r="198" spans="1:8" ht="188.25" customHeight="1" x14ac:dyDescent="0.2">
      <c r="A198"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25"/>
      <c r="C198" s="325"/>
      <c r="D198" s="325"/>
      <c r="E198" s="325"/>
      <c r="F198" s="325"/>
      <c r="G198" s="325"/>
      <c r="H198" s="325"/>
    </row>
    <row r="199" spans="1:8" ht="72" customHeight="1" x14ac:dyDescent="0.2">
      <c r="A199" s="325" t="s">
        <v>164</v>
      </c>
      <c r="B199" s="325"/>
      <c r="C199" s="325"/>
      <c r="D199" s="325"/>
      <c r="E199" s="325"/>
      <c r="F199" s="325"/>
      <c r="G199" s="325"/>
      <c r="H199" s="325"/>
    </row>
    <row r="200" spans="1:8" ht="23.25" x14ac:dyDescent="0.2">
      <c r="A200" s="307" t="s">
        <v>165</v>
      </c>
      <c r="B200" s="307"/>
      <c r="C200" s="307"/>
      <c r="D200" s="307"/>
      <c r="E200" s="307"/>
      <c r="F200" s="307"/>
      <c r="G200" s="307"/>
      <c r="H200" s="307"/>
    </row>
    <row r="201" spans="1:8" s="97" customFormat="1" ht="114.75" customHeight="1" x14ac:dyDescent="0.2">
      <c r="A201" s="325" t="s">
        <v>166</v>
      </c>
      <c r="B201" s="325"/>
      <c r="C201" s="325"/>
      <c r="D201" s="325"/>
      <c r="E201" s="325"/>
      <c r="F201" s="325"/>
      <c r="G201" s="325"/>
      <c r="H201" s="325"/>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6:C176"/>
    <mergeCell ref="G176:H176"/>
    <mergeCell ref="A177:C177"/>
    <mergeCell ref="A178:C178"/>
    <mergeCell ref="A179:C179"/>
    <mergeCell ref="A180:C180"/>
    <mergeCell ref="A168:B168"/>
    <mergeCell ref="D168:H168"/>
    <mergeCell ref="C170:D170"/>
    <mergeCell ref="C171:D171"/>
    <mergeCell ref="C172:D172"/>
    <mergeCell ref="A174:H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ht="12.75"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515">
        <f>F7*1.2</f>
        <v>10044</v>
      </c>
      <c r="E7" s="515">
        <f>F7*1.1</f>
        <v>9207</v>
      </c>
      <c r="F7" s="515">
        <v>8370</v>
      </c>
      <c r="G7" s="515">
        <f>F7*0.75</f>
        <v>6277.5</v>
      </c>
      <c r="H7" s="446">
        <f>F7*0.5</f>
        <v>4185</v>
      </c>
    </row>
    <row r="8" spans="1:8" ht="126" customHeight="1" x14ac:dyDescent="0.2">
      <c r="A8" s="441"/>
      <c r="B8" s="435"/>
      <c r="C8" s="435"/>
      <c r="D8" s="516"/>
      <c r="E8" s="516"/>
      <c r="F8" s="516"/>
      <c r="G8" s="516"/>
      <c r="H8" s="449"/>
    </row>
    <row r="9" spans="1:8" ht="84.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516"/>
      <c r="E9" s="516"/>
      <c r="F9" s="516"/>
      <c r="G9" s="516"/>
      <c r="H9" s="449"/>
    </row>
    <row r="10" spans="1:8" ht="84.7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589"/>
      <c r="E10" s="589"/>
      <c r="F10" s="589"/>
      <c r="G10" s="589"/>
      <c r="H10" s="452"/>
    </row>
    <row r="11" spans="1:8" ht="21.75" thickBot="1" x14ac:dyDescent="0.25">
      <c r="A11" s="28"/>
      <c r="B11" s="29"/>
      <c r="C11" s="30"/>
      <c r="D11" s="414"/>
      <c r="E11" s="415"/>
      <c r="F11" s="415"/>
      <c r="G11" s="415"/>
      <c r="H11" s="416"/>
    </row>
    <row r="12" spans="1:8" ht="12.75"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515">
        <f>F12*1.2</f>
        <v>11772</v>
      </c>
      <c r="E12" s="515">
        <f>F12*1.1</f>
        <v>10791</v>
      </c>
      <c r="F12" s="515">
        <v>9810</v>
      </c>
      <c r="G12" s="515">
        <f>F12*0.75</f>
        <v>7357.5</v>
      </c>
      <c r="H12" s="515">
        <f>F12*0.5</f>
        <v>4905</v>
      </c>
    </row>
    <row r="13" spans="1:8" ht="50.1" customHeight="1" x14ac:dyDescent="0.2">
      <c r="A13" s="431"/>
      <c r="B13" s="435"/>
      <c r="C13" s="435"/>
      <c r="D13" s="516"/>
      <c r="E13" s="516"/>
      <c r="F13" s="516"/>
      <c r="G13" s="516"/>
      <c r="H13" s="516"/>
    </row>
    <row r="14" spans="1:8" ht="50.1"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516"/>
      <c r="E14" s="516"/>
      <c r="F14" s="516"/>
      <c r="G14" s="516"/>
      <c r="H14" s="516"/>
    </row>
    <row r="15" spans="1:8" ht="84.7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516"/>
      <c r="E15" s="516"/>
      <c r="F15" s="516"/>
      <c r="G15" s="516"/>
      <c r="H15" s="516"/>
    </row>
    <row r="16" spans="1:8" ht="84.7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589"/>
      <c r="E16" s="589"/>
      <c r="F16" s="589"/>
      <c r="G16" s="589"/>
      <c r="H16" s="589"/>
    </row>
    <row r="17" spans="1:8" ht="21.75" thickBot="1" x14ac:dyDescent="0.25">
      <c r="A17" s="28"/>
      <c r="B17" s="34"/>
      <c r="C17" s="30"/>
      <c r="D17" s="414"/>
      <c r="E17" s="415"/>
      <c r="F17" s="415"/>
      <c r="G17" s="415"/>
      <c r="H17" s="416"/>
    </row>
    <row r="18" spans="1:8" ht="63.75" customHeight="1" x14ac:dyDescent="0.2">
      <c r="A18" s="417" t="s">
        <v>17</v>
      </c>
      <c r="B18" s="37" t="s">
        <v>18</v>
      </c>
      <c r="C18" s="38"/>
      <c r="D18" s="458">
        <v>1974</v>
      </c>
      <c r="E18" s="424"/>
      <c r="F18" s="424"/>
      <c r="G18" s="424"/>
      <c r="H18" s="425"/>
    </row>
    <row r="19" spans="1:8" ht="21" x14ac:dyDescent="0.2">
      <c r="A19" s="418"/>
      <c r="B19" s="39" t="s">
        <v>19</v>
      </c>
      <c r="C19" s="453" t="str">
        <f>"Электронный справочник "&amp;$C$2&amp;" (версия для ПК)"</f>
        <v>Электронный справочник "2ГИС.ПЕТРОПАВЛОВСК-КАМЧАТСКИЙ" (версия для ПК)</v>
      </c>
      <c r="D19" s="459"/>
      <c r="E19" s="426"/>
      <c r="F19" s="426"/>
      <c r="G19" s="426"/>
      <c r="H19" s="427"/>
    </row>
    <row r="20" spans="1:8" ht="21" x14ac:dyDescent="0.2">
      <c r="A20" s="418"/>
      <c r="B20" s="39" t="s">
        <v>20</v>
      </c>
      <c r="C20" s="435"/>
      <c r="D20" s="459"/>
      <c r="E20" s="426"/>
      <c r="F20" s="426"/>
      <c r="G20" s="426"/>
      <c r="H20" s="427"/>
    </row>
    <row r="21" spans="1:8" ht="63.75"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460"/>
      <c r="E21" s="428"/>
      <c r="F21" s="428"/>
      <c r="G21" s="428"/>
      <c r="H21" s="429"/>
    </row>
    <row r="22" spans="1:8" ht="21.75" thickBot="1" x14ac:dyDescent="0.25">
      <c r="A22" s="40"/>
      <c r="B22" s="41"/>
      <c r="C22" s="42"/>
      <c r="D22" s="42"/>
      <c r="E22" s="42"/>
      <c r="F22" s="42"/>
      <c r="G22" s="42"/>
      <c r="H22" s="42"/>
    </row>
    <row r="23" spans="1:8" ht="12.75"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444">
        <v>222</v>
      </c>
      <c r="E23" s="445"/>
      <c r="F23" s="445"/>
      <c r="G23" s="445"/>
      <c r="H23" s="446"/>
    </row>
    <row r="24" spans="1:8" ht="12.75" customHeight="1" x14ac:dyDescent="0.2">
      <c r="A24" s="418"/>
      <c r="B24" s="455"/>
      <c r="C24" s="457"/>
      <c r="D24" s="447"/>
      <c r="E24" s="448"/>
      <c r="F24" s="448"/>
      <c r="G24" s="448"/>
      <c r="H24" s="449"/>
    </row>
    <row r="25" spans="1:8" ht="152.25"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450"/>
      <c r="E25" s="451"/>
      <c r="F25" s="451"/>
      <c r="G25" s="451"/>
      <c r="H25" s="452"/>
    </row>
    <row r="26" spans="1:8" ht="21.75" thickBot="1" x14ac:dyDescent="0.25">
      <c r="A26" s="40"/>
      <c r="B26" s="29"/>
      <c r="C26" s="30"/>
      <c r="D26" s="414"/>
      <c r="E26" s="415"/>
      <c r="F26" s="415"/>
      <c r="G26" s="415"/>
      <c r="H26" s="416"/>
    </row>
    <row r="27" spans="1:8" ht="12.75"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515">
        <f>F27*1.2</f>
        <v>14068.8</v>
      </c>
      <c r="E27" s="515">
        <f>F27*1.1</f>
        <v>12896.400000000001</v>
      </c>
      <c r="F27" s="515">
        <v>11724</v>
      </c>
      <c r="G27" s="515">
        <f>F27*0.75</f>
        <v>8793</v>
      </c>
      <c r="H27" s="446">
        <f>F27*0.5</f>
        <v>5862</v>
      </c>
    </row>
    <row r="28" spans="1:8" ht="50.1" customHeight="1" x14ac:dyDescent="0.2">
      <c r="A28" s="418"/>
      <c r="B28" s="435"/>
      <c r="C28" s="435"/>
      <c r="D28" s="516"/>
      <c r="E28" s="516"/>
      <c r="F28" s="516"/>
      <c r="G28" s="516"/>
      <c r="H28" s="449"/>
    </row>
    <row r="29" spans="1:8" ht="50.1"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516"/>
      <c r="E29" s="516"/>
      <c r="F29" s="516"/>
      <c r="G29" s="516"/>
      <c r="H29" s="449"/>
    </row>
    <row r="30" spans="1:8" ht="152.25"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589"/>
      <c r="E30" s="589"/>
      <c r="F30" s="589"/>
      <c r="G30" s="589"/>
      <c r="H30" s="452"/>
    </row>
    <row r="31" spans="1:8" ht="21.75" thickBot="1" x14ac:dyDescent="0.25">
      <c r="A31" s="40"/>
      <c r="B31" s="29"/>
      <c r="C31" s="30"/>
      <c r="D31" s="30"/>
      <c r="E31" s="30"/>
      <c r="F31" s="30"/>
      <c r="G31" s="30"/>
      <c r="H31" s="30"/>
    </row>
    <row r="32" spans="1:8" ht="12.75"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515">
        <f>F32*1.2</f>
        <v>16488</v>
      </c>
      <c r="E32" s="515">
        <f>F32*1.1</f>
        <v>15114.000000000002</v>
      </c>
      <c r="F32" s="515">
        <v>13740</v>
      </c>
      <c r="G32" s="515">
        <f>F32*0.75</f>
        <v>10305</v>
      </c>
      <c r="H32" s="515">
        <f>F32*0.5</f>
        <v>6870</v>
      </c>
    </row>
    <row r="33" spans="1:8" ht="42" customHeight="1" x14ac:dyDescent="0.2">
      <c r="A33" s="418"/>
      <c r="B33" s="435"/>
      <c r="C33" s="435"/>
      <c r="D33" s="516"/>
      <c r="E33" s="516"/>
      <c r="F33" s="516"/>
      <c r="G33" s="516"/>
      <c r="H33" s="516"/>
    </row>
    <row r="34" spans="1:8" ht="63"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516"/>
      <c r="E34" s="516"/>
      <c r="F34" s="516"/>
      <c r="G34" s="516"/>
      <c r="H34" s="516"/>
    </row>
    <row r="35" spans="1:8" ht="151.5"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516"/>
      <c r="E35" s="516"/>
      <c r="F35" s="516"/>
      <c r="G35" s="516"/>
      <c r="H35" s="516"/>
    </row>
    <row r="36" spans="1:8" ht="84.75"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516"/>
      <c r="E36" s="516"/>
      <c r="F36" s="516"/>
      <c r="G36" s="516"/>
      <c r="H36" s="516"/>
    </row>
    <row r="37" spans="1:8" ht="21.75" thickBot="1" x14ac:dyDescent="0.25">
      <c r="A37" s="52"/>
      <c r="B37" s="34"/>
      <c r="C37" s="30"/>
      <c r="D37" s="30"/>
      <c r="E37" s="30"/>
      <c r="F37" s="30"/>
      <c r="G37" s="30"/>
      <c r="H37" s="30"/>
    </row>
    <row r="38" spans="1:8" ht="105" x14ac:dyDescent="0.2">
      <c r="A38" s="417" t="s">
        <v>28</v>
      </c>
      <c r="B38" s="37" t="s">
        <v>29</v>
      </c>
      <c r="C38" s="38"/>
      <c r="D38" s="444">
        <v>2880</v>
      </c>
      <c r="E38" s="445"/>
      <c r="F38" s="445"/>
      <c r="G38" s="445"/>
      <c r="H38" s="446"/>
    </row>
    <row r="39" spans="1:8" ht="84.75" customHeight="1" x14ac:dyDescent="0.2">
      <c r="A39" s="418"/>
      <c r="B39" s="39" t="s">
        <v>19</v>
      </c>
      <c r="C39" s="453" t="str">
        <f>"Электронный справочник "&amp;$C$2&amp;" (версия для ПК)"</f>
        <v>Электронный справочник "2ГИС.ПЕТРОПАВЛОВСК-КАМЧАТСКИЙ" (версия для ПК)</v>
      </c>
      <c r="D39" s="447"/>
      <c r="E39" s="448"/>
      <c r="F39" s="448"/>
      <c r="G39" s="448"/>
      <c r="H39" s="449"/>
    </row>
    <row r="40" spans="1:8" ht="84.75" customHeight="1" x14ac:dyDescent="0.2">
      <c r="A40" s="418"/>
      <c r="B40" s="39" t="s">
        <v>20</v>
      </c>
      <c r="C40" s="435"/>
      <c r="D40" s="447"/>
      <c r="E40" s="448"/>
      <c r="F40" s="448"/>
      <c r="G40" s="448"/>
      <c r="H40" s="449"/>
    </row>
    <row r="41" spans="1:8" ht="63.75"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450"/>
      <c r="E41" s="451"/>
      <c r="F41" s="451"/>
      <c r="G41" s="451"/>
      <c r="H41" s="452"/>
    </row>
    <row r="42" spans="1:8" ht="21.75" thickBot="1" x14ac:dyDescent="0.25">
      <c r="A42" s="40"/>
      <c r="B42" s="41"/>
      <c r="C42" s="42"/>
      <c r="D42" s="60"/>
      <c r="E42" s="60"/>
      <c r="F42" s="60"/>
      <c r="G42" s="60"/>
      <c r="H42" s="174"/>
    </row>
    <row r="43" spans="1:8" ht="63.75"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458">
        <v>312</v>
      </c>
      <c r="E43" s="424"/>
      <c r="F43" s="424"/>
      <c r="G43" s="424"/>
      <c r="H43" s="425"/>
    </row>
    <row r="44" spans="1:8" ht="12.75" customHeight="1" x14ac:dyDescent="0.2">
      <c r="A44" s="418"/>
      <c r="B44" s="455"/>
      <c r="C44" s="457"/>
      <c r="D44" s="459"/>
      <c r="E44" s="426"/>
      <c r="F44" s="426"/>
      <c r="G44" s="426"/>
      <c r="H44" s="427"/>
    </row>
    <row r="45" spans="1:8" ht="151.5"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459"/>
      <c r="E45" s="426"/>
      <c r="F45" s="426"/>
      <c r="G45" s="426"/>
      <c r="H45" s="427"/>
    </row>
    <row r="46" spans="1:8" ht="152.25"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460"/>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60">
        <f>F48*1.2</f>
        <v>12052.8</v>
      </c>
      <c r="E48" s="361">
        <f>F48*1.1</f>
        <v>11048.400000000001</v>
      </c>
      <c r="F48" s="361">
        <v>10044</v>
      </c>
      <c r="G48" s="361">
        <f>F48*0.75</f>
        <v>7533</v>
      </c>
      <c r="H48" s="362">
        <f>F48*0.5</f>
        <v>5022</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436">
        <f>F54*1.2</f>
        <v>14126.4</v>
      </c>
      <c r="E54" s="361">
        <f>F54*1.1</f>
        <v>12949.2</v>
      </c>
      <c r="F54" s="361">
        <v>11772</v>
      </c>
      <c r="G54" s="361">
        <f>F54*0.75</f>
        <v>8829</v>
      </c>
      <c r="H54" s="362">
        <f>F54*0.5</f>
        <v>5886</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506">
        <v>222</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2340 до 46800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411">
        <v>2340</v>
      </c>
      <c r="E65" s="412"/>
      <c r="F65" s="412"/>
      <c r="G65" s="412"/>
      <c r="H65" s="413"/>
    </row>
    <row r="66" spans="1:8" ht="37.5" customHeight="1" x14ac:dyDescent="0.2">
      <c r="A66" s="396" t="s">
        <v>40</v>
      </c>
      <c r="B66" s="397"/>
      <c r="C66" s="410"/>
      <c r="D66" s="337">
        <v>4680</v>
      </c>
      <c r="E66" s="338"/>
      <c r="F66" s="338"/>
      <c r="G66" s="338"/>
      <c r="H66" s="339"/>
    </row>
    <row r="67" spans="1:8" ht="37.5" customHeight="1" x14ac:dyDescent="0.2">
      <c r="A67" s="396" t="s">
        <v>41</v>
      </c>
      <c r="B67" s="397"/>
      <c r="C67" s="410"/>
      <c r="D67" s="337">
        <v>7020</v>
      </c>
      <c r="E67" s="338"/>
      <c r="F67" s="338"/>
      <c r="G67" s="338"/>
      <c r="H67" s="339"/>
    </row>
    <row r="68" spans="1:8" ht="37.5" customHeight="1" x14ac:dyDescent="0.2">
      <c r="A68" s="396" t="s">
        <v>42</v>
      </c>
      <c r="B68" s="397"/>
      <c r="C68" s="410"/>
      <c r="D68" s="337">
        <v>9360</v>
      </c>
      <c r="E68" s="338"/>
      <c r="F68" s="338"/>
      <c r="G68" s="338"/>
      <c r="H68" s="339"/>
    </row>
    <row r="69" spans="1:8" ht="37.5" customHeight="1" x14ac:dyDescent="0.2">
      <c r="A69" s="396" t="s">
        <v>43</v>
      </c>
      <c r="B69" s="397"/>
      <c r="C69" s="410"/>
      <c r="D69" s="337">
        <v>11700</v>
      </c>
      <c r="E69" s="338"/>
      <c r="F69" s="338"/>
      <c r="G69" s="338"/>
      <c r="H69" s="339"/>
    </row>
    <row r="70" spans="1:8" ht="37.5" customHeight="1" x14ac:dyDescent="0.2">
      <c r="A70" s="396" t="s">
        <v>44</v>
      </c>
      <c r="B70" s="397"/>
      <c r="C70" s="410"/>
      <c r="D70" s="337">
        <v>14040</v>
      </c>
      <c r="E70" s="338"/>
      <c r="F70" s="338"/>
      <c r="G70" s="338"/>
      <c r="H70" s="339"/>
    </row>
    <row r="71" spans="1:8" ht="37.5" customHeight="1" x14ac:dyDescent="0.2">
      <c r="A71" s="396" t="s">
        <v>45</v>
      </c>
      <c r="B71" s="397"/>
      <c r="C71" s="410"/>
      <c r="D71" s="337">
        <v>16380</v>
      </c>
      <c r="E71" s="338"/>
      <c r="F71" s="338"/>
      <c r="G71" s="338"/>
      <c r="H71" s="339"/>
    </row>
    <row r="72" spans="1:8" ht="37.5" customHeight="1" x14ac:dyDescent="0.2">
      <c r="A72" s="396" t="s">
        <v>46</v>
      </c>
      <c r="B72" s="397"/>
      <c r="C72" s="410"/>
      <c r="D72" s="337">
        <v>18720</v>
      </c>
      <c r="E72" s="338"/>
      <c r="F72" s="338"/>
      <c r="G72" s="338"/>
      <c r="H72" s="339"/>
    </row>
    <row r="73" spans="1:8" ht="37.5" customHeight="1" x14ac:dyDescent="0.2">
      <c r="A73" s="396" t="s">
        <v>47</v>
      </c>
      <c r="B73" s="397"/>
      <c r="C73" s="410"/>
      <c r="D73" s="337">
        <v>21060</v>
      </c>
      <c r="E73" s="338"/>
      <c r="F73" s="338"/>
      <c r="G73" s="338"/>
      <c r="H73" s="339"/>
    </row>
    <row r="74" spans="1:8" ht="37.5" customHeight="1" x14ac:dyDescent="0.2">
      <c r="A74" s="396" t="s">
        <v>48</v>
      </c>
      <c r="B74" s="397"/>
      <c r="C74" s="410"/>
      <c r="D74" s="337">
        <v>23400</v>
      </c>
      <c r="E74" s="338"/>
      <c r="F74" s="338"/>
      <c r="G74" s="338"/>
      <c r="H74" s="339"/>
    </row>
    <row r="75" spans="1:8" ht="37.5" customHeight="1" x14ac:dyDescent="0.2">
      <c r="A75" s="396" t="s">
        <v>49</v>
      </c>
      <c r="B75" s="397"/>
      <c r="C75" s="410"/>
      <c r="D75" s="337">
        <v>25740</v>
      </c>
      <c r="E75" s="338"/>
      <c r="F75" s="338"/>
      <c r="G75" s="338"/>
      <c r="H75" s="339"/>
    </row>
    <row r="76" spans="1:8" ht="37.5" customHeight="1" x14ac:dyDescent="0.2">
      <c r="A76" s="396" t="s">
        <v>50</v>
      </c>
      <c r="B76" s="397"/>
      <c r="C76" s="410"/>
      <c r="D76" s="337">
        <v>28080</v>
      </c>
      <c r="E76" s="338"/>
      <c r="F76" s="338"/>
      <c r="G76" s="338"/>
      <c r="H76" s="339"/>
    </row>
    <row r="77" spans="1:8" ht="37.5" customHeight="1" x14ac:dyDescent="0.2">
      <c r="A77" s="396" t="s">
        <v>51</v>
      </c>
      <c r="B77" s="397"/>
      <c r="C77" s="410"/>
      <c r="D77" s="337">
        <v>30420</v>
      </c>
      <c r="E77" s="338"/>
      <c r="F77" s="338"/>
      <c r="G77" s="338"/>
      <c r="H77" s="339"/>
    </row>
    <row r="78" spans="1:8" ht="37.5" customHeight="1" x14ac:dyDescent="0.2">
      <c r="A78" s="396" t="s">
        <v>52</v>
      </c>
      <c r="B78" s="397"/>
      <c r="C78" s="410"/>
      <c r="D78" s="337">
        <v>32760</v>
      </c>
      <c r="E78" s="338"/>
      <c r="F78" s="338"/>
      <c r="G78" s="338"/>
      <c r="H78" s="339"/>
    </row>
    <row r="79" spans="1:8" ht="37.5" customHeight="1" x14ac:dyDescent="0.2">
      <c r="A79" s="396" t="s">
        <v>53</v>
      </c>
      <c r="B79" s="397"/>
      <c r="C79" s="410"/>
      <c r="D79" s="337">
        <v>35100</v>
      </c>
      <c r="E79" s="338"/>
      <c r="F79" s="338"/>
      <c r="G79" s="338"/>
      <c r="H79" s="339"/>
    </row>
    <row r="80" spans="1:8" ht="37.5" customHeight="1" x14ac:dyDescent="0.2">
      <c r="A80" s="396" t="s">
        <v>54</v>
      </c>
      <c r="B80" s="397"/>
      <c r="C80" s="410"/>
      <c r="D80" s="337">
        <v>37440</v>
      </c>
      <c r="E80" s="338"/>
      <c r="F80" s="338"/>
      <c r="G80" s="338"/>
      <c r="H80" s="339"/>
    </row>
    <row r="81" spans="1:8" ht="37.5" customHeight="1" x14ac:dyDescent="0.2">
      <c r="A81" s="396" t="s">
        <v>55</v>
      </c>
      <c r="B81" s="397"/>
      <c r="C81" s="410"/>
      <c r="D81" s="337">
        <v>39780</v>
      </c>
      <c r="E81" s="338"/>
      <c r="F81" s="338"/>
      <c r="G81" s="338"/>
      <c r="H81" s="339"/>
    </row>
    <row r="82" spans="1:8" ht="37.5" customHeight="1" x14ac:dyDescent="0.2">
      <c r="A82" s="396" t="s">
        <v>56</v>
      </c>
      <c r="B82" s="397"/>
      <c r="C82" s="410"/>
      <c r="D82" s="337">
        <v>42120</v>
      </c>
      <c r="E82" s="338"/>
      <c r="F82" s="338"/>
      <c r="G82" s="338"/>
      <c r="H82" s="339"/>
    </row>
    <row r="83" spans="1:8" ht="37.5" customHeight="1" x14ac:dyDescent="0.2">
      <c r="A83" s="396" t="s">
        <v>57</v>
      </c>
      <c r="B83" s="397"/>
      <c r="C83" s="410"/>
      <c r="D83" s="337">
        <v>44460</v>
      </c>
      <c r="E83" s="338"/>
      <c r="F83" s="338"/>
      <c r="G83" s="338"/>
      <c r="H83" s="339"/>
    </row>
    <row r="84" spans="1:8" ht="37.5" customHeight="1" thickBot="1" x14ac:dyDescent="0.25">
      <c r="A84" s="396" t="s">
        <v>58</v>
      </c>
      <c r="B84" s="397"/>
      <c r="C84" s="410"/>
      <c r="D84" s="337">
        <v>46800</v>
      </c>
      <c r="E84" s="338"/>
      <c r="F84" s="338"/>
      <c r="G84" s="338"/>
      <c r="H84" s="339"/>
    </row>
    <row r="85" spans="1:8" ht="50.1" customHeight="1" thickBot="1" x14ac:dyDescent="0.25">
      <c r="A85" s="386" t="s">
        <v>59</v>
      </c>
      <c r="B85" s="387"/>
      <c r="C85" s="387"/>
      <c r="D85" s="398" t="str">
        <f>"от "&amp;MIN(D86:D95)&amp;" до "&amp;MAX(D86:D95)</f>
        <v>от 384 до 8280</v>
      </c>
      <c r="E85" s="399"/>
      <c r="F85" s="399"/>
      <c r="G85" s="399"/>
      <c r="H85" s="400"/>
    </row>
    <row r="86" spans="1:8" ht="151.5" x14ac:dyDescent="0.2">
      <c r="A86" s="176" t="s">
        <v>193</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401">
        <v>1410</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368">
        <v>600</v>
      </c>
      <c r="E87" s="368"/>
      <c r="F87" s="368"/>
      <c r="G87" s="368"/>
      <c r="H87" s="369"/>
    </row>
    <row r="88" spans="1:8" ht="37.5" customHeight="1" x14ac:dyDescent="0.2">
      <c r="A88" s="356" t="s">
        <v>62</v>
      </c>
      <c r="B88" s="395"/>
      <c r="C88" s="404"/>
      <c r="D88" s="368">
        <v>8280</v>
      </c>
      <c r="E88" s="368"/>
      <c r="F88" s="368"/>
      <c r="G88" s="368"/>
      <c r="H88" s="369"/>
    </row>
    <row r="89" spans="1:8" ht="37.5" customHeight="1" x14ac:dyDescent="0.2">
      <c r="A89" s="356" t="s">
        <v>63</v>
      </c>
      <c r="B89" s="395"/>
      <c r="C89" s="404"/>
      <c r="D89" s="368">
        <v>1650</v>
      </c>
      <c r="E89" s="368"/>
      <c r="F89" s="368"/>
      <c r="G89" s="368"/>
      <c r="H89" s="369"/>
    </row>
    <row r="90" spans="1:8" ht="37.5" customHeight="1" x14ac:dyDescent="0.2">
      <c r="A90" s="335" t="s">
        <v>64</v>
      </c>
      <c r="B90" s="336"/>
      <c r="C90" s="404"/>
      <c r="D90" s="368">
        <v>4992</v>
      </c>
      <c r="E90" s="368"/>
      <c r="F90" s="368"/>
      <c r="G90" s="368"/>
      <c r="H90" s="369"/>
    </row>
    <row r="91" spans="1:8" ht="37.5" customHeight="1" x14ac:dyDescent="0.2">
      <c r="A91" s="356" t="s">
        <v>65</v>
      </c>
      <c r="B91" s="395"/>
      <c r="C91" s="404"/>
      <c r="D91" s="368">
        <v>384</v>
      </c>
      <c r="E91" s="368"/>
      <c r="F91" s="368"/>
      <c r="G91" s="368"/>
      <c r="H91" s="369"/>
    </row>
    <row r="92" spans="1:8" ht="37.5" customHeight="1" x14ac:dyDescent="0.2">
      <c r="A92" s="356" t="s">
        <v>66</v>
      </c>
      <c r="B92" s="395"/>
      <c r="C92" s="404"/>
      <c r="D92" s="368">
        <v>384</v>
      </c>
      <c r="E92" s="368"/>
      <c r="F92" s="368"/>
      <c r="G92" s="368"/>
      <c r="H92" s="369"/>
    </row>
    <row r="93" spans="1:8" ht="37.5" customHeight="1" x14ac:dyDescent="0.2">
      <c r="A93" s="356" t="s">
        <v>67</v>
      </c>
      <c r="B93" s="395"/>
      <c r="C93" s="404"/>
      <c r="D93" s="368">
        <v>768</v>
      </c>
      <c r="E93" s="368"/>
      <c r="F93" s="368"/>
      <c r="G93" s="368"/>
      <c r="H93" s="369"/>
    </row>
    <row r="94" spans="1:8" ht="37.5" customHeight="1" x14ac:dyDescent="0.2">
      <c r="A94" s="356" t="s">
        <v>68</v>
      </c>
      <c r="B94" s="395"/>
      <c r="C94" s="404"/>
      <c r="D94" s="368">
        <v>1152</v>
      </c>
      <c r="E94" s="368"/>
      <c r="F94" s="368"/>
      <c r="G94" s="368"/>
      <c r="H94" s="369"/>
    </row>
    <row r="95" spans="1:8" ht="37.5" customHeight="1" thickBot="1" x14ac:dyDescent="0.25">
      <c r="A95" s="406" t="s">
        <v>69</v>
      </c>
      <c r="B95" s="407"/>
      <c r="C95" s="405"/>
      <c r="D95" s="393">
        <v>5394</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354">
        <v>60</v>
      </c>
      <c r="E96" s="354"/>
      <c r="F96" s="354"/>
      <c r="G96" s="354"/>
      <c r="H96" s="355"/>
    </row>
    <row r="97" spans="1:8" ht="50.1" customHeight="1" thickBot="1" x14ac:dyDescent="0.25">
      <c r="A97" s="341" t="s">
        <v>72</v>
      </c>
      <c r="B97" s="342"/>
      <c r="C97" s="21"/>
      <c r="D97" s="343" t="e">
        <f>"от "&amp;MIN(D99:H151)&amp;" до "&amp;MAX(D99,D119:H120,#REF!,D121:H135)</f>
        <v>#REF!</v>
      </c>
      <c r="E97" s="343"/>
      <c r="F97" s="343"/>
      <c r="G97" s="343"/>
      <c r="H97" s="344"/>
    </row>
    <row r="98" spans="1:8" ht="21.75" thickBot="1" x14ac:dyDescent="0.25">
      <c r="A98" s="497"/>
      <c r="B98" s="498"/>
      <c r="C98" s="60"/>
      <c r="D98" s="499"/>
      <c r="E98" s="499"/>
      <c r="F98" s="499"/>
      <c r="G98" s="499"/>
      <c r="H98" s="500"/>
    </row>
    <row r="99" spans="1:8" ht="70.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379">
        <v>11700</v>
      </c>
      <c r="E99" s="379"/>
      <c r="F99" s="379"/>
      <c r="G99" s="379"/>
      <c r="H99" s="380"/>
    </row>
    <row r="100" spans="1:8" ht="70.5" customHeight="1" thickBot="1" x14ac:dyDescent="0.25">
      <c r="A100" s="381" t="s">
        <v>74</v>
      </c>
      <c r="B100" s="382"/>
      <c r="C100" s="377"/>
      <c r="D100" s="383" t="s">
        <v>75</v>
      </c>
      <c r="E100" s="384"/>
      <c r="F100" s="384"/>
      <c r="G100" s="384"/>
      <c r="H100" s="385"/>
    </row>
    <row r="101" spans="1:8" ht="70.5" customHeight="1" x14ac:dyDescent="0.2">
      <c r="A101" s="363" t="s">
        <v>76</v>
      </c>
      <c r="B101" s="364"/>
      <c r="C101" s="377"/>
      <c r="D101" s="368">
        <f>D99/4</f>
        <v>2925</v>
      </c>
      <c r="E101" s="368"/>
      <c r="F101" s="368"/>
      <c r="G101" s="368"/>
      <c r="H101" s="369"/>
    </row>
    <row r="102" spans="1:8" ht="70.5" customHeight="1" x14ac:dyDescent="0.2">
      <c r="A102" s="363" t="s">
        <v>77</v>
      </c>
      <c r="B102" s="364"/>
      <c r="C102" s="377"/>
      <c r="D102" s="368">
        <f>D99/5</f>
        <v>2340</v>
      </c>
      <c r="E102" s="368"/>
      <c r="F102" s="368"/>
      <c r="G102" s="368"/>
      <c r="H102" s="369"/>
    </row>
    <row r="103" spans="1:8" ht="70.5" customHeight="1" x14ac:dyDescent="0.2">
      <c r="A103" s="363" t="s">
        <v>78</v>
      </c>
      <c r="B103" s="364"/>
      <c r="C103" s="377"/>
      <c r="D103" s="368">
        <f>D99/6</f>
        <v>1950</v>
      </c>
      <c r="E103" s="368"/>
      <c r="F103" s="368"/>
      <c r="G103" s="368"/>
      <c r="H103" s="369"/>
    </row>
    <row r="104" spans="1:8" ht="70.5" customHeight="1" x14ac:dyDescent="0.2">
      <c r="A104" s="363" t="s">
        <v>79</v>
      </c>
      <c r="B104" s="364"/>
      <c r="C104" s="377"/>
      <c r="D104" s="368">
        <f>D99/7</f>
        <v>1671.4285714285713</v>
      </c>
      <c r="E104" s="368"/>
      <c r="F104" s="368"/>
      <c r="G104" s="368"/>
      <c r="H104" s="369"/>
    </row>
    <row r="105" spans="1:8" ht="70.5" customHeight="1" x14ac:dyDescent="0.2">
      <c r="A105" s="363" t="s">
        <v>80</v>
      </c>
      <c r="B105" s="364"/>
      <c r="C105" s="377"/>
      <c r="D105" s="368">
        <f>D99/8</f>
        <v>1462.5</v>
      </c>
      <c r="E105" s="368"/>
      <c r="F105" s="368"/>
      <c r="G105" s="368"/>
      <c r="H105" s="369"/>
    </row>
    <row r="106" spans="1:8" ht="70.5" customHeight="1" x14ac:dyDescent="0.2">
      <c r="A106" s="363" t="s">
        <v>81</v>
      </c>
      <c r="B106" s="364"/>
      <c r="C106" s="377"/>
      <c r="D106" s="368">
        <f>D99/9</f>
        <v>1300</v>
      </c>
      <c r="E106" s="368"/>
      <c r="F106" s="368"/>
      <c r="G106" s="368"/>
      <c r="H106" s="369"/>
    </row>
    <row r="107" spans="1:8" ht="70.5" customHeight="1" x14ac:dyDescent="0.2">
      <c r="A107" s="363" t="s">
        <v>82</v>
      </c>
      <c r="B107" s="364"/>
      <c r="C107" s="377"/>
      <c r="D107" s="368">
        <f>D99/10</f>
        <v>1170</v>
      </c>
      <c r="E107" s="368"/>
      <c r="F107" s="368"/>
      <c r="G107" s="368"/>
      <c r="H107" s="369"/>
    </row>
    <row r="108" spans="1:8" ht="70.5" customHeight="1" thickBot="1" x14ac:dyDescent="0.25">
      <c r="A108" s="374" t="s">
        <v>83</v>
      </c>
      <c r="B108" s="375"/>
      <c r="C108" s="377"/>
      <c r="D108" s="379">
        <v>17544</v>
      </c>
      <c r="E108" s="379"/>
      <c r="F108" s="379"/>
      <c r="G108" s="379"/>
      <c r="H108" s="380"/>
    </row>
    <row r="109" spans="1:8" ht="70.5" customHeight="1" thickBot="1" x14ac:dyDescent="0.25">
      <c r="A109" s="381" t="s">
        <v>74</v>
      </c>
      <c r="B109" s="382"/>
      <c r="C109" s="377"/>
      <c r="D109" s="383" t="s">
        <v>75</v>
      </c>
      <c r="E109" s="384"/>
      <c r="F109" s="384"/>
      <c r="G109" s="384"/>
      <c r="H109" s="385"/>
    </row>
    <row r="110" spans="1:8" ht="70.5" customHeight="1" x14ac:dyDescent="0.2">
      <c r="A110" s="363" t="s">
        <v>76</v>
      </c>
      <c r="B110" s="364"/>
      <c r="C110" s="377"/>
      <c r="D110" s="368">
        <v>4386</v>
      </c>
      <c r="E110" s="368"/>
      <c r="F110" s="368"/>
      <c r="G110" s="368"/>
      <c r="H110" s="369"/>
    </row>
    <row r="111" spans="1:8" ht="70.5" customHeight="1" x14ac:dyDescent="0.2">
      <c r="A111" s="363" t="s">
        <v>77</v>
      </c>
      <c r="B111" s="364"/>
      <c r="C111" s="377"/>
      <c r="D111" s="368">
        <v>3508.7999999999997</v>
      </c>
      <c r="E111" s="368"/>
      <c r="F111" s="368"/>
      <c r="G111" s="368"/>
      <c r="H111" s="369"/>
    </row>
    <row r="112" spans="1:8" ht="70.5" customHeight="1" x14ac:dyDescent="0.2">
      <c r="A112" s="363" t="s">
        <v>78</v>
      </c>
      <c r="B112" s="364"/>
      <c r="C112" s="377"/>
      <c r="D112" s="368">
        <v>2923.9999999999995</v>
      </c>
      <c r="E112" s="368"/>
      <c r="F112" s="368"/>
      <c r="G112" s="368"/>
      <c r="H112" s="369"/>
    </row>
    <row r="113" spans="1:8" ht="70.5" customHeight="1" x14ac:dyDescent="0.2">
      <c r="A113" s="363" t="s">
        <v>79</v>
      </c>
      <c r="B113" s="364"/>
      <c r="C113" s="377"/>
      <c r="D113" s="368">
        <v>2506.2857142857142</v>
      </c>
      <c r="E113" s="368"/>
      <c r="F113" s="368"/>
      <c r="G113" s="368"/>
      <c r="H113" s="369"/>
    </row>
    <row r="114" spans="1:8" ht="70.5" customHeight="1" x14ac:dyDescent="0.2">
      <c r="A114" s="363" t="s">
        <v>80</v>
      </c>
      <c r="B114" s="364"/>
      <c r="C114" s="377"/>
      <c r="D114" s="368">
        <v>2193</v>
      </c>
      <c r="E114" s="368"/>
      <c r="F114" s="368"/>
      <c r="G114" s="368"/>
      <c r="H114" s="369"/>
    </row>
    <row r="115" spans="1:8" ht="70.5" customHeight="1" x14ac:dyDescent="0.2">
      <c r="A115" s="363" t="s">
        <v>81</v>
      </c>
      <c r="B115" s="364"/>
      <c r="C115" s="377"/>
      <c r="D115" s="368">
        <v>1949.333333333333</v>
      </c>
      <c r="E115" s="368"/>
      <c r="F115" s="368"/>
      <c r="G115" s="368"/>
      <c r="H115" s="369"/>
    </row>
    <row r="116" spans="1:8" ht="70.5" customHeight="1" thickBot="1" x14ac:dyDescent="0.25">
      <c r="A116" s="363" t="s">
        <v>82</v>
      </c>
      <c r="B116" s="364"/>
      <c r="C116" s="378"/>
      <c r="D116" s="368">
        <v>1754.3999999999999</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353">
        <v>10008</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60">
        <v>8628</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367">
        <v>10629</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367">
        <v>4806</v>
      </c>
      <c r="E121" s="351"/>
      <c r="F121" s="351"/>
      <c r="G121" s="351"/>
      <c r="H121" s="352"/>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367">
        <v>4806</v>
      </c>
      <c r="E122" s="351"/>
      <c r="F122" s="351"/>
      <c r="G122" s="351"/>
      <c r="H122" s="352"/>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367">
        <v>4329</v>
      </c>
      <c r="E123" s="351"/>
      <c r="F123" s="351"/>
      <c r="G123" s="351"/>
      <c r="H123" s="352"/>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37">
        <v>9231</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37">
        <v>9231</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37">
        <v>14586</v>
      </c>
      <c r="E126" s="338"/>
      <c r="F126" s="338"/>
      <c r="G126" s="338"/>
      <c r="H126" s="339"/>
    </row>
    <row r="127" spans="1:8" ht="50.1" customHeight="1" x14ac:dyDescent="0.2">
      <c r="A127" s="335" t="s">
        <v>93</v>
      </c>
      <c r="B127" s="336"/>
      <c r="C127" s="68" t="e">
        <f>#REF!</f>
        <v>#REF!</v>
      </c>
      <c r="D127" s="337">
        <v>5253</v>
      </c>
      <c r="E127" s="338"/>
      <c r="F127" s="338"/>
      <c r="G127" s="338"/>
      <c r="H127" s="339"/>
    </row>
    <row r="128" spans="1:8" ht="50.1" customHeight="1" x14ac:dyDescent="0.2">
      <c r="A128" s="335" t="s">
        <v>94</v>
      </c>
      <c r="B128" s="336"/>
      <c r="C128" s="67" t="s">
        <v>95</v>
      </c>
      <c r="D128" s="337">
        <v>624</v>
      </c>
      <c r="E128" s="338"/>
      <c r="F128" s="338"/>
      <c r="G128" s="338"/>
      <c r="H128" s="339"/>
    </row>
    <row r="129" spans="1:8" ht="71.2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37">
        <v>3102</v>
      </c>
      <c r="E129" s="338"/>
      <c r="F129" s="338"/>
      <c r="G129" s="338"/>
      <c r="H129" s="339"/>
    </row>
    <row r="130" spans="1:8" ht="71.25" customHeight="1" x14ac:dyDescent="0.2">
      <c r="A130" s="335" t="s">
        <v>97</v>
      </c>
      <c r="B130" s="336"/>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37">
        <v>2484</v>
      </c>
      <c r="E130" s="338"/>
      <c r="F130" s="338"/>
      <c r="G130" s="338"/>
      <c r="H130" s="339"/>
    </row>
    <row r="131" spans="1:8" ht="71.25" customHeight="1" x14ac:dyDescent="0.2">
      <c r="A131" s="335" t="s">
        <v>98</v>
      </c>
      <c r="B131" s="336"/>
      <c r="C131"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37">
        <v>2493</v>
      </c>
      <c r="E131" s="338"/>
      <c r="F131" s="338"/>
      <c r="G131" s="338"/>
      <c r="H131" s="339"/>
    </row>
    <row r="132" spans="1:8" ht="71.25" customHeight="1" x14ac:dyDescent="0.2">
      <c r="A132" s="335" t="s">
        <v>99</v>
      </c>
      <c r="B132" s="336"/>
      <c r="C132"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37">
        <v>1242</v>
      </c>
      <c r="E132" s="338"/>
      <c r="F132" s="338"/>
      <c r="G132" s="338"/>
      <c r="H132" s="339"/>
    </row>
    <row r="133" spans="1:8" ht="71.2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37">
        <v>14724</v>
      </c>
      <c r="E133" s="338"/>
      <c r="F133" s="338"/>
      <c r="G133" s="338"/>
      <c r="H133" s="339"/>
    </row>
    <row r="134" spans="1:8" ht="71.2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37">
        <v>4002</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37">
        <v>8487</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37">
        <v>1362</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8" s="337">
        <v>5241</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37">
        <v>5160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0" s="337">
        <v>10002</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37">
        <v>12120</v>
      </c>
      <c r="E141" s="338"/>
      <c r="F141" s="338"/>
      <c r="G141" s="338"/>
      <c r="H141" s="339"/>
    </row>
    <row r="142" spans="1:8" ht="50.1" customHeight="1" x14ac:dyDescent="0.2">
      <c r="A142" s="335" t="s">
        <v>108</v>
      </c>
      <c r="B142" s="336"/>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37">
        <v>0</v>
      </c>
      <c r="E142" s="338"/>
      <c r="F142" s="338"/>
      <c r="G142" s="338"/>
      <c r="H142" s="339"/>
    </row>
    <row r="143" spans="1:8" ht="50.1" customHeight="1" x14ac:dyDescent="0.2">
      <c r="A143" s="335" t="s">
        <v>109</v>
      </c>
      <c r="B143" s="336"/>
      <c r="C143" s="67" t="str">
        <f t="shared" si="1"/>
        <v>Электронный справочник на основе Справочника организаций "2ГИС.ПЕТРОПАВЛОВСК-КАМЧАТСКИЙ" (версия для ПК)</v>
      </c>
      <c r="D143" s="337">
        <v>15000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37">
        <v>6840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37">
        <v>6840</v>
      </c>
      <c r="E145" s="338"/>
      <c r="F145" s="338"/>
      <c r="G145" s="338"/>
      <c r="H145" s="339"/>
    </row>
    <row r="146" spans="1:8" ht="50.1" customHeight="1" x14ac:dyDescent="0.2">
      <c r="A146" s="335" t="s">
        <v>112</v>
      </c>
      <c r="B146" s="336"/>
      <c r="C146" s="67" t="str">
        <f t="shared" si="1"/>
        <v>Электронный справочник на основе Справочника организаций "2ГИС.ПЕТРОПАВЛОВСК-КАМЧАТСКИЙ" (версия для ПК)</v>
      </c>
      <c r="D146" s="337">
        <v>12960</v>
      </c>
      <c r="E146" s="338"/>
      <c r="F146" s="338"/>
      <c r="G146" s="338"/>
      <c r="H146" s="339"/>
    </row>
    <row r="147" spans="1:8" ht="50.1" customHeight="1" x14ac:dyDescent="0.2">
      <c r="A147" s="335" t="s">
        <v>113</v>
      </c>
      <c r="B147" s="336"/>
      <c r="C147" s="67" t="str">
        <f t="shared" si="1"/>
        <v>Электронный справочник на основе Справочника организаций "2ГИС.ПЕТРОПАВЛОВСК-КАМЧАТСКИЙ" (версия для ПК)</v>
      </c>
      <c r="D147" s="337">
        <v>12960</v>
      </c>
      <c r="E147" s="338"/>
      <c r="F147" s="338"/>
      <c r="G147" s="338"/>
      <c r="H147" s="339"/>
    </row>
    <row r="148" spans="1:8" ht="50.1" customHeight="1" x14ac:dyDescent="0.2">
      <c r="A148" s="335" t="s">
        <v>114</v>
      </c>
      <c r="B148" s="336"/>
      <c r="C148" s="67" t="str">
        <f t="shared" si="1"/>
        <v>Электронный справочник на основе Справочника организаций "2ГИС.ПЕТРОПАВЛОВСК-КАМЧАТСКИЙ" (версия для ПК)</v>
      </c>
      <c r="D148" s="337">
        <v>20520</v>
      </c>
      <c r="E148" s="338"/>
      <c r="F148" s="338"/>
      <c r="G148" s="338"/>
      <c r="H148" s="339"/>
    </row>
    <row r="149" spans="1:8" ht="50.1" customHeight="1" x14ac:dyDescent="0.2">
      <c r="A149" s="335" t="s">
        <v>115</v>
      </c>
      <c r="B149" s="336"/>
      <c r="C149" s="67" t="s">
        <v>95</v>
      </c>
      <c r="D149" s="337">
        <v>960</v>
      </c>
      <c r="E149" s="338"/>
      <c r="F149" s="338"/>
      <c r="G149" s="338"/>
      <c r="H149" s="339"/>
    </row>
    <row r="150" spans="1:8" ht="66"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37">
        <v>20640</v>
      </c>
      <c r="E150" s="338"/>
      <c r="F150" s="338"/>
      <c r="G150" s="338"/>
      <c r="H150" s="339"/>
    </row>
    <row r="151" spans="1:8" ht="50.1" customHeight="1" thickBot="1" x14ac:dyDescent="0.25">
      <c r="A151" s="335" t="s">
        <v>117</v>
      </c>
      <c r="B151" s="336"/>
      <c r="C151" s="67" t="str">
        <f t="shared" si="1"/>
        <v>Электронный справочник на основе Справочника организаций "2ГИС.ПЕТРОПАВЛОВСК-КАМЧАТСКИЙ" (версия для ПК)</v>
      </c>
      <c r="D151" s="353">
        <v>12000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37">
        <v>4002</v>
      </c>
      <c r="E153" s="338"/>
      <c r="F153" s="338"/>
      <c r="G153" s="338"/>
      <c r="H153" s="339"/>
    </row>
    <row r="154" spans="1:8" s="16" customFormat="1" ht="50.1" customHeight="1" x14ac:dyDescent="0.2">
      <c r="A154" s="335" t="s">
        <v>120</v>
      </c>
      <c r="B154" s="336"/>
      <c r="C154" s="346"/>
      <c r="D154" s="337">
        <v>4002</v>
      </c>
      <c r="E154" s="338"/>
      <c r="F154" s="338"/>
      <c r="G154" s="338"/>
      <c r="H154" s="339"/>
    </row>
    <row r="155" spans="1:8" s="16" customFormat="1" ht="50.1" customHeight="1" x14ac:dyDescent="0.2">
      <c r="A155" s="348" t="s">
        <v>121</v>
      </c>
      <c r="B155" s="349"/>
      <c r="C155" s="346"/>
      <c r="D155" s="496">
        <v>3000</v>
      </c>
      <c r="E155" s="368"/>
      <c r="F155" s="368"/>
      <c r="G155" s="368"/>
      <c r="H155" s="368"/>
    </row>
    <row r="156" spans="1:8" s="16" customFormat="1" ht="50.1" customHeight="1" x14ac:dyDescent="0.2">
      <c r="A156" s="348" t="s">
        <v>122</v>
      </c>
      <c r="B156" s="349"/>
      <c r="C156" s="346"/>
      <c r="D156" s="496">
        <v>300</v>
      </c>
      <c r="E156" s="368"/>
      <c r="F156" s="368"/>
      <c r="G156" s="368"/>
      <c r="H156" s="368"/>
    </row>
    <row r="157" spans="1:8" s="16" customFormat="1" ht="50.1" customHeight="1" thickBot="1" x14ac:dyDescent="0.25">
      <c r="A157" s="348" t="s">
        <v>123</v>
      </c>
      <c r="B157" s="349"/>
      <c r="C157" s="347"/>
      <c r="D157" s="450">
        <v>1050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59" s="337">
        <v>4806</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0" s="337">
        <v>4329</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1" s="337">
        <v>6840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2" s="337">
        <v>6120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"2ГИС.ПЕТРОПАВЛОВСК-КАМЧАТСКИЙ"</v>
      </c>
      <c r="D163" s="337">
        <v>7884</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6" s="360">
        <v>13470</v>
      </c>
      <c r="E166" s="361"/>
      <c r="F166" s="361"/>
      <c r="G166" s="361"/>
      <c r="H166" s="362"/>
    </row>
    <row r="167" spans="1:8" s="16" customFormat="1" ht="83.25" customHeight="1" thickBot="1" x14ac:dyDescent="0.25">
      <c r="A167" s="335" t="s">
        <v>198</v>
      </c>
      <c r="B167" s="336"/>
      <c r="C167" s="346"/>
      <c r="D167" s="337">
        <v>13470</v>
      </c>
      <c r="E167" s="338"/>
      <c r="F167" s="338"/>
      <c r="G167" s="338"/>
      <c r="H167" s="339"/>
    </row>
    <row r="168" spans="1:8" ht="21.75" thickBot="1" x14ac:dyDescent="0.25">
      <c r="A168" s="497"/>
      <c r="B168" s="498"/>
      <c r="C168" s="60"/>
      <c r="D168" s="499"/>
      <c r="E168" s="499"/>
      <c r="F168" s="499"/>
      <c r="G168" s="499"/>
      <c r="H168" s="500"/>
    </row>
    <row r="170" spans="1:8" ht="21" x14ac:dyDescent="0.2">
      <c r="A170" s="75"/>
      <c r="B170" s="76" t="s">
        <v>130</v>
      </c>
      <c r="C170" s="333" t="s">
        <v>635</v>
      </c>
      <c r="D170" s="333"/>
      <c r="E170" s="77"/>
      <c r="F170" s="77"/>
      <c r="G170" s="77"/>
      <c r="H170" s="77"/>
    </row>
    <row r="171" spans="1:8" ht="21" x14ac:dyDescent="0.2">
      <c r="A171" s="75"/>
      <c r="B171" s="77"/>
      <c r="C171" s="327" t="s">
        <v>636</v>
      </c>
      <c r="D171" s="327"/>
      <c r="E171" s="77"/>
      <c r="F171" s="77"/>
      <c r="G171" s="77"/>
      <c r="H171" s="77"/>
    </row>
    <row r="172" spans="1:8" ht="21" x14ac:dyDescent="0.2">
      <c r="A172" s="75"/>
      <c r="B172" s="77"/>
      <c r="C172" s="327" t="s">
        <v>637</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97.5" customHeight="1" thickBot="1" x14ac:dyDescent="0.25">
      <c r="A187" s="517" t="s">
        <v>145</v>
      </c>
      <c r="B187" s="518"/>
      <c r="C187" s="93" t="s">
        <v>146</v>
      </c>
      <c r="D187" s="600" t="s">
        <v>147</v>
      </c>
      <c r="E187" s="601"/>
      <c r="F187" s="94"/>
      <c r="G187" s="94"/>
      <c r="H187" s="94"/>
    </row>
    <row r="188" spans="1:8" ht="110.25" customHeight="1" x14ac:dyDescent="0.2">
      <c r="A188" s="318" t="s">
        <v>148</v>
      </c>
      <c r="B188" s="319"/>
      <c r="C188" s="95" t="s">
        <v>149</v>
      </c>
      <c r="D188" s="320" t="s">
        <v>150</v>
      </c>
      <c r="E188" s="321"/>
      <c r="F188" s="94"/>
      <c r="G188" s="94"/>
      <c r="H188" s="94"/>
    </row>
    <row r="189" spans="1:8" ht="88.5" customHeight="1" x14ac:dyDescent="0.2">
      <c r="A189" s="322" t="s">
        <v>151</v>
      </c>
      <c r="B189" s="323"/>
      <c r="C189" s="96" t="s">
        <v>152</v>
      </c>
      <c r="D189" s="310" t="s">
        <v>153</v>
      </c>
      <c r="E189" s="311"/>
      <c r="F189" s="94"/>
      <c r="G189" s="94"/>
      <c r="H189" s="94"/>
    </row>
    <row r="190" spans="1:8" ht="138" customHeight="1" thickBot="1" x14ac:dyDescent="0.25">
      <c r="A190" s="474" t="s">
        <v>154</v>
      </c>
      <c r="B190" s="475"/>
      <c r="C190" s="111" t="s">
        <v>155</v>
      </c>
      <c r="D190" s="476" t="s">
        <v>153</v>
      </c>
      <c r="E190" s="477"/>
      <c r="F190" s="94"/>
      <c r="G190" s="94"/>
      <c r="H190" s="94"/>
    </row>
    <row r="191" spans="1:8" s="72" customFormat="1" ht="102.75" customHeight="1" thickBot="1" x14ac:dyDescent="0.25">
      <c r="A191" s="474" t="s">
        <v>157</v>
      </c>
      <c r="B191" s="475"/>
      <c r="C191" s="230" t="s">
        <v>158</v>
      </c>
      <c r="D191" s="475" t="s">
        <v>153</v>
      </c>
      <c r="E191" s="686"/>
      <c r="F191" s="91"/>
      <c r="G191" s="91"/>
      <c r="H191" s="91"/>
    </row>
    <row r="192" spans="1:8" s="88" customFormat="1" ht="222.75" customHeight="1" thickBot="1" x14ac:dyDescent="0.25">
      <c r="A192" s="474" t="s">
        <v>159</v>
      </c>
      <c r="B192" s="475"/>
      <c r="C192" s="111" t="s">
        <v>160</v>
      </c>
      <c r="D192" s="476" t="s">
        <v>153</v>
      </c>
      <c r="E192" s="477"/>
      <c r="F192" s="86"/>
      <c r="G192" s="87"/>
      <c r="H192" s="87"/>
    </row>
    <row r="193" spans="1:8" ht="26.25" x14ac:dyDescent="0.2">
      <c r="A193" s="282"/>
      <c r="B193" s="282"/>
      <c r="C193" s="242"/>
      <c r="D193" s="242"/>
      <c r="E193" s="242"/>
      <c r="F193" s="86"/>
      <c r="G193" s="87"/>
      <c r="H193" s="87"/>
    </row>
    <row r="194" spans="1:8" ht="23.25" x14ac:dyDescent="0.2">
      <c r="A194" s="307" t="s">
        <v>161</v>
      </c>
      <c r="B194" s="307"/>
      <c r="C194" s="307"/>
      <c r="D194" s="307"/>
      <c r="E194" s="307"/>
      <c r="F194" s="307"/>
      <c r="G194" s="307"/>
      <c r="H194" s="307"/>
    </row>
    <row r="195" spans="1:8" ht="23.25" x14ac:dyDescent="0.2">
      <c r="A195" s="307" t="s">
        <v>162</v>
      </c>
      <c r="B195" s="307"/>
      <c r="C195" s="307"/>
      <c r="D195" s="307"/>
      <c r="E195" s="307"/>
      <c r="F195" s="307"/>
      <c r="G195" s="307"/>
      <c r="H195" s="307"/>
    </row>
    <row r="196" spans="1:8" ht="180" customHeight="1" x14ac:dyDescent="0.2">
      <c r="A196"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5"/>
      <c r="C196" s="325"/>
      <c r="D196" s="325"/>
      <c r="E196" s="325"/>
      <c r="F196" s="325"/>
      <c r="G196" s="325"/>
      <c r="H196" s="325"/>
    </row>
    <row r="197" spans="1:8" ht="62.25" customHeight="1" x14ac:dyDescent="0.2">
      <c r="A197" s="325" t="s">
        <v>164</v>
      </c>
      <c r="B197" s="325"/>
      <c r="C197" s="325"/>
      <c r="D197" s="325"/>
      <c r="E197" s="325"/>
      <c r="F197" s="325"/>
      <c r="G197" s="325"/>
      <c r="H197" s="325"/>
    </row>
    <row r="198" spans="1:8" ht="23.25" x14ac:dyDescent="0.2">
      <c r="A198" s="307" t="s">
        <v>165</v>
      </c>
      <c r="B198" s="307"/>
      <c r="C198" s="307"/>
      <c r="D198" s="307"/>
      <c r="E198" s="307"/>
      <c r="F198" s="307"/>
      <c r="G198" s="307"/>
      <c r="H198" s="307"/>
    </row>
    <row r="199" spans="1:8" s="97" customFormat="1" ht="114.75" customHeight="1" x14ac:dyDescent="0.2">
      <c r="A199" s="325" t="s">
        <v>166</v>
      </c>
      <c r="B199" s="325"/>
      <c r="C199" s="325"/>
      <c r="D199" s="325"/>
      <c r="E199" s="325"/>
      <c r="F199" s="325"/>
      <c r="G199" s="325"/>
      <c r="H199" s="325"/>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60">
        <f>F7*1.2</f>
        <v>6588</v>
      </c>
      <c r="E7" s="361">
        <f>F7*1.1</f>
        <v>6039.0000000000009</v>
      </c>
      <c r="F7" s="361">
        <v>5490</v>
      </c>
      <c r="G7" s="361">
        <f>F7*0.75</f>
        <v>4117.5</v>
      </c>
      <c r="H7" s="362">
        <f>F7*0.5</f>
        <v>2745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436">
        <f>F12*1.2</f>
        <v>7092</v>
      </c>
      <c r="E12" s="361">
        <f>F12*1.1</f>
        <v>6501.0000000000009</v>
      </c>
      <c r="F12" s="361">
        <v>5910</v>
      </c>
      <c r="G12" s="361">
        <f>F12*0.75</f>
        <v>4432.5</v>
      </c>
      <c r="H12" s="362">
        <f>F12*0.5</f>
        <v>2955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1062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"2ГИС.ПСКОВ"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506">
        <v>126</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60">
        <f>F27*1.2</f>
        <v>9230.4</v>
      </c>
      <c r="E27" s="361">
        <f>F27*1.1</f>
        <v>8461.2000000000007</v>
      </c>
      <c r="F27" s="361">
        <v>7692</v>
      </c>
      <c r="G27" s="361">
        <f>F27*0.75</f>
        <v>5769</v>
      </c>
      <c r="H27" s="362">
        <f>F27*0.5</f>
        <v>3846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436">
        <f>F32*1.2</f>
        <v>9936</v>
      </c>
      <c r="E32" s="361">
        <f>F32*1.1</f>
        <v>9108</v>
      </c>
      <c r="F32" s="361">
        <v>8280</v>
      </c>
      <c r="G32" s="361">
        <f>F32*0.75</f>
        <v>6210</v>
      </c>
      <c r="H32" s="362">
        <f>F32*0.5</f>
        <v>4140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"2ГИС.ПСКОВ"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444">
        <v>180</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60">
        <f>F48*1.2</f>
        <v>7905.5999999999995</v>
      </c>
      <c r="E48" s="361">
        <f>F48*1.1</f>
        <v>7246.8</v>
      </c>
      <c r="F48" s="361">
        <v>6588</v>
      </c>
      <c r="G48" s="361">
        <f>F48*0.75</f>
        <v>4941</v>
      </c>
      <c r="H48" s="362">
        <f>F48*0.5</f>
        <v>3294</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436">
        <f>F54*1.2</f>
        <v>8510.4</v>
      </c>
      <c r="E54" s="361">
        <f>F54*1.1</f>
        <v>7801.2000000000007</v>
      </c>
      <c r="F54" s="361">
        <v>7092</v>
      </c>
      <c r="G54" s="361">
        <f>F54*0.75</f>
        <v>5319</v>
      </c>
      <c r="H54" s="362">
        <f>F54*0.5</f>
        <v>3546</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506">
        <v>126</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690 до 13800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411">
        <v>690</v>
      </c>
      <c r="E65" s="412"/>
      <c r="F65" s="412"/>
      <c r="G65" s="412"/>
      <c r="H65" s="413"/>
    </row>
    <row r="66" spans="1:8" ht="37.5" customHeight="1" x14ac:dyDescent="0.2">
      <c r="A66" s="396" t="s">
        <v>40</v>
      </c>
      <c r="B66" s="397"/>
      <c r="C66" s="410"/>
      <c r="D66" s="337">
        <v>1380</v>
      </c>
      <c r="E66" s="338"/>
      <c r="F66" s="338"/>
      <c r="G66" s="338"/>
      <c r="H66" s="339"/>
    </row>
    <row r="67" spans="1:8" ht="37.5" customHeight="1" x14ac:dyDescent="0.2">
      <c r="A67" s="396" t="s">
        <v>41</v>
      </c>
      <c r="B67" s="397"/>
      <c r="C67" s="410"/>
      <c r="D67" s="337">
        <v>2070</v>
      </c>
      <c r="E67" s="338"/>
      <c r="F67" s="338"/>
      <c r="G67" s="338"/>
      <c r="H67" s="339"/>
    </row>
    <row r="68" spans="1:8" ht="37.5" customHeight="1" x14ac:dyDescent="0.2">
      <c r="A68" s="396" t="s">
        <v>42</v>
      </c>
      <c r="B68" s="397"/>
      <c r="C68" s="410"/>
      <c r="D68" s="337">
        <v>2760</v>
      </c>
      <c r="E68" s="338"/>
      <c r="F68" s="338"/>
      <c r="G68" s="338"/>
      <c r="H68" s="339"/>
    </row>
    <row r="69" spans="1:8" ht="37.5" customHeight="1" x14ac:dyDescent="0.2">
      <c r="A69" s="396" t="s">
        <v>43</v>
      </c>
      <c r="B69" s="397"/>
      <c r="C69" s="410"/>
      <c r="D69" s="337">
        <v>3450</v>
      </c>
      <c r="E69" s="338"/>
      <c r="F69" s="338"/>
      <c r="G69" s="338"/>
      <c r="H69" s="339"/>
    </row>
    <row r="70" spans="1:8" ht="37.5" customHeight="1" x14ac:dyDescent="0.2">
      <c r="A70" s="396" t="s">
        <v>44</v>
      </c>
      <c r="B70" s="397"/>
      <c r="C70" s="410"/>
      <c r="D70" s="337">
        <v>4140</v>
      </c>
      <c r="E70" s="338"/>
      <c r="F70" s="338"/>
      <c r="G70" s="338"/>
      <c r="H70" s="339"/>
    </row>
    <row r="71" spans="1:8" ht="37.5" customHeight="1" x14ac:dyDescent="0.2">
      <c r="A71" s="396" t="s">
        <v>45</v>
      </c>
      <c r="B71" s="397"/>
      <c r="C71" s="410"/>
      <c r="D71" s="337">
        <v>4830</v>
      </c>
      <c r="E71" s="338"/>
      <c r="F71" s="338"/>
      <c r="G71" s="338"/>
      <c r="H71" s="339"/>
    </row>
    <row r="72" spans="1:8" ht="37.5" customHeight="1" x14ac:dyDescent="0.2">
      <c r="A72" s="396" t="s">
        <v>46</v>
      </c>
      <c r="B72" s="397"/>
      <c r="C72" s="410"/>
      <c r="D72" s="337">
        <v>5520</v>
      </c>
      <c r="E72" s="338"/>
      <c r="F72" s="338"/>
      <c r="G72" s="338"/>
      <c r="H72" s="339"/>
    </row>
    <row r="73" spans="1:8" ht="37.5" customHeight="1" x14ac:dyDescent="0.2">
      <c r="A73" s="396" t="s">
        <v>47</v>
      </c>
      <c r="B73" s="397"/>
      <c r="C73" s="410"/>
      <c r="D73" s="337">
        <v>6210</v>
      </c>
      <c r="E73" s="338"/>
      <c r="F73" s="338"/>
      <c r="G73" s="338"/>
      <c r="H73" s="339"/>
    </row>
    <row r="74" spans="1:8" ht="37.5" customHeight="1" x14ac:dyDescent="0.2">
      <c r="A74" s="396" t="s">
        <v>48</v>
      </c>
      <c r="B74" s="397"/>
      <c r="C74" s="410"/>
      <c r="D74" s="337">
        <v>6900</v>
      </c>
      <c r="E74" s="338"/>
      <c r="F74" s="338"/>
      <c r="G74" s="338"/>
      <c r="H74" s="339"/>
    </row>
    <row r="75" spans="1:8" ht="37.5" customHeight="1" x14ac:dyDescent="0.2">
      <c r="A75" s="396" t="s">
        <v>49</v>
      </c>
      <c r="B75" s="397"/>
      <c r="C75" s="410"/>
      <c r="D75" s="337">
        <v>7590</v>
      </c>
      <c r="E75" s="338"/>
      <c r="F75" s="338"/>
      <c r="G75" s="338"/>
      <c r="H75" s="339"/>
    </row>
    <row r="76" spans="1:8" ht="37.5" customHeight="1" x14ac:dyDescent="0.2">
      <c r="A76" s="396" t="s">
        <v>50</v>
      </c>
      <c r="B76" s="397"/>
      <c r="C76" s="410"/>
      <c r="D76" s="337">
        <v>8280</v>
      </c>
      <c r="E76" s="338"/>
      <c r="F76" s="338"/>
      <c r="G76" s="338"/>
      <c r="H76" s="339"/>
    </row>
    <row r="77" spans="1:8" ht="37.5" customHeight="1" x14ac:dyDescent="0.2">
      <c r="A77" s="396" t="s">
        <v>51</v>
      </c>
      <c r="B77" s="397"/>
      <c r="C77" s="410"/>
      <c r="D77" s="337">
        <v>8970</v>
      </c>
      <c r="E77" s="338"/>
      <c r="F77" s="338"/>
      <c r="G77" s="338"/>
      <c r="H77" s="339"/>
    </row>
    <row r="78" spans="1:8" ht="37.5" customHeight="1" x14ac:dyDescent="0.2">
      <c r="A78" s="396" t="s">
        <v>52</v>
      </c>
      <c r="B78" s="397"/>
      <c r="C78" s="410"/>
      <c r="D78" s="337">
        <v>9660</v>
      </c>
      <c r="E78" s="338"/>
      <c r="F78" s="338"/>
      <c r="G78" s="338"/>
      <c r="H78" s="339"/>
    </row>
    <row r="79" spans="1:8" ht="37.5" customHeight="1" x14ac:dyDescent="0.2">
      <c r="A79" s="396" t="s">
        <v>53</v>
      </c>
      <c r="B79" s="397"/>
      <c r="C79" s="410"/>
      <c r="D79" s="337">
        <v>10350</v>
      </c>
      <c r="E79" s="338"/>
      <c r="F79" s="338"/>
      <c r="G79" s="338"/>
      <c r="H79" s="339"/>
    </row>
    <row r="80" spans="1:8" ht="37.5" customHeight="1" x14ac:dyDescent="0.2">
      <c r="A80" s="396" t="s">
        <v>54</v>
      </c>
      <c r="B80" s="397"/>
      <c r="C80" s="410"/>
      <c r="D80" s="337">
        <v>11040</v>
      </c>
      <c r="E80" s="338"/>
      <c r="F80" s="338"/>
      <c r="G80" s="338"/>
      <c r="H80" s="339"/>
    </row>
    <row r="81" spans="1:8" ht="37.5" customHeight="1" x14ac:dyDescent="0.2">
      <c r="A81" s="396" t="s">
        <v>55</v>
      </c>
      <c r="B81" s="397"/>
      <c r="C81" s="410"/>
      <c r="D81" s="337">
        <v>11730</v>
      </c>
      <c r="E81" s="338"/>
      <c r="F81" s="338"/>
      <c r="G81" s="338"/>
      <c r="H81" s="339"/>
    </row>
    <row r="82" spans="1:8" ht="37.5" customHeight="1" x14ac:dyDescent="0.2">
      <c r="A82" s="396" t="s">
        <v>56</v>
      </c>
      <c r="B82" s="397"/>
      <c r="C82" s="410"/>
      <c r="D82" s="337">
        <v>12420</v>
      </c>
      <c r="E82" s="338"/>
      <c r="F82" s="338"/>
      <c r="G82" s="338"/>
      <c r="H82" s="339"/>
    </row>
    <row r="83" spans="1:8" ht="37.5" customHeight="1" x14ac:dyDescent="0.2">
      <c r="A83" s="396" t="s">
        <v>57</v>
      </c>
      <c r="B83" s="397"/>
      <c r="C83" s="410"/>
      <c r="D83" s="337">
        <v>13110</v>
      </c>
      <c r="E83" s="338"/>
      <c r="F83" s="338"/>
      <c r="G83" s="338"/>
      <c r="H83" s="339"/>
    </row>
    <row r="84" spans="1:8" ht="37.5" customHeight="1" thickBot="1" x14ac:dyDescent="0.25">
      <c r="A84" s="396" t="s">
        <v>58</v>
      </c>
      <c r="B84" s="397"/>
      <c r="C84" s="410"/>
      <c r="D84" s="337">
        <v>13800</v>
      </c>
      <c r="E84" s="338"/>
      <c r="F84" s="338"/>
      <c r="G84" s="338"/>
      <c r="H84" s="339"/>
    </row>
    <row r="85" spans="1:8" ht="50.1" customHeight="1" thickBot="1" x14ac:dyDescent="0.25">
      <c r="A85" s="386" t="s">
        <v>59</v>
      </c>
      <c r="B85" s="387"/>
      <c r="C85" s="387"/>
      <c r="D85" s="398" t="str">
        <f>"от "&amp;MIN(D86:D95)&amp;" до "&amp;MAX(D86:D95)</f>
        <v>от 240 до 4020</v>
      </c>
      <c r="E85" s="399"/>
      <c r="F85" s="399"/>
      <c r="G85" s="399"/>
      <c r="H85" s="400"/>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401">
        <v>600</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368">
        <v>240</v>
      </c>
      <c r="E87" s="368"/>
      <c r="F87" s="368"/>
      <c r="G87" s="368"/>
      <c r="H87" s="369"/>
    </row>
    <row r="88" spans="1:8" ht="37.5" customHeight="1" x14ac:dyDescent="0.2">
      <c r="A88" s="356" t="s">
        <v>62</v>
      </c>
      <c r="B88" s="395"/>
      <c r="C88" s="404"/>
      <c r="D88" s="368">
        <v>4020</v>
      </c>
      <c r="E88" s="368"/>
      <c r="F88" s="368"/>
      <c r="G88" s="368"/>
      <c r="H88" s="369"/>
    </row>
    <row r="89" spans="1:8" ht="37.5" customHeight="1" x14ac:dyDescent="0.2">
      <c r="A89" s="356" t="s">
        <v>63</v>
      </c>
      <c r="B89" s="395"/>
      <c r="C89" s="404"/>
      <c r="D89" s="368">
        <v>1008</v>
      </c>
      <c r="E89" s="368"/>
      <c r="F89" s="368"/>
      <c r="G89" s="368"/>
      <c r="H89" s="369"/>
    </row>
    <row r="90" spans="1:8" ht="37.5" customHeight="1" x14ac:dyDescent="0.2">
      <c r="A90" s="335" t="s">
        <v>64</v>
      </c>
      <c r="B90" s="336"/>
      <c r="C90" s="404"/>
      <c r="D90" s="368">
        <v>3012</v>
      </c>
      <c r="E90" s="368"/>
      <c r="F90" s="368"/>
      <c r="G90" s="368"/>
      <c r="H90" s="369"/>
    </row>
    <row r="91" spans="1:8" ht="37.5" customHeight="1" x14ac:dyDescent="0.2">
      <c r="A91" s="356" t="s">
        <v>65</v>
      </c>
      <c r="B91" s="395"/>
      <c r="C91" s="404"/>
      <c r="D91" s="368">
        <v>240</v>
      </c>
      <c r="E91" s="368"/>
      <c r="F91" s="368"/>
      <c r="G91" s="368"/>
      <c r="H91" s="369"/>
    </row>
    <row r="92" spans="1:8" ht="37.5" customHeight="1" x14ac:dyDescent="0.2">
      <c r="A92" s="356" t="s">
        <v>66</v>
      </c>
      <c r="B92" s="395"/>
      <c r="C92" s="404"/>
      <c r="D92" s="368">
        <v>240</v>
      </c>
      <c r="E92" s="368"/>
      <c r="F92" s="368"/>
      <c r="G92" s="368"/>
      <c r="H92" s="369"/>
    </row>
    <row r="93" spans="1:8" ht="37.5" customHeight="1" x14ac:dyDescent="0.2">
      <c r="A93" s="356" t="s">
        <v>67</v>
      </c>
      <c r="B93" s="395"/>
      <c r="C93" s="404"/>
      <c r="D93" s="368">
        <v>480</v>
      </c>
      <c r="E93" s="368"/>
      <c r="F93" s="368"/>
      <c r="G93" s="368"/>
      <c r="H93" s="369"/>
    </row>
    <row r="94" spans="1:8" ht="37.5" customHeight="1" x14ac:dyDescent="0.2">
      <c r="A94" s="356" t="s">
        <v>68</v>
      </c>
      <c r="B94" s="395"/>
      <c r="C94" s="404"/>
      <c r="D94" s="368">
        <v>720</v>
      </c>
      <c r="E94" s="368"/>
      <c r="F94" s="368"/>
      <c r="G94" s="368"/>
      <c r="H94" s="369"/>
    </row>
    <row r="95" spans="1:8" ht="37.5" customHeight="1" thickBot="1" x14ac:dyDescent="0.25">
      <c r="A95" s="406" t="s">
        <v>69</v>
      </c>
      <c r="B95" s="407"/>
      <c r="C95" s="405"/>
      <c r="D95" s="393">
        <v>3480</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354">
        <v>30</v>
      </c>
      <c r="E96" s="354"/>
      <c r="F96" s="354"/>
      <c r="G96" s="354"/>
      <c r="H96" s="355"/>
    </row>
    <row r="97" spans="1:8" ht="50.1" customHeight="1" thickBot="1" x14ac:dyDescent="0.25">
      <c r="A97" s="341" t="s">
        <v>72</v>
      </c>
      <c r="B97" s="342"/>
      <c r="C97" s="21"/>
      <c r="D97" s="343" t="e">
        <f>"от "&amp;MIN(D99,D119:H120,#REF!,D121:H135)&amp;" до "&amp;MAX(D99,D119:H120,#REF!,D121:H135)</f>
        <v>#REF!</v>
      </c>
      <c r="E97" s="343"/>
      <c r="F97" s="343"/>
      <c r="G97" s="343"/>
      <c r="H97" s="344"/>
    </row>
    <row r="98" spans="1:8" ht="21.75" thickBot="1" x14ac:dyDescent="0.25">
      <c r="A98" s="497"/>
      <c r="B98" s="498"/>
      <c r="C98" s="60"/>
      <c r="D98" s="499"/>
      <c r="E98" s="499"/>
      <c r="F98" s="499"/>
      <c r="G98" s="499"/>
      <c r="H98" s="500"/>
    </row>
    <row r="99" spans="1:8" ht="67.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379">
        <v>2100</v>
      </c>
      <c r="E99" s="379"/>
      <c r="F99" s="379"/>
      <c r="G99" s="379"/>
      <c r="H99" s="380"/>
    </row>
    <row r="100" spans="1:8" ht="67.5" customHeight="1" thickBot="1" x14ac:dyDescent="0.25">
      <c r="A100" s="381" t="s">
        <v>74</v>
      </c>
      <c r="B100" s="382"/>
      <c r="C100" s="377"/>
      <c r="D100" s="383" t="s">
        <v>75</v>
      </c>
      <c r="E100" s="384"/>
      <c r="F100" s="384"/>
      <c r="G100" s="384"/>
      <c r="H100" s="385"/>
    </row>
    <row r="101" spans="1:8" ht="67.5" customHeight="1" x14ac:dyDescent="0.2">
      <c r="A101" s="363" t="s">
        <v>76</v>
      </c>
      <c r="B101" s="364"/>
      <c r="C101" s="377"/>
      <c r="D101" s="368">
        <f>D99/4</f>
        <v>525</v>
      </c>
      <c r="E101" s="368"/>
      <c r="F101" s="368"/>
      <c r="G101" s="368"/>
      <c r="H101" s="369"/>
    </row>
    <row r="102" spans="1:8" ht="67.5" customHeight="1" x14ac:dyDescent="0.2">
      <c r="A102" s="363" t="s">
        <v>77</v>
      </c>
      <c r="B102" s="364"/>
      <c r="C102" s="377"/>
      <c r="D102" s="368">
        <f>D99/5</f>
        <v>420</v>
      </c>
      <c r="E102" s="368"/>
      <c r="F102" s="368"/>
      <c r="G102" s="368"/>
      <c r="H102" s="369"/>
    </row>
    <row r="103" spans="1:8" ht="67.5" customHeight="1" x14ac:dyDescent="0.2">
      <c r="A103" s="363" t="s">
        <v>78</v>
      </c>
      <c r="B103" s="364"/>
      <c r="C103" s="377"/>
      <c r="D103" s="368">
        <f>D99/6</f>
        <v>350</v>
      </c>
      <c r="E103" s="368"/>
      <c r="F103" s="368"/>
      <c r="G103" s="368"/>
      <c r="H103" s="369"/>
    </row>
    <row r="104" spans="1:8" ht="67.5" customHeight="1" x14ac:dyDescent="0.2">
      <c r="A104" s="363" t="s">
        <v>79</v>
      </c>
      <c r="B104" s="364"/>
      <c r="C104" s="377"/>
      <c r="D104" s="368">
        <f>D99/7</f>
        <v>300</v>
      </c>
      <c r="E104" s="368"/>
      <c r="F104" s="368"/>
      <c r="G104" s="368"/>
      <c r="H104" s="369"/>
    </row>
    <row r="105" spans="1:8" ht="67.5" customHeight="1" x14ac:dyDescent="0.2">
      <c r="A105" s="363" t="s">
        <v>80</v>
      </c>
      <c r="B105" s="364"/>
      <c r="C105" s="377"/>
      <c r="D105" s="368">
        <f>D99/8</f>
        <v>262.5</v>
      </c>
      <c r="E105" s="368"/>
      <c r="F105" s="368"/>
      <c r="G105" s="368"/>
      <c r="H105" s="369"/>
    </row>
    <row r="106" spans="1:8" ht="67.5" customHeight="1" x14ac:dyDescent="0.2">
      <c r="A106" s="363" t="s">
        <v>81</v>
      </c>
      <c r="B106" s="364"/>
      <c r="C106" s="377"/>
      <c r="D106" s="368">
        <f>D99/9</f>
        <v>233.33333333333334</v>
      </c>
      <c r="E106" s="368"/>
      <c r="F106" s="368"/>
      <c r="G106" s="368"/>
      <c r="H106" s="369"/>
    </row>
    <row r="107" spans="1:8" ht="67.5" customHeight="1" x14ac:dyDescent="0.2">
      <c r="A107" s="363" t="s">
        <v>82</v>
      </c>
      <c r="B107" s="364"/>
      <c r="C107" s="377"/>
      <c r="D107" s="368">
        <f>D99/10</f>
        <v>210</v>
      </c>
      <c r="E107" s="368"/>
      <c r="F107" s="368"/>
      <c r="G107" s="368"/>
      <c r="H107" s="369"/>
    </row>
    <row r="108" spans="1:8" ht="67.5" customHeight="1" thickBot="1" x14ac:dyDescent="0.25">
      <c r="A108" s="374" t="s">
        <v>83</v>
      </c>
      <c r="B108" s="375"/>
      <c r="C108" s="377"/>
      <c r="D108" s="379">
        <v>3144</v>
      </c>
      <c r="E108" s="379"/>
      <c r="F108" s="379"/>
      <c r="G108" s="379"/>
      <c r="H108" s="380"/>
    </row>
    <row r="109" spans="1:8" ht="67.5" customHeight="1" thickBot="1" x14ac:dyDescent="0.25">
      <c r="A109" s="381" t="s">
        <v>74</v>
      </c>
      <c r="B109" s="382"/>
      <c r="C109" s="377"/>
      <c r="D109" s="383" t="s">
        <v>75</v>
      </c>
      <c r="E109" s="384"/>
      <c r="F109" s="384"/>
      <c r="G109" s="384"/>
      <c r="H109" s="385"/>
    </row>
    <row r="110" spans="1:8" ht="67.5" customHeight="1" x14ac:dyDescent="0.2">
      <c r="A110" s="363" t="s">
        <v>76</v>
      </c>
      <c r="B110" s="364"/>
      <c r="C110" s="377"/>
      <c r="D110" s="368">
        <v>786</v>
      </c>
      <c r="E110" s="368"/>
      <c r="F110" s="368"/>
      <c r="G110" s="368"/>
      <c r="H110" s="369"/>
    </row>
    <row r="111" spans="1:8" ht="67.5" customHeight="1" x14ac:dyDescent="0.2">
      <c r="A111" s="363" t="s">
        <v>77</v>
      </c>
      <c r="B111" s="364"/>
      <c r="C111" s="377"/>
      <c r="D111" s="368">
        <v>628.79999999999995</v>
      </c>
      <c r="E111" s="368"/>
      <c r="F111" s="368"/>
      <c r="G111" s="368"/>
      <c r="H111" s="369"/>
    </row>
    <row r="112" spans="1:8" ht="67.5" customHeight="1" x14ac:dyDescent="0.2">
      <c r="A112" s="363" t="s">
        <v>78</v>
      </c>
      <c r="B112" s="364"/>
      <c r="C112" s="377"/>
      <c r="D112" s="368">
        <v>524</v>
      </c>
      <c r="E112" s="368"/>
      <c r="F112" s="368"/>
      <c r="G112" s="368"/>
      <c r="H112" s="369"/>
    </row>
    <row r="113" spans="1:8" ht="67.5" customHeight="1" x14ac:dyDescent="0.2">
      <c r="A113" s="363" t="s">
        <v>79</v>
      </c>
      <c r="B113" s="364"/>
      <c r="C113" s="377"/>
      <c r="D113" s="368">
        <v>449.14285714285711</v>
      </c>
      <c r="E113" s="368"/>
      <c r="F113" s="368"/>
      <c r="G113" s="368"/>
      <c r="H113" s="369"/>
    </row>
    <row r="114" spans="1:8" ht="67.5" customHeight="1" x14ac:dyDescent="0.2">
      <c r="A114" s="363" t="s">
        <v>80</v>
      </c>
      <c r="B114" s="364"/>
      <c r="C114" s="377"/>
      <c r="D114" s="368">
        <v>393</v>
      </c>
      <c r="E114" s="368"/>
      <c r="F114" s="368"/>
      <c r="G114" s="368"/>
      <c r="H114" s="369"/>
    </row>
    <row r="115" spans="1:8" ht="67.5" customHeight="1" x14ac:dyDescent="0.2">
      <c r="A115" s="363" t="s">
        <v>81</v>
      </c>
      <c r="B115" s="364"/>
      <c r="C115" s="377"/>
      <c r="D115" s="368">
        <v>349.33333333333331</v>
      </c>
      <c r="E115" s="368"/>
      <c r="F115" s="368"/>
      <c r="G115" s="368"/>
      <c r="H115" s="369"/>
    </row>
    <row r="116" spans="1:8" ht="67.5" customHeight="1" thickBot="1" x14ac:dyDescent="0.25">
      <c r="A116" s="363" t="s">
        <v>82</v>
      </c>
      <c r="B116" s="364"/>
      <c r="C116" s="378"/>
      <c r="D116" s="368">
        <v>314.39999999999998</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353">
        <v>5004</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"2ГИС.ПСКОВ"</v>
      </c>
      <c r="D119" s="360">
        <v>3000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367">
        <v>1008</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37">
        <v>3780</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"2ГИС.ПСКОВ"</v>
      </c>
      <c r="D122" s="337">
        <v>3600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"2ГИС.ПСКОВ"</v>
      </c>
      <c r="D123" s="337">
        <v>5040</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37">
        <v>2184</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37">
        <v>1476</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37">
        <v>4488</v>
      </c>
      <c r="E126" s="338"/>
      <c r="F126" s="338"/>
      <c r="G126" s="338"/>
      <c r="H126" s="339"/>
    </row>
    <row r="127" spans="1:8" ht="50.1" customHeight="1" x14ac:dyDescent="0.2">
      <c r="A127" s="335" t="s">
        <v>93</v>
      </c>
      <c r="B127" s="336"/>
      <c r="C127" s="68" t="e">
        <f>#REF!</f>
        <v>#REF!</v>
      </c>
      <c r="D127" s="337">
        <v>1860</v>
      </c>
      <c r="E127" s="338"/>
      <c r="F127" s="338"/>
      <c r="G127" s="338"/>
      <c r="H127" s="339"/>
    </row>
    <row r="128" spans="1:8" ht="50.1" customHeight="1" x14ac:dyDescent="0.2">
      <c r="A128" s="335" t="s">
        <v>94</v>
      </c>
      <c r="B128" s="336"/>
      <c r="C128" s="67" t="s">
        <v>95</v>
      </c>
      <c r="D128" s="337">
        <v>900</v>
      </c>
      <c r="E128" s="338"/>
      <c r="F128" s="338"/>
      <c r="G128" s="338"/>
      <c r="H128" s="339"/>
    </row>
    <row r="129" spans="1:8" ht="70.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37">
        <v>1770</v>
      </c>
      <c r="E129" s="338"/>
      <c r="F129" s="338"/>
      <c r="G129" s="338"/>
      <c r="H129" s="339"/>
    </row>
    <row r="130" spans="1:8" ht="70.5"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37">
        <v>1416</v>
      </c>
      <c r="E130" s="338"/>
      <c r="F130" s="338"/>
      <c r="G130" s="338"/>
      <c r="H130" s="339"/>
    </row>
    <row r="131" spans="1:8" ht="70.5" customHeight="1" x14ac:dyDescent="0.2">
      <c r="A131" s="335" t="s">
        <v>98</v>
      </c>
      <c r="B131" s="336"/>
      <c r="C131"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37">
        <v>1182</v>
      </c>
      <c r="E131" s="338"/>
      <c r="F131" s="338"/>
      <c r="G131" s="338"/>
      <c r="H131" s="339"/>
    </row>
    <row r="132" spans="1:8" ht="70.5" customHeight="1" x14ac:dyDescent="0.2">
      <c r="A132" s="335" t="s">
        <v>99</v>
      </c>
      <c r="B132" s="336"/>
      <c r="C132"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37">
        <v>708</v>
      </c>
      <c r="E132" s="338"/>
      <c r="F132" s="338"/>
      <c r="G132" s="338"/>
      <c r="H132" s="339"/>
    </row>
    <row r="133" spans="1:8" ht="70.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37">
        <v>4488</v>
      </c>
      <c r="E133" s="338"/>
      <c r="F133" s="338"/>
      <c r="G133" s="338"/>
      <c r="H133" s="339"/>
    </row>
    <row r="134" spans="1:8" ht="70.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37">
        <v>2004</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37">
        <v>3012</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37">
        <v>600</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8" s="337">
        <v>4800</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37">
        <v>3000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0" s="337">
        <v>4500</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"2ГИС.ПСКОВ"</v>
      </c>
      <c r="D141" s="337">
        <v>4200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37">
        <v>1440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"2ГИС.ПСКОВ" (версия для ПК)</v>
      </c>
      <c r="D143" s="337">
        <v>5400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"2ГИС.ПСКОВ"</v>
      </c>
      <c r="D144" s="337">
        <v>5040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"2ГИС.ПСКОВ"</v>
      </c>
      <c r="D145" s="337">
        <v>6048</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"2ГИС.ПСКОВ" (версия для ПК)</v>
      </c>
      <c r="D146" s="337">
        <v>3120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"2ГИС.ПСКОВ" (версия для ПК)</v>
      </c>
      <c r="D147" s="337">
        <v>2160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"2ГИС.ПСКОВ" (версия для ПК)</v>
      </c>
      <c r="D148" s="337">
        <v>6360</v>
      </c>
      <c r="E148" s="338"/>
      <c r="F148" s="338"/>
      <c r="G148" s="338"/>
      <c r="H148" s="339"/>
    </row>
    <row r="149" spans="1:8" ht="50.1" customHeight="1" x14ac:dyDescent="0.2">
      <c r="A149" s="335" t="s">
        <v>115</v>
      </c>
      <c r="B149" s="336"/>
      <c r="C149" s="67" t="s">
        <v>95</v>
      </c>
      <c r="D149" s="337">
        <v>1320</v>
      </c>
      <c r="E149" s="338"/>
      <c r="F149" s="338"/>
      <c r="G149" s="338"/>
      <c r="H149" s="339"/>
    </row>
    <row r="150" spans="1:8" ht="75.7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37">
        <v>6360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"2ГИС.ПСКОВ" (версия для ПК)</v>
      </c>
      <c r="D151" s="353">
        <v>4320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37">
        <v>2004</v>
      </c>
      <c r="E153" s="338"/>
      <c r="F153" s="338"/>
      <c r="G153" s="338"/>
      <c r="H153" s="339"/>
    </row>
    <row r="154" spans="1:8" s="16" customFormat="1" ht="50.1" customHeight="1" x14ac:dyDescent="0.2">
      <c r="A154" s="335" t="s">
        <v>120</v>
      </c>
      <c r="B154" s="336"/>
      <c r="C154" s="346"/>
      <c r="D154" s="337">
        <v>2004</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"2ГИС.ПСКОВ"</v>
      </c>
      <c r="D159" s="337">
        <v>1560</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0" s="337">
        <v>2478</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"2ГИС.ПСКОВ"</v>
      </c>
      <c r="D161" s="337">
        <v>2280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2" s="337">
        <v>3480</v>
      </c>
      <c r="E162" s="338"/>
      <c r="F162" s="338"/>
      <c r="G162" s="338"/>
      <c r="H162" s="339"/>
    </row>
    <row r="163" spans="1:8" s="16" customFormat="1" ht="126" customHeight="1" thickBot="1" x14ac:dyDescent="0.25">
      <c r="A163" s="335" t="s">
        <v>129</v>
      </c>
      <c r="B163" s="336"/>
      <c r="C163" s="149" t="str">
        <f>C159</f>
        <v>Интернет-площадка 2gis.ru на основе Cправочника организаций "2ГИС.ПСКОВ"</v>
      </c>
      <c r="D163" s="495">
        <v>3888</v>
      </c>
      <c r="E163" s="393"/>
      <c r="F163" s="393"/>
      <c r="G163" s="393"/>
      <c r="H163" s="394"/>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6" s="360">
        <v>6630</v>
      </c>
      <c r="E166" s="361"/>
      <c r="F166" s="361"/>
      <c r="G166" s="361"/>
      <c r="H166" s="362"/>
    </row>
    <row r="167" spans="1:8" s="16" customFormat="1" ht="83.25" customHeight="1" thickBot="1" x14ac:dyDescent="0.25">
      <c r="A167" s="335" t="s">
        <v>198</v>
      </c>
      <c r="B167" s="336"/>
      <c r="C167" s="346"/>
      <c r="D167" s="337">
        <v>6630</v>
      </c>
      <c r="E167" s="338"/>
      <c r="F167" s="338"/>
      <c r="G167" s="338"/>
      <c r="H167" s="339"/>
    </row>
    <row r="168" spans="1:8" ht="21.75" thickBot="1" x14ac:dyDescent="0.25">
      <c r="A168" s="497"/>
      <c r="B168" s="498"/>
      <c r="C168" s="60"/>
      <c r="D168" s="499"/>
      <c r="E168" s="499"/>
      <c r="F168" s="499"/>
      <c r="G168" s="499"/>
      <c r="H168" s="500"/>
    </row>
    <row r="170" spans="1:8" ht="21" x14ac:dyDescent="0.2">
      <c r="A170" s="75"/>
      <c r="B170" s="76" t="s">
        <v>130</v>
      </c>
      <c r="C170" s="333" t="s">
        <v>639</v>
      </c>
      <c r="D170" s="333"/>
      <c r="E170" s="77"/>
      <c r="F170" s="77"/>
      <c r="G170" s="77"/>
      <c r="H170" s="77"/>
    </row>
    <row r="171" spans="1:8" ht="21" x14ac:dyDescent="0.2">
      <c r="A171" s="75"/>
      <c r="B171" s="77"/>
      <c r="C171" s="327" t="s">
        <v>640</v>
      </c>
      <c r="D171" s="327"/>
      <c r="E171" s="77"/>
      <c r="F171" s="77"/>
      <c r="G171" s="77"/>
      <c r="H171" s="77"/>
    </row>
    <row r="172" spans="1:8" ht="21" x14ac:dyDescent="0.2">
      <c r="A172" s="75"/>
      <c r="B172" s="77"/>
      <c r="C172" s="333" t="s">
        <v>641</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customHeight="1"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customHeight="1" x14ac:dyDescent="0.2">
      <c r="A183" s="325" t="s">
        <v>142</v>
      </c>
      <c r="B183" s="325"/>
      <c r="C183" s="325"/>
      <c r="D183" s="325"/>
      <c r="E183" s="325"/>
      <c r="F183" s="325"/>
      <c r="G183" s="325"/>
      <c r="H183" s="325"/>
    </row>
    <row r="184" spans="1:8" ht="21" customHeight="1"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90.75" customHeight="1" thickBot="1" x14ac:dyDescent="0.25">
      <c r="A187" s="517" t="s">
        <v>145</v>
      </c>
      <c r="B187" s="518"/>
      <c r="C187" s="93" t="s">
        <v>146</v>
      </c>
      <c r="D187" s="600" t="s">
        <v>147</v>
      </c>
      <c r="E187" s="601"/>
      <c r="F187" s="94"/>
      <c r="G187" s="94"/>
      <c r="H187" s="94"/>
    </row>
    <row r="188" spans="1:8" ht="111" customHeight="1" x14ac:dyDescent="0.2">
      <c r="A188" s="318" t="s">
        <v>148</v>
      </c>
      <c r="B188" s="319"/>
      <c r="C188" s="95" t="s">
        <v>149</v>
      </c>
      <c r="D188" s="320" t="s">
        <v>150</v>
      </c>
      <c r="E188" s="321"/>
      <c r="F188" s="94"/>
      <c r="G188" s="94"/>
      <c r="H188" s="94"/>
    </row>
    <row r="189" spans="1:8" ht="109.5" customHeight="1" x14ac:dyDescent="0.2">
      <c r="A189" s="322" t="s">
        <v>151</v>
      </c>
      <c r="B189" s="323"/>
      <c r="C189" s="96" t="s">
        <v>152</v>
      </c>
      <c r="D189" s="310" t="s">
        <v>153</v>
      </c>
      <c r="E189" s="311"/>
      <c r="F189" s="94"/>
      <c r="G189" s="94"/>
      <c r="H189" s="94"/>
    </row>
    <row r="190" spans="1:8" ht="181.5" customHeight="1" thickBot="1" x14ac:dyDescent="0.25">
      <c r="A190" s="474" t="s">
        <v>154</v>
      </c>
      <c r="B190" s="475"/>
      <c r="C190" s="111" t="s">
        <v>155</v>
      </c>
      <c r="D190" s="476" t="s">
        <v>153</v>
      </c>
      <c r="E190" s="477"/>
      <c r="F190" s="94"/>
      <c r="G190" s="94"/>
      <c r="H190" s="94"/>
    </row>
    <row r="191" spans="1:8" s="72" customFormat="1" ht="102.75" customHeight="1" thickBot="1" x14ac:dyDescent="0.25">
      <c r="A191" s="474" t="s">
        <v>157</v>
      </c>
      <c r="B191" s="475"/>
      <c r="C191" s="230" t="s">
        <v>158</v>
      </c>
      <c r="D191" s="475" t="s">
        <v>153</v>
      </c>
      <c r="E191" s="686"/>
      <c r="F191" s="91"/>
      <c r="G191" s="91"/>
      <c r="H191" s="91"/>
    </row>
    <row r="192" spans="1:8" s="88" customFormat="1" ht="222.75" customHeight="1" thickBot="1" x14ac:dyDescent="0.25">
      <c r="A192" s="474" t="s">
        <v>159</v>
      </c>
      <c r="B192" s="475"/>
      <c r="C192" s="111" t="s">
        <v>160</v>
      </c>
      <c r="D192" s="476" t="s">
        <v>153</v>
      </c>
      <c r="E192" s="477"/>
      <c r="F192" s="86"/>
      <c r="G192" s="87"/>
      <c r="H192" s="87"/>
    </row>
    <row r="193" spans="1:8" ht="50.25" customHeight="1" x14ac:dyDescent="0.2">
      <c r="A193" s="282"/>
      <c r="B193" s="282"/>
      <c r="C193" s="242"/>
      <c r="D193" s="242"/>
      <c r="E193" s="242"/>
      <c r="F193" s="86"/>
      <c r="G193" s="87"/>
      <c r="H193" s="87"/>
    </row>
    <row r="194" spans="1:8" ht="34.5" customHeight="1" x14ac:dyDescent="0.2">
      <c r="A194" s="307" t="s">
        <v>161</v>
      </c>
      <c r="B194" s="307"/>
      <c r="C194" s="307"/>
      <c r="D194" s="307"/>
      <c r="E194" s="307"/>
      <c r="F194" s="307"/>
      <c r="G194" s="307"/>
      <c r="H194" s="307"/>
    </row>
    <row r="195" spans="1:8" ht="34.5" customHeight="1" x14ac:dyDescent="0.2">
      <c r="A195" s="307" t="s">
        <v>162</v>
      </c>
      <c r="B195" s="307"/>
      <c r="C195" s="307"/>
      <c r="D195" s="307"/>
      <c r="E195" s="307"/>
      <c r="F195" s="307"/>
      <c r="G195" s="307"/>
      <c r="H195" s="307"/>
    </row>
    <row r="196" spans="1:8" ht="184.5" customHeight="1" x14ac:dyDescent="0.2">
      <c r="A196"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5"/>
      <c r="C196" s="325"/>
      <c r="D196" s="325"/>
      <c r="E196" s="325"/>
      <c r="F196" s="325"/>
      <c r="G196" s="325"/>
      <c r="H196" s="325"/>
    </row>
    <row r="197" spans="1:8" ht="92.25" customHeight="1" x14ac:dyDescent="0.2">
      <c r="A197" s="325" t="s">
        <v>164</v>
      </c>
      <c r="B197" s="325"/>
      <c r="C197" s="325"/>
      <c r="D197" s="325"/>
      <c r="E197" s="325"/>
      <c r="F197" s="325"/>
      <c r="G197" s="325"/>
      <c r="H197" s="325"/>
    </row>
    <row r="198" spans="1:8" ht="21" customHeight="1" x14ac:dyDescent="0.2">
      <c r="A198" s="307" t="s">
        <v>165</v>
      </c>
      <c r="B198" s="307"/>
      <c r="C198" s="307"/>
      <c r="D198" s="307"/>
      <c r="E198" s="307"/>
      <c r="F198" s="307"/>
      <c r="G198" s="307"/>
      <c r="H198" s="307"/>
    </row>
    <row r="199" spans="1:8" s="97" customFormat="1" ht="114.75" customHeight="1" x14ac:dyDescent="0.2">
      <c r="A199" s="325" t="s">
        <v>166</v>
      </c>
      <c r="B199" s="325"/>
      <c r="C199" s="325"/>
      <c r="D199" s="325"/>
      <c r="E199" s="325"/>
      <c r="F199" s="325"/>
      <c r="G199" s="325"/>
      <c r="H199" s="325"/>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0"/>
  <sheetViews>
    <sheetView view="pageBreakPreview" zoomScale="40" zoomScaleNormal="60" zoomScaleSheetLayoutView="40" workbookViewId="0">
      <pane ySplit="4" topLeftCell="A193"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60">
        <f>F7*1.2</f>
        <v>8352</v>
      </c>
      <c r="E7" s="361">
        <f>F7*1.1</f>
        <v>7656.0000000000009</v>
      </c>
      <c r="F7" s="361">
        <v>6960</v>
      </c>
      <c r="G7" s="361">
        <f>F7*0.75</f>
        <v>5220</v>
      </c>
      <c r="H7" s="362">
        <f>F7*0.5</f>
        <v>3480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436">
        <f>F12*1.2</f>
        <v>9504</v>
      </c>
      <c r="E12" s="361">
        <f>F12*1.1</f>
        <v>8712</v>
      </c>
      <c r="F12" s="361">
        <v>7920</v>
      </c>
      <c r="G12" s="361">
        <f>F12*0.75</f>
        <v>5940</v>
      </c>
      <c r="H12" s="362">
        <f>F12*0.5</f>
        <v>3960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1584</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"2ГИС.РЕСПУБЛИКА АЛТАЙ"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506">
        <v>300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60">
        <f>F27*1.2</f>
        <v>11692.8</v>
      </c>
      <c r="E27" s="361">
        <f>F27*1.1</f>
        <v>10718.400000000001</v>
      </c>
      <c r="F27" s="361">
        <v>9744</v>
      </c>
      <c r="G27" s="361">
        <f>F27*0.75</f>
        <v>7308</v>
      </c>
      <c r="H27" s="362">
        <f>F27*0.5</f>
        <v>4872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436">
        <f>F32*1.2</f>
        <v>13305.6</v>
      </c>
      <c r="E32" s="361">
        <f>F32*1.1</f>
        <v>12196.800000000001</v>
      </c>
      <c r="F32" s="361">
        <v>11088</v>
      </c>
      <c r="G32" s="361">
        <f>F32*0.75</f>
        <v>8316</v>
      </c>
      <c r="H32" s="362">
        <f>F32*0.5</f>
        <v>5544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2280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"2ГИС.РЕСПУБЛИКА АЛТАЙ"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444">
        <v>420</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60">
        <f>F48*1.2</f>
        <v>10022.4</v>
      </c>
      <c r="E48" s="361">
        <f>F48*1.1</f>
        <v>9187.2000000000007</v>
      </c>
      <c r="F48" s="361">
        <v>8352</v>
      </c>
      <c r="G48" s="361">
        <f>F48*0.75</f>
        <v>6264</v>
      </c>
      <c r="H48" s="362">
        <f>F48*0.5</f>
        <v>4176</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436">
        <f>F54*1.2</f>
        <v>11404.8</v>
      </c>
      <c r="E54" s="361">
        <f>F54*1.1</f>
        <v>10454.400000000001</v>
      </c>
      <c r="F54" s="361">
        <v>9504</v>
      </c>
      <c r="G54" s="361">
        <f>F54*0.75</f>
        <v>7128</v>
      </c>
      <c r="H54" s="362">
        <f>F54*0.5</f>
        <v>4752</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506">
        <v>300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1920 до 38400</v>
      </c>
      <c r="E64" s="399"/>
      <c r="F64" s="399"/>
      <c r="G64" s="399"/>
      <c r="H64" s="400"/>
    </row>
    <row r="65" spans="1:8" ht="37.5" customHeight="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580">
        <v>1920</v>
      </c>
      <c r="E65" s="412"/>
      <c r="F65" s="412"/>
      <c r="G65" s="412"/>
      <c r="H65" s="413"/>
    </row>
    <row r="66" spans="1:8" ht="37.5" customHeight="1" x14ac:dyDescent="0.2">
      <c r="A66" s="396" t="s">
        <v>40</v>
      </c>
      <c r="B66" s="565"/>
      <c r="C66" s="578"/>
      <c r="D66" s="340">
        <v>3840</v>
      </c>
      <c r="E66" s="338"/>
      <c r="F66" s="338"/>
      <c r="G66" s="338"/>
      <c r="H66" s="339"/>
    </row>
    <row r="67" spans="1:8" ht="37.5" customHeight="1" x14ac:dyDescent="0.2">
      <c r="A67" s="396" t="s">
        <v>41</v>
      </c>
      <c r="B67" s="565"/>
      <c r="C67" s="578"/>
      <c r="D67" s="340">
        <v>5760</v>
      </c>
      <c r="E67" s="338"/>
      <c r="F67" s="338"/>
      <c r="G67" s="338"/>
      <c r="H67" s="339"/>
    </row>
    <row r="68" spans="1:8" ht="37.5" customHeight="1" x14ac:dyDescent="0.2">
      <c r="A68" s="396" t="s">
        <v>42</v>
      </c>
      <c r="B68" s="565"/>
      <c r="C68" s="578"/>
      <c r="D68" s="340">
        <v>7680</v>
      </c>
      <c r="E68" s="338"/>
      <c r="F68" s="338"/>
      <c r="G68" s="338"/>
      <c r="H68" s="339"/>
    </row>
    <row r="69" spans="1:8" ht="37.5" customHeight="1" x14ac:dyDescent="0.2">
      <c r="A69" s="396" t="s">
        <v>43</v>
      </c>
      <c r="B69" s="565"/>
      <c r="C69" s="578"/>
      <c r="D69" s="340">
        <v>9600</v>
      </c>
      <c r="E69" s="338"/>
      <c r="F69" s="338"/>
      <c r="G69" s="338"/>
      <c r="H69" s="339"/>
    </row>
    <row r="70" spans="1:8" ht="37.5" customHeight="1" x14ac:dyDescent="0.2">
      <c r="A70" s="396" t="s">
        <v>44</v>
      </c>
      <c r="B70" s="565"/>
      <c r="C70" s="578"/>
      <c r="D70" s="340">
        <v>11520</v>
      </c>
      <c r="E70" s="338"/>
      <c r="F70" s="338"/>
      <c r="G70" s="338"/>
      <c r="H70" s="339"/>
    </row>
    <row r="71" spans="1:8" ht="37.5" customHeight="1" x14ac:dyDescent="0.2">
      <c r="A71" s="396" t="s">
        <v>45</v>
      </c>
      <c r="B71" s="565"/>
      <c r="C71" s="578"/>
      <c r="D71" s="340">
        <v>13440</v>
      </c>
      <c r="E71" s="338"/>
      <c r="F71" s="338"/>
      <c r="G71" s="338"/>
      <c r="H71" s="339"/>
    </row>
    <row r="72" spans="1:8" ht="37.5" customHeight="1" x14ac:dyDescent="0.2">
      <c r="A72" s="396" t="s">
        <v>46</v>
      </c>
      <c r="B72" s="565"/>
      <c r="C72" s="578"/>
      <c r="D72" s="340">
        <v>15360</v>
      </c>
      <c r="E72" s="338"/>
      <c r="F72" s="338"/>
      <c r="G72" s="338"/>
      <c r="H72" s="339"/>
    </row>
    <row r="73" spans="1:8" ht="37.5" customHeight="1" x14ac:dyDescent="0.2">
      <c r="A73" s="396" t="s">
        <v>47</v>
      </c>
      <c r="B73" s="565"/>
      <c r="C73" s="578"/>
      <c r="D73" s="340">
        <v>17280</v>
      </c>
      <c r="E73" s="338"/>
      <c r="F73" s="338"/>
      <c r="G73" s="338"/>
      <c r="H73" s="339"/>
    </row>
    <row r="74" spans="1:8" ht="37.5" customHeight="1" x14ac:dyDescent="0.2">
      <c r="A74" s="396" t="s">
        <v>48</v>
      </c>
      <c r="B74" s="565"/>
      <c r="C74" s="578"/>
      <c r="D74" s="340">
        <v>19200</v>
      </c>
      <c r="E74" s="338"/>
      <c r="F74" s="338"/>
      <c r="G74" s="338"/>
      <c r="H74" s="339"/>
    </row>
    <row r="75" spans="1:8" ht="37.5" customHeight="1" x14ac:dyDescent="0.2">
      <c r="A75" s="396" t="s">
        <v>49</v>
      </c>
      <c r="B75" s="565"/>
      <c r="C75" s="578"/>
      <c r="D75" s="340">
        <v>21120</v>
      </c>
      <c r="E75" s="338"/>
      <c r="F75" s="338"/>
      <c r="G75" s="338"/>
      <c r="H75" s="339"/>
    </row>
    <row r="76" spans="1:8" ht="37.5" customHeight="1" x14ac:dyDescent="0.2">
      <c r="A76" s="396" t="s">
        <v>50</v>
      </c>
      <c r="B76" s="565"/>
      <c r="C76" s="578"/>
      <c r="D76" s="340">
        <v>23040</v>
      </c>
      <c r="E76" s="338"/>
      <c r="F76" s="338"/>
      <c r="G76" s="338"/>
      <c r="H76" s="339"/>
    </row>
    <row r="77" spans="1:8" ht="37.5" customHeight="1" x14ac:dyDescent="0.2">
      <c r="A77" s="396" t="s">
        <v>51</v>
      </c>
      <c r="B77" s="565"/>
      <c r="C77" s="578"/>
      <c r="D77" s="340">
        <v>24960</v>
      </c>
      <c r="E77" s="338"/>
      <c r="F77" s="338"/>
      <c r="G77" s="338"/>
      <c r="H77" s="339"/>
    </row>
    <row r="78" spans="1:8" ht="37.5" customHeight="1" x14ac:dyDescent="0.2">
      <c r="A78" s="396" t="s">
        <v>52</v>
      </c>
      <c r="B78" s="565"/>
      <c r="C78" s="578"/>
      <c r="D78" s="340">
        <v>26880</v>
      </c>
      <c r="E78" s="338"/>
      <c r="F78" s="338"/>
      <c r="G78" s="338"/>
      <c r="H78" s="339"/>
    </row>
    <row r="79" spans="1:8" ht="37.5" customHeight="1" x14ac:dyDescent="0.2">
      <c r="A79" s="396" t="s">
        <v>53</v>
      </c>
      <c r="B79" s="565"/>
      <c r="C79" s="578"/>
      <c r="D79" s="340">
        <v>28800</v>
      </c>
      <c r="E79" s="338"/>
      <c r="F79" s="338"/>
      <c r="G79" s="338"/>
      <c r="H79" s="339"/>
    </row>
    <row r="80" spans="1:8" ht="37.5" customHeight="1" x14ac:dyDescent="0.2">
      <c r="A80" s="396" t="s">
        <v>54</v>
      </c>
      <c r="B80" s="565"/>
      <c r="C80" s="578"/>
      <c r="D80" s="340">
        <v>30720</v>
      </c>
      <c r="E80" s="338"/>
      <c r="F80" s="338"/>
      <c r="G80" s="338"/>
      <c r="H80" s="339"/>
    </row>
    <row r="81" spans="1:8" ht="37.5" customHeight="1" x14ac:dyDescent="0.2">
      <c r="A81" s="396" t="s">
        <v>55</v>
      </c>
      <c r="B81" s="565"/>
      <c r="C81" s="578"/>
      <c r="D81" s="340">
        <v>32640</v>
      </c>
      <c r="E81" s="338"/>
      <c r="F81" s="338"/>
      <c r="G81" s="338"/>
      <c r="H81" s="339"/>
    </row>
    <row r="82" spans="1:8" ht="37.5" customHeight="1" x14ac:dyDescent="0.2">
      <c r="A82" s="396" t="s">
        <v>56</v>
      </c>
      <c r="B82" s="565"/>
      <c r="C82" s="578"/>
      <c r="D82" s="340">
        <v>34560</v>
      </c>
      <c r="E82" s="338"/>
      <c r="F82" s="338"/>
      <c r="G82" s="338"/>
      <c r="H82" s="339"/>
    </row>
    <row r="83" spans="1:8" ht="37.5" customHeight="1" x14ac:dyDescent="0.2">
      <c r="A83" s="396" t="s">
        <v>57</v>
      </c>
      <c r="B83" s="565"/>
      <c r="C83" s="578"/>
      <c r="D83" s="340">
        <v>36480</v>
      </c>
      <c r="E83" s="338"/>
      <c r="F83" s="338"/>
      <c r="G83" s="338"/>
      <c r="H83" s="339"/>
    </row>
    <row r="84" spans="1:8" ht="37.5" customHeight="1" x14ac:dyDescent="0.2">
      <c r="A84" s="396" t="s">
        <v>58</v>
      </c>
      <c r="B84" s="565"/>
      <c r="C84" s="578"/>
      <c r="D84" s="340">
        <v>38400</v>
      </c>
      <c r="E84" s="338"/>
      <c r="F84" s="338"/>
      <c r="G84" s="338"/>
      <c r="H84" s="339"/>
    </row>
    <row r="85" spans="1:8" ht="37.5" customHeight="1" x14ac:dyDescent="0.2">
      <c r="A85" s="396" t="s">
        <v>178</v>
      </c>
      <c r="B85" s="565"/>
      <c r="C85" s="578"/>
      <c r="D85" s="340">
        <v>40320</v>
      </c>
      <c r="E85" s="338"/>
      <c r="F85" s="338"/>
      <c r="G85" s="338"/>
      <c r="H85" s="339"/>
    </row>
    <row r="86" spans="1:8" ht="37.5" customHeight="1" x14ac:dyDescent="0.2">
      <c r="A86" s="396" t="s">
        <v>179</v>
      </c>
      <c r="B86" s="565"/>
      <c r="C86" s="578"/>
      <c r="D86" s="340">
        <v>42240</v>
      </c>
      <c r="E86" s="338"/>
      <c r="F86" s="338"/>
      <c r="G86" s="338"/>
      <c r="H86" s="339"/>
    </row>
    <row r="87" spans="1:8" ht="37.5" customHeight="1" x14ac:dyDescent="0.2">
      <c r="A87" s="396" t="s">
        <v>180</v>
      </c>
      <c r="B87" s="565"/>
      <c r="C87" s="578"/>
      <c r="D87" s="340">
        <v>44160</v>
      </c>
      <c r="E87" s="338"/>
      <c r="F87" s="338"/>
      <c r="G87" s="338"/>
      <c r="H87" s="339"/>
    </row>
    <row r="88" spans="1:8" ht="37.5" customHeight="1" x14ac:dyDescent="0.2">
      <c r="A88" s="396" t="s">
        <v>181</v>
      </c>
      <c r="B88" s="565"/>
      <c r="C88" s="578"/>
      <c r="D88" s="340">
        <v>46080</v>
      </c>
      <c r="E88" s="338"/>
      <c r="F88" s="338"/>
      <c r="G88" s="338"/>
      <c r="H88" s="339"/>
    </row>
    <row r="89" spans="1:8" ht="37.5" customHeight="1" x14ac:dyDescent="0.2">
      <c r="A89" s="396" t="s">
        <v>182</v>
      </c>
      <c r="B89" s="565"/>
      <c r="C89" s="578"/>
      <c r="D89" s="340">
        <v>48000</v>
      </c>
      <c r="E89" s="338"/>
      <c r="F89" s="338"/>
      <c r="G89" s="338"/>
      <c r="H89" s="339"/>
    </row>
    <row r="90" spans="1:8" ht="37.5" customHeight="1" x14ac:dyDescent="0.2">
      <c r="A90" s="396" t="s">
        <v>183</v>
      </c>
      <c r="B90" s="565"/>
      <c r="C90" s="578"/>
      <c r="D90" s="340">
        <v>49920</v>
      </c>
      <c r="E90" s="338"/>
      <c r="F90" s="338"/>
      <c r="G90" s="338"/>
      <c r="H90" s="339"/>
    </row>
    <row r="91" spans="1:8" ht="37.5" customHeight="1" x14ac:dyDescent="0.2">
      <c r="A91" s="396" t="s">
        <v>184</v>
      </c>
      <c r="B91" s="565"/>
      <c r="C91" s="578"/>
      <c r="D91" s="340">
        <v>51840</v>
      </c>
      <c r="E91" s="338"/>
      <c r="F91" s="338"/>
      <c r="G91" s="338"/>
      <c r="H91" s="339"/>
    </row>
    <row r="92" spans="1:8" ht="37.5" customHeight="1" x14ac:dyDescent="0.2">
      <c r="A92" s="396" t="s">
        <v>185</v>
      </c>
      <c r="B92" s="565"/>
      <c r="C92" s="578"/>
      <c r="D92" s="340">
        <v>53760</v>
      </c>
      <c r="E92" s="338"/>
      <c r="F92" s="338"/>
      <c r="G92" s="338"/>
      <c r="H92" s="339"/>
    </row>
    <row r="93" spans="1:8" ht="37.5" customHeight="1" x14ac:dyDescent="0.2">
      <c r="A93" s="396" t="s">
        <v>186</v>
      </c>
      <c r="B93" s="565"/>
      <c r="C93" s="578"/>
      <c r="D93" s="340">
        <v>55680</v>
      </c>
      <c r="E93" s="338"/>
      <c r="F93" s="338"/>
      <c r="G93" s="338"/>
      <c r="H93" s="339"/>
    </row>
    <row r="94" spans="1:8" ht="37.5" customHeight="1" x14ac:dyDescent="0.2">
      <c r="A94" s="396" t="s">
        <v>187</v>
      </c>
      <c r="B94" s="565"/>
      <c r="C94" s="578"/>
      <c r="D94" s="340">
        <v>57600</v>
      </c>
      <c r="E94" s="338"/>
      <c r="F94" s="338"/>
      <c r="G94" s="338"/>
      <c r="H94" s="339"/>
    </row>
    <row r="95" spans="1:8" ht="37.5" customHeight="1" x14ac:dyDescent="0.2">
      <c r="A95" s="396" t="s">
        <v>188</v>
      </c>
      <c r="B95" s="565"/>
      <c r="C95" s="578"/>
      <c r="D95" s="340">
        <v>59520</v>
      </c>
      <c r="E95" s="338"/>
      <c r="F95" s="338"/>
      <c r="G95" s="338"/>
      <c r="H95" s="339"/>
    </row>
    <row r="96" spans="1:8" ht="37.5" customHeight="1" x14ac:dyDescent="0.2">
      <c r="A96" s="396" t="s">
        <v>189</v>
      </c>
      <c r="B96" s="565"/>
      <c r="C96" s="578"/>
      <c r="D96" s="340">
        <v>61440</v>
      </c>
      <c r="E96" s="338"/>
      <c r="F96" s="338"/>
      <c r="G96" s="338"/>
      <c r="H96" s="339"/>
    </row>
    <row r="97" spans="1:8" ht="37.5" customHeight="1" x14ac:dyDescent="0.2">
      <c r="A97" s="396" t="s">
        <v>190</v>
      </c>
      <c r="B97" s="565"/>
      <c r="C97" s="578"/>
      <c r="D97" s="340">
        <v>63360</v>
      </c>
      <c r="E97" s="338"/>
      <c r="F97" s="338"/>
      <c r="G97" s="338"/>
      <c r="H97" s="339"/>
    </row>
    <row r="98" spans="1:8" ht="37.5" customHeight="1" x14ac:dyDescent="0.2">
      <c r="A98" s="396" t="s">
        <v>191</v>
      </c>
      <c r="B98" s="565"/>
      <c r="C98" s="578"/>
      <c r="D98" s="340">
        <v>65280</v>
      </c>
      <c r="E98" s="338"/>
      <c r="F98" s="338"/>
      <c r="G98" s="338"/>
      <c r="H98" s="339"/>
    </row>
    <row r="99" spans="1:8" ht="37.5" customHeight="1" x14ac:dyDescent="0.2">
      <c r="A99" s="396" t="s">
        <v>192</v>
      </c>
      <c r="B99" s="565"/>
      <c r="C99" s="578"/>
      <c r="D99" s="340">
        <v>67200</v>
      </c>
      <c r="E99" s="338"/>
      <c r="F99" s="338"/>
      <c r="G99" s="338"/>
      <c r="H99" s="339"/>
    </row>
    <row r="100" spans="1:8" ht="37.5" customHeight="1" x14ac:dyDescent="0.2">
      <c r="A100" s="396" t="s">
        <v>229</v>
      </c>
      <c r="B100" s="565"/>
      <c r="C100" s="578"/>
      <c r="D100" s="340">
        <v>69120</v>
      </c>
      <c r="E100" s="338"/>
      <c r="F100" s="338"/>
      <c r="G100" s="338"/>
      <c r="H100" s="339"/>
    </row>
    <row r="101" spans="1:8" ht="37.5" customHeight="1" x14ac:dyDescent="0.2">
      <c r="A101" s="396" t="s">
        <v>230</v>
      </c>
      <c r="B101" s="565"/>
      <c r="C101" s="578"/>
      <c r="D101" s="340">
        <v>71040</v>
      </c>
      <c r="E101" s="338"/>
      <c r="F101" s="338"/>
      <c r="G101" s="338"/>
      <c r="H101" s="339"/>
    </row>
    <row r="102" spans="1:8" ht="37.5" customHeight="1" x14ac:dyDescent="0.2">
      <c r="A102" s="396" t="s">
        <v>231</v>
      </c>
      <c r="B102" s="565"/>
      <c r="C102" s="578"/>
      <c r="D102" s="340">
        <v>72960</v>
      </c>
      <c r="E102" s="338"/>
      <c r="F102" s="338"/>
      <c r="G102" s="338"/>
      <c r="H102" s="339"/>
    </row>
    <row r="103" spans="1:8" ht="37.5" customHeight="1" x14ac:dyDescent="0.2">
      <c r="A103" s="396" t="s">
        <v>232</v>
      </c>
      <c r="B103" s="565"/>
      <c r="C103" s="578"/>
      <c r="D103" s="340">
        <v>74880</v>
      </c>
      <c r="E103" s="338"/>
      <c r="F103" s="338"/>
      <c r="G103" s="338"/>
      <c r="H103" s="339"/>
    </row>
    <row r="104" spans="1:8" ht="37.5" customHeight="1" x14ac:dyDescent="0.2">
      <c r="A104" s="396" t="s">
        <v>233</v>
      </c>
      <c r="B104" s="565"/>
      <c r="C104" s="578"/>
      <c r="D104" s="340">
        <v>76800</v>
      </c>
      <c r="E104" s="338"/>
      <c r="F104" s="338"/>
      <c r="G104" s="338"/>
      <c r="H104" s="339"/>
    </row>
    <row r="105" spans="1:8" ht="37.5" customHeight="1" x14ac:dyDescent="0.2">
      <c r="A105" s="396" t="s">
        <v>355</v>
      </c>
      <c r="B105" s="565"/>
      <c r="C105" s="578"/>
      <c r="D105" s="340">
        <v>78720</v>
      </c>
      <c r="E105" s="338"/>
      <c r="F105" s="338"/>
      <c r="G105" s="338"/>
      <c r="H105" s="339"/>
    </row>
    <row r="106" spans="1:8" ht="37.5" customHeight="1" x14ac:dyDescent="0.2">
      <c r="A106" s="396" t="s">
        <v>356</v>
      </c>
      <c r="B106" s="565"/>
      <c r="C106" s="578"/>
      <c r="D106" s="340">
        <v>80640</v>
      </c>
      <c r="E106" s="338"/>
      <c r="F106" s="338"/>
      <c r="G106" s="338"/>
      <c r="H106" s="339"/>
    </row>
    <row r="107" spans="1:8" ht="37.5" customHeight="1" x14ac:dyDescent="0.2">
      <c r="A107" s="396" t="s">
        <v>357</v>
      </c>
      <c r="B107" s="565"/>
      <c r="C107" s="578"/>
      <c r="D107" s="340">
        <v>82560</v>
      </c>
      <c r="E107" s="338"/>
      <c r="F107" s="338"/>
      <c r="G107" s="338"/>
      <c r="H107" s="339"/>
    </row>
    <row r="108" spans="1:8" ht="37.5" customHeight="1" x14ac:dyDescent="0.2">
      <c r="A108" s="396" t="s">
        <v>358</v>
      </c>
      <c r="B108" s="565"/>
      <c r="C108" s="578"/>
      <c r="D108" s="340">
        <v>84480</v>
      </c>
      <c r="E108" s="338"/>
      <c r="F108" s="338"/>
      <c r="G108" s="338"/>
      <c r="H108" s="339"/>
    </row>
    <row r="109" spans="1:8" ht="37.5" customHeight="1" x14ac:dyDescent="0.2">
      <c r="A109" s="396" t="s">
        <v>359</v>
      </c>
      <c r="B109" s="565"/>
      <c r="C109" s="578"/>
      <c r="D109" s="340">
        <v>86400</v>
      </c>
      <c r="E109" s="338"/>
      <c r="F109" s="338"/>
      <c r="G109" s="338"/>
      <c r="H109" s="339"/>
    </row>
    <row r="110" spans="1:8" ht="37.5" customHeight="1" x14ac:dyDescent="0.2">
      <c r="A110" s="396" t="s">
        <v>360</v>
      </c>
      <c r="B110" s="565"/>
      <c r="C110" s="578"/>
      <c r="D110" s="340">
        <v>88320</v>
      </c>
      <c r="E110" s="338"/>
      <c r="F110" s="338"/>
      <c r="G110" s="338"/>
      <c r="H110" s="339"/>
    </row>
    <row r="111" spans="1:8" ht="37.5" customHeight="1" x14ac:dyDescent="0.2">
      <c r="A111" s="396" t="s">
        <v>361</v>
      </c>
      <c r="B111" s="565"/>
      <c r="C111" s="578"/>
      <c r="D111" s="340">
        <v>90240</v>
      </c>
      <c r="E111" s="338"/>
      <c r="F111" s="338"/>
      <c r="G111" s="338"/>
      <c r="H111" s="339"/>
    </row>
    <row r="112" spans="1:8" ht="37.5" customHeight="1" x14ac:dyDescent="0.2">
      <c r="A112" s="396" t="s">
        <v>362</v>
      </c>
      <c r="B112" s="565"/>
      <c r="C112" s="578"/>
      <c r="D112" s="340">
        <v>92160</v>
      </c>
      <c r="E112" s="338"/>
      <c r="F112" s="338"/>
      <c r="G112" s="338"/>
      <c r="H112" s="339"/>
    </row>
    <row r="113" spans="1:8" ht="37.5" customHeight="1" x14ac:dyDescent="0.2">
      <c r="A113" s="396" t="s">
        <v>363</v>
      </c>
      <c r="B113" s="565"/>
      <c r="C113" s="578"/>
      <c r="D113" s="340">
        <v>94080</v>
      </c>
      <c r="E113" s="338"/>
      <c r="F113" s="338"/>
      <c r="G113" s="338"/>
      <c r="H113" s="339"/>
    </row>
    <row r="114" spans="1:8" ht="37.5" customHeight="1" x14ac:dyDescent="0.2">
      <c r="A114" s="396" t="s">
        <v>364</v>
      </c>
      <c r="B114" s="565"/>
      <c r="C114" s="578"/>
      <c r="D114" s="340">
        <v>96000</v>
      </c>
      <c r="E114" s="338"/>
      <c r="F114" s="338"/>
      <c r="G114" s="338"/>
      <c r="H114" s="339"/>
    </row>
    <row r="115" spans="1:8" ht="37.5" customHeight="1" x14ac:dyDescent="0.2">
      <c r="A115" s="396" t="s">
        <v>365</v>
      </c>
      <c r="B115" s="565"/>
      <c r="C115" s="578"/>
      <c r="D115" s="340">
        <v>97920</v>
      </c>
      <c r="E115" s="338"/>
      <c r="F115" s="338"/>
      <c r="G115" s="338"/>
      <c r="H115" s="339"/>
    </row>
    <row r="116" spans="1:8" ht="37.5" customHeight="1" x14ac:dyDescent="0.2">
      <c r="A116" s="396" t="s">
        <v>366</v>
      </c>
      <c r="B116" s="565"/>
      <c r="C116" s="578"/>
      <c r="D116" s="340">
        <v>99840</v>
      </c>
      <c r="E116" s="338"/>
      <c r="F116" s="338"/>
      <c r="G116" s="338"/>
      <c r="H116" s="339"/>
    </row>
    <row r="117" spans="1:8" ht="37.5" customHeight="1" x14ac:dyDescent="0.2">
      <c r="A117" s="396" t="s">
        <v>367</v>
      </c>
      <c r="B117" s="565"/>
      <c r="C117" s="578"/>
      <c r="D117" s="340">
        <v>101760</v>
      </c>
      <c r="E117" s="338"/>
      <c r="F117" s="338"/>
      <c r="G117" s="338"/>
      <c r="H117" s="339"/>
    </row>
    <row r="118" spans="1:8" ht="37.5" customHeight="1" x14ac:dyDescent="0.2">
      <c r="A118" s="396" t="s">
        <v>368</v>
      </c>
      <c r="B118" s="565"/>
      <c r="C118" s="578"/>
      <c r="D118" s="340">
        <v>103680</v>
      </c>
      <c r="E118" s="338"/>
      <c r="F118" s="338"/>
      <c r="G118" s="338"/>
      <c r="H118" s="339"/>
    </row>
    <row r="119" spans="1:8" ht="37.5" customHeight="1" x14ac:dyDescent="0.2">
      <c r="A119" s="396" t="s">
        <v>369</v>
      </c>
      <c r="B119" s="565"/>
      <c r="C119" s="578"/>
      <c r="D119" s="340">
        <v>105600</v>
      </c>
      <c r="E119" s="338"/>
      <c r="F119" s="338"/>
      <c r="G119" s="338"/>
      <c r="H119" s="339"/>
    </row>
    <row r="120" spans="1:8" ht="37.5" customHeight="1" x14ac:dyDescent="0.2">
      <c r="A120" s="396" t="s">
        <v>370</v>
      </c>
      <c r="B120" s="565"/>
      <c r="C120" s="578"/>
      <c r="D120" s="340">
        <v>107520</v>
      </c>
      <c r="E120" s="338"/>
      <c r="F120" s="338"/>
      <c r="G120" s="338"/>
      <c r="H120" s="339"/>
    </row>
    <row r="121" spans="1:8" ht="37.5" customHeight="1" x14ac:dyDescent="0.2">
      <c r="A121" s="396" t="s">
        <v>371</v>
      </c>
      <c r="B121" s="565"/>
      <c r="C121" s="578"/>
      <c r="D121" s="340">
        <v>109440</v>
      </c>
      <c r="E121" s="338"/>
      <c r="F121" s="338"/>
      <c r="G121" s="338"/>
      <c r="H121" s="339"/>
    </row>
    <row r="122" spans="1:8" ht="37.5" customHeight="1" x14ac:dyDescent="0.2">
      <c r="A122" s="396" t="s">
        <v>372</v>
      </c>
      <c r="B122" s="565"/>
      <c r="C122" s="578"/>
      <c r="D122" s="340">
        <v>111360</v>
      </c>
      <c r="E122" s="338"/>
      <c r="F122" s="338"/>
      <c r="G122" s="338"/>
      <c r="H122" s="339"/>
    </row>
    <row r="123" spans="1:8" ht="37.5" customHeight="1" x14ac:dyDescent="0.2">
      <c r="A123" s="396" t="s">
        <v>373</v>
      </c>
      <c r="B123" s="565"/>
      <c r="C123" s="578"/>
      <c r="D123" s="340">
        <v>113280</v>
      </c>
      <c r="E123" s="338"/>
      <c r="F123" s="338"/>
      <c r="G123" s="338"/>
      <c r="H123" s="339"/>
    </row>
    <row r="124" spans="1:8" ht="37.5" customHeight="1" thickBot="1" x14ac:dyDescent="0.25">
      <c r="A124" s="396" t="s">
        <v>374</v>
      </c>
      <c r="B124" s="565"/>
      <c r="C124" s="579"/>
      <c r="D124" s="340">
        <v>115200</v>
      </c>
      <c r="E124" s="338"/>
      <c r="F124" s="338"/>
      <c r="G124" s="338"/>
      <c r="H124" s="339"/>
    </row>
    <row r="125" spans="1:8" ht="50.1" customHeight="1" thickBot="1" x14ac:dyDescent="0.25">
      <c r="A125" s="386" t="s">
        <v>59</v>
      </c>
      <c r="B125" s="387"/>
      <c r="C125" s="387"/>
      <c r="D125" s="398" t="str">
        <f>"от "&amp;MIN(D126:D135)&amp;" до "&amp;MAX(D126:D135)</f>
        <v>от 360 до 8640</v>
      </c>
      <c r="E125" s="399"/>
      <c r="F125" s="399"/>
      <c r="G125" s="399"/>
      <c r="H125" s="400"/>
    </row>
    <row r="126" spans="1:8" ht="151.5" x14ac:dyDescent="0.2">
      <c r="A126" s="62" t="s">
        <v>60</v>
      </c>
      <c r="B126" s="63" t="s">
        <v>13</v>
      </c>
      <c r="C126" s="64"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401">
        <v>936</v>
      </c>
      <c r="E126" s="401"/>
      <c r="F126" s="401"/>
      <c r="G126" s="401"/>
      <c r="H126" s="402"/>
    </row>
    <row r="127" spans="1:8" ht="37.5" customHeight="1" x14ac:dyDescent="0.2">
      <c r="A127" s="356" t="s">
        <v>61</v>
      </c>
      <c r="B127" s="395"/>
      <c r="C127" s="40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368">
        <v>570</v>
      </c>
      <c r="E127" s="368"/>
      <c r="F127" s="368"/>
      <c r="G127" s="368"/>
      <c r="H127" s="369"/>
    </row>
    <row r="128" spans="1:8" ht="37.5" customHeight="1" x14ac:dyDescent="0.2">
      <c r="A128" s="356" t="s">
        <v>62</v>
      </c>
      <c r="B128" s="395"/>
      <c r="C128" s="404"/>
      <c r="D128" s="368">
        <v>8640</v>
      </c>
      <c r="E128" s="368"/>
      <c r="F128" s="368"/>
      <c r="G128" s="368"/>
      <c r="H128" s="369"/>
    </row>
    <row r="129" spans="1:8" ht="37.5" customHeight="1" x14ac:dyDescent="0.2">
      <c r="A129" s="356" t="s">
        <v>63</v>
      </c>
      <c r="B129" s="395"/>
      <c r="C129" s="404"/>
      <c r="D129" s="368">
        <v>1728</v>
      </c>
      <c r="E129" s="368"/>
      <c r="F129" s="368"/>
      <c r="G129" s="368"/>
      <c r="H129" s="369"/>
    </row>
    <row r="130" spans="1:8" ht="37.5" customHeight="1" x14ac:dyDescent="0.2">
      <c r="A130" s="335" t="s">
        <v>64</v>
      </c>
      <c r="B130" s="336"/>
      <c r="C130" s="404"/>
      <c r="D130" s="368">
        <v>5184</v>
      </c>
      <c r="E130" s="368"/>
      <c r="F130" s="368"/>
      <c r="G130" s="368"/>
      <c r="H130" s="369"/>
    </row>
    <row r="131" spans="1:8" ht="37.5" customHeight="1" x14ac:dyDescent="0.2">
      <c r="A131" s="356" t="s">
        <v>65</v>
      </c>
      <c r="B131" s="395"/>
      <c r="C131" s="404"/>
      <c r="D131" s="368">
        <v>360</v>
      </c>
      <c r="E131" s="368"/>
      <c r="F131" s="368"/>
      <c r="G131" s="368"/>
      <c r="H131" s="369"/>
    </row>
    <row r="132" spans="1:8" ht="37.5" customHeight="1" x14ac:dyDescent="0.2">
      <c r="A132" s="356" t="s">
        <v>66</v>
      </c>
      <c r="B132" s="395"/>
      <c r="C132" s="404"/>
      <c r="D132" s="368">
        <v>360</v>
      </c>
      <c r="E132" s="368"/>
      <c r="F132" s="368"/>
      <c r="G132" s="368"/>
      <c r="H132" s="369"/>
    </row>
    <row r="133" spans="1:8" ht="37.5" customHeight="1" x14ac:dyDescent="0.2">
      <c r="A133" s="356" t="s">
        <v>67</v>
      </c>
      <c r="B133" s="395"/>
      <c r="C133" s="404"/>
      <c r="D133" s="368">
        <v>720</v>
      </c>
      <c r="E133" s="368"/>
      <c r="F133" s="368"/>
      <c r="G133" s="368"/>
      <c r="H133" s="369"/>
    </row>
    <row r="134" spans="1:8" ht="37.5" customHeight="1" x14ac:dyDescent="0.2">
      <c r="A134" s="356" t="s">
        <v>68</v>
      </c>
      <c r="B134" s="395"/>
      <c r="C134" s="404"/>
      <c r="D134" s="368">
        <v>1094.3999999999999</v>
      </c>
      <c r="E134" s="368"/>
      <c r="F134" s="368"/>
      <c r="G134" s="368"/>
      <c r="H134" s="369"/>
    </row>
    <row r="135" spans="1:8" ht="37.5" customHeight="1" thickBot="1" x14ac:dyDescent="0.25">
      <c r="A135" s="406" t="s">
        <v>69</v>
      </c>
      <c r="B135" s="407"/>
      <c r="C135" s="405"/>
      <c r="D135" s="393">
        <v>6120</v>
      </c>
      <c r="E135" s="393"/>
      <c r="F135" s="393"/>
      <c r="G135" s="393"/>
      <c r="H135" s="394"/>
    </row>
    <row r="136" spans="1:8" s="16" customFormat="1" ht="117.75" customHeight="1" thickBot="1" x14ac:dyDescent="0.25">
      <c r="A136" s="501" t="s">
        <v>71</v>
      </c>
      <c r="B136" s="502"/>
      <c r="C13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354">
        <v>30</v>
      </c>
      <c r="E136" s="354"/>
      <c r="F136" s="354"/>
      <c r="G136" s="354"/>
      <c r="H136" s="355"/>
    </row>
    <row r="137" spans="1:8" ht="50.1" customHeight="1" thickBot="1" x14ac:dyDescent="0.25">
      <c r="A137" s="341" t="s">
        <v>72</v>
      </c>
      <c r="B137" s="342"/>
      <c r="C137" s="21"/>
      <c r="D137" s="343" t="e">
        <f>"от "&amp;MIN(D139,D159:H160,#REF!,D161:H175)&amp;" до "&amp;MAX(D139,D159:H160,#REF!,D161:H175)</f>
        <v>#REF!</v>
      </c>
      <c r="E137" s="343"/>
      <c r="F137" s="343"/>
      <c r="G137" s="343"/>
      <c r="H137" s="344"/>
    </row>
    <row r="138" spans="1:8" ht="21.75" thickBot="1" x14ac:dyDescent="0.25">
      <c r="A138" s="497"/>
      <c r="B138" s="498"/>
      <c r="C138" s="60"/>
      <c r="D138" s="499"/>
      <c r="E138" s="499"/>
      <c r="F138" s="499"/>
      <c r="G138" s="499"/>
      <c r="H138" s="500"/>
    </row>
    <row r="139" spans="1:8" ht="72.75" customHeight="1" thickBot="1" x14ac:dyDescent="0.25">
      <c r="A139" s="374" t="s">
        <v>73</v>
      </c>
      <c r="B139" s="375"/>
      <c r="C13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379">
        <v>7200</v>
      </c>
      <c r="E139" s="379"/>
      <c r="F139" s="379"/>
      <c r="G139" s="379"/>
      <c r="H139" s="380"/>
    </row>
    <row r="140" spans="1:8" ht="72.75" customHeight="1" thickBot="1" x14ac:dyDescent="0.25">
      <c r="A140" s="381" t="s">
        <v>74</v>
      </c>
      <c r="B140" s="382"/>
      <c r="C140" s="377"/>
      <c r="D140" s="383" t="s">
        <v>75</v>
      </c>
      <c r="E140" s="384"/>
      <c r="F140" s="384"/>
      <c r="G140" s="384"/>
      <c r="H140" s="385"/>
    </row>
    <row r="141" spans="1:8" ht="72.75" customHeight="1" x14ac:dyDescent="0.2">
      <c r="A141" s="363" t="s">
        <v>76</v>
      </c>
      <c r="B141" s="364"/>
      <c r="C141" s="377"/>
      <c r="D141" s="368">
        <f>D139/4</f>
        <v>1800</v>
      </c>
      <c r="E141" s="368"/>
      <c r="F141" s="368"/>
      <c r="G141" s="368"/>
      <c r="H141" s="369"/>
    </row>
    <row r="142" spans="1:8" ht="72.75" customHeight="1" x14ac:dyDescent="0.2">
      <c r="A142" s="363" t="s">
        <v>77</v>
      </c>
      <c r="B142" s="364"/>
      <c r="C142" s="377"/>
      <c r="D142" s="368">
        <f>D139/5</f>
        <v>1440</v>
      </c>
      <c r="E142" s="368"/>
      <c r="F142" s="368"/>
      <c r="G142" s="368"/>
      <c r="H142" s="369"/>
    </row>
    <row r="143" spans="1:8" ht="72.75" customHeight="1" x14ac:dyDescent="0.2">
      <c r="A143" s="363" t="s">
        <v>78</v>
      </c>
      <c r="B143" s="364"/>
      <c r="C143" s="377"/>
      <c r="D143" s="368">
        <f>D139/6</f>
        <v>1200</v>
      </c>
      <c r="E143" s="368"/>
      <c r="F143" s="368"/>
      <c r="G143" s="368"/>
      <c r="H143" s="369"/>
    </row>
    <row r="144" spans="1:8" ht="72.75" customHeight="1" x14ac:dyDescent="0.2">
      <c r="A144" s="363" t="s">
        <v>79</v>
      </c>
      <c r="B144" s="364"/>
      <c r="C144" s="377"/>
      <c r="D144" s="368">
        <f>D139/7</f>
        <v>1028.5714285714287</v>
      </c>
      <c r="E144" s="368"/>
      <c r="F144" s="368"/>
      <c r="G144" s="368"/>
      <c r="H144" s="369"/>
    </row>
    <row r="145" spans="1:8" ht="72.75" customHeight="1" x14ac:dyDescent="0.2">
      <c r="A145" s="363" t="s">
        <v>80</v>
      </c>
      <c r="B145" s="364"/>
      <c r="C145" s="377"/>
      <c r="D145" s="368">
        <f>D139/8</f>
        <v>900</v>
      </c>
      <c r="E145" s="368"/>
      <c r="F145" s="368"/>
      <c r="G145" s="368"/>
      <c r="H145" s="369"/>
    </row>
    <row r="146" spans="1:8" ht="72.75" customHeight="1" x14ac:dyDescent="0.2">
      <c r="A146" s="363" t="s">
        <v>81</v>
      </c>
      <c r="B146" s="364"/>
      <c r="C146" s="377"/>
      <c r="D146" s="368">
        <f>D139/9</f>
        <v>800</v>
      </c>
      <c r="E146" s="368"/>
      <c r="F146" s="368"/>
      <c r="G146" s="368"/>
      <c r="H146" s="369"/>
    </row>
    <row r="147" spans="1:8" ht="72.75" customHeight="1" x14ac:dyDescent="0.2">
      <c r="A147" s="363" t="s">
        <v>82</v>
      </c>
      <c r="B147" s="364"/>
      <c r="C147" s="377"/>
      <c r="D147" s="368">
        <f>D139/10</f>
        <v>720</v>
      </c>
      <c r="E147" s="368"/>
      <c r="F147" s="368"/>
      <c r="G147" s="368"/>
      <c r="H147" s="369"/>
    </row>
    <row r="148" spans="1:8" ht="72.75" customHeight="1" thickBot="1" x14ac:dyDescent="0.25">
      <c r="A148" s="374" t="s">
        <v>83</v>
      </c>
      <c r="B148" s="375"/>
      <c r="C148" s="377"/>
      <c r="D148" s="379">
        <v>10800</v>
      </c>
      <c r="E148" s="379"/>
      <c r="F148" s="379"/>
      <c r="G148" s="379"/>
      <c r="H148" s="380"/>
    </row>
    <row r="149" spans="1:8" ht="72.75" customHeight="1" thickBot="1" x14ac:dyDescent="0.25">
      <c r="A149" s="381" t="s">
        <v>74</v>
      </c>
      <c r="B149" s="382"/>
      <c r="C149" s="377"/>
      <c r="D149" s="383" t="s">
        <v>75</v>
      </c>
      <c r="E149" s="384"/>
      <c r="F149" s="384"/>
      <c r="G149" s="384"/>
      <c r="H149" s="385"/>
    </row>
    <row r="150" spans="1:8" ht="72.75" customHeight="1" x14ac:dyDescent="0.2">
      <c r="A150" s="363" t="s">
        <v>76</v>
      </c>
      <c r="B150" s="364"/>
      <c r="C150" s="377"/>
      <c r="D150" s="368">
        <v>2700</v>
      </c>
      <c r="E150" s="368"/>
      <c r="F150" s="368"/>
      <c r="G150" s="368"/>
      <c r="H150" s="369"/>
    </row>
    <row r="151" spans="1:8" ht="72.75" customHeight="1" x14ac:dyDescent="0.2">
      <c r="A151" s="363" t="s">
        <v>77</v>
      </c>
      <c r="B151" s="364"/>
      <c r="C151" s="377"/>
      <c r="D151" s="368">
        <v>2160</v>
      </c>
      <c r="E151" s="368"/>
      <c r="F151" s="368"/>
      <c r="G151" s="368"/>
      <c r="H151" s="369"/>
    </row>
    <row r="152" spans="1:8" ht="72.75" customHeight="1" x14ac:dyDescent="0.2">
      <c r="A152" s="363" t="s">
        <v>78</v>
      </c>
      <c r="B152" s="364"/>
      <c r="C152" s="377"/>
      <c r="D152" s="368">
        <v>1800</v>
      </c>
      <c r="E152" s="368"/>
      <c r="F152" s="368"/>
      <c r="G152" s="368"/>
      <c r="H152" s="369"/>
    </row>
    <row r="153" spans="1:8" ht="72.75" customHeight="1" x14ac:dyDescent="0.2">
      <c r="A153" s="363" t="s">
        <v>79</v>
      </c>
      <c r="B153" s="364"/>
      <c r="C153" s="377"/>
      <c r="D153" s="368">
        <v>1542.8571428571429</v>
      </c>
      <c r="E153" s="368"/>
      <c r="F153" s="368"/>
      <c r="G153" s="368"/>
      <c r="H153" s="369"/>
    </row>
    <row r="154" spans="1:8" ht="72.75" customHeight="1" x14ac:dyDescent="0.2">
      <c r="A154" s="363" t="s">
        <v>80</v>
      </c>
      <c r="B154" s="364"/>
      <c r="C154" s="377"/>
      <c r="D154" s="368">
        <v>1350</v>
      </c>
      <c r="E154" s="368"/>
      <c r="F154" s="368"/>
      <c r="G154" s="368"/>
      <c r="H154" s="369"/>
    </row>
    <row r="155" spans="1:8" ht="72.75" customHeight="1" x14ac:dyDescent="0.2">
      <c r="A155" s="363" t="s">
        <v>81</v>
      </c>
      <c r="B155" s="364"/>
      <c r="C155" s="377"/>
      <c r="D155" s="368">
        <v>1200</v>
      </c>
      <c r="E155" s="368"/>
      <c r="F155" s="368"/>
      <c r="G155" s="368"/>
      <c r="H155" s="369"/>
    </row>
    <row r="156" spans="1:8" ht="72.75" customHeight="1" thickBot="1" x14ac:dyDescent="0.25">
      <c r="A156" s="363" t="s">
        <v>82</v>
      </c>
      <c r="B156" s="364"/>
      <c r="C156" s="378"/>
      <c r="D156" s="368">
        <v>1080</v>
      </c>
      <c r="E156" s="368"/>
      <c r="F156" s="368"/>
      <c r="G156" s="368"/>
      <c r="H156" s="369"/>
    </row>
    <row r="157" spans="1:8" s="16" customFormat="1" ht="62.45" customHeight="1" thickBot="1" x14ac:dyDescent="0.25">
      <c r="A157" s="358" t="s">
        <v>84</v>
      </c>
      <c r="B157" s="359"/>
      <c r="C15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353">
        <v>15960</v>
      </c>
      <c r="E157" s="354"/>
      <c r="F157" s="354"/>
      <c r="G157" s="354"/>
      <c r="H157" s="355"/>
    </row>
    <row r="158" spans="1:8" ht="21.75" thickBot="1" x14ac:dyDescent="0.25">
      <c r="A158" s="497"/>
      <c r="B158" s="498"/>
      <c r="C158" s="56"/>
      <c r="D158" s="499"/>
      <c r="E158" s="499"/>
      <c r="F158" s="499"/>
      <c r="G158" s="499"/>
      <c r="H158" s="500"/>
    </row>
    <row r="159" spans="1:8" ht="50.1" customHeight="1" x14ac:dyDescent="0.2">
      <c r="A159" s="335" t="s">
        <v>85</v>
      </c>
      <c r="B159" s="336"/>
      <c r="C159" s="66" t="str">
        <f>"Интернет-площадка 2gis.ru на основе Cправочника организаций "&amp;$C$2&amp;""</f>
        <v>Интернет-площадка 2gis.ru на основе Cправочника организаций "2ГИС.РЕСПУБЛИКА АЛТАЙ"</v>
      </c>
      <c r="D159" s="360">
        <v>3000</v>
      </c>
      <c r="E159" s="361"/>
      <c r="F159" s="361"/>
      <c r="G159" s="361"/>
      <c r="H159" s="362"/>
    </row>
    <row r="160" spans="1:8" ht="50.1" customHeight="1" x14ac:dyDescent="0.2">
      <c r="A160" s="335" t="s">
        <v>86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367">
        <v>3110.4</v>
      </c>
      <c r="E160" s="351"/>
      <c r="F160" s="351"/>
      <c r="G160" s="351"/>
      <c r="H160" s="352"/>
    </row>
    <row r="161" spans="1:8" ht="50.1" customHeight="1" x14ac:dyDescent="0.2">
      <c r="A161" s="335" t="s">
        <v>87</v>
      </c>
      <c r="B161" s="336"/>
      <c r="C161"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37">
        <v>2592</v>
      </c>
      <c r="E161" s="338"/>
      <c r="F161" s="338"/>
      <c r="G161" s="338"/>
      <c r="H161" s="339"/>
    </row>
    <row r="162" spans="1:8" ht="50.1" customHeight="1" x14ac:dyDescent="0.2">
      <c r="A162" s="335" t="s">
        <v>88</v>
      </c>
      <c r="B162" s="336"/>
      <c r="C162" s="67" t="str">
        <f>"Интернет-площадка 2gis.ru на основе Cправочника организаций "&amp;$C$2&amp;""</f>
        <v>Интернет-площадка 2gis.ru на основе Cправочника организаций "2ГИС.РЕСПУБЛИКА АЛТАЙ"</v>
      </c>
      <c r="D162" s="337">
        <v>3300</v>
      </c>
      <c r="E162" s="338"/>
      <c r="F162" s="338"/>
      <c r="G162" s="338"/>
      <c r="H162" s="339"/>
    </row>
    <row r="163" spans="1:8" ht="50.1" customHeight="1" x14ac:dyDescent="0.2">
      <c r="A163" s="335" t="s">
        <v>89</v>
      </c>
      <c r="B163" s="336"/>
      <c r="C163" s="67" t="str">
        <f>"Интернет-площадка 2gis.ru на основе Cправочника организаций "&amp;$C$2&amp;""</f>
        <v>Интернет-площадка 2gis.ru на основе Cправочника организаций "2ГИС.РЕСПУБЛИКА АЛТАЙ"</v>
      </c>
      <c r="D163" s="337">
        <v>3960</v>
      </c>
      <c r="E163" s="338"/>
      <c r="F163" s="338"/>
      <c r="G163" s="338"/>
      <c r="H163" s="339"/>
    </row>
    <row r="164" spans="1:8" ht="50.1" customHeight="1" x14ac:dyDescent="0.2">
      <c r="A164" s="335" t="s">
        <v>90</v>
      </c>
      <c r="B164" s="336"/>
      <c r="C164"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37">
        <v>1166.3999999999999</v>
      </c>
      <c r="E164" s="338"/>
      <c r="F164" s="338"/>
      <c r="G164" s="338"/>
      <c r="H164" s="339"/>
    </row>
    <row r="165" spans="1:8" ht="50.1" customHeight="1" x14ac:dyDescent="0.2">
      <c r="A165" s="335" t="s">
        <v>91</v>
      </c>
      <c r="B165" s="336"/>
      <c r="C165"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37">
        <v>950.4</v>
      </c>
      <c r="E165" s="338"/>
      <c r="F165" s="338"/>
      <c r="G165" s="338"/>
      <c r="H165" s="339"/>
    </row>
    <row r="166" spans="1:8" ht="50.1" customHeight="1" x14ac:dyDescent="0.2">
      <c r="A166" s="335" t="s">
        <v>92</v>
      </c>
      <c r="B166" s="336"/>
      <c r="C166"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37">
        <v>2808</v>
      </c>
      <c r="E166" s="338"/>
      <c r="F166" s="338"/>
      <c r="G166" s="338"/>
      <c r="H166" s="339"/>
    </row>
    <row r="167" spans="1:8" ht="50.1" customHeight="1" x14ac:dyDescent="0.2">
      <c r="A167" s="335" t="s">
        <v>93</v>
      </c>
      <c r="B167" s="336"/>
      <c r="C167" s="68" t="e">
        <f>#REF!</f>
        <v>#REF!</v>
      </c>
      <c r="D167" s="337">
        <v>7224</v>
      </c>
      <c r="E167" s="338"/>
      <c r="F167" s="338"/>
      <c r="G167" s="338"/>
      <c r="H167" s="339"/>
    </row>
    <row r="168" spans="1:8" ht="50.1" customHeight="1" x14ac:dyDescent="0.2">
      <c r="A168" s="335" t="s">
        <v>94</v>
      </c>
      <c r="B168" s="336"/>
      <c r="C168" s="67" t="s">
        <v>95</v>
      </c>
      <c r="D168" s="337">
        <v>780</v>
      </c>
      <c r="E168" s="338"/>
      <c r="F168" s="338"/>
      <c r="G168" s="338"/>
      <c r="H168" s="339"/>
    </row>
    <row r="169" spans="1:8" ht="75" customHeight="1" x14ac:dyDescent="0.2">
      <c r="A169" s="335" t="s">
        <v>96</v>
      </c>
      <c r="B169" s="336"/>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37">
        <v>2760</v>
      </c>
      <c r="E169" s="338"/>
      <c r="F169" s="338"/>
      <c r="G169" s="338"/>
      <c r="H169" s="339"/>
    </row>
    <row r="170" spans="1:8" ht="75" customHeight="1" x14ac:dyDescent="0.2">
      <c r="A170" s="335" t="s">
        <v>97</v>
      </c>
      <c r="B170" s="336"/>
      <c r="C170" s="67"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37">
        <v>2220</v>
      </c>
      <c r="E170" s="338"/>
      <c r="F170" s="338"/>
      <c r="G170" s="338"/>
      <c r="H170" s="339"/>
    </row>
    <row r="171" spans="1:8" ht="75" customHeight="1" x14ac:dyDescent="0.2">
      <c r="A171" s="335" t="s">
        <v>98</v>
      </c>
      <c r="B171" s="336"/>
      <c r="C171"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37">
        <v>1800</v>
      </c>
      <c r="E171" s="338"/>
      <c r="F171" s="338"/>
      <c r="G171" s="338"/>
      <c r="H171" s="339"/>
    </row>
    <row r="172" spans="1:8" ht="75" customHeight="1" x14ac:dyDescent="0.2">
      <c r="A172" s="335" t="s">
        <v>99</v>
      </c>
      <c r="B172" s="336"/>
      <c r="C172"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37">
        <v>1140</v>
      </c>
      <c r="E172" s="338"/>
      <c r="F172" s="338"/>
      <c r="G172" s="338"/>
      <c r="H172" s="339"/>
    </row>
    <row r="173" spans="1:8" ht="75" customHeight="1" x14ac:dyDescent="0.2">
      <c r="A173" s="335" t="s">
        <v>100</v>
      </c>
      <c r="B173" s="336" t="s">
        <v>100</v>
      </c>
      <c r="C17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3" s="337">
        <v>6600</v>
      </c>
      <c r="E173" s="338"/>
      <c r="F173" s="338"/>
      <c r="G173" s="338"/>
      <c r="H173" s="339"/>
    </row>
    <row r="174" spans="1:8" ht="75" customHeight="1" x14ac:dyDescent="0.2">
      <c r="A174" s="335" t="s">
        <v>101</v>
      </c>
      <c r="B174" s="336" t="s">
        <v>101</v>
      </c>
      <c r="C17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37">
        <v>4800</v>
      </c>
      <c r="E174" s="338"/>
      <c r="F174" s="338"/>
      <c r="G174" s="338"/>
      <c r="H174" s="339"/>
    </row>
    <row r="175" spans="1:8" ht="50.1" customHeight="1" thickBot="1" x14ac:dyDescent="0.25">
      <c r="A175" s="335" t="s">
        <v>102</v>
      </c>
      <c r="B175" s="336"/>
      <c r="C175"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5" s="337">
        <v>2334</v>
      </c>
      <c r="E175" s="338"/>
      <c r="F175" s="338"/>
      <c r="G175" s="338"/>
      <c r="H175" s="339"/>
    </row>
    <row r="176" spans="1:8" s="16" customFormat="1" ht="102" customHeight="1" thickBot="1" x14ac:dyDescent="0.25">
      <c r="A176" s="335" t="s">
        <v>16</v>
      </c>
      <c r="B176" s="336"/>
      <c r="C17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37">
        <v>960</v>
      </c>
      <c r="E176" s="338"/>
      <c r="F176" s="338"/>
      <c r="G176" s="338"/>
      <c r="H176" s="339"/>
    </row>
    <row r="177" spans="1:8" s="16" customFormat="1" ht="102" customHeight="1" thickBot="1" x14ac:dyDescent="0.25">
      <c r="A177" s="335" t="s">
        <v>103</v>
      </c>
      <c r="B177" s="336"/>
      <c r="C17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7" s="337">
        <v>50010</v>
      </c>
      <c r="E177" s="338"/>
      <c r="F177" s="338"/>
      <c r="G177" s="338"/>
      <c r="H177" s="339"/>
    </row>
    <row r="178" spans="1:8" s="16" customFormat="1" ht="126" customHeight="1" x14ac:dyDescent="0.2">
      <c r="A178" s="335" t="s">
        <v>104</v>
      </c>
      <c r="B178" s="336"/>
      <c r="C17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8" s="337">
        <v>8640</v>
      </c>
      <c r="E178" s="338"/>
      <c r="F178" s="338"/>
      <c r="G178" s="338"/>
      <c r="H178" s="339"/>
    </row>
    <row r="179" spans="1:8" s="16" customFormat="1" ht="96" customHeight="1" x14ac:dyDescent="0.2">
      <c r="A179" s="356" t="s">
        <v>105</v>
      </c>
      <c r="B179" s="357"/>
      <c r="C17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37">
        <v>7200</v>
      </c>
      <c r="E179" s="338"/>
      <c r="F179" s="338"/>
      <c r="G179" s="338"/>
      <c r="H179" s="339"/>
    </row>
    <row r="180" spans="1:8" s="16" customFormat="1" ht="96" customHeight="1" x14ac:dyDescent="0.2">
      <c r="A180" s="356" t="s">
        <v>106</v>
      </c>
      <c r="B180" s="357"/>
      <c r="C18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0" s="337">
        <v>7200</v>
      </c>
      <c r="E180" s="338"/>
      <c r="F180" s="338"/>
      <c r="G180" s="338"/>
      <c r="H180" s="339"/>
    </row>
    <row r="181" spans="1:8" ht="50.1" customHeight="1" x14ac:dyDescent="0.2">
      <c r="A181" s="335" t="s">
        <v>107</v>
      </c>
      <c r="B181" s="336"/>
      <c r="C181" s="67" t="str">
        <f>"Интернет-площадка 2gis.ru на основе Cправочника организаций "&amp;$C$2&amp;""</f>
        <v>Интернет-площадка 2gis.ru на основе Cправочника организаций "2ГИС.РЕСПУБЛИКА АЛТАЙ"</v>
      </c>
      <c r="D181" s="337">
        <v>4200</v>
      </c>
      <c r="E181" s="338"/>
      <c r="F181" s="338"/>
      <c r="G181" s="338"/>
      <c r="H181" s="339"/>
    </row>
    <row r="182" spans="1:8" ht="50.1" customHeight="1" x14ac:dyDescent="0.2">
      <c r="A182" s="335" t="s">
        <v>108</v>
      </c>
      <c r="B182" s="336"/>
      <c r="C182" s="67"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37">
        <v>4440</v>
      </c>
      <c r="E182" s="338"/>
      <c r="F182" s="338"/>
      <c r="G182" s="338"/>
      <c r="H182" s="339"/>
    </row>
    <row r="183" spans="1:8" ht="50.1" customHeight="1" x14ac:dyDescent="0.2">
      <c r="A183" s="335" t="s">
        <v>109</v>
      </c>
      <c r="B183" s="336"/>
      <c r="C183" s="67" t="str">
        <f t="shared" si="2"/>
        <v>Электронный справочник на основе Справочника организаций "2ГИС.РЕСПУБЛИКА АЛТАЙ" (версия для ПК)</v>
      </c>
      <c r="D183" s="337">
        <v>3720</v>
      </c>
      <c r="E183" s="338"/>
      <c r="F183" s="338"/>
      <c r="G183" s="338"/>
      <c r="H183" s="339"/>
    </row>
    <row r="184" spans="1:8" ht="50.1" customHeight="1" x14ac:dyDescent="0.2">
      <c r="A184" s="335" t="s">
        <v>110</v>
      </c>
      <c r="B184" s="336"/>
      <c r="C184" s="67" t="str">
        <f>"Интернет-площадка 2gis.ru на основе Cправочника организаций "&amp;$C$2&amp;""</f>
        <v>Интернет-площадка 2gis.ru на основе Cправочника организаций "2ГИС.РЕСПУБЛИКА АЛТАЙ"</v>
      </c>
      <c r="D184" s="337">
        <v>4680</v>
      </c>
      <c r="E184" s="338"/>
      <c r="F184" s="338"/>
      <c r="G184" s="338"/>
      <c r="H184" s="339"/>
    </row>
    <row r="185" spans="1:8" ht="50.1" customHeight="1" x14ac:dyDescent="0.2">
      <c r="A185" s="335" t="s">
        <v>111</v>
      </c>
      <c r="B185" s="336"/>
      <c r="C185" s="67" t="str">
        <f>"Интернет-площадка 2gis.ru на основе Cправочника организаций "&amp;$C$2&amp;""</f>
        <v>Интернет-площадка 2gis.ru на основе Cправочника организаций "2ГИС.РЕСПУБЛИКА АЛТАЙ"</v>
      </c>
      <c r="D185" s="337">
        <v>5616</v>
      </c>
      <c r="E185" s="338"/>
      <c r="F185" s="338"/>
      <c r="G185" s="338"/>
      <c r="H185" s="339"/>
    </row>
    <row r="186" spans="1:8" ht="50.1" customHeight="1" x14ac:dyDescent="0.2">
      <c r="A186" s="335" t="s">
        <v>112</v>
      </c>
      <c r="B186" s="336"/>
      <c r="C186" s="67" t="str">
        <f t="shared" si="2"/>
        <v>Электронный справочник на основе Справочника организаций "2ГИС.РЕСПУБЛИКА АЛТАЙ" (версия для ПК)</v>
      </c>
      <c r="D186" s="337">
        <v>1680</v>
      </c>
      <c r="E186" s="338"/>
      <c r="F186" s="338"/>
      <c r="G186" s="338"/>
      <c r="H186" s="339"/>
    </row>
    <row r="187" spans="1:8" ht="50.1" customHeight="1" x14ac:dyDescent="0.2">
      <c r="A187" s="335" t="s">
        <v>113</v>
      </c>
      <c r="B187" s="336"/>
      <c r="C187" s="67" t="str">
        <f t="shared" si="2"/>
        <v>Электронный справочник на основе Справочника организаций "2ГИС.РЕСПУБЛИКА АЛТАЙ" (версия для ПК)</v>
      </c>
      <c r="D187" s="337">
        <v>1440</v>
      </c>
      <c r="E187" s="338"/>
      <c r="F187" s="338"/>
      <c r="G187" s="338"/>
      <c r="H187" s="339"/>
    </row>
    <row r="188" spans="1:8" ht="50.1" customHeight="1" x14ac:dyDescent="0.2">
      <c r="A188" s="335" t="s">
        <v>114</v>
      </c>
      <c r="B188" s="336"/>
      <c r="C188" s="67" t="str">
        <f t="shared" si="2"/>
        <v>Электронный справочник на основе Справочника организаций "2ГИС.РЕСПУБЛИКА АЛТАЙ" (версия для ПК)</v>
      </c>
      <c r="D188" s="337">
        <v>3960</v>
      </c>
      <c r="E188" s="338"/>
      <c r="F188" s="338"/>
      <c r="G188" s="338"/>
      <c r="H188" s="339"/>
    </row>
    <row r="189" spans="1:8" ht="50.1" customHeight="1" x14ac:dyDescent="0.2">
      <c r="A189" s="335" t="s">
        <v>115</v>
      </c>
      <c r="B189" s="336"/>
      <c r="C189" s="67" t="s">
        <v>95</v>
      </c>
      <c r="D189" s="337">
        <v>1200</v>
      </c>
      <c r="E189" s="338"/>
      <c r="F189" s="338"/>
      <c r="G189" s="338"/>
      <c r="H189" s="339"/>
    </row>
    <row r="190" spans="1:8" ht="75" customHeight="1" x14ac:dyDescent="0.2">
      <c r="A190" s="335" t="s">
        <v>116</v>
      </c>
      <c r="B190" s="336"/>
      <c r="C19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37">
        <v>9240</v>
      </c>
      <c r="E190" s="338"/>
      <c r="F190" s="338"/>
      <c r="G190" s="338"/>
      <c r="H190" s="339"/>
    </row>
    <row r="191" spans="1:8" ht="50.1" customHeight="1" thickBot="1" x14ac:dyDescent="0.25">
      <c r="A191" s="335" t="s">
        <v>117</v>
      </c>
      <c r="B191" s="336"/>
      <c r="C191" s="67" t="str">
        <f t="shared" si="2"/>
        <v>Электронный справочник на основе Справочника организаций "2ГИС.РЕСПУБЛИКА АЛТАЙ" (версия для ПК)</v>
      </c>
      <c r="D191" s="353">
        <v>3360</v>
      </c>
      <c r="E191" s="354"/>
      <c r="F191" s="354"/>
      <c r="G191" s="354"/>
      <c r="H191" s="355"/>
    </row>
    <row r="192" spans="1:8" s="23" customFormat="1" ht="50.1" customHeight="1" thickBot="1" x14ac:dyDescent="0.25">
      <c r="A192" s="341" t="s">
        <v>118</v>
      </c>
      <c r="B192" s="342"/>
      <c r="C192" s="21"/>
      <c r="D192" s="343"/>
      <c r="E192" s="343"/>
      <c r="F192" s="343"/>
      <c r="G192" s="343"/>
      <c r="H192" s="344"/>
    </row>
    <row r="193" spans="1:8" s="16" customFormat="1" ht="50.1" customHeight="1" x14ac:dyDescent="0.2">
      <c r="A193" s="335" t="s">
        <v>119</v>
      </c>
      <c r="B193" s="336"/>
      <c r="C19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37">
        <v>10800</v>
      </c>
      <c r="E193" s="338"/>
      <c r="F193" s="338"/>
      <c r="G193" s="338"/>
      <c r="H193" s="339"/>
    </row>
    <row r="194" spans="1:8" s="16" customFormat="1" ht="50.1" customHeight="1" x14ac:dyDescent="0.2">
      <c r="A194" s="335" t="s">
        <v>120</v>
      </c>
      <c r="B194" s="336"/>
      <c r="C194" s="346"/>
      <c r="D194" s="337">
        <v>6240</v>
      </c>
      <c r="E194" s="338"/>
      <c r="F194" s="338"/>
      <c r="G194" s="338"/>
      <c r="H194" s="339"/>
    </row>
    <row r="195" spans="1:8" s="16" customFormat="1" ht="50.1" customHeight="1" x14ac:dyDescent="0.2">
      <c r="A195" s="348" t="s">
        <v>121</v>
      </c>
      <c r="B195" s="349"/>
      <c r="C195" s="346"/>
      <c r="D195" s="496">
        <v>1800</v>
      </c>
      <c r="E195" s="368"/>
      <c r="F195" s="368"/>
      <c r="G195" s="368"/>
      <c r="H195" s="368"/>
    </row>
    <row r="196" spans="1:8" s="16" customFormat="1" ht="50.1" customHeight="1" x14ac:dyDescent="0.2">
      <c r="A196" s="348" t="s">
        <v>122</v>
      </c>
      <c r="B196" s="349"/>
      <c r="C196" s="346"/>
      <c r="D196" s="496">
        <v>180</v>
      </c>
      <c r="E196" s="368"/>
      <c r="F196" s="368"/>
      <c r="G196" s="368"/>
      <c r="H196" s="368"/>
    </row>
    <row r="197" spans="1:8" s="16" customFormat="1" ht="50.1" customHeight="1" thickBot="1" x14ac:dyDescent="0.25">
      <c r="A197" s="348" t="s">
        <v>123</v>
      </c>
      <c r="B197" s="349"/>
      <c r="C197" s="347"/>
      <c r="D197" s="450">
        <v>450</v>
      </c>
      <c r="E197" s="451"/>
      <c r="F197" s="451"/>
      <c r="G197" s="451"/>
      <c r="H197" s="451"/>
    </row>
    <row r="198" spans="1:8" s="16" customFormat="1" ht="50.1" customHeight="1" thickBot="1" x14ac:dyDescent="0.25">
      <c r="A198" s="341" t="s">
        <v>124</v>
      </c>
      <c r="B198" s="342"/>
      <c r="C198" s="21"/>
      <c r="D198" s="343"/>
      <c r="E198" s="343"/>
      <c r="F198" s="343"/>
      <c r="G198" s="343"/>
      <c r="H198" s="344"/>
    </row>
    <row r="199" spans="1:8" ht="50.1" customHeight="1" x14ac:dyDescent="0.2">
      <c r="A199" s="335" t="s">
        <v>125</v>
      </c>
      <c r="B199" s="336"/>
      <c r="C199" s="67" t="str">
        <f>"Интернет-площадка 2gis.ru на основе Cправочника организаций "&amp;$C$2&amp;""</f>
        <v>Интернет-площадка 2gis.ru на основе Cправочника организаций "2ГИС.РЕСПУБЛИКА АЛТАЙ"</v>
      </c>
      <c r="D199" s="337">
        <v>3360</v>
      </c>
      <c r="E199" s="338"/>
      <c r="F199" s="338"/>
      <c r="G199" s="338"/>
      <c r="H199" s="339"/>
    </row>
    <row r="200" spans="1:8" ht="50.1" customHeight="1" x14ac:dyDescent="0.2">
      <c r="A200" s="335" t="s">
        <v>126</v>
      </c>
      <c r="B200" s="336"/>
      <c r="C20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0" s="337">
        <v>1740</v>
      </c>
      <c r="E200" s="338"/>
      <c r="F200" s="338"/>
      <c r="G200" s="338"/>
      <c r="H200" s="339"/>
    </row>
    <row r="201" spans="1:8" ht="50.1" customHeight="1" x14ac:dyDescent="0.2">
      <c r="A201" s="335" t="s">
        <v>195</v>
      </c>
      <c r="B201" s="336"/>
      <c r="C201" s="67" t="str">
        <f>"Интернет-площадка 2gis.ru на основе Cправочника организаций "&amp;$C$2&amp;""</f>
        <v>Интернет-площадка 2gis.ru на основе Cправочника организаций "2ГИС.РЕСПУБЛИКА АЛТАЙ"</v>
      </c>
      <c r="D201" s="337">
        <v>4800</v>
      </c>
      <c r="E201" s="338"/>
      <c r="F201" s="338"/>
      <c r="G201" s="338"/>
      <c r="H201" s="339"/>
    </row>
    <row r="202" spans="1:8" ht="50.1" customHeight="1" x14ac:dyDescent="0.2">
      <c r="A202" s="335" t="s">
        <v>128</v>
      </c>
      <c r="B202" s="336"/>
      <c r="C202"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2" s="337">
        <v>2520</v>
      </c>
      <c r="E202" s="338"/>
      <c r="F202" s="338"/>
      <c r="G202" s="338"/>
      <c r="H202" s="339"/>
    </row>
    <row r="203" spans="1:8" s="16" customFormat="1" ht="126" customHeight="1" thickBot="1" x14ac:dyDescent="0.25">
      <c r="A203" s="335" t="s">
        <v>129</v>
      </c>
      <c r="B203" s="336"/>
      <c r="C203" s="149" t="str">
        <f>C199</f>
        <v>Интернет-площадка 2gis.ru на основе Cправочника организаций "2ГИС.РЕСПУБЛИКА АЛТАЙ"</v>
      </c>
      <c r="D203" s="495">
        <v>4302</v>
      </c>
      <c r="E203" s="393"/>
      <c r="F203" s="393"/>
      <c r="G203" s="393"/>
      <c r="H203" s="394"/>
    </row>
    <row r="204" spans="1:8" ht="50.1" customHeight="1" thickBot="1" x14ac:dyDescent="0.25">
      <c r="A204" s="341" t="s">
        <v>196</v>
      </c>
      <c r="B204" s="342"/>
      <c r="C204" s="21"/>
      <c r="D204" s="343"/>
      <c r="E204" s="343"/>
      <c r="F204" s="343"/>
      <c r="G204" s="343"/>
      <c r="H204" s="344"/>
    </row>
    <row r="205" spans="1:8" s="20" customFormat="1" ht="30" customHeight="1" thickBot="1" x14ac:dyDescent="0.25">
      <c r="A205" s="485"/>
      <c r="B205" s="486"/>
      <c r="C205" s="602"/>
      <c r="D205" s="486"/>
      <c r="E205" s="486"/>
      <c r="F205" s="486"/>
      <c r="G205" s="486"/>
      <c r="H205" s="487"/>
    </row>
    <row r="206" spans="1:8" s="16" customFormat="1" ht="185.25" customHeight="1" x14ac:dyDescent="0.2">
      <c r="A206" s="335" t="s">
        <v>197</v>
      </c>
      <c r="B206" s="336"/>
      <c r="C20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6" s="360">
        <v>8640</v>
      </c>
      <c r="E206" s="361"/>
      <c r="F206" s="361"/>
      <c r="G206" s="361"/>
      <c r="H206" s="362"/>
    </row>
    <row r="207" spans="1:8" s="16" customFormat="1" ht="83.25" customHeight="1" thickBot="1" x14ac:dyDescent="0.25">
      <c r="A207" s="335" t="s">
        <v>198</v>
      </c>
      <c r="B207" s="336"/>
      <c r="C207" s="346"/>
      <c r="D207" s="337">
        <v>8640</v>
      </c>
      <c r="E207" s="338"/>
      <c r="F207" s="338"/>
      <c r="G207" s="338"/>
      <c r="H207" s="339"/>
    </row>
    <row r="208" spans="1:8" ht="21.75" thickBot="1" x14ac:dyDescent="0.25">
      <c r="A208" s="497"/>
      <c r="B208" s="498"/>
      <c r="C208" s="60"/>
      <c r="D208" s="499"/>
      <c r="E208" s="499"/>
      <c r="F208" s="499"/>
      <c r="G208" s="499"/>
      <c r="H208" s="500"/>
    </row>
    <row r="210" spans="1:8" ht="21" x14ac:dyDescent="0.2">
      <c r="A210" s="75"/>
      <c r="B210" s="76" t="s">
        <v>130</v>
      </c>
      <c r="C210" s="333" t="s">
        <v>298</v>
      </c>
      <c r="D210" s="333"/>
      <c r="E210" s="77"/>
      <c r="F210" s="77"/>
      <c r="G210" s="77"/>
      <c r="H210" s="77"/>
    </row>
    <row r="211" spans="1:8" ht="21" x14ac:dyDescent="0.2">
      <c r="A211" s="75"/>
      <c r="B211" s="77"/>
      <c r="C211" s="327" t="s">
        <v>299</v>
      </c>
      <c r="D211" s="327"/>
      <c r="E211" s="77"/>
      <c r="F211" s="77"/>
      <c r="G211" s="77"/>
      <c r="H211" s="77"/>
    </row>
    <row r="212" spans="1:8" ht="21" x14ac:dyDescent="0.2">
      <c r="A212" s="75"/>
      <c r="B212" s="77"/>
      <c r="C212" s="327" t="s">
        <v>300</v>
      </c>
      <c r="D212" s="327"/>
      <c r="E212" s="77"/>
      <c r="F212" s="77"/>
      <c r="G212" s="77"/>
      <c r="H212" s="77"/>
    </row>
    <row r="213" spans="1:8" ht="21" x14ac:dyDescent="0.2">
      <c r="C213" s="327"/>
      <c r="D213" s="327"/>
      <c r="E213" s="77"/>
      <c r="F213" s="77"/>
      <c r="G213" s="77"/>
      <c r="H213" s="72"/>
    </row>
    <row r="214" spans="1:8" ht="26.25" customHeight="1" x14ac:dyDescent="0.2">
      <c r="A214" s="324" t="str">
        <f>Абакан_юр!A171</f>
        <v>По соглашению сторон в качестве валюты платежа могут выступать украинские гривны, в этом случае курс следующий: 1 руб. = 0,5104 гривен</v>
      </c>
      <c r="B214" s="324"/>
      <c r="C214" s="324"/>
      <c r="D214" s="79"/>
      <c r="E214" s="79"/>
      <c r="F214" s="80"/>
      <c r="G214" s="328"/>
      <c r="H214" s="328"/>
    </row>
    <row r="215" spans="1:8" ht="26.25" customHeight="1" x14ac:dyDescent="0.2">
      <c r="A215" s="324" t="str">
        <f>Абакан_юр!A172</f>
        <v>По соглашению сторон в качестве валюты платежа могут выступать дирхамы ОАЭ, в этом случае курс следующий: 1 руб. = 0,0434 дирхам</v>
      </c>
      <c r="B215" s="324"/>
      <c r="C215" s="324"/>
      <c r="D215" s="79"/>
      <c r="E215" s="79"/>
      <c r="F215" s="80"/>
      <c r="G215" s="82"/>
      <c r="H215" s="82"/>
    </row>
    <row r="216" spans="1:8" ht="26.25" customHeight="1" x14ac:dyDescent="0.2">
      <c r="A216" s="324" t="str">
        <f>Абакан_юр!A173</f>
        <v>По соглашению сторон в качестве валюты платежа могут выступать доллары США, в этом случае курс следующий: 1 руб. = 0,0126 доллара</v>
      </c>
      <c r="B216" s="324"/>
      <c r="C216" s="324"/>
      <c r="D216" s="79"/>
      <c r="E216" s="79"/>
      <c r="F216" s="80"/>
      <c r="G216" s="82"/>
      <c r="H216" s="82"/>
    </row>
    <row r="217" spans="1:8" ht="26.25" customHeight="1" x14ac:dyDescent="0.2">
      <c r="A217" s="324" t="str">
        <f>Абакан_юр!A174</f>
        <v>По соглашению сторон в качестве валюты платежа могут выступать евро, в этом случае курс следующий: 1 руб. = 0,0117 евро</v>
      </c>
      <c r="B217" s="324"/>
      <c r="C217" s="324"/>
      <c r="D217" s="79"/>
      <c r="E217" s="80"/>
      <c r="F217" s="80"/>
      <c r="G217" s="82"/>
      <c r="H217" s="82"/>
    </row>
    <row r="218" spans="1:8" ht="26.25" customHeight="1" x14ac:dyDescent="0.2">
      <c r="A218" s="324" t="str">
        <f>Абакан_юр!A175</f>
        <v>По соглашению сторон в качестве валюты платежа могут выступать чешские кроны, в этом случае курс следующий: 1 руб. = 0,2914 крона</v>
      </c>
      <c r="B218" s="324"/>
      <c r="C218" s="324"/>
      <c r="D218" s="79"/>
      <c r="E218" s="80"/>
      <c r="F218" s="80"/>
      <c r="G218" s="82"/>
      <c r="H218" s="82"/>
    </row>
    <row r="219" spans="1:8" ht="26.25" customHeight="1" x14ac:dyDescent="0.2">
      <c r="A219" s="324" t="str">
        <f>Абакан_юр!A176</f>
        <v>По соглашению сторон в качестве валюты платежа могут выступать киргизские сомы, в этом случае курс следующий: 1 руб. = 1,0988 сом</v>
      </c>
      <c r="B219" s="324"/>
      <c r="C219" s="324"/>
      <c r="D219" s="79"/>
      <c r="E219" s="79"/>
      <c r="F219" s="80"/>
      <c r="G219" s="82"/>
      <c r="H219" s="82"/>
    </row>
    <row r="220" spans="1:8" ht="26.25" customHeight="1" x14ac:dyDescent="0.2">
      <c r="A220" s="324" t="str">
        <f>Абакан_юр!A177</f>
        <v>По соглашению сторон в качестве валюты платежа могут выступать казахстанские тенге, в этом случае курс следующий: 1 руб. = 5,7644 тенге</v>
      </c>
      <c r="B220" s="324"/>
      <c r="C220" s="324"/>
      <c r="D220" s="79"/>
      <c r="E220" s="79"/>
      <c r="F220" s="80"/>
      <c r="G220" s="82"/>
      <c r="H220" s="82"/>
    </row>
    <row r="221" spans="1:8" ht="26.25" x14ac:dyDescent="0.2">
      <c r="A221" s="83"/>
      <c r="B221" s="83"/>
      <c r="C221" s="84"/>
      <c r="D221" s="85"/>
      <c r="E221" s="85"/>
      <c r="F221" s="86"/>
      <c r="G221" s="87"/>
      <c r="H221" s="87"/>
    </row>
    <row r="222" spans="1:8" ht="21" x14ac:dyDescent="0.2">
      <c r="A222" s="325" t="s">
        <v>141</v>
      </c>
      <c r="B222" s="325"/>
      <c r="C222" s="325"/>
      <c r="D222" s="325"/>
      <c r="E222" s="325"/>
      <c r="F222" s="325"/>
      <c r="G222" s="325"/>
      <c r="H222" s="325"/>
    </row>
    <row r="223" spans="1:8" ht="21" x14ac:dyDescent="0.2">
      <c r="A223" s="325" t="s">
        <v>142</v>
      </c>
      <c r="B223" s="325"/>
      <c r="C223" s="325"/>
      <c r="D223" s="325"/>
      <c r="E223" s="325"/>
      <c r="F223" s="325"/>
      <c r="G223" s="325"/>
      <c r="H223" s="325"/>
    </row>
    <row r="224" spans="1:8" ht="26.25" x14ac:dyDescent="0.2">
      <c r="A224" s="83"/>
      <c r="B224" s="83"/>
      <c r="C224" s="84"/>
      <c r="D224" s="85"/>
      <c r="E224" s="85"/>
      <c r="F224" s="86"/>
      <c r="G224" s="87"/>
      <c r="H224" s="87"/>
    </row>
    <row r="225" spans="1:8" ht="50.1" customHeight="1" thickBot="1" x14ac:dyDescent="0.25">
      <c r="A225" s="326" t="s">
        <v>143</v>
      </c>
      <c r="B225" s="326"/>
      <c r="C225" s="326"/>
      <c r="D225" s="326"/>
      <c r="E225" s="326"/>
      <c r="F225" s="89"/>
      <c r="G225" s="81"/>
      <c r="H225" s="90"/>
    </row>
    <row r="226" spans="1:8" ht="50.1" customHeight="1" thickBot="1" x14ac:dyDescent="0.25">
      <c r="A226" s="312" t="s">
        <v>144</v>
      </c>
      <c r="B226" s="313"/>
      <c r="C226" s="313"/>
      <c r="D226" s="313"/>
      <c r="E226" s="314"/>
      <c r="F226" s="91"/>
      <c r="H226" s="92"/>
    </row>
    <row r="227" spans="1:8" ht="87" customHeight="1" thickBot="1" x14ac:dyDescent="0.25">
      <c r="A227" s="517" t="s">
        <v>145</v>
      </c>
      <c r="B227" s="518"/>
      <c r="C227" s="93" t="s">
        <v>146</v>
      </c>
      <c r="D227" s="600" t="s">
        <v>147</v>
      </c>
      <c r="E227" s="601"/>
      <c r="F227" s="94"/>
      <c r="G227" s="94"/>
      <c r="H227" s="94"/>
    </row>
    <row r="228" spans="1:8" ht="121.5" customHeight="1" x14ac:dyDescent="0.2">
      <c r="A228" s="318" t="s">
        <v>148</v>
      </c>
      <c r="B228" s="319"/>
      <c r="C228" s="95" t="s">
        <v>149</v>
      </c>
      <c r="D228" s="320" t="s">
        <v>150</v>
      </c>
      <c r="E228" s="321"/>
      <c r="F228" s="94"/>
      <c r="G228" s="94"/>
      <c r="H228" s="94"/>
    </row>
    <row r="229" spans="1:8" ht="102.75" customHeight="1" x14ac:dyDescent="0.2">
      <c r="A229" s="322" t="s">
        <v>151</v>
      </c>
      <c r="B229" s="323"/>
      <c r="C229" s="96" t="s">
        <v>152</v>
      </c>
      <c r="D229" s="310" t="s">
        <v>153</v>
      </c>
      <c r="E229" s="311"/>
      <c r="F229" s="94"/>
      <c r="G229" s="94"/>
      <c r="H229" s="94"/>
    </row>
    <row r="230" spans="1:8" ht="105.75" customHeight="1" thickBot="1" x14ac:dyDescent="0.25">
      <c r="A230" s="474" t="s">
        <v>154</v>
      </c>
      <c r="B230" s="475"/>
      <c r="C230" s="111" t="s">
        <v>155</v>
      </c>
      <c r="D230" s="476" t="s">
        <v>153</v>
      </c>
      <c r="E230" s="477"/>
      <c r="F230" s="86"/>
      <c r="G230" s="87"/>
      <c r="H230" s="87"/>
    </row>
    <row r="231" spans="1:8" s="72" customFormat="1" ht="102.75" customHeight="1" thickBot="1" x14ac:dyDescent="0.25">
      <c r="A231" s="474" t="s">
        <v>157</v>
      </c>
      <c r="B231" s="475"/>
      <c r="C231" s="230" t="s">
        <v>158</v>
      </c>
      <c r="D231" s="475" t="s">
        <v>153</v>
      </c>
      <c r="E231" s="686"/>
      <c r="F231" s="91"/>
      <c r="G231" s="91"/>
      <c r="H231" s="91"/>
    </row>
    <row r="232" spans="1:8" s="88" customFormat="1" ht="222.75" customHeight="1" thickBot="1" x14ac:dyDescent="0.25">
      <c r="A232" s="474" t="s">
        <v>159</v>
      </c>
      <c r="B232" s="475"/>
      <c r="C232" s="111" t="s">
        <v>160</v>
      </c>
      <c r="D232" s="476" t="s">
        <v>153</v>
      </c>
      <c r="E232" s="477"/>
      <c r="F232" s="86"/>
      <c r="G232" s="87"/>
      <c r="H232" s="87"/>
    </row>
    <row r="233" spans="1:8" ht="26.25" x14ac:dyDescent="0.2">
      <c r="A233" s="282"/>
      <c r="B233" s="282"/>
      <c r="C233" s="242"/>
      <c r="D233" s="242"/>
      <c r="E233" s="242"/>
      <c r="F233" s="86"/>
      <c r="G233" s="87"/>
      <c r="H233" s="87"/>
    </row>
    <row r="234" spans="1:8" ht="34.5" customHeight="1" x14ac:dyDescent="0.2">
      <c r="A234" s="307" t="s">
        <v>161</v>
      </c>
      <c r="B234" s="307"/>
      <c r="C234" s="307"/>
      <c r="D234" s="307"/>
      <c r="E234" s="307"/>
      <c r="F234" s="307"/>
      <c r="G234" s="307"/>
      <c r="H234" s="307"/>
    </row>
    <row r="235" spans="1:8" ht="34.5" customHeight="1" x14ac:dyDescent="0.2">
      <c r="A235" s="307" t="s">
        <v>162</v>
      </c>
      <c r="B235" s="307"/>
      <c r="C235" s="307"/>
      <c r="D235" s="307"/>
      <c r="E235" s="307"/>
      <c r="F235" s="307"/>
      <c r="G235" s="307"/>
      <c r="H235" s="307"/>
    </row>
    <row r="236" spans="1:8" ht="34.5" customHeight="1" x14ac:dyDescent="0.2">
      <c r="A236" s="307" t="s">
        <v>643</v>
      </c>
      <c r="B236" s="307"/>
      <c r="C236" s="307"/>
      <c r="D236" s="307"/>
      <c r="E236" s="307"/>
      <c r="F236" s="307"/>
      <c r="G236" s="307"/>
      <c r="H236" s="307"/>
    </row>
    <row r="237" spans="1:8" ht="183" customHeight="1" x14ac:dyDescent="0.2">
      <c r="A237"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5"/>
      <c r="C237" s="325"/>
      <c r="D237" s="325"/>
      <c r="E237" s="325"/>
      <c r="F237" s="325"/>
      <c r="G237" s="325"/>
      <c r="H237" s="325"/>
    </row>
    <row r="238" spans="1:8" ht="71.25" customHeight="1" x14ac:dyDescent="0.2">
      <c r="A238" s="325" t="s">
        <v>164</v>
      </c>
      <c r="B238" s="325"/>
      <c r="C238" s="325"/>
      <c r="D238" s="325"/>
      <c r="E238" s="325"/>
      <c r="F238" s="325"/>
      <c r="G238" s="325"/>
      <c r="H238" s="325"/>
    </row>
    <row r="239" spans="1:8" ht="36.75" customHeight="1" x14ac:dyDescent="0.2">
      <c r="A239" s="307" t="s">
        <v>165</v>
      </c>
      <c r="B239" s="307"/>
      <c r="C239" s="307"/>
      <c r="D239" s="307"/>
      <c r="E239" s="307"/>
      <c r="F239" s="307"/>
      <c r="G239" s="307"/>
      <c r="H239" s="307"/>
    </row>
    <row r="240" spans="1:8" s="97" customFormat="1" ht="114.75" customHeight="1" x14ac:dyDescent="0.2">
      <c r="A240" s="325" t="s">
        <v>166</v>
      </c>
      <c r="B240" s="325"/>
      <c r="C240" s="325"/>
      <c r="D240" s="325"/>
      <c r="E240" s="325"/>
      <c r="F240" s="325"/>
      <c r="G240" s="325"/>
      <c r="H240" s="325"/>
    </row>
  </sheetData>
  <sheetProtection selectLockedCells="1" selectUnlockedCells="1"/>
  <mergeCells count="40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C125"/>
    <mergeCell ref="D125:H125"/>
    <mergeCell ref="A120:B120"/>
    <mergeCell ref="D120:H120"/>
    <mergeCell ref="A121:B121"/>
    <mergeCell ref="D121:H121"/>
    <mergeCell ref="A122:B122"/>
    <mergeCell ref="D122:H122"/>
    <mergeCell ref="D126:H126"/>
    <mergeCell ref="A127:B127"/>
    <mergeCell ref="C127:C135"/>
    <mergeCell ref="D127:H127"/>
    <mergeCell ref="A128:B128"/>
    <mergeCell ref="D128:H128"/>
    <mergeCell ref="A129:B129"/>
    <mergeCell ref="D129:H129"/>
    <mergeCell ref="A130:B130"/>
    <mergeCell ref="D130:H130"/>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3:B193"/>
    <mergeCell ref="C193:C197"/>
    <mergeCell ref="D193:H193"/>
    <mergeCell ref="A194:B194"/>
    <mergeCell ref="D194:H194"/>
    <mergeCell ref="A195:B195"/>
    <mergeCell ref="D195:H195"/>
    <mergeCell ref="A196:B196"/>
    <mergeCell ref="D196:H196"/>
    <mergeCell ref="A197:B197"/>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204:B204"/>
    <mergeCell ref="D204:H204"/>
    <mergeCell ref="A205:C205"/>
    <mergeCell ref="D205:H205"/>
    <mergeCell ref="A206:B206"/>
    <mergeCell ref="C206:C207"/>
    <mergeCell ref="D206:H206"/>
    <mergeCell ref="A207:B207"/>
    <mergeCell ref="D207:H207"/>
    <mergeCell ref="A214:C214"/>
    <mergeCell ref="G214:H214"/>
    <mergeCell ref="A215:C215"/>
    <mergeCell ref="A216:C216"/>
    <mergeCell ref="A217:C217"/>
    <mergeCell ref="A218:C218"/>
    <mergeCell ref="A208:B208"/>
    <mergeCell ref="D208:H208"/>
    <mergeCell ref="C210:D210"/>
    <mergeCell ref="C211:D211"/>
    <mergeCell ref="C212:D212"/>
    <mergeCell ref="C213:D213"/>
    <mergeCell ref="A227:B227"/>
    <mergeCell ref="D227:E227"/>
    <mergeCell ref="A228:B228"/>
    <mergeCell ref="D228:E228"/>
    <mergeCell ref="A229:B229"/>
    <mergeCell ref="D229:E229"/>
    <mergeCell ref="A219:C219"/>
    <mergeCell ref="A220:C220"/>
    <mergeCell ref="A222:H222"/>
    <mergeCell ref="A223:H223"/>
    <mergeCell ref="A225:E225"/>
    <mergeCell ref="A226:E226"/>
    <mergeCell ref="A240:E240"/>
    <mergeCell ref="F240:H240"/>
    <mergeCell ref="A234:H234"/>
    <mergeCell ref="A235:H235"/>
    <mergeCell ref="A236:H236"/>
    <mergeCell ref="A237:H237"/>
    <mergeCell ref="A238:H238"/>
    <mergeCell ref="A239:H239"/>
    <mergeCell ref="A230:B230"/>
    <mergeCell ref="D230:E230"/>
    <mergeCell ref="A231:B231"/>
    <mergeCell ref="D231:E231"/>
    <mergeCell ref="A232:B232"/>
    <mergeCell ref="D232:E23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7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60">
        <f>F7*1.2</f>
        <v>11923.199999999999</v>
      </c>
      <c r="E7" s="361">
        <f>F7*1.1</f>
        <v>10929.6</v>
      </c>
      <c r="F7" s="361">
        <v>9936</v>
      </c>
      <c r="G7" s="361">
        <f>F7*0.75</f>
        <v>7452</v>
      </c>
      <c r="H7" s="362">
        <f>F7*0.5</f>
        <v>4968</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436">
        <f>F12*1.2</f>
        <v>13478.4</v>
      </c>
      <c r="E12" s="361">
        <f>F12*1.1</f>
        <v>12355.2</v>
      </c>
      <c r="F12" s="361">
        <v>11232</v>
      </c>
      <c r="G12" s="361">
        <f>F12*0.75</f>
        <v>8424</v>
      </c>
      <c r="H12" s="362">
        <f>F12*0.5</f>
        <v>5616</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2334</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"2ГИС.РОСТОВ-НА-ДОНУ"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506">
        <v>384</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60">
        <f>F27*1.2</f>
        <v>16704</v>
      </c>
      <c r="E27" s="361">
        <f>F27*1.1</f>
        <v>15312.000000000002</v>
      </c>
      <c r="F27" s="361">
        <v>13920</v>
      </c>
      <c r="G27" s="361">
        <f>F27*0.75</f>
        <v>10440</v>
      </c>
      <c r="H27" s="362">
        <f>F27*0.5</f>
        <v>6960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436">
        <f>F32*1.2</f>
        <v>18878.399999999998</v>
      </c>
      <c r="E32" s="361">
        <f>F32*1.1</f>
        <v>17305.2</v>
      </c>
      <c r="F32" s="361">
        <v>15732</v>
      </c>
      <c r="G32" s="361">
        <f>F32*0.75</f>
        <v>11799</v>
      </c>
      <c r="H32" s="362">
        <f>F32*0.5</f>
        <v>7866</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3360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"2ГИС.РОСТОВ-НА-ДОНУ"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444">
        <v>540</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60">
        <f>F48*1.2</f>
        <v>14313.6</v>
      </c>
      <c r="E48" s="361">
        <f>F48*1.1</f>
        <v>13120.800000000001</v>
      </c>
      <c r="F48" s="361">
        <v>11928</v>
      </c>
      <c r="G48" s="361">
        <f>F48*0.75</f>
        <v>8946</v>
      </c>
      <c r="H48" s="362">
        <f>F48*0.5</f>
        <v>5964</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436">
        <f>F54*1.2</f>
        <v>16178.4</v>
      </c>
      <c r="E54" s="361">
        <f>F54*1.1</f>
        <v>14830.2</v>
      </c>
      <c r="F54" s="361">
        <v>13482</v>
      </c>
      <c r="G54" s="361">
        <f>F54*0.75</f>
        <v>10111.5</v>
      </c>
      <c r="H54" s="362">
        <f>F54*0.5</f>
        <v>6741</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506">
        <v>384</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"&amp;MAX(D75:D84)</f>
        <v>от 1380 до 27600</v>
      </c>
      <c r="E64" s="399"/>
      <c r="F64" s="399"/>
      <c r="G64" s="399"/>
      <c r="H64" s="400"/>
    </row>
    <row r="65" spans="1:8" ht="37.5" customHeight="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580">
        <v>1380</v>
      </c>
      <c r="E65" s="412"/>
      <c r="F65" s="412"/>
      <c r="G65" s="412"/>
      <c r="H65" s="413"/>
    </row>
    <row r="66" spans="1:8" ht="37.5" customHeight="1" x14ac:dyDescent="0.2">
      <c r="A66" s="396" t="s">
        <v>40</v>
      </c>
      <c r="B66" s="565"/>
      <c r="C66" s="578"/>
      <c r="D66" s="340">
        <v>2760</v>
      </c>
      <c r="E66" s="338"/>
      <c r="F66" s="338"/>
      <c r="G66" s="338"/>
      <c r="H66" s="339"/>
    </row>
    <row r="67" spans="1:8" ht="37.5" customHeight="1" x14ac:dyDescent="0.2">
      <c r="A67" s="396" t="s">
        <v>41</v>
      </c>
      <c r="B67" s="565"/>
      <c r="C67" s="578"/>
      <c r="D67" s="340">
        <v>4140</v>
      </c>
      <c r="E67" s="338"/>
      <c r="F67" s="338"/>
      <c r="G67" s="338"/>
      <c r="H67" s="339"/>
    </row>
    <row r="68" spans="1:8" ht="37.5" customHeight="1" x14ac:dyDescent="0.2">
      <c r="A68" s="396" t="s">
        <v>42</v>
      </c>
      <c r="B68" s="565"/>
      <c r="C68" s="578"/>
      <c r="D68" s="340">
        <v>5520</v>
      </c>
      <c r="E68" s="338"/>
      <c r="F68" s="338"/>
      <c r="G68" s="338"/>
      <c r="H68" s="339"/>
    </row>
    <row r="69" spans="1:8" ht="37.5" customHeight="1" x14ac:dyDescent="0.2">
      <c r="A69" s="396" t="s">
        <v>43</v>
      </c>
      <c r="B69" s="565"/>
      <c r="C69" s="578"/>
      <c r="D69" s="340">
        <v>6900</v>
      </c>
      <c r="E69" s="338"/>
      <c r="F69" s="338"/>
      <c r="G69" s="338"/>
      <c r="H69" s="339"/>
    </row>
    <row r="70" spans="1:8" ht="37.5" customHeight="1" x14ac:dyDescent="0.2">
      <c r="A70" s="396" t="s">
        <v>44</v>
      </c>
      <c r="B70" s="565"/>
      <c r="C70" s="578"/>
      <c r="D70" s="340">
        <v>8280</v>
      </c>
      <c r="E70" s="338"/>
      <c r="F70" s="338"/>
      <c r="G70" s="338"/>
      <c r="H70" s="339"/>
    </row>
    <row r="71" spans="1:8" ht="37.5" customHeight="1" x14ac:dyDescent="0.2">
      <c r="A71" s="396" t="s">
        <v>45</v>
      </c>
      <c r="B71" s="565"/>
      <c r="C71" s="578"/>
      <c r="D71" s="340">
        <v>9660</v>
      </c>
      <c r="E71" s="338"/>
      <c r="F71" s="338"/>
      <c r="G71" s="338"/>
      <c r="H71" s="339"/>
    </row>
    <row r="72" spans="1:8" ht="37.5" customHeight="1" x14ac:dyDescent="0.2">
      <c r="A72" s="396" t="s">
        <v>46</v>
      </c>
      <c r="B72" s="565"/>
      <c r="C72" s="578"/>
      <c r="D72" s="340">
        <v>11040</v>
      </c>
      <c r="E72" s="338"/>
      <c r="F72" s="338"/>
      <c r="G72" s="338"/>
      <c r="H72" s="339"/>
    </row>
    <row r="73" spans="1:8" ht="37.5" customHeight="1" x14ac:dyDescent="0.2">
      <c r="A73" s="396" t="s">
        <v>47</v>
      </c>
      <c r="B73" s="565"/>
      <c r="C73" s="578"/>
      <c r="D73" s="340">
        <v>12420</v>
      </c>
      <c r="E73" s="338"/>
      <c r="F73" s="338"/>
      <c r="G73" s="338"/>
      <c r="H73" s="339"/>
    </row>
    <row r="74" spans="1:8" ht="37.5" customHeight="1" x14ac:dyDescent="0.2">
      <c r="A74" s="396" t="s">
        <v>48</v>
      </c>
      <c r="B74" s="565"/>
      <c r="C74" s="578"/>
      <c r="D74" s="340">
        <v>13800</v>
      </c>
      <c r="E74" s="338"/>
      <c r="F74" s="338"/>
      <c r="G74" s="338"/>
      <c r="H74" s="339"/>
    </row>
    <row r="75" spans="1:8" ht="37.5" customHeight="1" x14ac:dyDescent="0.2">
      <c r="A75" s="396" t="s">
        <v>49</v>
      </c>
      <c r="B75" s="565"/>
      <c r="C75" s="578"/>
      <c r="D75" s="340">
        <v>15180</v>
      </c>
      <c r="E75" s="338"/>
      <c r="F75" s="338"/>
      <c r="G75" s="338"/>
      <c r="H75" s="339"/>
    </row>
    <row r="76" spans="1:8" ht="37.5" customHeight="1" x14ac:dyDescent="0.2">
      <c r="A76" s="396" t="s">
        <v>50</v>
      </c>
      <c r="B76" s="565"/>
      <c r="C76" s="578"/>
      <c r="D76" s="340">
        <v>16560</v>
      </c>
      <c r="E76" s="338"/>
      <c r="F76" s="338"/>
      <c r="G76" s="338"/>
      <c r="H76" s="339"/>
    </row>
    <row r="77" spans="1:8" ht="37.5" customHeight="1" x14ac:dyDescent="0.2">
      <c r="A77" s="396" t="s">
        <v>51</v>
      </c>
      <c r="B77" s="565"/>
      <c r="C77" s="578"/>
      <c r="D77" s="340">
        <v>17940</v>
      </c>
      <c r="E77" s="338"/>
      <c r="F77" s="338"/>
      <c r="G77" s="338"/>
      <c r="H77" s="339"/>
    </row>
    <row r="78" spans="1:8" ht="37.5" customHeight="1" x14ac:dyDescent="0.2">
      <c r="A78" s="396" t="s">
        <v>52</v>
      </c>
      <c r="B78" s="565"/>
      <c r="C78" s="578"/>
      <c r="D78" s="340">
        <v>19320</v>
      </c>
      <c r="E78" s="338"/>
      <c r="F78" s="338"/>
      <c r="G78" s="338"/>
      <c r="H78" s="339"/>
    </row>
    <row r="79" spans="1:8" ht="37.5" customHeight="1" x14ac:dyDescent="0.2">
      <c r="A79" s="396" t="s">
        <v>53</v>
      </c>
      <c r="B79" s="565"/>
      <c r="C79" s="578"/>
      <c r="D79" s="340">
        <v>20700</v>
      </c>
      <c r="E79" s="338"/>
      <c r="F79" s="338"/>
      <c r="G79" s="338"/>
      <c r="H79" s="339"/>
    </row>
    <row r="80" spans="1:8" ht="37.5" customHeight="1" x14ac:dyDescent="0.2">
      <c r="A80" s="396" t="s">
        <v>54</v>
      </c>
      <c r="B80" s="565"/>
      <c r="C80" s="578"/>
      <c r="D80" s="340">
        <v>22080</v>
      </c>
      <c r="E80" s="338"/>
      <c r="F80" s="338"/>
      <c r="G80" s="338"/>
      <c r="H80" s="339"/>
    </row>
    <row r="81" spans="1:8" ht="37.5" customHeight="1" x14ac:dyDescent="0.2">
      <c r="A81" s="396" t="s">
        <v>55</v>
      </c>
      <c r="B81" s="565"/>
      <c r="C81" s="578"/>
      <c r="D81" s="340">
        <v>23460</v>
      </c>
      <c r="E81" s="338"/>
      <c r="F81" s="338"/>
      <c r="G81" s="338"/>
      <c r="H81" s="339"/>
    </row>
    <row r="82" spans="1:8" ht="37.5" customHeight="1" x14ac:dyDescent="0.2">
      <c r="A82" s="396" t="s">
        <v>56</v>
      </c>
      <c r="B82" s="565"/>
      <c r="C82" s="578"/>
      <c r="D82" s="340">
        <v>24840</v>
      </c>
      <c r="E82" s="338"/>
      <c r="F82" s="338"/>
      <c r="G82" s="338"/>
      <c r="H82" s="339"/>
    </row>
    <row r="83" spans="1:8" ht="37.5" customHeight="1" x14ac:dyDescent="0.2">
      <c r="A83" s="396" t="s">
        <v>57</v>
      </c>
      <c r="B83" s="565"/>
      <c r="C83" s="578"/>
      <c r="D83" s="340">
        <v>26220</v>
      </c>
      <c r="E83" s="338"/>
      <c r="F83" s="338"/>
      <c r="G83" s="338"/>
      <c r="H83" s="339"/>
    </row>
    <row r="84" spans="1:8" ht="37.5" customHeight="1" x14ac:dyDescent="0.2">
      <c r="A84" s="396" t="s">
        <v>58</v>
      </c>
      <c r="B84" s="565"/>
      <c r="C84" s="578"/>
      <c r="D84" s="340">
        <v>27600</v>
      </c>
      <c r="E84" s="338"/>
      <c r="F84" s="338"/>
      <c r="G84" s="338"/>
      <c r="H84" s="339"/>
    </row>
    <row r="85" spans="1:8" ht="37.5" customHeight="1" x14ac:dyDescent="0.2">
      <c r="A85" s="396" t="s">
        <v>178</v>
      </c>
      <c r="B85" s="397"/>
      <c r="C85" s="578"/>
      <c r="D85" s="340">
        <v>28980</v>
      </c>
      <c r="E85" s="338"/>
      <c r="F85" s="338"/>
      <c r="G85" s="338"/>
      <c r="H85" s="339"/>
    </row>
    <row r="86" spans="1:8" ht="37.5" customHeight="1" x14ac:dyDescent="0.2">
      <c r="A86" s="396" t="s">
        <v>179</v>
      </c>
      <c r="B86" s="397"/>
      <c r="C86" s="578"/>
      <c r="D86" s="340">
        <v>30360</v>
      </c>
      <c r="E86" s="338"/>
      <c r="F86" s="338"/>
      <c r="G86" s="338"/>
      <c r="H86" s="339"/>
    </row>
    <row r="87" spans="1:8" ht="37.5" customHeight="1" x14ac:dyDescent="0.2">
      <c r="A87" s="396" t="s">
        <v>180</v>
      </c>
      <c r="B87" s="397"/>
      <c r="C87" s="578"/>
      <c r="D87" s="340">
        <v>31740</v>
      </c>
      <c r="E87" s="338"/>
      <c r="F87" s="338"/>
      <c r="G87" s="338"/>
      <c r="H87" s="339"/>
    </row>
    <row r="88" spans="1:8" ht="37.5" customHeight="1" x14ac:dyDescent="0.2">
      <c r="A88" s="396" t="s">
        <v>181</v>
      </c>
      <c r="B88" s="397"/>
      <c r="C88" s="578"/>
      <c r="D88" s="340">
        <v>33120</v>
      </c>
      <c r="E88" s="338"/>
      <c r="F88" s="338"/>
      <c r="G88" s="338"/>
      <c r="H88" s="339"/>
    </row>
    <row r="89" spans="1:8" ht="37.5" customHeight="1" x14ac:dyDescent="0.2">
      <c r="A89" s="396" t="s">
        <v>182</v>
      </c>
      <c r="B89" s="397"/>
      <c r="C89" s="578"/>
      <c r="D89" s="340">
        <v>34500</v>
      </c>
      <c r="E89" s="338"/>
      <c r="F89" s="338"/>
      <c r="G89" s="338"/>
      <c r="H89" s="339"/>
    </row>
    <row r="90" spans="1:8" ht="37.5" customHeight="1" x14ac:dyDescent="0.2">
      <c r="A90" s="396" t="s">
        <v>183</v>
      </c>
      <c r="B90" s="397"/>
      <c r="C90" s="578"/>
      <c r="D90" s="340">
        <v>35880</v>
      </c>
      <c r="E90" s="338"/>
      <c r="F90" s="338"/>
      <c r="G90" s="338"/>
      <c r="H90" s="339"/>
    </row>
    <row r="91" spans="1:8" ht="37.5" customHeight="1" x14ac:dyDescent="0.2">
      <c r="A91" s="396" t="s">
        <v>184</v>
      </c>
      <c r="B91" s="397"/>
      <c r="C91" s="578"/>
      <c r="D91" s="340">
        <v>37260</v>
      </c>
      <c r="E91" s="338"/>
      <c r="F91" s="338"/>
      <c r="G91" s="338"/>
      <c r="H91" s="339"/>
    </row>
    <row r="92" spans="1:8" ht="37.5" customHeight="1" x14ac:dyDescent="0.2">
      <c r="A92" s="396" t="s">
        <v>185</v>
      </c>
      <c r="B92" s="397"/>
      <c r="C92" s="578"/>
      <c r="D92" s="340">
        <v>38640</v>
      </c>
      <c r="E92" s="338"/>
      <c r="F92" s="338"/>
      <c r="G92" s="338"/>
      <c r="H92" s="339"/>
    </row>
    <row r="93" spans="1:8" ht="37.5" customHeight="1" x14ac:dyDescent="0.2">
      <c r="A93" s="396" t="s">
        <v>186</v>
      </c>
      <c r="B93" s="397"/>
      <c r="C93" s="578"/>
      <c r="D93" s="340">
        <v>40020</v>
      </c>
      <c r="E93" s="338"/>
      <c r="F93" s="338"/>
      <c r="G93" s="338"/>
      <c r="H93" s="339"/>
    </row>
    <row r="94" spans="1:8" ht="37.5" customHeight="1" x14ac:dyDescent="0.2">
      <c r="A94" s="396" t="s">
        <v>187</v>
      </c>
      <c r="B94" s="397"/>
      <c r="C94" s="578"/>
      <c r="D94" s="340">
        <v>41400</v>
      </c>
      <c r="E94" s="338"/>
      <c r="F94" s="338"/>
      <c r="G94" s="338"/>
      <c r="H94" s="339"/>
    </row>
    <row r="95" spans="1:8" ht="37.5" customHeight="1" x14ac:dyDescent="0.2">
      <c r="A95" s="396" t="s">
        <v>188</v>
      </c>
      <c r="B95" s="397"/>
      <c r="C95" s="578"/>
      <c r="D95" s="340">
        <v>42780</v>
      </c>
      <c r="E95" s="338"/>
      <c r="F95" s="338"/>
      <c r="G95" s="338"/>
      <c r="H95" s="339"/>
    </row>
    <row r="96" spans="1:8" ht="37.5" customHeight="1" x14ac:dyDescent="0.2">
      <c r="A96" s="396" t="s">
        <v>189</v>
      </c>
      <c r="B96" s="397"/>
      <c r="C96" s="578"/>
      <c r="D96" s="340">
        <v>44160</v>
      </c>
      <c r="E96" s="338"/>
      <c r="F96" s="338"/>
      <c r="G96" s="338"/>
      <c r="H96" s="339"/>
    </row>
    <row r="97" spans="1:8" ht="37.5" customHeight="1" x14ac:dyDescent="0.2">
      <c r="A97" s="396" t="s">
        <v>190</v>
      </c>
      <c r="B97" s="397"/>
      <c r="C97" s="578"/>
      <c r="D97" s="340">
        <v>45540</v>
      </c>
      <c r="E97" s="338"/>
      <c r="F97" s="338"/>
      <c r="G97" s="338"/>
      <c r="H97" s="339"/>
    </row>
    <row r="98" spans="1:8" ht="37.5" customHeight="1" x14ac:dyDescent="0.2">
      <c r="A98" s="396" t="s">
        <v>191</v>
      </c>
      <c r="B98" s="397"/>
      <c r="C98" s="578"/>
      <c r="D98" s="340">
        <v>46920</v>
      </c>
      <c r="E98" s="338"/>
      <c r="F98" s="338"/>
      <c r="G98" s="338"/>
      <c r="H98" s="339"/>
    </row>
    <row r="99" spans="1:8" ht="37.5" customHeight="1" x14ac:dyDescent="0.2">
      <c r="A99" s="396" t="s">
        <v>192</v>
      </c>
      <c r="B99" s="397"/>
      <c r="C99" s="578"/>
      <c r="D99" s="340">
        <v>48300</v>
      </c>
      <c r="E99" s="338"/>
      <c r="F99" s="338"/>
      <c r="G99" s="338"/>
      <c r="H99" s="339"/>
    </row>
    <row r="100" spans="1:8" ht="37.5" customHeight="1" x14ac:dyDescent="0.2">
      <c r="A100" s="396" t="s">
        <v>229</v>
      </c>
      <c r="B100" s="397"/>
      <c r="C100" s="578"/>
      <c r="D100" s="340">
        <v>49680</v>
      </c>
      <c r="E100" s="338"/>
      <c r="F100" s="338"/>
      <c r="G100" s="338"/>
      <c r="H100" s="339"/>
    </row>
    <row r="101" spans="1:8" ht="37.5" customHeight="1" x14ac:dyDescent="0.2">
      <c r="A101" s="396" t="s">
        <v>230</v>
      </c>
      <c r="B101" s="397"/>
      <c r="C101" s="578"/>
      <c r="D101" s="340">
        <v>51060</v>
      </c>
      <c r="E101" s="338"/>
      <c r="F101" s="338"/>
      <c r="G101" s="338"/>
      <c r="H101" s="339"/>
    </row>
    <row r="102" spans="1:8" ht="37.5" customHeight="1" x14ac:dyDescent="0.2">
      <c r="A102" s="396" t="s">
        <v>231</v>
      </c>
      <c r="B102" s="397"/>
      <c r="C102" s="578"/>
      <c r="D102" s="340">
        <v>52440</v>
      </c>
      <c r="E102" s="338"/>
      <c r="F102" s="338"/>
      <c r="G102" s="338"/>
      <c r="H102" s="339"/>
    </row>
    <row r="103" spans="1:8" ht="37.5" customHeight="1" x14ac:dyDescent="0.2">
      <c r="A103" s="396" t="s">
        <v>232</v>
      </c>
      <c r="B103" s="397"/>
      <c r="C103" s="578"/>
      <c r="D103" s="340">
        <v>53820</v>
      </c>
      <c r="E103" s="338"/>
      <c r="F103" s="338"/>
      <c r="G103" s="338"/>
      <c r="H103" s="339"/>
    </row>
    <row r="104" spans="1:8" ht="37.5" customHeight="1" thickBot="1" x14ac:dyDescent="0.25">
      <c r="A104" s="396" t="s">
        <v>233</v>
      </c>
      <c r="B104" s="397"/>
      <c r="C104" s="579"/>
      <c r="D104" s="340">
        <v>55200</v>
      </c>
      <c r="E104" s="338"/>
      <c r="F104" s="338"/>
      <c r="G104" s="338"/>
      <c r="H104" s="339"/>
    </row>
    <row r="105" spans="1:8" ht="50.1" customHeight="1" thickBot="1" x14ac:dyDescent="0.25">
      <c r="A105" s="386" t="s">
        <v>59</v>
      </c>
      <c r="B105" s="387"/>
      <c r="C105" s="387"/>
      <c r="D105" s="398" t="str">
        <f>"от "&amp;MIN(D106:D115)&amp;" до "&amp;MAX(D106:D115)</f>
        <v>от 468 до 22380</v>
      </c>
      <c r="E105" s="399"/>
      <c r="F105" s="399"/>
      <c r="G105" s="399"/>
      <c r="H105" s="400"/>
    </row>
    <row r="106" spans="1:8" ht="151.5"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401">
        <v>1296</v>
      </c>
      <c r="E106" s="401"/>
      <c r="F106" s="401"/>
      <c r="G106" s="401"/>
      <c r="H106" s="402"/>
    </row>
    <row r="107" spans="1:8" ht="37.5" customHeight="1" x14ac:dyDescent="0.2">
      <c r="A107" s="356" t="s">
        <v>61</v>
      </c>
      <c r="B107" s="395"/>
      <c r="C107" s="40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368">
        <v>756</v>
      </c>
      <c r="E107" s="368"/>
      <c r="F107" s="368"/>
      <c r="G107" s="368"/>
      <c r="H107" s="369"/>
    </row>
    <row r="108" spans="1:8" ht="37.5" customHeight="1" x14ac:dyDescent="0.2">
      <c r="A108" s="356" t="s">
        <v>62</v>
      </c>
      <c r="B108" s="395"/>
      <c r="C108" s="404"/>
      <c r="D108" s="368">
        <v>22380</v>
      </c>
      <c r="E108" s="368"/>
      <c r="F108" s="368"/>
      <c r="G108" s="368"/>
      <c r="H108" s="369"/>
    </row>
    <row r="109" spans="1:8" ht="37.5" customHeight="1" x14ac:dyDescent="0.2">
      <c r="A109" s="356" t="s">
        <v>63</v>
      </c>
      <c r="B109" s="395"/>
      <c r="C109" s="404"/>
      <c r="D109" s="368">
        <v>2676</v>
      </c>
      <c r="E109" s="368"/>
      <c r="F109" s="368"/>
      <c r="G109" s="368"/>
      <c r="H109" s="369"/>
    </row>
    <row r="110" spans="1:8" ht="37.5" customHeight="1" x14ac:dyDescent="0.2">
      <c r="A110" s="335" t="s">
        <v>64</v>
      </c>
      <c r="B110" s="336"/>
      <c r="C110" s="404"/>
      <c r="D110" s="368">
        <v>5358</v>
      </c>
      <c r="E110" s="368"/>
      <c r="F110" s="368"/>
      <c r="G110" s="368"/>
      <c r="H110" s="369"/>
    </row>
    <row r="111" spans="1:8" ht="37.5" customHeight="1" x14ac:dyDescent="0.2">
      <c r="A111" s="356" t="s">
        <v>65</v>
      </c>
      <c r="B111" s="395"/>
      <c r="C111" s="404"/>
      <c r="D111" s="368">
        <v>468</v>
      </c>
      <c r="E111" s="368"/>
      <c r="F111" s="368"/>
      <c r="G111" s="368"/>
      <c r="H111" s="369"/>
    </row>
    <row r="112" spans="1:8" ht="37.5" customHeight="1" x14ac:dyDescent="0.2">
      <c r="A112" s="356" t="s">
        <v>66</v>
      </c>
      <c r="B112" s="395"/>
      <c r="C112" s="404"/>
      <c r="D112" s="368">
        <v>468</v>
      </c>
      <c r="E112" s="368"/>
      <c r="F112" s="368"/>
      <c r="G112" s="368"/>
      <c r="H112" s="369"/>
    </row>
    <row r="113" spans="1:8" ht="37.5" customHeight="1" x14ac:dyDescent="0.2">
      <c r="A113" s="356" t="s">
        <v>67</v>
      </c>
      <c r="B113" s="395"/>
      <c r="C113" s="404"/>
      <c r="D113" s="368">
        <v>936</v>
      </c>
      <c r="E113" s="368"/>
      <c r="F113" s="368"/>
      <c r="G113" s="368"/>
      <c r="H113" s="369"/>
    </row>
    <row r="114" spans="1:8" ht="37.5" customHeight="1" x14ac:dyDescent="0.2">
      <c r="A114" s="356" t="s">
        <v>68</v>
      </c>
      <c r="B114" s="395"/>
      <c r="C114" s="404"/>
      <c r="D114" s="368">
        <v>1398</v>
      </c>
      <c r="E114" s="368"/>
      <c r="F114" s="368"/>
      <c r="G114" s="368"/>
      <c r="H114" s="369"/>
    </row>
    <row r="115" spans="1:8" ht="37.5" customHeight="1" thickBot="1" x14ac:dyDescent="0.25">
      <c r="A115" s="406" t="s">
        <v>69</v>
      </c>
      <c r="B115" s="407"/>
      <c r="C115" s="405"/>
      <c r="D115" s="393">
        <v>8814</v>
      </c>
      <c r="E115" s="393"/>
      <c r="F115" s="393"/>
      <c r="G115" s="393"/>
      <c r="H115" s="394"/>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354">
        <v>30</v>
      </c>
      <c r="E116" s="354"/>
      <c r="F116" s="354"/>
      <c r="G116" s="354"/>
      <c r="H116" s="355"/>
    </row>
    <row r="117" spans="1:8" ht="50.1" customHeight="1" thickBot="1" x14ac:dyDescent="0.25">
      <c r="A117" s="341" t="s">
        <v>72</v>
      </c>
      <c r="B117" s="342"/>
      <c r="C117" s="21"/>
      <c r="D117" s="343" t="e">
        <f>"от "&amp;MIN(D119,D139:H140,#REF!,D141:H153)&amp;" до "&amp;MAX(D119,D139:H140,#REF!,D141:H153)</f>
        <v>#REF!</v>
      </c>
      <c r="E117" s="343"/>
      <c r="F117" s="343"/>
      <c r="G117" s="343"/>
      <c r="H117" s="344"/>
    </row>
    <row r="118" spans="1:8" ht="21.75" thickBot="1" x14ac:dyDescent="0.25">
      <c r="A118" s="497"/>
      <c r="B118" s="498"/>
      <c r="C118" s="60"/>
      <c r="D118" s="499"/>
      <c r="E118" s="499"/>
      <c r="F118" s="499"/>
      <c r="G118" s="499"/>
      <c r="H118" s="500"/>
    </row>
    <row r="119" spans="1:8" ht="75" customHeight="1" thickBot="1" x14ac:dyDescent="0.25">
      <c r="A119" s="374" t="s">
        <v>73</v>
      </c>
      <c r="B119" s="375"/>
      <c r="C11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379">
        <v>7140</v>
      </c>
      <c r="E119" s="379"/>
      <c r="F119" s="379"/>
      <c r="G119" s="379"/>
      <c r="H119" s="380"/>
    </row>
    <row r="120" spans="1:8" ht="75" customHeight="1" thickBot="1" x14ac:dyDescent="0.25">
      <c r="A120" s="381" t="s">
        <v>74</v>
      </c>
      <c r="B120" s="382"/>
      <c r="C120" s="377"/>
      <c r="D120" s="383" t="s">
        <v>75</v>
      </c>
      <c r="E120" s="384"/>
      <c r="F120" s="384"/>
      <c r="G120" s="384"/>
      <c r="H120" s="385"/>
    </row>
    <row r="121" spans="1:8" ht="75" customHeight="1" x14ac:dyDescent="0.2">
      <c r="A121" s="363" t="s">
        <v>76</v>
      </c>
      <c r="B121" s="364"/>
      <c r="C121" s="377"/>
      <c r="D121" s="368">
        <f>D119/4</f>
        <v>1785</v>
      </c>
      <c r="E121" s="368"/>
      <c r="F121" s="368"/>
      <c r="G121" s="368"/>
      <c r="H121" s="369"/>
    </row>
    <row r="122" spans="1:8" ht="75" customHeight="1" x14ac:dyDescent="0.2">
      <c r="A122" s="363" t="s">
        <v>77</v>
      </c>
      <c r="B122" s="364"/>
      <c r="C122" s="377"/>
      <c r="D122" s="368">
        <f>D119/5</f>
        <v>1428</v>
      </c>
      <c r="E122" s="368"/>
      <c r="F122" s="368"/>
      <c r="G122" s="368"/>
      <c r="H122" s="369"/>
    </row>
    <row r="123" spans="1:8" ht="75" customHeight="1" x14ac:dyDescent="0.2">
      <c r="A123" s="363" t="s">
        <v>78</v>
      </c>
      <c r="B123" s="364"/>
      <c r="C123" s="377"/>
      <c r="D123" s="368">
        <f>D119/6</f>
        <v>1190</v>
      </c>
      <c r="E123" s="368"/>
      <c r="F123" s="368"/>
      <c r="G123" s="368"/>
      <c r="H123" s="369"/>
    </row>
    <row r="124" spans="1:8" ht="75" customHeight="1" x14ac:dyDescent="0.2">
      <c r="A124" s="363" t="s">
        <v>79</v>
      </c>
      <c r="B124" s="364"/>
      <c r="C124" s="377"/>
      <c r="D124" s="368">
        <f>D119/7</f>
        <v>1020</v>
      </c>
      <c r="E124" s="368"/>
      <c r="F124" s="368"/>
      <c r="G124" s="368"/>
      <c r="H124" s="369"/>
    </row>
    <row r="125" spans="1:8" ht="75" customHeight="1" x14ac:dyDescent="0.2">
      <c r="A125" s="363" t="s">
        <v>80</v>
      </c>
      <c r="B125" s="364"/>
      <c r="C125" s="377"/>
      <c r="D125" s="368">
        <f>D119/8</f>
        <v>892.5</v>
      </c>
      <c r="E125" s="368"/>
      <c r="F125" s="368"/>
      <c r="G125" s="368"/>
      <c r="H125" s="369"/>
    </row>
    <row r="126" spans="1:8" ht="75" customHeight="1" x14ac:dyDescent="0.2">
      <c r="A126" s="363" t="s">
        <v>81</v>
      </c>
      <c r="B126" s="364"/>
      <c r="C126" s="377"/>
      <c r="D126" s="368">
        <f>D119/9</f>
        <v>793.33333333333337</v>
      </c>
      <c r="E126" s="368"/>
      <c r="F126" s="368"/>
      <c r="G126" s="368"/>
      <c r="H126" s="369"/>
    </row>
    <row r="127" spans="1:8" ht="75" customHeight="1" x14ac:dyDescent="0.2">
      <c r="A127" s="363" t="s">
        <v>82</v>
      </c>
      <c r="B127" s="364"/>
      <c r="C127" s="377"/>
      <c r="D127" s="368">
        <f>D119/10</f>
        <v>714</v>
      </c>
      <c r="E127" s="368"/>
      <c r="F127" s="368"/>
      <c r="G127" s="368"/>
      <c r="H127" s="369"/>
    </row>
    <row r="128" spans="1:8" ht="75" customHeight="1" thickBot="1" x14ac:dyDescent="0.25">
      <c r="A128" s="374" t="s">
        <v>83</v>
      </c>
      <c r="B128" s="375"/>
      <c r="C128" s="377"/>
      <c r="D128" s="379">
        <v>10704</v>
      </c>
      <c r="E128" s="379"/>
      <c r="F128" s="379"/>
      <c r="G128" s="379"/>
      <c r="H128" s="380"/>
    </row>
    <row r="129" spans="1:8" ht="75" customHeight="1" thickBot="1" x14ac:dyDescent="0.25">
      <c r="A129" s="381" t="s">
        <v>74</v>
      </c>
      <c r="B129" s="382"/>
      <c r="C129" s="377"/>
      <c r="D129" s="383" t="s">
        <v>75</v>
      </c>
      <c r="E129" s="384"/>
      <c r="F129" s="384"/>
      <c r="G129" s="384"/>
      <c r="H129" s="385"/>
    </row>
    <row r="130" spans="1:8" ht="75" customHeight="1" x14ac:dyDescent="0.2">
      <c r="A130" s="363" t="s">
        <v>76</v>
      </c>
      <c r="B130" s="364"/>
      <c r="C130" s="377"/>
      <c r="D130" s="368">
        <v>2676</v>
      </c>
      <c r="E130" s="368"/>
      <c r="F130" s="368"/>
      <c r="G130" s="368"/>
      <c r="H130" s="369"/>
    </row>
    <row r="131" spans="1:8" ht="75" customHeight="1" x14ac:dyDescent="0.2">
      <c r="A131" s="363" t="s">
        <v>77</v>
      </c>
      <c r="B131" s="364"/>
      <c r="C131" s="377"/>
      <c r="D131" s="368">
        <v>2140.7999999999997</v>
      </c>
      <c r="E131" s="368"/>
      <c r="F131" s="368"/>
      <c r="G131" s="368"/>
      <c r="H131" s="369"/>
    </row>
    <row r="132" spans="1:8" ht="75" customHeight="1" x14ac:dyDescent="0.2">
      <c r="A132" s="363" t="s">
        <v>78</v>
      </c>
      <c r="B132" s="364"/>
      <c r="C132" s="377"/>
      <c r="D132" s="368">
        <v>1784</v>
      </c>
      <c r="E132" s="368"/>
      <c r="F132" s="368"/>
      <c r="G132" s="368"/>
      <c r="H132" s="369"/>
    </row>
    <row r="133" spans="1:8" ht="75" customHeight="1" x14ac:dyDescent="0.2">
      <c r="A133" s="363" t="s">
        <v>79</v>
      </c>
      <c r="B133" s="364"/>
      <c r="C133" s="377"/>
      <c r="D133" s="368">
        <v>1529.1428571428571</v>
      </c>
      <c r="E133" s="368"/>
      <c r="F133" s="368"/>
      <c r="G133" s="368"/>
      <c r="H133" s="369"/>
    </row>
    <row r="134" spans="1:8" ht="75" customHeight="1" x14ac:dyDescent="0.2">
      <c r="A134" s="363" t="s">
        <v>80</v>
      </c>
      <c r="B134" s="364"/>
      <c r="C134" s="377"/>
      <c r="D134" s="368">
        <v>1338</v>
      </c>
      <c r="E134" s="368"/>
      <c r="F134" s="368"/>
      <c r="G134" s="368"/>
      <c r="H134" s="369"/>
    </row>
    <row r="135" spans="1:8" ht="75" customHeight="1" x14ac:dyDescent="0.2">
      <c r="A135" s="363" t="s">
        <v>81</v>
      </c>
      <c r="B135" s="364"/>
      <c r="C135" s="377"/>
      <c r="D135" s="368">
        <v>1189.3333333333333</v>
      </c>
      <c r="E135" s="368"/>
      <c r="F135" s="368"/>
      <c r="G135" s="368"/>
      <c r="H135" s="369"/>
    </row>
    <row r="136" spans="1:8" ht="75" customHeight="1" thickBot="1" x14ac:dyDescent="0.25">
      <c r="A136" s="363" t="s">
        <v>82</v>
      </c>
      <c r="B136" s="364"/>
      <c r="C136" s="378"/>
      <c r="D136" s="368">
        <v>1070.3999999999999</v>
      </c>
      <c r="E136" s="368"/>
      <c r="F136" s="368"/>
      <c r="G136" s="368"/>
      <c r="H136" s="369"/>
    </row>
    <row r="137" spans="1:8" s="16" customFormat="1" ht="62.45" customHeight="1" thickBot="1" x14ac:dyDescent="0.25">
      <c r="A137" s="358" t="s">
        <v>84</v>
      </c>
      <c r="B137" s="359"/>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353">
        <v>7128</v>
      </c>
      <c r="E137" s="354"/>
      <c r="F137" s="354"/>
      <c r="G137" s="354"/>
      <c r="H137" s="355"/>
    </row>
    <row r="138" spans="1:8" ht="21.75" thickBot="1" x14ac:dyDescent="0.25">
      <c r="A138" s="497"/>
      <c r="B138" s="498"/>
      <c r="C138" s="56"/>
      <c r="D138" s="499"/>
      <c r="E138" s="499"/>
      <c r="F138" s="499"/>
      <c r="G138" s="499"/>
      <c r="H138" s="500"/>
    </row>
    <row r="139" spans="1:8" ht="50.1" customHeight="1" x14ac:dyDescent="0.2">
      <c r="A139" s="335" t="s">
        <v>85</v>
      </c>
      <c r="B139" s="336"/>
      <c r="C139" s="66" t="str">
        <f>"Интернет-площадка 2gis.ru на основе Cправочника организаций "&amp;$C$2&amp;""</f>
        <v>Интернет-площадка 2gis.ru на основе Cправочника организаций "2ГИС.РОСТОВ-НА-ДОНУ"</v>
      </c>
      <c r="D139" s="360">
        <v>8898</v>
      </c>
      <c r="E139" s="361"/>
      <c r="F139" s="361"/>
      <c r="G139" s="361"/>
      <c r="H139" s="362"/>
    </row>
    <row r="140" spans="1:8" ht="50.1" customHeight="1" x14ac:dyDescent="0.2">
      <c r="A140" s="335" t="s">
        <v>86</v>
      </c>
      <c r="B140" s="336"/>
      <c r="C14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367">
        <v>2286</v>
      </c>
      <c r="E140" s="351"/>
      <c r="F140" s="351"/>
      <c r="G140" s="351"/>
      <c r="H140" s="352"/>
    </row>
    <row r="141" spans="1:8" ht="50.1" customHeight="1" x14ac:dyDescent="0.2">
      <c r="A141" s="335" t="s">
        <v>87</v>
      </c>
      <c r="B141" s="336"/>
      <c r="C141"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37">
        <v>4578</v>
      </c>
      <c r="E141" s="338"/>
      <c r="F141" s="338"/>
      <c r="G141" s="338"/>
      <c r="H141" s="339"/>
    </row>
    <row r="142" spans="1:8" ht="50.1" customHeight="1" x14ac:dyDescent="0.2">
      <c r="A142" s="335" t="s">
        <v>88</v>
      </c>
      <c r="B142" s="336"/>
      <c r="C142" s="67" t="str">
        <f>"Интернет-площадка 2gis.ru на основе Cправочника организаций "&amp;$C$2&amp;""</f>
        <v>Интернет-площадка 2gis.ru на основе Cправочника организаций "2ГИС.РОСТОВ-НА-ДОНУ"</v>
      </c>
      <c r="D142" s="337">
        <v>8898</v>
      </c>
      <c r="E142" s="338"/>
      <c r="F142" s="338"/>
      <c r="G142" s="338"/>
      <c r="H142" s="339"/>
    </row>
    <row r="143" spans="1:8" ht="50.1" customHeight="1" x14ac:dyDescent="0.2">
      <c r="A143" s="335" t="s">
        <v>89</v>
      </c>
      <c r="B143" s="336"/>
      <c r="C143" s="67" t="str">
        <f>"Интернет-площадка 2gis.ru на основе Cправочника организаций "&amp;$C$2&amp;""</f>
        <v>Интернет-площадка 2gis.ru на основе Cправочника организаций "2ГИС.РОСТОВ-НА-ДОНУ"</v>
      </c>
      <c r="D143" s="337">
        <v>10680</v>
      </c>
      <c r="E143" s="338"/>
      <c r="F143" s="338"/>
      <c r="G143" s="338"/>
      <c r="H143" s="339"/>
    </row>
    <row r="144" spans="1:8" ht="50.1" customHeight="1" x14ac:dyDescent="0.2">
      <c r="A144" s="335" t="s">
        <v>90</v>
      </c>
      <c r="B144" s="336"/>
      <c r="C144"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37">
        <v>2292</v>
      </c>
      <c r="E144" s="338"/>
      <c r="F144" s="338"/>
      <c r="G144" s="338"/>
      <c r="H144" s="339"/>
    </row>
    <row r="145" spans="1:8" ht="50.1" customHeight="1" x14ac:dyDescent="0.2">
      <c r="A145" s="335" t="s">
        <v>91</v>
      </c>
      <c r="B145" s="336"/>
      <c r="C145"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37">
        <v>2292</v>
      </c>
      <c r="E145" s="338"/>
      <c r="F145" s="338"/>
      <c r="G145" s="338"/>
      <c r="H145" s="339"/>
    </row>
    <row r="146" spans="1:8" ht="50.1" customHeight="1" x14ac:dyDescent="0.2">
      <c r="A146" s="335" t="s">
        <v>92</v>
      </c>
      <c r="B146" s="336"/>
      <c r="C146"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37">
        <v>4578</v>
      </c>
      <c r="E146" s="338"/>
      <c r="F146" s="338"/>
      <c r="G146" s="338"/>
      <c r="H146" s="339"/>
    </row>
    <row r="147" spans="1:8" ht="50.1" customHeight="1" x14ac:dyDescent="0.2">
      <c r="A147" s="335" t="s">
        <v>93</v>
      </c>
      <c r="B147" s="336"/>
      <c r="C147" s="68" t="e">
        <f>#REF!</f>
        <v>#REF!</v>
      </c>
      <c r="D147" s="337">
        <v>10968</v>
      </c>
      <c r="E147" s="338"/>
      <c r="F147" s="338"/>
      <c r="G147" s="338"/>
      <c r="H147" s="339"/>
    </row>
    <row r="148" spans="1:8" ht="50.1" customHeight="1" x14ac:dyDescent="0.2">
      <c r="A148" s="335" t="s">
        <v>94</v>
      </c>
      <c r="B148" s="336"/>
      <c r="C148" s="67" t="s">
        <v>95</v>
      </c>
      <c r="D148" s="337">
        <v>780</v>
      </c>
      <c r="E148" s="338"/>
      <c r="F148" s="338"/>
      <c r="G148" s="338"/>
      <c r="H148" s="339"/>
    </row>
    <row r="149" spans="1:8" ht="81" customHeight="1" x14ac:dyDescent="0.2">
      <c r="A149" s="335" t="s">
        <v>96</v>
      </c>
      <c r="B149" s="336"/>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37">
        <v>7170</v>
      </c>
      <c r="E149" s="338"/>
      <c r="F149" s="338"/>
      <c r="G149" s="338"/>
      <c r="H149" s="339"/>
    </row>
    <row r="150" spans="1:8" ht="81" customHeight="1" x14ac:dyDescent="0.2">
      <c r="A150" s="335" t="s">
        <v>97</v>
      </c>
      <c r="B150" s="336"/>
      <c r="C150" s="67"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37">
        <v>4782</v>
      </c>
      <c r="E150" s="338"/>
      <c r="F150" s="338"/>
      <c r="G150" s="338"/>
      <c r="H150" s="339"/>
    </row>
    <row r="151" spans="1:8" ht="81" customHeight="1" x14ac:dyDescent="0.2">
      <c r="A151" s="335" t="s">
        <v>98</v>
      </c>
      <c r="B151" s="336"/>
      <c r="C151"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37">
        <v>6048</v>
      </c>
      <c r="E151" s="338"/>
      <c r="F151" s="338"/>
      <c r="G151" s="338"/>
      <c r="H151" s="339"/>
    </row>
    <row r="152" spans="1:8" ht="81" customHeight="1" x14ac:dyDescent="0.2">
      <c r="A152" s="335" t="s">
        <v>99</v>
      </c>
      <c r="B152" s="336"/>
      <c r="C152"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37">
        <v>2394</v>
      </c>
      <c r="E152" s="338"/>
      <c r="F152" s="338"/>
      <c r="G152" s="338"/>
      <c r="H152" s="339"/>
    </row>
    <row r="153" spans="1:8" ht="50.1" customHeight="1" thickBot="1" x14ac:dyDescent="0.25">
      <c r="A153" s="335" t="s">
        <v>102</v>
      </c>
      <c r="B153" s="336"/>
      <c r="C153"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37">
        <v>384</v>
      </c>
      <c r="E153" s="338"/>
      <c r="F153" s="338"/>
      <c r="G153" s="338"/>
      <c r="H153" s="339"/>
    </row>
    <row r="154" spans="1:8" s="16" customFormat="1" ht="102" customHeight="1" thickBot="1" x14ac:dyDescent="0.25">
      <c r="A154" s="335" t="s">
        <v>16</v>
      </c>
      <c r="B154" s="336"/>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37">
        <v>1296</v>
      </c>
      <c r="E154" s="338"/>
      <c r="F154" s="338"/>
      <c r="G154" s="338"/>
      <c r="H154" s="339"/>
    </row>
    <row r="155" spans="1:8" s="16" customFormat="1" ht="102" customHeight="1" thickBot="1" x14ac:dyDescent="0.25">
      <c r="A155" s="335" t="s">
        <v>103</v>
      </c>
      <c r="B155" s="336"/>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5" s="337">
        <v>50010</v>
      </c>
      <c r="E155" s="338"/>
      <c r="F155" s="338"/>
      <c r="G155" s="338"/>
      <c r="H155" s="339"/>
    </row>
    <row r="156" spans="1:8" s="16" customFormat="1" ht="126" customHeight="1" x14ac:dyDescent="0.2">
      <c r="A156" s="335" t="s">
        <v>104</v>
      </c>
      <c r="B156" s="336"/>
      <c r="C15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6" s="337">
        <v>10968</v>
      </c>
      <c r="E156" s="338"/>
      <c r="F156" s="338"/>
      <c r="G156" s="338"/>
      <c r="H156" s="339"/>
    </row>
    <row r="157" spans="1:8" s="16" customFormat="1" ht="96" customHeight="1" x14ac:dyDescent="0.2">
      <c r="A157" s="356" t="s">
        <v>105</v>
      </c>
      <c r="B157" s="357"/>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37">
        <v>2292</v>
      </c>
      <c r="E157" s="338"/>
      <c r="F157" s="338"/>
      <c r="G157" s="338"/>
      <c r="H157" s="339"/>
    </row>
    <row r="158" spans="1:8" s="16" customFormat="1" ht="96" customHeight="1" x14ac:dyDescent="0.2">
      <c r="A158" s="356" t="s">
        <v>106</v>
      </c>
      <c r="B158" s="357"/>
      <c r="C15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8" s="337">
        <v>8898</v>
      </c>
      <c r="E158" s="338"/>
      <c r="F158" s="338"/>
      <c r="G158" s="338"/>
      <c r="H158" s="339"/>
    </row>
    <row r="159" spans="1:8" ht="75.75" customHeight="1" x14ac:dyDescent="0.2">
      <c r="A159" s="335" t="s">
        <v>100</v>
      </c>
      <c r="B159" s="336" t="s">
        <v>100</v>
      </c>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9" s="337">
        <v>18000</v>
      </c>
      <c r="E159" s="338"/>
      <c r="F159" s="338"/>
      <c r="G159" s="338"/>
      <c r="H159" s="339"/>
    </row>
    <row r="160" spans="1:8" ht="75.75" customHeight="1" x14ac:dyDescent="0.2">
      <c r="A160" s="335" t="s">
        <v>101</v>
      </c>
      <c r="B160" s="336" t="s">
        <v>101</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60" s="337">
        <v>7500</v>
      </c>
      <c r="E160" s="338"/>
      <c r="F160" s="338"/>
      <c r="G160" s="338"/>
      <c r="H160" s="339"/>
    </row>
    <row r="161" spans="1:8" ht="50.1" customHeight="1" x14ac:dyDescent="0.2">
      <c r="A161" s="335" t="s">
        <v>107</v>
      </c>
      <c r="B161" s="336"/>
      <c r="C161" s="67" t="str">
        <f>"Интернет-площадка 2gis.ru на основе Cправочника организаций "&amp;$C$2&amp;""</f>
        <v>Интернет-площадка 2gis.ru на основе Cправочника организаций "2ГИС.РОСТОВ-НА-ДОНУ"</v>
      </c>
      <c r="D161" s="337">
        <v>12480</v>
      </c>
      <c r="E161" s="338"/>
      <c r="F161" s="338"/>
      <c r="G161" s="338"/>
      <c r="H161" s="339"/>
    </row>
    <row r="162" spans="1:8" ht="50.1" customHeight="1" x14ac:dyDescent="0.2">
      <c r="A162" s="335" t="s">
        <v>108</v>
      </c>
      <c r="B162" s="336"/>
      <c r="C162" s="67"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37">
        <v>3240</v>
      </c>
      <c r="E162" s="338"/>
      <c r="F162" s="338"/>
      <c r="G162" s="338"/>
      <c r="H162" s="339"/>
    </row>
    <row r="163" spans="1:8" ht="50.1" customHeight="1" x14ac:dyDescent="0.2">
      <c r="A163" s="335" t="s">
        <v>109</v>
      </c>
      <c r="B163" s="336"/>
      <c r="C163" s="67" t="str">
        <f t="shared" si="2"/>
        <v>Электронный справочник на основе Справочника организаций "2ГИС.РОСТОВ-НА-ДОНУ" (версия для ПК)</v>
      </c>
      <c r="D163" s="337">
        <v>6480</v>
      </c>
      <c r="E163" s="338"/>
      <c r="F163" s="338"/>
      <c r="G163" s="338"/>
      <c r="H163" s="339"/>
    </row>
    <row r="164" spans="1:8" ht="50.1" customHeight="1" x14ac:dyDescent="0.2">
      <c r="A164" s="335" t="s">
        <v>110</v>
      </c>
      <c r="B164" s="336"/>
      <c r="C164" s="67" t="str">
        <f>"Интернет-площадка 2gis.ru на основе Cправочника организаций "&amp;$C$2&amp;""</f>
        <v>Интернет-площадка 2gis.ru на основе Cправочника организаций "2ГИС.РОСТОВ-НА-ДОНУ"</v>
      </c>
      <c r="D164" s="337">
        <v>12480</v>
      </c>
      <c r="E164" s="338"/>
      <c r="F164" s="338"/>
      <c r="G164" s="338"/>
      <c r="H164" s="339"/>
    </row>
    <row r="165" spans="1:8" ht="50.1" customHeight="1" x14ac:dyDescent="0.2">
      <c r="A165" s="335" t="s">
        <v>111</v>
      </c>
      <c r="B165" s="336"/>
      <c r="C165" s="67" t="str">
        <f>"Интернет-площадка 2gis.ru на основе Cправочника организаций "&amp;$C$2&amp;""</f>
        <v>Интернет-площадка 2gis.ru на основе Cправочника организаций "2ГИС.РОСТОВ-НА-ДОНУ"</v>
      </c>
      <c r="D165" s="337">
        <v>14976</v>
      </c>
      <c r="E165" s="338"/>
      <c r="F165" s="338"/>
      <c r="G165" s="338"/>
      <c r="H165" s="339"/>
    </row>
    <row r="166" spans="1:8" ht="50.1" customHeight="1" x14ac:dyDescent="0.2">
      <c r="A166" s="335" t="s">
        <v>112</v>
      </c>
      <c r="B166" s="336"/>
      <c r="C166" s="67" t="str">
        <f t="shared" si="2"/>
        <v>Электронный справочник на основе Справочника организаций "2ГИС.РОСТОВ-НА-ДОНУ" (версия для ПК)</v>
      </c>
      <c r="D166" s="337">
        <v>3240</v>
      </c>
      <c r="E166" s="338"/>
      <c r="F166" s="338"/>
      <c r="G166" s="338"/>
      <c r="H166" s="339"/>
    </row>
    <row r="167" spans="1:8" ht="50.1" customHeight="1" x14ac:dyDescent="0.2">
      <c r="A167" s="335" t="s">
        <v>113</v>
      </c>
      <c r="B167" s="336"/>
      <c r="C167" s="67" t="str">
        <f t="shared" si="2"/>
        <v>Электронный справочник на основе Справочника организаций "2ГИС.РОСТОВ-НА-ДОНУ" (версия для ПК)</v>
      </c>
      <c r="D167" s="337">
        <v>3240</v>
      </c>
      <c r="E167" s="338"/>
      <c r="F167" s="338"/>
      <c r="G167" s="338"/>
      <c r="H167" s="339"/>
    </row>
    <row r="168" spans="1:8" ht="50.1" customHeight="1" x14ac:dyDescent="0.2">
      <c r="A168" s="335" t="s">
        <v>114</v>
      </c>
      <c r="B168" s="336"/>
      <c r="C168" s="67" t="str">
        <f t="shared" si="2"/>
        <v>Электронный справочник на основе Справочника организаций "2ГИС.РОСТОВ-НА-ДОНУ" (версия для ПК)</v>
      </c>
      <c r="D168" s="337">
        <v>6480</v>
      </c>
      <c r="E168" s="338"/>
      <c r="F168" s="338"/>
      <c r="G168" s="338"/>
      <c r="H168" s="339"/>
    </row>
    <row r="169" spans="1:8" ht="50.1" customHeight="1" x14ac:dyDescent="0.2">
      <c r="A169" s="335" t="s">
        <v>115</v>
      </c>
      <c r="B169" s="336"/>
      <c r="C169" s="67" t="s">
        <v>95</v>
      </c>
      <c r="D169" s="337">
        <v>1200</v>
      </c>
      <c r="E169" s="338"/>
      <c r="F169" s="338"/>
      <c r="G169" s="338"/>
      <c r="H169" s="339"/>
    </row>
    <row r="170" spans="1:8" ht="50.1" customHeight="1" thickBot="1" x14ac:dyDescent="0.25">
      <c r="A170" s="335" t="s">
        <v>117</v>
      </c>
      <c r="B170" s="336"/>
      <c r="C170" s="67" t="str">
        <f t="shared" si="2"/>
        <v>Электронный справочник на основе Справочника организаций "2ГИС.РОСТОВ-НА-ДОНУ" (версия для ПК)</v>
      </c>
      <c r="D170" s="353">
        <v>600</v>
      </c>
      <c r="E170" s="354"/>
      <c r="F170" s="354"/>
      <c r="G170" s="354"/>
      <c r="H170" s="355"/>
    </row>
    <row r="171" spans="1:8" s="23" customFormat="1" ht="25.5" customHeight="1" thickBot="1" x14ac:dyDescent="0.25">
      <c r="A171" s="341" t="s">
        <v>118</v>
      </c>
      <c r="B171" s="342"/>
      <c r="C171" s="21"/>
      <c r="D171" s="343"/>
      <c r="E171" s="343"/>
      <c r="F171" s="343"/>
      <c r="G171" s="343"/>
      <c r="H171" s="344"/>
    </row>
    <row r="172" spans="1:8" s="16" customFormat="1" ht="50.1" customHeight="1" x14ac:dyDescent="0.2">
      <c r="A172" s="335" t="s">
        <v>119</v>
      </c>
      <c r="B172" s="336"/>
      <c r="C172" s="345"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37">
        <v>6000</v>
      </c>
      <c r="E172" s="338"/>
      <c r="F172" s="338"/>
      <c r="G172" s="338"/>
      <c r="H172" s="339"/>
    </row>
    <row r="173" spans="1:8" s="16" customFormat="1" ht="50.1" customHeight="1" x14ac:dyDescent="0.2">
      <c r="A173" s="335" t="s">
        <v>120</v>
      </c>
      <c r="B173" s="336"/>
      <c r="C173" s="346"/>
      <c r="D173" s="337">
        <v>6000</v>
      </c>
      <c r="E173" s="338"/>
      <c r="F173" s="338"/>
      <c r="G173" s="338"/>
      <c r="H173" s="339"/>
    </row>
    <row r="174" spans="1:8" s="16" customFormat="1" ht="50.1" customHeight="1" x14ac:dyDescent="0.2">
      <c r="A174" s="348" t="s">
        <v>121</v>
      </c>
      <c r="B174" s="349"/>
      <c r="C174" s="346"/>
      <c r="D174" s="496">
        <v>3600</v>
      </c>
      <c r="E174" s="368"/>
      <c r="F174" s="368"/>
      <c r="G174" s="368"/>
      <c r="H174" s="368"/>
    </row>
    <row r="175" spans="1:8" s="16" customFormat="1" ht="50.1" customHeight="1" x14ac:dyDescent="0.2">
      <c r="A175" s="348" t="s">
        <v>122</v>
      </c>
      <c r="B175" s="349"/>
      <c r="C175" s="346"/>
      <c r="D175" s="496">
        <v>360</v>
      </c>
      <c r="E175" s="368"/>
      <c r="F175" s="368"/>
      <c r="G175" s="368"/>
      <c r="H175" s="368"/>
    </row>
    <row r="176" spans="1:8" s="16" customFormat="1" ht="50.1" customHeight="1" thickBot="1" x14ac:dyDescent="0.25">
      <c r="A176" s="348" t="s">
        <v>123</v>
      </c>
      <c r="B176" s="349"/>
      <c r="C176" s="347"/>
      <c r="D176" s="450">
        <v>1260</v>
      </c>
      <c r="E176" s="451"/>
      <c r="F176" s="451"/>
      <c r="G176" s="451"/>
      <c r="H176" s="451"/>
    </row>
    <row r="177" spans="1:8" s="16" customFormat="1" ht="50.1" customHeight="1" thickBot="1" x14ac:dyDescent="0.25">
      <c r="A177" s="341" t="s">
        <v>124</v>
      </c>
      <c r="B177" s="342"/>
      <c r="C177" s="21"/>
      <c r="D177" s="343"/>
      <c r="E177" s="343"/>
      <c r="F177" s="343"/>
      <c r="G177" s="343"/>
      <c r="H177" s="344"/>
    </row>
    <row r="178" spans="1:8" ht="50.1" customHeight="1" x14ac:dyDescent="0.2">
      <c r="A178" s="335" t="s">
        <v>125</v>
      </c>
      <c r="B178" s="336"/>
      <c r="C178" s="67" t="str">
        <f>"Интернет-площадка 2gis.ru на основе Cправочника организаций "&amp;$C$2&amp;""</f>
        <v>Интернет-площадка 2gis.ru на основе Cправочника организаций "2ГИС.РОСТОВ-НА-ДОНУ"</v>
      </c>
      <c r="D178" s="337">
        <v>2292</v>
      </c>
      <c r="E178" s="338"/>
      <c r="F178" s="338"/>
      <c r="G178" s="338"/>
      <c r="H178" s="339"/>
    </row>
    <row r="179" spans="1:8" ht="50.1" customHeight="1" x14ac:dyDescent="0.2">
      <c r="A179" s="335" t="s">
        <v>195</v>
      </c>
      <c r="B179" s="336"/>
      <c r="C179" s="67" t="str">
        <f>"Интернет-площадка 2gis.ru на основе Cправочника организаций "&amp;$C$2&amp;""</f>
        <v>Интернет-площадка 2gis.ru на основе Cправочника организаций "2ГИС.РОСТОВ-НА-ДОНУ"</v>
      </c>
      <c r="D179" s="337">
        <v>3240</v>
      </c>
      <c r="E179" s="338"/>
      <c r="F179" s="338"/>
      <c r="G179" s="338"/>
      <c r="H179" s="339"/>
    </row>
    <row r="180" spans="1:8" ht="50.1" customHeight="1" x14ac:dyDescent="0.2">
      <c r="A180" s="335" t="s">
        <v>128</v>
      </c>
      <c r="B180" s="336"/>
      <c r="C18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0" s="337">
        <v>3240</v>
      </c>
      <c r="E180" s="338"/>
      <c r="F180" s="338"/>
      <c r="G180" s="338"/>
      <c r="H180" s="339"/>
    </row>
    <row r="181" spans="1:8" s="16" customFormat="1" ht="126" customHeight="1" thickBot="1" x14ac:dyDescent="0.25">
      <c r="A181" s="335" t="s">
        <v>129</v>
      </c>
      <c r="B181" s="336"/>
      <c r="C181" s="160" t="str">
        <f>C178</f>
        <v>Интернет-площадка 2gis.ru на основе Cправочника организаций "2ГИС.РОСТОВ-НА-ДОНУ"</v>
      </c>
      <c r="D181" s="337">
        <v>6648</v>
      </c>
      <c r="E181" s="338"/>
      <c r="F181" s="338"/>
      <c r="G181" s="338"/>
      <c r="H181" s="339"/>
    </row>
    <row r="182" spans="1:8" ht="50.1" customHeight="1" thickBot="1" x14ac:dyDescent="0.25">
      <c r="A182" s="341" t="s">
        <v>196</v>
      </c>
      <c r="B182" s="342"/>
      <c r="C182" s="21"/>
      <c r="D182" s="343"/>
      <c r="E182" s="343"/>
      <c r="F182" s="343"/>
      <c r="G182" s="343"/>
      <c r="H182" s="344"/>
    </row>
    <row r="183" spans="1:8" s="20" customFormat="1" ht="30" customHeight="1" thickBot="1" x14ac:dyDescent="0.25">
      <c r="A183" s="485"/>
      <c r="B183" s="486"/>
      <c r="C183" s="602"/>
      <c r="D183" s="486"/>
      <c r="E183" s="486"/>
      <c r="F183" s="486"/>
      <c r="G183" s="486"/>
      <c r="H183" s="487"/>
    </row>
    <row r="184" spans="1:8" s="16" customFormat="1" ht="185.25" customHeight="1" x14ac:dyDescent="0.2">
      <c r="A184" s="335" t="s">
        <v>197</v>
      </c>
      <c r="B184" s="336"/>
      <c r="C18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4" s="360">
        <v>10920</v>
      </c>
      <c r="E184" s="361"/>
      <c r="F184" s="361"/>
      <c r="G184" s="361"/>
      <c r="H184" s="362"/>
    </row>
    <row r="185" spans="1:8" s="16" customFormat="1" ht="83.25" customHeight="1" thickBot="1" x14ac:dyDescent="0.25">
      <c r="A185" s="335" t="s">
        <v>198</v>
      </c>
      <c r="B185" s="336"/>
      <c r="C185" s="346"/>
      <c r="D185" s="337">
        <v>10920</v>
      </c>
      <c r="E185" s="338"/>
      <c r="F185" s="338"/>
      <c r="G185" s="338"/>
      <c r="H185" s="339"/>
    </row>
    <row r="186" spans="1:8" ht="21.75" thickBot="1" x14ac:dyDescent="0.25">
      <c r="A186" s="497"/>
      <c r="B186" s="498"/>
      <c r="C186" s="56"/>
      <c r="D186" s="499"/>
      <c r="E186" s="499"/>
      <c r="F186" s="499"/>
      <c r="G186" s="499"/>
      <c r="H186" s="500"/>
    </row>
    <row r="188" spans="1:8" ht="21" x14ac:dyDescent="0.2">
      <c r="A188" s="75"/>
      <c r="B188" s="76" t="s">
        <v>130</v>
      </c>
      <c r="C188" s="333" t="s">
        <v>645</v>
      </c>
      <c r="D188" s="333"/>
      <c r="E188" s="77"/>
      <c r="F188" s="77"/>
      <c r="G188" s="77"/>
      <c r="H188" s="77"/>
    </row>
    <row r="189" spans="1:8" ht="21" x14ac:dyDescent="0.2">
      <c r="A189" s="75"/>
      <c r="B189" s="77"/>
      <c r="C189" s="327" t="s">
        <v>646</v>
      </c>
      <c r="D189" s="327"/>
      <c r="E189" s="77"/>
      <c r="F189" s="77"/>
      <c r="G189" s="77"/>
      <c r="H189" s="77"/>
    </row>
    <row r="190" spans="1:8" ht="21" x14ac:dyDescent="0.2">
      <c r="A190" s="75"/>
      <c r="B190" s="77"/>
      <c r="C190" s="327" t="s">
        <v>647</v>
      </c>
      <c r="D190" s="327"/>
      <c r="E190" s="77"/>
      <c r="F190" s="77"/>
      <c r="G190" s="77"/>
      <c r="H190" s="77"/>
    </row>
    <row r="191" spans="1:8" ht="21" x14ac:dyDescent="0.2">
      <c r="C191" s="327"/>
      <c r="D191" s="327"/>
      <c r="E191" s="77"/>
      <c r="F191" s="77"/>
      <c r="G191" s="77"/>
      <c r="H191" s="72"/>
    </row>
    <row r="192" spans="1:8" ht="26.25" customHeight="1" x14ac:dyDescent="0.2">
      <c r="A192" s="324" t="str">
        <f>Абакан_юр!A171</f>
        <v>По соглашению сторон в качестве валюты платежа могут выступать украинские гривны, в этом случае курс следующий: 1 руб. = 0,5104 гривен</v>
      </c>
      <c r="B192" s="324"/>
      <c r="C192" s="324"/>
      <c r="D192" s="79"/>
      <c r="E192" s="79"/>
      <c r="F192" s="80"/>
      <c r="G192" s="328"/>
      <c r="H192" s="328"/>
    </row>
    <row r="193" spans="1:8" ht="26.25" customHeight="1" x14ac:dyDescent="0.2">
      <c r="A193" s="324" t="str">
        <f>Абакан_юр!A172</f>
        <v>По соглашению сторон в качестве валюты платежа могут выступать дирхамы ОАЭ, в этом случае курс следующий: 1 руб. = 0,0434 дирхам</v>
      </c>
      <c r="B193" s="324"/>
      <c r="C193" s="324"/>
      <c r="D193" s="79"/>
      <c r="E193" s="79"/>
      <c r="F193" s="80"/>
      <c r="G193" s="82"/>
      <c r="H193" s="82"/>
    </row>
    <row r="194" spans="1:8" ht="26.25" customHeight="1" x14ac:dyDescent="0.2">
      <c r="A194" s="324" t="str">
        <f>Абакан_юр!A173</f>
        <v>По соглашению сторон в качестве валюты платежа могут выступать доллары США, в этом случае курс следующий: 1 руб. = 0,0126 доллара</v>
      </c>
      <c r="B194" s="324"/>
      <c r="C194" s="324"/>
      <c r="D194" s="79"/>
      <c r="E194" s="79"/>
      <c r="F194" s="80"/>
      <c r="G194" s="82"/>
      <c r="H194" s="82"/>
    </row>
    <row r="195" spans="1:8" ht="26.25" customHeight="1" x14ac:dyDescent="0.2">
      <c r="A195" s="324" t="str">
        <f>Абакан_юр!A174</f>
        <v>По соглашению сторон в качестве валюты платежа могут выступать евро, в этом случае курс следующий: 1 руб. = 0,0117 евро</v>
      </c>
      <c r="B195" s="324"/>
      <c r="C195" s="324"/>
      <c r="D195" s="79"/>
      <c r="E195" s="80"/>
      <c r="F195" s="80"/>
      <c r="G195" s="82"/>
      <c r="H195" s="82"/>
    </row>
    <row r="196" spans="1:8" ht="26.25" customHeight="1" x14ac:dyDescent="0.2">
      <c r="A196" s="324" t="str">
        <f>Абакан_юр!A175</f>
        <v>По соглашению сторон в качестве валюты платежа могут выступать чешские кроны, в этом случае курс следующий: 1 руб. = 0,2914 крона</v>
      </c>
      <c r="B196" s="324"/>
      <c r="C196" s="324"/>
      <c r="D196" s="79"/>
      <c r="E196" s="80"/>
      <c r="F196" s="80"/>
      <c r="G196" s="82"/>
      <c r="H196" s="82"/>
    </row>
    <row r="197" spans="1:8" ht="26.25" customHeight="1" x14ac:dyDescent="0.2">
      <c r="A197" s="324" t="str">
        <f>Абакан_юр!A176</f>
        <v>По соглашению сторон в качестве валюты платежа могут выступать киргизские сомы, в этом случае курс следующий: 1 руб. = 1,0988 сом</v>
      </c>
      <c r="B197" s="324"/>
      <c r="C197" s="324"/>
      <c r="D197" s="79"/>
      <c r="E197" s="79"/>
      <c r="F197" s="80"/>
      <c r="G197" s="82"/>
      <c r="H197" s="82"/>
    </row>
    <row r="198" spans="1:8" ht="26.25" customHeight="1" x14ac:dyDescent="0.2">
      <c r="A19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8" s="324"/>
      <c r="C198" s="324"/>
      <c r="D198" s="79"/>
      <c r="E198" s="79"/>
      <c r="F198" s="80"/>
      <c r="G198" s="82"/>
      <c r="H198" s="82"/>
    </row>
    <row r="199" spans="1:8" ht="26.25" x14ac:dyDescent="0.2">
      <c r="A199" s="83"/>
      <c r="B199" s="83"/>
      <c r="C199" s="84"/>
      <c r="D199" s="85"/>
      <c r="E199" s="85"/>
      <c r="F199" s="86"/>
      <c r="G199" s="87"/>
      <c r="H199" s="87"/>
    </row>
    <row r="200" spans="1:8" ht="21" x14ac:dyDescent="0.2">
      <c r="A200" s="325" t="s">
        <v>141</v>
      </c>
      <c r="B200" s="325"/>
      <c r="C200" s="325"/>
      <c r="D200" s="325"/>
      <c r="E200" s="325"/>
      <c r="F200" s="325"/>
      <c r="G200" s="325"/>
      <c r="H200" s="325"/>
    </row>
    <row r="201" spans="1:8" ht="21" x14ac:dyDescent="0.2">
      <c r="A201" s="325" t="s">
        <v>142</v>
      </c>
      <c r="B201" s="325"/>
      <c r="C201" s="325"/>
      <c r="D201" s="325"/>
      <c r="E201" s="325"/>
      <c r="F201" s="325"/>
      <c r="G201" s="325"/>
      <c r="H201" s="325"/>
    </row>
    <row r="202" spans="1:8" ht="26.25" x14ac:dyDescent="0.2">
      <c r="A202" s="83"/>
      <c r="B202" s="83"/>
      <c r="C202" s="84"/>
      <c r="D202" s="85"/>
      <c r="E202" s="85"/>
      <c r="F202" s="86"/>
      <c r="G202" s="87"/>
      <c r="H202" s="87"/>
    </row>
    <row r="203" spans="1:8" ht="50.1" customHeight="1" thickBot="1" x14ac:dyDescent="0.25">
      <c r="A203" s="326" t="s">
        <v>143</v>
      </c>
      <c r="B203" s="326"/>
      <c r="C203" s="326"/>
      <c r="D203" s="326"/>
      <c r="E203" s="326"/>
      <c r="F203" s="89"/>
      <c r="G203" s="81"/>
      <c r="H203" s="90"/>
    </row>
    <row r="204" spans="1:8" ht="50.1" customHeight="1" thickBot="1" x14ac:dyDescent="0.25">
      <c r="A204" s="312" t="s">
        <v>144</v>
      </c>
      <c r="B204" s="313"/>
      <c r="C204" s="313"/>
      <c r="D204" s="313"/>
      <c r="E204" s="314"/>
      <c r="F204" s="91"/>
      <c r="H204" s="92"/>
    </row>
    <row r="205" spans="1:8" ht="87" customHeight="1" thickBot="1" x14ac:dyDescent="0.25">
      <c r="A205" s="517" t="s">
        <v>145</v>
      </c>
      <c r="B205" s="518"/>
      <c r="C205" s="93" t="s">
        <v>146</v>
      </c>
      <c r="D205" s="600" t="s">
        <v>147</v>
      </c>
      <c r="E205" s="601"/>
      <c r="F205" s="94"/>
      <c r="G205" s="94"/>
      <c r="H205" s="94"/>
    </row>
    <row r="206" spans="1:8" ht="110.25" customHeight="1" x14ac:dyDescent="0.2">
      <c r="A206" s="318" t="s">
        <v>148</v>
      </c>
      <c r="B206" s="319"/>
      <c r="C206" s="95" t="s">
        <v>149</v>
      </c>
      <c r="D206" s="320" t="s">
        <v>150</v>
      </c>
      <c r="E206" s="321"/>
      <c r="F206" s="94"/>
      <c r="G206" s="94"/>
      <c r="H206" s="94"/>
    </row>
    <row r="207" spans="1:8" ht="97.5" customHeight="1" x14ac:dyDescent="0.2">
      <c r="A207" s="322" t="s">
        <v>151</v>
      </c>
      <c r="B207" s="323"/>
      <c r="C207" s="96" t="s">
        <v>152</v>
      </c>
      <c r="D207" s="310" t="s">
        <v>153</v>
      </c>
      <c r="E207" s="311"/>
      <c r="F207" s="94"/>
      <c r="G207" s="94"/>
      <c r="H207" s="94"/>
    </row>
    <row r="208" spans="1:8" ht="141.75" customHeight="1" thickBot="1" x14ac:dyDescent="0.25">
      <c r="A208" s="474" t="s">
        <v>154</v>
      </c>
      <c r="B208" s="475"/>
      <c r="C208" s="111" t="s">
        <v>155</v>
      </c>
      <c r="D208" s="476" t="s">
        <v>153</v>
      </c>
      <c r="E208" s="477"/>
      <c r="F208" s="94"/>
      <c r="G208" s="94"/>
      <c r="H208" s="94"/>
    </row>
    <row r="209" spans="1:8" s="72" customFormat="1" ht="102.75" customHeight="1" thickBot="1" x14ac:dyDescent="0.25">
      <c r="A209" s="474" t="s">
        <v>157</v>
      </c>
      <c r="B209" s="475"/>
      <c r="C209" s="230" t="s">
        <v>158</v>
      </c>
      <c r="D209" s="475" t="s">
        <v>153</v>
      </c>
      <c r="E209" s="686"/>
      <c r="F209" s="91"/>
      <c r="G209" s="91"/>
      <c r="H209" s="91"/>
    </row>
    <row r="210" spans="1:8" s="88" customFormat="1" ht="222.75" customHeight="1" thickBot="1" x14ac:dyDescent="0.25">
      <c r="A210" s="474" t="s">
        <v>159</v>
      </c>
      <c r="B210" s="475"/>
      <c r="C210" s="111" t="s">
        <v>160</v>
      </c>
      <c r="D210" s="476" t="s">
        <v>153</v>
      </c>
      <c r="E210" s="477"/>
      <c r="F210" s="86"/>
      <c r="G210" s="87"/>
      <c r="H210" s="87"/>
    </row>
    <row r="211" spans="1:8" ht="26.25" x14ac:dyDescent="0.2">
      <c r="A211" s="282"/>
      <c r="B211" s="282"/>
      <c r="C211" s="242"/>
      <c r="D211" s="242"/>
      <c r="E211" s="242"/>
      <c r="F211" s="86"/>
      <c r="G211" s="87"/>
      <c r="H211" s="87"/>
    </row>
    <row r="212" spans="1:8" ht="34.5" customHeight="1" x14ac:dyDescent="0.2">
      <c r="A212" s="307" t="s">
        <v>161</v>
      </c>
      <c r="B212" s="307"/>
      <c r="C212" s="307"/>
      <c r="D212" s="307"/>
      <c r="E212" s="307"/>
      <c r="F212" s="307"/>
      <c r="G212" s="307"/>
      <c r="H212" s="307"/>
    </row>
    <row r="213" spans="1:8" ht="34.5" customHeight="1" x14ac:dyDescent="0.2">
      <c r="A213" s="307" t="s">
        <v>162</v>
      </c>
      <c r="B213" s="307"/>
      <c r="C213" s="307"/>
      <c r="D213" s="307"/>
      <c r="E213" s="307"/>
      <c r="F213" s="307"/>
      <c r="G213" s="307"/>
      <c r="H213" s="307"/>
    </row>
    <row r="214" spans="1:8" ht="178.5" customHeight="1" x14ac:dyDescent="0.2">
      <c r="A214"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5"/>
      <c r="C214" s="325"/>
      <c r="D214" s="325"/>
      <c r="E214" s="325"/>
      <c r="F214" s="325"/>
      <c r="G214" s="325"/>
      <c r="H214" s="325"/>
    </row>
    <row r="215" spans="1:8" ht="78.75" customHeight="1" x14ac:dyDescent="0.2">
      <c r="A215" s="325" t="s">
        <v>164</v>
      </c>
      <c r="B215" s="325"/>
      <c r="C215" s="325"/>
      <c r="D215" s="325"/>
      <c r="E215" s="325"/>
      <c r="F215" s="325"/>
      <c r="G215" s="325"/>
      <c r="H215" s="325"/>
    </row>
    <row r="216" spans="1:8" ht="36" customHeight="1" x14ac:dyDescent="0.2">
      <c r="A216" s="307" t="s">
        <v>165</v>
      </c>
      <c r="B216" s="307"/>
      <c r="C216" s="307"/>
      <c r="D216" s="307"/>
      <c r="E216" s="307"/>
      <c r="F216" s="307"/>
      <c r="G216" s="307"/>
      <c r="H216" s="307"/>
    </row>
    <row r="217" spans="1:8" s="97" customFormat="1" ht="114.75" customHeight="1" x14ac:dyDescent="0.2">
      <c r="A217" s="325" t="s">
        <v>166</v>
      </c>
      <c r="B217" s="325"/>
      <c r="C217" s="325"/>
      <c r="D217" s="325"/>
      <c r="E217" s="325"/>
      <c r="F217" s="325"/>
      <c r="G217" s="325"/>
      <c r="H217" s="325"/>
    </row>
  </sheetData>
  <sheetProtection selectLockedCells="1" selectUnlockedCells="1"/>
  <mergeCells count="36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76:H176"/>
    <mergeCell ref="A177:B177"/>
    <mergeCell ref="D177:H177"/>
    <mergeCell ref="A178:B178"/>
    <mergeCell ref="D178:H178"/>
    <mergeCell ref="A179:B179"/>
    <mergeCell ref="D179:H179"/>
    <mergeCell ref="A172:B172"/>
    <mergeCell ref="C172:C176"/>
    <mergeCell ref="D172:H172"/>
    <mergeCell ref="A173:B173"/>
    <mergeCell ref="D173:H173"/>
    <mergeCell ref="A174:B174"/>
    <mergeCell ref="D174:H174"/>
    <mergeCell ref="A175:B175"/>
    <mergeCell ref="D175:H175"/>
    <mergeCell ref="A176:B176"/>
    <mergeCell ref="A183:C183"/>
    <mergeCell ref="D183:H183"/>
    <mergeCell ref="A184:B184"/>
    <mergeCell ref="C184:C185"/>
    <mergeCell ref="D184:H184"/>
    <mergeCell ref="A185:B185"/>
    <mergeCell ref="D185:H185"/>
    <mergeCell ref="A180:B180"/>
    <mergeCell ref="D180:H180"/>
    <mergeCell ref="A181:B181"/>
    <mergeCell ref="D181:H181"/>
    <mergeCell ref="A182:B182"/>
    <mergeCell ref="D182:H182"/>
    <mergeCell ref="A192:C192"/>
    <mergeCell ref="G192:H192"/>
    <mergeCell ref="A193:C193"/>
    <mergeCell ref="A194:C194"/>
    <mergeCell ref="A195:C195"/>
    <mergeCell ref="A196:C196"/>
    <mergeCell ref="A186:B186"/>
    <mergeCell ref="D186:H186"/>
    <mergeCell ref="C188:D188"/>
    <mergeCell ref="C189:D189"/>
    <mergeCell ref="C190:D190"/>
    <mergeCell ref="C191:D191"/>
    <mergeCell ref="A205:B205"/>
    <mergeCell ref="D205:E205"/>
    <mergeCell ref="A206:B206"/>
    <mergeCell ref="D206:E206"/>
    <mergeCell ref="A207:B207"/>
    <mergeCell ref="D207:E207"/>
    <mergeCell ref="A197:C197"/>
    <mergeCell ref="A198:C198"/>
    <mergeCell ref="A200:H200"/>
    <mergeCell ref="A201:H201"/>
    <mergeCell ref="A203:E203"/>
    <mergeCell ref="A204:E204"/>
    <mergeCell ref="A212:H212"/>
    <mergeCell ref="A213:H213"/>
    <mergeCell ref="A214:H214"/>
    <mergeCell ref="A215:H215"/>
    <mergeCell ref="A216:H216"/>
    <mergeCell ref="A217:E217"/>
    <mergeCell ref="F217:H217"/>
    <mergeCell ref="A208:B208"/>
    <mergeCell ref="D208:E208"/>
    <mergeCell ref="A209:B209"/>
    <mergeCell ref="D209:E209"/>
    <mergeCell ref="A210:B210"/>
    <mergeCell ref="D210:E2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9"/>
  <sheetViews>
    <sheetView view="pageBreakPreview" zoomScale="40" zoomScaleNormal="60" zoomScaleSheetLayoutView="40" workbookViewId="0">
      <pane ySplit="4" topLeftCell="A18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648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60">
        <f>F7*1.2</f>
        <v>8640</v>
      </c>
      <c r="E7" s="361">
        <f>F7*1.1</f>
        <v>7920.0000000000009</v>
      </c>
      <c r="F7" s="361">
        <v>7200</v>
      </c>
      <c r="G7" s="361">
        <f>F7*0.75</f>
        <v>5400</v>
      </c>
      <c r="H7" s="362">
        <f>F7*0.5</f>
        <v>3600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436">
        <f>F12*1.2</f>
        <v>9000</v>
      </c>
      <c r="E12" s="361">
        <f>F12*1.1</f>
        <v>8250</v>
      </c>
      <c r="F12" s="361">
        <v>7500</v>
      </c>
      <c r="G12" s="361">
        <f>F12*0.75</f>
        <v>5625</v>
      </c>
      <c r="H12" s="362">
        <f>F12*0.5</f>
        <v>3750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1512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"2ГИС.РЯЗАНЬ"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506">
        <v>300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60">
        <f>F27*1.2</f>
        <v>12096</v>
      </c>
      <c r="E27" s="361">
        <f>F27*1.1</f>
        <v>11088</v>
      </c>
      <c r="F27" s="361">
        <v>10080</v>
      </c>
      <c r="G27" s="361">
        <f>F27*0.75</f>
        <v>7560</v>
      </c>
      <c r="H27" s="362">
        <f>F27*0.5</f>
        <v>5040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436">
        <f>F32*1.2</f>
        <v>12600</v>
      </c>
      <c r="E32" s="361">
        <f>F32*1.1</f>
        <v>11550.000000000002</v>
      </c>
      <c r="F32" s="361">
        <v>10500</v>
      </c>
      <c r="G32" s="361">
        <f>F32*0.75</f>
        <v>7875</v>
      </c>
      <c r="H32" s="362">
        <f>F32*0.5</f>
        <v>5250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2160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"2ГИС.РЯЗАНЬ"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424">
        <v>420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515">
        <f>F48*1.2</f>
        <v>4464</v>
      </c>
      <c r="E48" s="515">
        <f>F48*1.1</f>
        <v>4092.0000000000005</v>
      </c>
      <c r="F48" s="515">
        <v>3720</v>
      </c>
      <c r="G48" s="515">
        <f>F48*0.75</f>
        <v>2790</v>
      </c>
      <c r="H48" s="515">
        <f>F48*0.5</f>
        <v>1860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458">
        <v>240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60">
        <f>F55*1.2</f>
        <v>9525.6</v>
      </c>
      <c r="E55" s="361">
        <f>F55*1.1</f>
        <v>8731.8000000000011</v>
      </c>
      <c r="F55" s="361">
        <v>7938</v>
      </c>
      <c r="G55" s="361">
        <f>F55*0.75</f>
        <v>5953.5</v>
      </c>
      <c r="H55" s="362">
        <f>F55*0.5</f>
        <v>3969</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436">
        <f>F61*1.2</f>
        <v>10022.4</v>
      </c>
      <c r="E61" s="361">
        <f>F61*1.1</f>
        <v>9187.2000000000007</v>
      </c>
      <c r="F61" s="361">
        <v>8352</v>
      </c>
      <c r="G61" s="361">
        <f>F61*0.75</f>
        <v>6264</v>
      </c>
      <c r="H61" s="362">
        <f>F61*0.5</f>
        <v>4176</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506">
        <v>252</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"&amp;MIN(D72:D91)&amp;" до "&amp;MAX(D72:D91)</f>
        <v>от 1050 до 21000</v>
      </c>
      <c r="E71" s="399"/>
      <c r="F71" s="399"/>
      <c r="G71" s="399"/>
      <c r="H71" s="400"/>
    </row>
    <row r="72" spans="1:8" s="16" customFormat="1" ht="37.5" customHeight="1" outlineLevel="1" x14ac:dyDescent="0.2">
      <c r="A72" s="408" t="s">
        <v>39</v>
      </c>
      <c r="B72" s="577"/>
      <c r="C72" s="43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580">
        <v>1050</v>
      </c>
      <c r="E72" s="412"/>
      <c r="F72" s="412"/>
      <c r="G72" s="412"/>
      <c r="H72" s="413"/>
    </row>
    <row r="73" spans="1:8" s="16" customFormat="1" ht="37.5" customHeight="1" outlineLevel="1" x14ac:dyDescent="0.2">
      <c r="A73" s="396" t="s">
        <v>40</v>
      </c>
      <c r="B73" s="565"/>
      <c r="C73" s="578"/>
      <c r="D73" s="340">
        <v>2100</v>
      </c>
      <c r="E73" s="338"/>
      <c r="F73" s="338"/>
      <c r="G73" s="338"/>
      <c r="H73" s="339"/>
    </row>
    <row r="74" spans="1:8" s="16" customFormat="1" ht="37.5" customHeight="1" outlineLevel="1" x14ac:dyDescent="0.2">
      <c r="A74" s="396" t="s">
        <v>41</v>
      </c>
      <c r="B74" s="565"/>
      <c r="C74" s="578"/>
      <c r="D74" s="340">
        <v>3150</v>
      </c>
      <c r="E74" s="338"/>
      <c r="F74" s="338"/>
      <c r="G74" s="338"/>
      <c r="H74" s="339"/>
    </row>
    <row r="75" spans="1:8" s="16" customFormat="1" ht="37.5" customHeight="1" outlineLevel="1" x14ac:dyDescent="0.2">
      <c r="A75" s="396" t="s">
        <v>42</v>
      </c>
      <c r="B75" s="565"/>
      <c r="C75" s="578"/>
      <c r="D75" s="340">
        <v>4200</v>
      </c>
      <c r="E75" s="338"/>
      <c r="F75" s="338"/>
      <c r="G75" s="338"/>
      <c r="H75" s="339"/>
    </row>
    <row r="76" spans="1:8" s="16" customFormat="1" ht="37.5" customHeight="1" outlineLevel="1" x14ac:dyDescent="0.2">
      <c r="A76" s="396" t="s">
        <v>43</v>
      </c>
      <c r="B76" s="565"/>
      <c r="C76" s="578"/>
      <c r="D76" s="340">
        <v>5250</v>
      </c>
      <c r="E76" s="338"/>
      <c r="F76" s="338"/>
      <c r="G76" s="338"/>
      <c r="H76" s="339"/>
    </row>
    <row r="77" spans="1:8" s="16" customFormat="1" ht="37.5" customHeight="1" outlineLevel="1" x14ac:dyDescent="0.2">
      <c r="A77" s="396" t="s">
        <v>44</v>
      </c>
      <c r="B77" s="565"/>
      <c r="C77" s="578"/>
      <c r="D77" s="340">
        <v>6300</v>
      </c>
      <c r="E77" s="338"/>
      <c r="F77" s="338"/>
      <c r="G77" s="338"/>
      <c r="H77" s="339"/>
    </row>
    <row r="78" spans="1:8" s="16" customFormat="1" ht="37.5" customHeight="1" outlineLevel="1" x14ac:dyDescent="0.2">
      <c r="A78" s="396" t="s">
        <v>45</v>
      </c>
      <c r="B78" s="565"/>
      <c r="C78" s="578"/>
      <c r="D78" s="340">
        <v>7350</v>
      </c>
      <c r="E78" s="338"/>
      <c r="F78" s="338"/>
      <c r="G78" s="338"/>
      <c r="H78" s="339"/>
    </row>
    <row r="79" spans="1:8" s="16" customFormat="1" ht="37.5" customHeight="1" outlineLevel="1" x14ac:dyDescent="0.2">
      <c r="A79" s="396" t="s">
        <v>46</v>
      </c>
      <c r="B79" s="565"/>
      <c r="C79" s="578"/>
      <c r="D79" s="340">
        <v>8400</v>
      </c>
      <c r="E79" s="338"/>
      <c r="F79" s="338"/>
      <c r="G79" s="338"/>
      <c r="H79" s="339"/>
    </row>
    <row r="80" spans="1:8" s="16" customFormat="1" ht="37.5" customHeight="1" outlineLevel="1" x14ac:dyDescent="0.2">
      <c r="A80" s="396" t="s">
        <v>47</v>
      </c>
      <c r="B80" s="565"/>
      <c r="C80" s="578"/>
      <c r="D80" s="340">
        <v>9450</v>
      </c>
      <c r="E80" s="338"/>
      <c r="F80" s="338"/>
      <c r="G80" s="338"/>
      <c r="H80" s="339"/>
    </row>
    <row r="81" spans="1:8" s="16" customFormat="1" ht="37.5" customHeight="1" outlineLevel="1" x14ac:dyDescent="0.2">
      <c r="A81" s="396" t="s">
        <v>48</v>
      </c>
      <c r="B81" s="565"/>
      <c r="C81" s="578"/>
      <c r="D81" s="340">
        <v>10500</v>
      </c>
      <c r="E81" s="338"/>
      <c r="F81" s="338"/>
      <c r="G81" s="338"/>
      <c r="H81" s="339"/>
    </row>
    <row r="82" spans="1:8" s="16" customFormat="1" ht="37.5" customHeight="1" outlineLevel="1" x14ac:dyDescent="0.2">
      <c r="A82" s="396" t="s">
        <v>49</v>
      </c>
      <c r="B82" s="565"/>
      <c r="C82" s="578"/>
      <c r="D82" s="340">
        <v>11550</v>
      </c>
      <c r="E82" s="338"/>
      <c r="F82" s="338"/>
      <c r="G82" s="338"/>
      <c r="H82" s="339"/>
    </row>
    <row r="83" spans="1:8" s="16" customFormat="1" ht="37.5" customHeight="1" outlineLevel="1" x14ac:dyDescent="0.2">
      <c r="A83" s="396" t="s">
        <v>50</v>
      </c>
      <c r="B83" s="565"/>
      <c r="C83" s="578"/>
      <c r="D83" s="340">
        <v>12600</v>
      </c>
      <c r="E83" s="338"/>
      <c r="F83" s="338"/>
      <c r="G83" s="338"/>
      <c r="H83" s="339"/>
    </row>
    <row r="84" spans="1:8" s="16" customFormat="1" ht="37.5" customHeight="1" outlineLevel="1" x14ac:dyDescent="0.2">
      <c r="A84" s="396" t="s">
        <v>51</v>
      </c>
      <c r="B84" s="565"/>
      <c r="C84" s="578"/>
      <c r="D84" s="340">
        <v>13650</v>
      </c>
      <c r="E84" s="338"/>
      <c r="F84" s="338"/>
      <c r="G84" s="338"/>
      <c r="H84" s="339"/>
    </row>
    <row r="85" spans="1:8" s="16" customFormat="1" ht="37.5" customHeight="1" outlineLevel="1" x14ac:dyDescent="0.2">
      <c r="A85" s="396" t="s">
        <v>52</v>
      </c>
      <c r="B85" s="565"/>
      <c r="C85" s="578"/>
      <c r="D85" s="340">
        <v>14700</v>
      </c>
      <c r="E85" s="338"/>
      <c r="F85" s="338"/>
      <c r="G85" s="338"/>
      <c r="H85" s="339"/>
    </row>
    <row r="86" spans="1:8" s="16" customFormat="1" ht="37.5" customHeight="1" outlineLevel="1" x14ac:dyDescent="0.2">
      <c r="A86" s="396" t="s">
        <v>53</v>
      </c>
      <c r="B86" s="565"/>
      <c r="C86" s="578"/>
      <c r="D86" s="340">
        <v>15750</v>
      </c>
      <c r="E86" s="338"/>
      <c r="F86" s="338"/>
      <c r="G86" s="338"/>
      <c r="H86" s="339"/>
    </row>
    <row r="87" spans="1:8" s="16" customFormat="1" ht="37.5" customHeight="1" outlineLevel="1" x14ac:dyDescent="0.2">
      <c r="A87" s="396" t="s">
        <v>54</v>
      </c>
      <c r="B87" s="565"/>
      <c r="C87" s="578"/>
      <c r="D87" s="340">
        <v>16800</v>
      </c>
      <c r="E87" s="338"/>
      <c r="F87" s="338"/>
      <c r="G87" s="338"/>
      <c r="H87" s="339"/>
    </row>
    <row r="88" spans="1:8" s="16" customFormat="1" ht="37.5" customHeight="1" outlineLevel="1" x14ac:dyDescent="0.2">
      <c r="A88" s="396" t="s">
        <v>55</v>
      </c>
      <c r="B88" s="565"/>
      <c r="C88" s="578"/>
      <c r="D88" s="340">
        <v>17850</v>
      </c>
      <c r="E88" s="338"/>
      <c r="F88" s="338"/>
      <c r="G88" s="338"/>
      <c r="H88" s="339"/>
    </row>
    <row r="89" spans="1:8" s="16" customFormat="1" ht="37.5" customHeight="1" outlineLevel="1" x14ac:dyDescent="0.2">
      <c r="A89" s="396" t="s">
        <v>56</v>
      </c>
      <c r="B89" s="565"/>
      <c r="C89" s="578"/>
      <c r="D89" s="340">
        <v>18900</v>
      </c>
      <c r="E89" s="338"/>
      <c r="F89" s="338"/>
      <c r="G89" s="338"/>
      <c r="H89" s="339"/>
    </row>
    <row r="90" spans="1:8" s="16" customFormat="1" ht="37.5" customHeight="1" outlineLevel="1" x14ac:dyDescent="0.2">
      <c r="A90" s="396" t="s">
        <v>57</v>
      </c>
      <c r="B90" s="565"/>
      <c r="C90" s="578"/>
      <c r="D90" s="340">
        <v>19950</v>
      </c>
      <c r="E90" s="338"/>
      <c r="F90" s="338"/>
      <c r="G90" s="338"/>
      <c r="H90" s="339"/>
    </row>
    <row r="91" spans="1:8" s="16" customFormat="1" ht="37.5" customHeight="1" outlineLevel="1" x14ac:dyDescent="0.2">
      <c r="A91" s="396" t="s">
        <v>58</v>
      </c>
      <c r="B91" s="565"/>
      <c r="C91" s="578"/>
      <c r="D91" s="340">
        <v>21000</v>
      </c>
      <c r="E91" s="338"/>
      <c r="F91" s="338"/>
      <c r="G91" s="338"/>
      <c r="H91" s="339"/>
    </row>
    <row r="92" spans="1:8" s="16" customFormat="1" ht="37.5" customHeight="1" outlineLevel="1" x14ac:dyDescent="0.2">
      <c r="A92" s="396" t="s">
        <v>178</v>
      </c>
      <c r="B92" s="397"/>
      <c r="C92" s="578"/>
      <c r="D92" s="340">
        <v>22050</v>
      </c>
      <c r="E92" s="338"/>
      <c r="F92" s="338"/>
      <c r="G92" s="338"/>
      <c r="H92" s="339"/>
    </row>
    <row r="93" spans="1:8" s="16" customFormat="1" ht="37.5" customHeight="1" outlineLevel="1" x14ac:dyDescent="0.2">
      <c r="A93" s="396" t="s">
        <v>179</v>
      </c>
      <c r="B93" s="397"/>
      <c r="C93" s="578"/>
      <c r="D93" s="340">
        <v>23100</v>
      </c>
      <c r="E93" s="338"/>
      <c r="F93" s="338"/>
      <c r="G93" s="338"/>
      <c r="H93" s="339"/>
    </row>
    <row r="94" spans="1:8" s="16" customFormat="1" ht="37.5" customHeight="1" outlineLevel="1" x14ac:dyDescent="0.2">
      <c r="A94" s="396" t="s">
        <v>180</v>
      </c>
      <c r="B94" s="397"/>
      <c r="C94" s="578"/>
      <c r="D94" s="340">
        <v>24150</v>
      </c>
      <c r="E94" s="338"/>
      <c r="F94" s="338"/>
      <c r="G94" s="338"/>
      <c r="H94" s="339"/>
    </row>
    <row r="95" spans="1:8" s="16" customFormat="1" ht="37.5" customHeight="1" outlineLevel="1" x14ac:dyDescent="0.2">
      <c r="A95" s="396" t="s">
        <v>181</v>
      </c>
      <c r="B95" s="397"/>
      <c r="C95" s="578"/>
      <c r="D95" s="340">
        <v>25200</v>
      </c>
      <c r="E95" s="338"/>
      <c r="F95" s="338"/>
      <c r="G95" s="338"/>
      <c r="H95" s="339"/>
    </row>
    <row r="96" spans="1:8" s="16" customFormat="1" ht="37.5" customHeight="1" outlineLevel="1" x14ac:dyDescent="0.2">
      <c r="A96" s="396" t="s">
        <v>182</v>
      </c>
      <c r="B96" s="397"/>
      <c r="C96" s="578"/>
      <c r="D96" s="340">
        <v>26250</v>
      </c>
      <c r="E96" s="338"/>
      <c r="F96" s="338"/>
      <c r="G96" s="338"/>
      <c r="H96" s="339"/>
    </row>
    <row r="97" spans="1:8" s="16" customFormat="1" ht="37.5" customHeight="1" outlineLevel="1" x14ac:dyDescent="0.2">
      <c r="A97" s="396" t="s">
        <v>183</v>
      </c>
      <c r="B97" s="397"/>
      <c r="C97" s="578"/>
      <c r="D97" s="340">
        <v>27300</v>
      </c>
      <c r="E97" s="338"/>
      <c r="F97" s="338"/>
      <c r="G97" s="338"/>
      <c r="H97" s="339"/>
    </row>
    <row r="98" spans="1:8" s="16" customFormat="1" ht="37.5" customHeight="1" outlineLevel="1" x14ac:dyDescent="0.2">
      <c r="A98" s="396" t="s">
        <v>184</v>
      </c>
      <c r="B98" s="397"/>
      <c r="C98" s="578"/>
      <c r="D98" s="340">
        <v>28350</v>
      </c>
      <c r="E98" s="338"/>
      <c r="F98" s="338"/>
      <c r="G98" s="338"/>
      <c r="H98" s="339"/>
    </row>
    <row r="99" spans="1:8" s="16" customFormat="1" ht="37.5" customHeight="1" outlineLevel="1" x14ac:dyDescent="0.2">
      <c r="A99" s="396" t="s">
        <v>185</v>
      </c>
      <c r="B99" s="397"/>
      <c r="C99" s="578"/>
      <c r="D99" s="340">
        <v>29400</v>
      </c>
      <c r="E99" s="338"/>
      <c r="F99" s="338"/>
      <c r="G99" s="338"/>
      <c r="H99" s="339"/>
    </row>
    <row r="100" spans="1:8" s="16" customFormat="1" ht="37.5" customHeight="1" outlineLevel="1" x14ac:dyDescent="0.2">
      <c r="A100" s="396" t="s">
        <v>186</v>
      </c>
      <c r="B100" s="397"/>
      <c r="C100" s="578"/>
      <c r="D100" s="340">
        <v>30450</v>
      </c>
      <c r="E100" s="338"/>
      <c r="F100" s="338"/>
      <c r="G100" s="338"/>
      <c r="H100" s="339"/>
    </row>
    <row r="101" spans="1:8" s="16" customFormat="1" ht="37.5" customHeight="1" outlineLevel="1" x14ac:dyDescent="0.2">
      <c r="A101" s="396" t="s">
        <v>187</v>
      </c>
      <c r="B101" s="397"/>
      <c r="C101" s="578"/>
      <c r="D101" s="340">
        <v>31500</v>
      </c>
      <c r="E101" s="338"/>
      <c r="F101" s="338"/>
      <c r="G101" s="338"/>
      <c r="H101" s="339"/>
    </row>
    <row r="102" spans="1:8" s="16" customFormat="1" ht="37.5" customHeight="1" outlineLevel="1" x14ac:dyDescent="0.2">
      <c r="A102" s="396" t="s">
        <v>188</v>
      </c>
      <c r="B102" s="397"/>
      <c r="C102" s="578"/>
      <c r="D102" s="340">
        <v>32550</v>
      </c>
      <c r="E102" s="338"/>
      <c r="F102" s="338"/>
      <c r="G102" s="338"/>
      <c r="H102" s="339"/>
    </row>
    <row r="103" spans="1:8" s="16" customFormat="1" ht="37.5" customHeight="1" outlineLevel="1" x14ac:dyDescent="0.2">
      <c r="A103" s="396" t="s">
        <v>189</v>
      </c>
      <c r="B103" s="397"/>
      <c r="C103" s="578"/>
      <c r="D103" s="340">
        <v>33600</v>
      </c>
      <c r="E103" s="338"/>
      <c r="F103" s="338"/>
      <c r="G103" s="338"/>
      <c r="H103" s="339"/>
    </row>
    <row r="104" spans="1:8" s="16" customFormat="1" ht="37.5" customHeight="1" outlineLevel="1" x14ac:dyDescent="0.2">
      <c r="A104" s="396" t="s">
        <v>190</v>
      </c>
      <c r="B104" s="397"/>
      <c r="C104" s="578"/>
      <c r="D104" s="340">
        <v>34650</v>
      </c>
      <c r="E104" s="338"/>
      <c r="F104" s="338"/>
      <c r="G104" s="338"/>
      <c r="H104" s="339"/>
    </row>
    <row r="105" spans="1:8" s="16" customFormat="1" ht="37.5" customHeight="1" outlineLevel="1" x14ac:dyDescent="0.2">
      <c r="A105" s="396" t="s">
        <v>191</v>
      </c>
      <c r="B105" s="397"/>
      <c r="C105" s="578"/>
      <c r="D105" s="340">
        <v>35700</v>
      </c>
      <c r="E105" s="338"/>
      <c r="F105" s="338"/>
      <c r="G105" s="338"/>
      <c r="H105" s="339"/>
    </row>
    <row r="106" spans="1:8" s="16" customFormat="1" ht="37.5" customHeight="1" outlineLevel="1" x14ac:dyDescent="0.2">
      <c r="A106" s="396" t="s">
        <v>192</v>
      </c>
      <c r="B106" s="397"/>
      <c r="C106" s="578"/>
      <c r="D106" s="340">
        <v>36750</v>
      </c>
      <c r="E106" s="338"/>
      <c r="F106" s="338"/>
      <c r="G106" s="338"/>
      <c r="H106" s="339"/>
    </row>
    <row r="107" spans="1:8" s="16" customFormat="1" ht="37.5" customHeight="1" outlineLevel="1" x14ac:dyDescent="0.2">
      <c r="A107" s="396" t="s">
        <v>229</v>
      </c>
      <c r="B107" s="397"/>
      <c r="C107" s="578"/>
      <c r="D107" s="340">
        <v>37800</v>
      </c>
      <c r="E107" s="338"/>
      <c r="F107" s="338"/>
      <c r="G107" s="338"/>
      <c r="H107" s="339"/>
    </row>
    <row r="108" spans="1:8" s="16" customFormat="1" ht="37.5" customHeight="1" outlineLevel="1" x14ac:dyDescent="0.2">
      <c r="A108" s="396" t="s">
        <v>230</v>
      </c>
      <c r="B108" s="397"/>
      <c r="C108" s="578"/>
      <c r="D108" s="340">
        <v>38850</v>
      </c>
      <c r="E108" s="338"/>
      <c r="F108" s="338"/>
      <c r="G108" s="338"/>
      <c r="H108" s="339"/>
    </row>
    <row r="109" spans="1:8" s="16" customFormat="1" ht="37.5" customHeight="1" outlineLevel="1" x14ac:dyDescent="0.2">
      <c r="A109" s="396" t="s">
        <v>231</v>
      </c>
      <c r="B109" s="397"/>
      <c r="C109" s="578"/>
      <c r="D109" s="340">
        <v>39900</v>
      </c>
      <c r="E109" s="338"/>
      <c r="F109" s="338"/>
      <c r="G109" s="338"/>
      <c r="H109" s="339"/>
    </row>
    <row r="110" spans="1:8" s="16" customFormat="1" ht="37.5" customHeight="1" outlineLevel="1" x14ac:dyDescent="0.2">
      <c r="A110" s="396" t="s">
        <v>232</v>
      </c>
      <c r="B110" s="397"/>
      <c r="C110" s="578"/>
      <c r="D110" s="340">
        <v>40950</v>
      </c>
      <c r="E110" s="338"/>
      <c r="F110" s="338"/>
      <c r="G110" s="338"/>
      <c r="H110" s="339"/>
    </row>
    <row r="111" spans="1:8" s="16" customFormat="1" ht="37.5" customHeight="1" outlineLevel="1" thickBot="1" x14ac:dyDescent="0.25">
      <c r="A111" s="396" t="s">
        <v>233</v>
      </c>
      <c r="B111" s="397"/>
      <c r="C111" s="579"/>
      <c r="D111" s="340">
        <v>42000</v>
      </c>
      <c r="E111" s="338"/>
      <c r="F111" s="338"/>
      <c r="G111" s="338"/>
      <c r="H111" s="339"/>
    </row>
    <row r="112" spans="1:8" s="16" customFormat="1" ht="50.1" customHeight="1" thickBot="1" x14ac:dyDescent="0.25">
      <c r="A112" s="386" t="s">
        <v>59</v>
      </c>
      <c r="B112" s="387"/>
      <c r="C112" s="387"/>
      <c r="D112" s="398" t="str">
        <f>"от "&amp;MIN(D113:D122)&amp;" до "&amp;MAX(D113:D122)</f>
        <v>от 96 до 6048</v>
      </c>
      <c r="E112" s="399"/>
      <c r="F112" s="399"/>
      <c r="G112" s="399"/>
      <c r="H112" s="400"/>
    </row>
    <row r="113" spans="1:8" s="16" customFormat="1" ht="157.5" customHeight="1" x14ac:dyDescent="0.2">
      <c r="A113" s="62" t="s">
        <v>60</v>
      </c>
      <c r="B113" s="63" t="s">
        <v>13</v>
      </c>
      <c r="C113" s="107"/>
      <c r="D113" s="411">
        <v>1200</v>
      </c>
      <c r="E113" s="412"/>
      <c r="F113" s="412"/>
      <c r="G113" s="412"/>
      <c r="H113" s="413"/>
    </row>
    <row r="114" spans="1:8" s="16" customFormat="1" ht="37.5" customHeight="1" x14ac:dyDescent="0.2">
      <c r="A114" s="335" t="s">
        <v>61</v>
      </c>
      <c r="B114" s="336"/>
      <c r="C114" s="4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37">
        <v>96</v>
      </c>
      <c r="E114" s="338"/>
      <c r="F114" s="338"/>
      <c r="G114" s="338"/>
      <c r="H114" s="339"/>
    </row>
    <row r="115" spans="1:8" s="16" customFormat="1" ht="37.5" customHeight="1" x14ac:dyDescent="0.2">
      <c r="A115" s="335" t="s">
        <v>62</v>
      </c>
      <c r="B115" s="336"/>
      <c r="C115" s="404"/>
      <c r="D115" s="337">
        <v>6048</v>
      </c>
      <c r="E115" s="338"/>
      <c r="F115" s="338"/>
      <c r="G115" s="338"/>
      <c r="H115" s="339"/>
    </row>
    <row r="116" spans="1:8" s="16" customFormat="1" ht="37.5" customHeight="1" x14ac:dyDescent="0.2">
      <c r="A116" s="335" t="s">
        <v>63</v>
      </c>
      <c r="B116" s="336"/>
      <c r="C116" s="404"/>
      <c r="D116" s="337">
        <v>1260</v>
      </c>
      <c r="E116" s="338"/>
      <c r="F116" s="338"/>
      <c r="G116" s="338"/>
      <c r="H116" s="339"/>
    </row>
    <row r="117" spans="1:8" s="16" customFormat="1" ht="37.5" customHeight="1" x14ac:dyDescent="0.2">
      <c r="A117" s="335" t="s">
        <v>64</v>
      </c>
      <c r="B117" s="336"/>
      <c r="C117" s="404"/>
      <c r="D117" s="337">
        <v>3654</v>
      </c>
      <c r="E117" s="338"/>
      <c r="F117" s="338"/>
      <c r="G117" s="338"/>
      <c r="H117" s="339"/>
    </row>
    <row r="118" spans="1:8" s="16" customFormat="1" ht="37.5" customHeight="1" x14ac:dyDescent="0.2">
      <c r="A118" s="335" t="s">
        <v>65</v>
      </c>
      <c r="B118" s="503"/>
      <c r="C118" s="404"/>
      <c r="D118" s="337">
        <v>252</v>
      </c>
      <c r="E118" s="338"/>
      <c r="F118" s="338"/>
      <c r="G118" s="338"/>
      <c r="H118" s="339"/>
    </row>
    <row r="119" spans="1:8" s="16" customFormat="1" ht="37.5" customHeight="1" x14ac:dyDescent="0.2">
      <c r="A119" s="335" t="s">
        <v>66</v>
      </c>
      <c r="B119" s="503"/>
      <c r="C119" s="404"/>
      <c r="D119" s="337">
        <v>252</v>
      </c>
      <c r="E119" s="338"/>
      <c r="F119" s="338"/>
      <c r="G119" s="338"/>
      <c r="H119" s="339"/>
    </row>
    <row r="120" spans="1:8" s="16" customFormat="1" ht="37.5" customHeight="1" x14ac:dyDescent="0.2">
      <c r="A120" s="335" t="s">
        <v>67</v>
      </c>
      <c r="B120" s="503"/>
      <c r="C120" s="404"/>
      <c r="D120" s="337">
        <v>504</v>
      </c>
      <c r="E120" s="338"/>
      <c r="F120" s="338"/>
      <c r="G120" s="338"/>
      <c r="H120" s="339"/>
    </row>
    <row r="121" spans="1:8" s="16" customFormat="1" ht="37.5" customHeight="1" x14ac:dyDescent="0.2">
      <c r="A121" s="335" t="s">
        <v>68</v>
      </c>
      <c r="B121" s="503"/>
      <c r="C121" s="404"/>
      <c r="D121" s="337">
        <v>756</v>
      </c>
      <c r="E121" s="338"/>
      <c r="F121" s="338"/>
      <c r="G121" s="338"/>
      <c r="H121" s="339"/>
    </row>
    <row r="122" spans="1:8" s="16" customFormat="1" ht="37.5" customHeight="1" thickBot="1" x14ac:dyDescent="0.25">
      <c r="A122" s="348" t="s">
        <v>69</v>
      </c>
      <c r="B122" s="504"/>
      <c r="C122" s="405"/>
      <c r="D122" s="337">
        <v>4221</v>
      </c>
      <c r="E122" s="338"/>
      <c r="F122" s="338"/>
      <c r="G122" s="338"/>
      <c r="H122" s="339"/>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354">
        <v>33</v>
      </c>
      <c r="E123" s="354"/>
      <c r="F123" s="354"/>
      <c r="G123" s="354"/>
      <c r="H123" s="355"/>
    </row>
    <row r="124" spans="1:8" s="23" customFormat="1" ht="50.1" customHeight="1" thickBot="1" x14ac:dyDescent="0.25">
      <c r="A124" s="341" t="s">
        <v>72</v>
      </c>
      <c r="B124" s="342"/>
      <c r="C124" s="21"/>
      <c r="D124" s="343" t="e">
        <f>"от "&amp;MIN(D126,D146:H147,#REF!,D148:H162)&amp;" до "&amp;MAX(D126,D146:H147,#REF!,D148:H162)</f>
        <v>#REF!</v>
      </c>
      <c r="E124" s="343"/>
      <c r="F124" s="343"/>
      <c r="G124" s="343"/>
      <c r="H124" s="344"/>
    </row>
    <row r="125" spans="1:8" s="16" customFormat="1" ht="24.95" customHeight="1" thickBot="1" x14ac:dyDescent="0.25">
      <c r="A125" s="497"/>
      <c r="B125" s="498"/>
      <c r="C125" s="60"/>
      <c r="D125" s="499"/>
      <c r="E125" s="499"/>
      <c r="F125" s="499"/>
      <c r="G125" s="499"/>
      <c r="H125" s="500"/>
    </row>
    <row r="126" spans="1:8" s="16" customFormat="1" ht="58.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379">
        <v>4200</v>
      </c>
      <c r="E126" s="379"/>
      <c r="F126" s="379"/>
      <c r="G126" s="379"/>
      <c r="H126" s="380"/>
    </row>
    <row r="127" spans="1:8" s="16" customFormat="1" ht="58.5" customHeight="1" thickBot="1" x14ac:dyDescent="0.25">
      <c r="A127" s="381" t="s">
        <v>74</v>
      </c>
      <c r="B127" s="382"/>
      <c r="C127" s="377"/>
      <c r="D127" s="383" t="s">
        <v>75</v>
      </c>
      <c r="E127" s="384"/>
      <c r="F127" s="384"/>
      <c r="G127" s="384"/>
      <c r="H127" s="385"/>
    </row>
    <row r="128" spans="1:8" s="16" customFormat="1" ht="58.5" customHeight="1" x14ac:dyDescent="0.2">
      <c r="A128" s="363" t="s">
        <v>76</v>
      </c>
      <c r="B128" s="364"/>
      <c r="C128" s="377"/>
      <c r="D128" s="368">
        <f>D126/4</f>
        <v>1050</v>
      </c>
      <c r="E128" s="368"/>
      <c r="F128" s="368"/>
      <c r="G128" s="368"/>
      <c r="H128" s="369"/>
    </row>
    <row r="129" spans="1:8" s="16" customFormat="1" ht="58.5" customHeight="1" x14ac:dyDescent="0.2">
      <c r="A129" s="363" t="s">
        <v>77</v>
      </c>
      <c r="B129" s="364"/>
      <c r="C129" s="377"/>
      <c r="D129" s="368">
        <f>D126/5</f>
        <v>840</v>
      </c>
      <c r="E129" s="368"/>
      <c r="F129" s="368"/>
      <c r="G129" s="368"/>
      <c r="H129" s="369"/>
    </row>
    <row r="130" spans="1:8" s="16" customFormat="1" ht="58.5" customHeight="1" x14ac:dyDescent="0.2">
      <c r="A130" s="363" t="s">
        <v>78</v>
      </c>
      <c r="B130" s="364"/>
      <c r="C130" s="377"/>
      <c r="D130" s="368">
        <f>D126/6</f>
        <v>700</v>
      </c>
      <c r="E130" s="368"/>
      <c r="F130" s="368"/>
      <c r="G130" s="368"/>
      <c r="H130" s="369"/>
    </row>
    <row r="131" spans="1:8" s="16" customFormat="1" ht="58.5" customHeight="1" x14ac:dyDescent="0.2">
      <c r="A131" s="363" t="s">
        <v>79</v>
      </c>
      <c r="B131" s="364"/>
      <c r="C131" s="377"/>
      <c r="D131" s="368">
        <f>D126/7</f>
        <v>600</v>
      </c>
      <c r="E131" s="368"/>
      <c r="F131" s="368"/>
      <c r="G131" s="368"/>
      <c r="H131" s="369"/>
    </row>
    <row r="132" spans="1:8" s="16" customFormat="1" ht="58.5" customHeight="1" x14ac:dyDescent="0.2">
      <c r="A132" s="363" t="s">
        <v>80</v>
      </c>
      <c r="B132" s="364"/>
      <c r="C132" s="377"/>
      <c r="D132" s="368">
        <f>D126/8</f>
        <v>525</v>
      </c>
      <c r="E132" s="368"/>
      <c r="F132" s="368"/>
      <c r="G132" s="368"/>
      <c r="H132" s="369"/>
    </row>
    <row r="133" spans="1:8" s="16" customFormat="1" ht="58.5" customHeight="1" x14ac:dyDescent="0.2">
      <c r="A133" s="363" t="s">
        <v>81</v>
      </c>
      <c r="B133" s="364"/>
      <c r="C133" s="377"/>
      <c r="D133" s="368">
        <f>D126/9</f>
        <v>466.66666666666669</v>
      </c>
      <c r="E133" s="368"/>
      <c r="F133" s="368"/>
      <c r="G133" s="368"/>
      <c r="H133" s="369"/>
    </row>
    <row r="134" spans="1:8" s="16" customFormat="1" ht="58.5" customHeight="1" x14ac:dyDescent="0.2">
      <c r="A134" s="363" t="s">
        <v>82</v>
      </c>
      <c r="B134" s="364"/>
      <c r="C134" s="377"/>
      <c r="D134" s="368">
        <f>D126/10</f>
        <v>420</v>
      </c>
      <c r="E134" s="368"/>
      <c r="F134" s="368"/>
      <c r="G134" s="368"/>
      <c r="H134" s="369"/>
    </row>
    <row r="135" spans="1:8" s="16" customFormat="1" ht="58.5" customHeight="1" thickBot="1" x14ac:dyDescent="0.25">
      <c r="A135" s="374" t="s">
        <v>83</v>
      </c>
      <c r="B135" s="375"/>
      <c r="C135" s="377"/>
      <c r="D135" s="379">
        <v>4920</v>
      </c>
      <c r="E135" s="379"/>
      <c r="F135" s="379"/>
      <c r="G135" s="379"/>
      <c r="H135" s="380"/>
    </row>
    <row r="136" spans="1:8" s="16" customFormat="1" ht="58.5" customHeight="1" thickBot="1" x14ac:dyDescent="0.25">
      <c r="A136" s="381" t="s">
        <v>74</v>
      </c>
      <c r="B136" s="382"/>
      <c r="C136" s="377"/>
      <c r="D136" s="383" t="s">
        <v>75</v>
      </c>
      <c r="E136" s="384"/>
      <c r="F136" s="384"/>
      <c r="G136" s="384"/>
      <c r="H136" s="385"/>
    </row>
    <row r="137" spans="1:8" s="16" customFormat="1" ht="58.5" customHeight="1" x14ac:dyDescent="0.2">
      <c r="A137" s="363" t="s">
        <v>76</v>
      </c>
      <c r="B137" s="364"/>
      <c r="C137" s="377"/>
      <c r="D137" s="368">
        <v>1230</v>
      </c>
      <c r="E137" s="368"/>
      <c r="F137" s="368"/>
      <c r="G137" s="368"/>
      <c r="H137" s="369"/>
    </row>
    <row r="138" spans="1:8" s="16" customFormat="1" ht="58.5" customHeight="1" x14ac:dyDescent="0.2">
      <c r="A138" s="363" t="s">
        <v>77</v>
      </c>
      <c r="B138" s="364"/>
      <c r="C138" s="377"/>
      <c r="D138" s="368">
        <v>984</v>
      </c>
      <c r="E138" s="368"/>
      <c r="F138" s="368"/>
      <c r="G138" s="368"/>
      <c r="H138" s="369"/>
    </row>
    <row r="139" spans="1:8" s="16" customFormat="1" ht="58.5" customHeight="1" x14ac:dyDescent="0.2">
      <c r="A139" s="363" t="s">
        <v>78</v>
      </c>
      <c r="B139" s="364"/>
      <c r="C139" s="377"/>
      <c r="D139" s="368">
        <v>820</v>
      </c>
      <c r="E139" s="368"/>
      <c r="F139" s="368"/>
      <c r="G139" s="368"/>
      <c r="H139" s="369"/>
    </row>
    <row r="140" spans="1:8" s="16" customFormat="1" ht="58.5" customHeight="1" x14ac:dyDescent="0.2">
      <c r="A140" s="363" t="s">
        <v>79</v>
      </c>
      <c r="B140" s="364"/>
      <c r="C140" s="377"/>
      <c r="D140" s="368">
        <v>702.85714285714278</v>
      </c>
      <c r="E140" s="368"/>
      <c r="F140" s="368"/>
      <c r="G140" s="368"/>
      <c r="H140" s="369"/>
    </row>
    <row r="141" spans="1:8" s="16" customFormat="1" ht="58.5" customHeight="1" x14ac:dyDescent="0.2">
      <c r="A141" s="363" t="s">
        <v>80</v>
      </c>
      <c r="B141" s="364"/>
      <c r="C141" s="377"/>
      <c r="D141" s="368">
        <v>615</v>
      </c>
      <c r="E141" s="368"/>
      <c r="F141" s="368"/>
      <c r="G141" s="368"/>
      <c r="H141" s="369"/>
    </row>
    <row r="142" spans="1:8" s="16" customFormat="1" ht="58.5" customHeight="1" x14ac:dyDescent="0.2">
      <c r="A142" s="363" t="s">
        <v>81</v>
      </c>
      <c r="B142" s="364"/>
      <c r="C142" s="377"/>
      <c r="D142" s="368">
        <v>546.66666666666663</v>
      </c>
      <c r="E142" s="368"/>
      <c r="F142" s="368"/>
      <c r="G142" s="368"/>
      <c r="H142" s="369"/>
    </row>
    <row r="143" spans="1:8" s="16" customFormat="1" ht="58.5" customHeight="1" thickBot="1" x14ac:dyDescent="0.25">
      <c r="A143" s="363" t="s">
        <v>82</v>
      </c>
      <c r="B143" s="364"/>
      <c r="C143" s="378"/>
      <c r="D143" s="368">
        <v>492</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353">
        <v>10509</v>
      </c>
      <c r="E144" s="354"/>
      <c r="F144" s="354"/>
      <c r="G144" s="354"/>
      <c r="H144" s="355"/>
    </row>
    <row r="145" spans="1:8" s="16" customFormat="1" ht="24.95" customHeight="1" thickBot="1" x14ac:dyDescent="0.25">
      <c r="A145" s="497"/>
      <c r="B145" s="498"/>
      <c r="C145" s="56"/>
      <c r="D145" s="499"/>
      <c r="E145" s="499"/>
      <c r="F145" s="499"/>
      <c r="G145" s="499"/>
      <c r="H145" s="500"/>
    </row>
    <row r="146" spans="1:8" s="16" customFormat="1" ht="50.1" customHeight="1" x14ac:dyDescent="0.2">
      <c r="A146" s="335" t="s">
        <v>85</v>
      </c>
      <c r="B146" s="336"/>
      <c r="C146" s="105" t="str">
        <f>"Интернет-площадка 2gis.ru на основе Cправочника организаций "&amp;$C$2&amp;""</f>
        <v>Интернет-площадка 2gis.ru на основе Cправочника организаций "2ГИС.РЯЗАНЬ"</v>
      </c>
      <c r="D146" s="340">
        <v>3000</v>
      </c>
      <c r="E146" s="338"/>
      <c r="F146" s="338"/>
      <c r="G146" s="338"/>
      <c r="H146" s="339"/>
    </row>
    <row r="147" spans="1:8" s="16" customFormat="1" ht="50.1" customHeight="1" x14ac:dyDescent="0.2">
      <c r="A147" s="335" t="s">
        <v>86</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340">
        <v>3528</v>
      </c>
      <c r="E147" s="338"/>
      <c r="F147" s="338"/>
      <c r="G147" s="338"/>
      <c r="H147" s="339"/>
    </row>
    <row r="148" spans="1:8" s="16" customFormat="1" ht="50.1" customHeight="1" x14ac:dyDescent="0.2">
      <c r="A148" s="335" t="s">
        <v>87</v>
      </c>
      <c r="B148" s="336"/>
      <c r="C14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340">
        <v>8064</v>
      </c>
      <c r="E148" s="338"/>
      <c r="F148" s="338"/>
      <c r="G148" s="338"/>
      <c r="H148" s="339"/>
    </row>
    <row r="149" spans="1:8" s="16" customFormat="1" ht="50.1" customHeight="1" x14ac:dyDescent="0.2">
      <c r="A149" s="335" t="s">
        <v>88</v>
      </c>
      <c r="B149" s="336"/>
      <c r="C149" s="68" t="str">
        <f>"Интернет-площадка 2gis.ru на основе Cправочника организаций "&amp;$C$2&amp;""</f>
        <v>Интернет-площадка 2gis.ru на основе Cправочника организаций "2ГИС.РЯЗАНЬ"</v>
      </c>
      <c r="D149" s="340">
        <v>5700</v>
      </c>
      <c r="E149" s="338"/>
      <c r="F149" s="338"/>
      <c r="G149" s="338"/>
      <c r="H149" s="339"/>
    </row>
    <row r="150" spans="1:8" s="16" customFormat="1" ht="50.1" customHeight="1" x14ac:dyDescent="0.2">
      <c r="A150" s="335" t="s">
        <v>89</v>
      </c>
      <c r="B150" s="336"/>
      <c r="C150" s="68" t="str">
        <f>"Интернет-площадка 2gis.ru на основе Cправочника организаций "&amp;$C$2&amp;""</f>
        <v>Интернет-площадка 2gis.ru на основе Cправочника организаций "2ГИС.РЯЗАНЬ"</v>
      </c>
      <c r="D150" s="340">
        <v>6201</v>
      </c>
      <c r="E150" s="338"/>
      <c r="F150" s="338"/>
      <c r="G150" s="338"/>
      <c r="H150" s="339"/>
    </row>
    <row r="151" spans="1:8" s="16" customFormat="1" ht="50.1" customHeight="1" x14ac:dyDescent="0.2">
      <c r="A151" s="335" t="s">
        <v>90</v>
      </c>
      <c r="B151" s="336"/>
      <c r="C151"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340">
        <v>5418</v>
      </c>
      <c r="E151" s="338"/>
      <c r="F151" s="338"/>
      <c r="G151" s="338"/>
      <c r="H151" s="339"/>
    </row>
    <row r="152" spans="1:8" s="16" customFormat="1" ht="50.1" customHeight="1" x14ac:dyDescent="0.2">
      <c r="A152" s="335" t="s">
        <v>91</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340">
        <v>5418</v>
      </c>
      <c r="E152" s="338"/>
      <c r="F152" s="338"/>
      <c r="G152" s="338"/>
      <c r="H152" s="339"/>
    </row>
    <row r="153" spans="1:8" s="16" customFormat="1" ht="50.1" customHeight="1" x14ac:dyDescent="0.2">
      <c r="A153" s="335" t="s">
        <v>92</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340">
        <v>9702</v>
      </c>
      <c r="E153" s="338"/>
      <c r="F153" s="338"/>
      <c r="G153" s="338"/>
      <c r="H153" s="339"/>
    </row>
    <row r="154" spans="1:8" s="16" customFormat="1" ht="50.1" customHeight="1" x14ac:dyDescent="0.2">
      <c r="A154" s="335" t="s">
        <v>93</v>
      </c>
      <c r="B154" s="336"/>
      <c r="C154" s="68" t="str">
        <f>C186</f>
        <v>Интернет-площадка 2gis.ru на основе Cправочника организаций "2ГИС.РЯЗАНЬ"</v>
      </c>
      <c r="D154" s="340">
        <v>15750</v>
      </c>
      <c r="E154" s="338"/>
      <c r="F154" s="338"/>
      <c r="G154" s="338"/>
      <c r="H154" s="339"/>
    </row>
    <row r="155" spans="1:8" s="16" customFormat="1" ht="50.1" customHeight="1" x14ac:dyDescent="0.2">
      <c r="A155" s="356" t="s">
        <v>94</v>
      </c>
      <c r="B155" s="357"/>
      <c r="C155" s="68" t="s">
        <v>95</v>
      </c>
      <c r="D155" s="340">
        <v>537</v>
      </c>
      <c r="E155" s="338"/>
      <c r="F155" s="338"/>
      <c r="G155" s="338"/>
      <c r="H155" s="339"/>
    </row>
    <row r="156" spans="1:8" s="16" customFormat="1" ht="83.25"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340">
        <v>2016</v>
      </c>
      <c r="E156" s="338"/>
      <c r="F156" s="338"/>
      <c r="G156" s="338"/>
      <c r="H156" s="339"/>
    </row>
    <row r="157" spans="1:8" s="16" customFormat="1" ht="83.25"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340">
        <v>1536</v>
      </c>
      <c r="E157" s="338"/>
      <c r="F157" s="338"/>
      <c r="G157" s="338"/>
      <c r="H157" s="339"/>
    </row>
    <row r="158" spans="1:8" s="16" customFormat="1" ht="83.25" customHeight="1" x14ac:dyDescent="0.2">
      <c r="A158" s="335" t="s">
        <v>98</v>
      </c>
      <c r="B158" s="336"/>
      <c r="C158"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340">
        <v>1638</v>
      </c>
      <c r="E158" s="338"/>
      <c r="F158" s="338"/>
      <c r="G158" s="338"/>
      <c r="H158" s="339"/>
    </row>
    <row r="159" spans="1:8" s="16" customFormat="1" ht="83.25" customHeight="1" x14ac:dyDescent="0.2">
      <c r="A159" s="335" t="s">
        <v>99</v>
      </c>
      <c r="B159" s="336"/>
      <c r="C159"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340">
        <v>768</v>
      </c>
      <c r="E159" s="338"/>
      <c r="F159" s="338"/>
      <c r="G159" s="338"/>
      <c r="H159" s="339"/>
    </row>
    <row r="160" spans="1:8" s="16" customFormat="1" ht="83.25"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340">
        <v>12600</v>
      </c>
      <c r="E160" s="338"/>
      <c r="F160" s="338"/>
      <c r="G160" s="338"/>
      <c r="H160" s="339"/>
    </row>
    <row r="161" spans="1:8" s="16" customFormat="1" ht="83.25"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340">
        <v>3504</v>
      </c>
      <c r="E161" s="338"/>
      <c r="F161" s="338"/>
      <c r="G161" s="338"/>
      <c r="H161" s="339"/>
    </row>
    <row r="162" spans="1:8" s="16" customFormat="1" ht="50.1" customHeight="1" thickBot="1" x14ac:dyDescent="0.25">
      <c r="A162" s="335" t="s">
        <v>102</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340">
        <v>3528</v>
      </c>
      <c r="E162" s="338"/>
      <c r="F162" s="338"/>
      <c r="G162" s="338"/>
      <c r="H162" s="33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340">
        <v>945</v>
      </c>
      <c r="E163" s="338"/>
      <c r="F163" s="338"/>
      <c r="G163" s="338"/>
      <c r="H163" s="33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340">
        <v>50010</v>
      </c>
      <c r="E164" s="338"/>
      <c r="F164" s="338"/>
      <c r="G164" s="338"/>
      <c r="H164" s="339"/>
    </row>
    <row r="165" spans="1:8" s="16" customFormat="1" ht="126" customHeight="1" x14ac:dyDescent="0.2">
      <c r="A165" s="335" t="s">
        <v>104</v>
      </c>
      <c r="B165" s="336"/>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340">
        <v>4500</v>
      </c>
      <c r="E165" s="338"/>
      <c r="F165" s="338"/>
      <c r="G165" s="338"/>
      <c r="H165" s="339"/>
    </row>
    <row r="166" spans="1:8" s="16" customFormat="1" ht="96" customHeight="1" x14ac:dyDescent="0.2">
      <c r="A166" s="356" t="s">
        <v>105</v>
      </c>
      <c r="B166" s="357"/>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340">
        <v>3150</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340">
        <v>5262</v>
      </c>
      <c r="E167" s="338"/>
      <c r="F167" s="338"/>
      <c r="G167" s="338"/>
      <c r="H167" s="339"/>
    </row>
    <row r="168" spans="1:8" s="16" customFormat="1" ht="50.1" customHeight="1" x14ac:dyDescent="0.2">
      <c r="A168" s="335" t="s">
        <v>107</v>
      </c>
      <c r="B168" s="336"/>
      <c r="C168" s="68" t="str">
        <f>"Интернет-площадка 2gis.ru на основе Cправочника организаций "&amp;$C$2&amp;""</f>
        <v>Интернет-площадка 2gis.ru на основе Cправочника организаций "2ГИС.РЯЗАНЬ"</v>
      </c>
      <c r="D168" s="340">
        <v>4200</v>
      </c>
      <c r="E168" s="338"/>
      <c r="F168" s="338"/>
      <c r="G168" s="338"/>
      <c r="H168" s="339"/>
    </row>
    <row r="169" spans="1:8" s="16" customFormat="1" ht="50.1" customHeight="1" x14ac:dyDescent="0.2">
      <c r="A169" s="335" t="s">
        <v>108</v>
      </c>
      <c r="B169" s="336"/>
      <c r="C16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340">
        <v>5040</v>
      </c>
      <c r="E169" s="338"/>
      <c r="F169" s="338"/>
      <c r="G169" s="338"/>
      <c r="H169" s="339"/>
    </row>
    <row r="170" spans="1:8" s="16" customFormat="1" ht="50.1" customHeight="1" x14ac:dyDescent="0.2">
      <c r="A170" s="335" t="s">
        <v>109</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340">
        <v>11400</v>
      </c>
      <c r="E170" s="338"/>
      <c r="F170" s="338"/>
      <c r="G170" s="338"/>
      <c r="H170" s="339"/>
    </row>
    <row r="171" spans="1:8" s="16" customFormat="1" ht="50.1" customHeight="1" x14ac:dyDescent="0.2">
      <c r="A171" s="335" t="s">
        <v>110</v>
      </c>
      <c r="B171" s="336"/>
      <c r="C171" s="68" t="str">
        <f>"Интернет-площадка 2gis.ru на основе Cправочника организаций "&amp;$C$2&amp;""</f>
        <v>Интернет-площадка 2gis.ru на основе Cправочника организаций "2ГИС.РЯЗАНЬ"</v>
      </c>
      <c r="D171" s="340">
        <v>8040</v>
      </c>
      <c r="E171" s="338"/>
      <c r="F171" s="338"/>
      <c r="G171" s="338"/>
      <c r="H171" s="339"/>
    </row>
    <row r="172" spans="1:8" s="16" customFormat="1" ht="50.1" customHeight="1" x14ac:dyDescent="0.2">
      <c r="A172" s="335" t="s">
        <v>111</v>
      </c>
      <c r="B172" s="336"/>
      <c r="C172" s="68" t="str">
        <f>"Интернет-площадка 2gis.ru на основе Cправочника организаций "&amp;$C$2&amp;""</f>
        <v>Интернет-площадка 2gis.ru на основе Cправочника организаций "2ГИС.РЯЗАНЬ"</v>
      </c>
      <c r="D172" s="340">
        <v>9648</v>
      </c>
      <c r="E172" s="338"/>
      <c r="F172" s="338"/>
      <c r="G172" s="338"/>
      <c r="H172" s="339"/>
    </row>
    <row r="173" spans="1:8" s="16" customFormat="1" ht="50.1" customHeight="1" x14ac:dyDescent="0.2">
      <c r="A173" s="335" t="s">
        <v>112</v>
      </c>
      <c r="B173" s="336"/>
      <c r="C17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340">
        <v>7680</v>
      </c>
      <c r="E173" s="338"/>
      <c r="F173" s="338"/>
      <c r="G173" s="338"/>
      <c r="H173" s="339"/>
    </row>
    <row r="174" spans="1:8" s="16" customFormat="1" ht="50.1" customHeight="1" x14ac:dyDescent="0.2">
      <c r="A174" s="335" t="s">
        <v>113</v>
      </c>
      <c r="B174" s="336"/>
      <c r="C174"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340">
        <v>7680</v>
      </c>
      <c r="E174" s="338"/>
      <c r="F174" s="338"/>
      <c r="G174" s="338"/>
      <c r="H174" s="339"/>
    </row>
    <row r="175" spans="1:8" s="16" customFormat="1" ht="50.1" customHeight="1" x14ac:dyDescent="0.2">
      <c r="A175" s="335" t="s">
        <v>114</v>
      </c>
      <c r="B175" s="336"/>
      <c r="C175"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340">
        <v>13680</v>
      </c>
      <c r="E175" s="338"/>
      <c r="F175" s="338"/>
      <c r="G175" s="338"/>
      <c r="H175" s="339"/>
    </row>
    <row r="176" spans="1:8" s="16" customFormat="1" ht="50.1" customHeight="1" x14ac:dyDescent="0.2">
      <c r="A176" s="335" t="s">
        <v>115</v>
      </c>
      <c r="B176" s="336"/>
      <c r="C176" s="68" t="s">
        <v>95</v>
      </c>
      <c r="D176" s="340">
        <v>840</v>
      </c>
      <c r="E176" s="338"/>
      <c r="F176" s="338"/>
      <c r="G176" s="338"/>
      <c r="H176" s="339"/>
    </row>
    <row r="177" spans="1:8" s="16" customFormat="1" ht="64.5" customHeight="1" x14ac:dyDescent="0.2">
      <c r="A177" s="335" t="s">
        <v>116</v>
      </c>
      <c r="B177" s="336"/>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340">
        <v>17640</v>
      </c>
      <c r="E177" s="338"/>
      <c r="F177" s="338"/>
      <c r="G177" s="338"/>
      <c r="H177" s="339"/>
    </row>
    <row r="178" spans="1:8" s="16" customFormat="1" ht="50.1" customHeight="1" thickBot="1" x14ac:dyDescent="0.25">
      <c r="A178" s="335" t="s">
        <v>117</v>
      </c>
      <c r="B178" s="336"/>
      <c r="C17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340">
        <v>5040</v>
      </c>
      <c r="E178" s="338"/>
      <c r="F178" s="338"/>
      <c r="G178" s="338"/>
      <c r="H178" s="339"/>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37">
        <v>3150</v>
      </c>
      <c r="E180" s="338"/>
      <c r="F180" s="338"/>
      <c r="G180" s="338"/>
      <c r="H180" s="339"/>
    </row>
    <row r="181" spans="1:8" s="16" customFormat="1" ht="50.1" customHeight="1" x14ac:dyDescent="0.2">
      <c r="A181" s="335" t="s">
        <v>120</v>
      </c>
      <c r="B181" s="336"/>
      <c r="C181" s="346"/>
      <c r="D181" s="337">
        <v>3150</v>
      </c>
      <c r="E181" s="338"/>
      <c r="F181" s="338"/>
      <c r="G181" s="338"/>
      <c r="H181" s="339"/>
    </row>
    <row r="182" spans="1:8" s="16" customFormat="1" ht="50.1" customHeight="1" x14ac:dyDescent="0.2">
      <c r="A182" s="348" t="s">
        <v>121</v>
      </c>
      <c r="B182" s="349"/>
      <c r="C182" s="346"/>
      <c r="D182" s="496">
        <v>1590</v>
      </c>
      <c r="E182" s="368"/>
      <c r="F182" s="368"/>
      <c r="G182" s="368"/>
      <c r="H182" s="368"/>
    </row>
    <row r="183" spans="1:8" s="16" customFormat="1" ht="50.1" customHeight="1" x14ac:dyDescent="0.2">
      <c r="A183" s="348" t="s">
        <v>122</v>
      </c>
      <c r="B183" s="349"/>
      <c r="C183" s="346"/>
      <c r="D183" s="496">
        <v>159</v>
      </c>
      <c r="E183" s="368"/>
      <c r="F183" s="368"/>
      <c r="G183" s="368"/>
      <c r="H183" s="368"/>
    </row>
    <row r="184" spans="1:8" s="16" customFormat="1" ht="50.1" customHeight="1" thickBot="1" x14ac:dyDescent="0.25">
      <c r="A184" s="348" t="s">
        <v>123</v>
      </c>
      <c r="B184" s="349"/>
      <c r="C184" s="347"/>
      <c r="D184" s="450">
        <v>537</v>
      </c>
      <c r="E184" s="451"/>
      <c r="F184" s="451"/>
      <c r="G184" s="451"/>
      <c r="H184" s="451"/>
    </row>
    <row r="185" spans="1:8" s="16" customFormat="1" ht="50.1" customHeight="1" thickBot="1" x14ac:dyDescent="0.25">
      <c r="A185" s="341" t="s">
        <v>124</v>
      </c>
      <c r="B185" s="342"/>
      <c r="C185" s="21"/>
      <c r="D185" s="343"/>
      <c r="E185" s="343"/>
      <c r="F185" s="343"/>
      <c r="G185" s="343"/>
      <c r="H185" s="344"/>
    </row>
    <row r="186" spans="1:8" s="16" customFormat="1" ht="50.1" customHeight="1" x14ac:dyDescent="0.2">
      <c r="A186" s="335" t="s">
        <v>125</v>
      </c>
      <c r="B186" s="336"/>
      <c r="C186" s="68" t="str">
        <f>"Интернет-площадка 2gis.ru на основе Cправочника организаций "&amp;$C$2&amp;""</f>
        <v>Интернет-площадка 2gis.ru на основе Cправочника организаций "2ГИС.РЯЗАНЬ"</v>
      </c>
      <c r="D186" s="337">
        <v>2835</v>
      </c>
      <c r="E186" s="338"/>
      <c r="F186" s="338"/>
      <c r="G186" s="338"/>
      <c r="H186" s="339"/>
    </row>
    <row r="187" spans="1:8" s="16" customFormat="1" ht="50.1" customHeight="1" x14ac:dyDescent="0.2">
      <c r="A187" s="335" t="s">
        <v>126</v>
      </c>
      <c r="B187" s="336"/>
      <c r="C18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7" s="340">
        <v>1575</v>
      </c>
      <c r="E187" s="338"/>
      <c r="F187" s="338"/>
      <c r="G187" s="338"/>
      <c r="H187" s="339"/>
    </row>
    <row r="188" spans="1:8" s="16" customFormat="1" ht="50.1" customHeight="1" x14ac:dyDescent="0.2">
      <c r="A188" s="335" t="s">
        <v>195</v>
      </c>
      <c r="B188" s="336"/>
      <c r="C188" s="68" t="str">
        <f>"Интернет-площадка 2gis.ru на основе Cправочника организаций "&amp;$C$2&amp;""</f>
        <v>Интернет-площадка 2gis.ru на основе Cправочника организаций "2ГИС.РЯЗАНЬ"</v>
      </c>
      <c r="D188" s="337">
        <v>4080</v>
      </c>
      <c r="E188" s="338"/>
      <c r="F188" s="338"/>
      <c r="G188" s="338"/>
      <c r="H188" s="339"/>
    </row>
    <row r="189" spans="1:8" s="16" customFormat="1" ht="50.1" customHeight="1" x14ac:dyDescent="0.2">
      <c r="A189" s="335" t="s">
        <v>128</v>
      </c>
      <c r="B189" s="336"/>
      <c r="C18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9" s="337">
        <v>2280</v>
      </c>
      <c r="E189" s="338"/>
      <c r="F189" s="338"/>
      <c r="G189" s="338"/>
      <c r="H189" s="339"/>
    </row>
    <row r="190" spans="1:8" s="16" customFormat="1" ht="126" customHeight="1" thickBot="1" x14ac:dyDescent="0.25">
      <c r="A190" s="335" t="s">
        <v>129</v>
      </c>
      <c r="B190" s="336"/>
      <c r="C190" s="68" t="str">
        <f>"Интернет-площадка 2gis.ru на основе Cправочника организаций "&amp;$C$2&amp;""</f>
        <v>Интернет-площадка 2gis.ru на основе Cправочника организаций "2ГИС.РЯЗАНЬ"</v>
      </c>
      <c r="D190" s="495">
        <v>5124</v>
      </c>
      <c r="E190" s="393"/>
      <c r="F190" s="393"/>
      <c r="G190" s="393"/>
      <c r="H190" s="394"/>
    </row>
    <row r="191" spans="1:8" s="23" customFormat="1" ht="50.1" customHeight="1" thickBot="1" x14ac:dyDescent="0.25">
      <c r="A191" s="341" t="s">
        <v>196</v>
      </c>
      <c r="B191" s="342"/>
      <c r="C191" s="21"/>
      <c r="D191" s="343"/>
      <c r="E191" s="343"/>
      <c r="F191" s="343"/>
      <c r="G191" s="343"/>
      <c r="H191" s="344"/>
    </row>
    <row r="192" spans="1:8" s="20" customFormat="1" ht="30" customHeight="1" thickBot="1" x14ac:dyDescent="0.25">
      <c r="A192" s="485"/>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3" s="360">
        <v>6630</v>
      </c>
      <c r="E193" s="361"/>
      <c r="F193" s="361"/>
      <c r="G193" s="361"/>
      <c r="H193" s="362"/>
    </row>
    <row r="194" spans="1:8" s="16" customFormat="1" ht="83.25" customHeight="1" thickBot="1" x14ac:dyDescent="0.25">
      <c r="A194" s="335" t="s">
        <v>198</v>
      </c>
      <c r="B194" s="336"/>
      <c r="C194" s="346"/>
      <c r="D194" s="337">
        <v>6630</v>
      </c>
      <c r="E194" s="338"/>
      <c r="F194" s="338"/>
      <c r="G194" s="338"/>
      <c r="H194" s="339"/>
    </row>
    <row r="195" spans="1:8" s="16" customFormat="1" ht="21.75" thickBot="1" x14ac:dyDescent="0.25">
      <c r="A195" s="497"/>
      <c r="B195" s="498"/>
      <c r="C195" s="56"/>
      <c r="D195" s="499"/>
      <c r="E195" s="499"/>
      <c r="F195" s="499"/>
      <c r="G195" s="499"/>
      <c r="H195" s="500"/>
    </row>
    <row r="196" spans="1:8" ht="12.6" customHeight="1" x14ac:dyDescent="0.2"/>
    <row r="197" spans="1:8" s="77" customFormat="1" ht="24.95" customHeight="1" x14ac:dyDescent="0.2">
      <c r="A197" s="75"/>
      <c r="B197" s="76" t="s">
        <v>130</v>
      </c>
      <c r="C197" s="333" t="s">
        <v>534</v>
      </c>
      <c r="D197" s="333"/>
    </row>
    <row r="198" spans="1:8" s="77" customFormat="1" ht="24.95" customHeight="1" x14ac:dyDescent="0.2">
      <c r="A198" s="75"/>
      <c r="C198" s="327" t="s">
        <v>535</v>
      </c>
      <c r="D198" s="327"/>
    </row>
    <row r="199" spans="1:8" s="77" customFormat="1" ht="24.95" customHeight="1" x14ac:dyDescent="0.2">
      <c r="A199" s="75"/>
      <c r="C199" s="327" t="s">
        <v>536</v>
      </c>
      <c r="D199" s="327"/>
    </row>
    <row r="200" spans="1:8" s="72" customFormat="1" ht="12" customHeight="1" x14ac:dyDescent="0.2">
      <c r="A200" s="71"/>
      <c r="C200" s="327"/>
      <c r="D200" s="327"/>
      <c r="E200" s="77"/>
      <c r="F200" s="77"/>
      <c r="G200" s="77"/>
    </row>
    <row r="201" spans="1:8" s="81" customFormat="1" ht="24.95" customHeight="1"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c r="F201" s="80"/>
      <c r="G201" s="328"/>
      <c r="H201" s="328"/>
    </row>
    <row r="202" spans="1:8" s="81" customFormat="1" ht="24.95" customHeight="1"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c r="F202" s="80"/>
      <c r="G202" s="82"/>
      <c r="H202" s="82"/>
    </row>
    <row r="203" spans="1:8" s="81" customFormat="1" ht="24.95" customHeight="1"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c r="F203" s="80"/>
      <c r="G203" s="82"/>
      <c r="H203" s="82"/>
    </row>
    <row r="204" spans="1:8" s="81" customFormat="1" ht="24.95" customHeight="1"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80"/>
      <c r="F204" s="80"/>
      <c r="G204" s="82"/>
      <c r="H204" s="82"/>
    </row>
    <row r="205" spans="1:8" s="81" customFormat="1" ht="24.95" customHeight="1"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80"/>
      <c r="F205" s="80"/>
      <c r="G205" s="82"/>
      <c r="H205" s="82"/>
    </row>
    <row r="206" spans="1:8" s="81" customFormat="1" ht="24.95" customHeight="1"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c r="F206" s="80"/>
      <c r="G206" s="82"/>
      <c r="H206" s="82"/>
    </row>
    <row r="207" spans="1:8" s="81" customFormat="1" ht="24.95" customHeight="1"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5" t="s">
        <v>141</v>
      </c>
      <c r="B209" s="325"/>
      <c r="C209" s="325"/>
      <c r="D209" s="325"/>
      <c r="E209" s="325"/>
      <c r="F209" s="325"/>
      <c r="G209" s="325"/>
      <c r="H209" s="325"/>
    </row>
    <row r="210" spans="1:8" ht="24.95" customHeight="1" x14ac:dyDescent="0.2">
      <c r="A210" s="325" t="s">
        <v>142</v>
      </c>
      <c r="B210" s="325"/>
      <c r="C210" s="325"/>
      <c r="D210" s="325"/>
      <c r="E210" s="325"/>
      <c r="F210" s="325"/>
      <c r="G210" s="325"/>
      <c r="H210" s="325"/>
    </row>
    <row r="211" spans="1:8" s="88" customFormat="1" ht="12.6" customHeight="1" x14ac:dyDescent="0.2">
      <c r="A211" s="83"/>
      <c r="B211" s="83"/>
      <c r="C211" s="84"/>
      <c r="D211" s="85"/>
      <c r="E211" s="85"/>
      <c r="F211" s="86"/>
      <c r="G211" s="87"/>
      <c r="H211" s="87"/>
    </row>
    <row r="212" spans="1:8" s="90" customFormat="1" ht="50.1" customHeight="1" thickBot="1" x14ac:dyDescent="0.25">
      <c r="A212" s="326" t="s">
        <v>143</v>
      </c>
      <c r="B212" s="326"/>
      <c r="C212" s="326"/>
      <c r="D212" s="326"/>
      <c r="E212" s="326"/>
      <c r="F212" s="89"/>
      <c r="G212" s="81"/>
    </row>
    <row r="213" spans="1:8" s="92" customFormat="1" ht="50.1" customHeight="1" thickBot="1" x14ac:dyDescent="0.25">
      <c r="A213" s="478" t="s">
        <v>144</v>
      </c>
      <c r="B213" s="479"/>
      <c r="C213" s="479"/>
      <c r="D213" s="479"/>
      <c r="E213" s="480"/>
      <c r="F213" s="91"/>
      <c r="G213" s="72"/>
    </row>
    <row r="214" spans="1:8" ht="91.5" customHeight="1" thickBot="1" x14ac:dyDescent="0.25">
      <c r="A214" s="517" t="s">
        <v>145</v>
      </c>
      <c r="B214" s="518"/>
      <c r="C214" s="93" t="s">
        <v>146</v>
      </c>
      <c r="D214" s="600" t="s">
        <v>147</v>
      </c>
      <c r="E214" s="601"/>
      <c r="F214" s="94"/>
      <c r="G214" s="94"/>
      <c r="H214" s="94"/>
    </row>
    <row r="215" spans="1:8" ht="50.1" customHeight="1" x14ac:dyDescent="0.2">
      <c r="A215" s="318" t="s">
        <v>203</v>
      </c>
      <c r="B215" s="319"/>
      <c r="C215" s="320" t="s">
        <v>204</v>
      </c>
      <c r="D215" s="619">
        <v>2190</v>
      </c>
      <c r="E215" s="321"/>
      <c r="F215" s="94"/>
      <c r="G215" s="94"/>
      <c r="H215" s="94"/>
    </row>
    <row r="216" spans="1:8" ht="50.1" customHeight="1" x14ac:dyDescent="0.2">
      <c r="A216" s="322" t="s">
        <v>205</v>
      </c>
      <c r="B216" s="323"/>
      <c r="C216" s="310"/>
      <c r="D216" s="620">
        <v>1590</v>
      </c>
      <c r="E216" s="311"/>
      <c r="F216" s="94"/>
      <c r="G216" s="94"/>
      <c r="H216" s="94"/>
    </row>
    <row r="217" spans="1:8" ht="50.1" customHeight="1" x14ac:dyDescent="0.2">
      <c r="A217" s="322" t="s">
        <v>206</v>
      </c>
      <c r="B217" s="323"/>
      <c r="C217" s="310"/>
      <c r="D217" s="620">
        <v>1440</v>
      </c>
      <c r="E217" s="311"/>
      <c r="F217" s="94"/>
      <c r="G217" s="94"/>
      <c r="H217" s="94"/>
    </row>
    <row r="218" spans="1:8" ht="50.1" customHeight="1" x14ac:dyDescent="0.2">
      <c r="A218" s="322" t="s">
        <v>207</v>
      </c>
      <c r="B218" s="323"/>
      <c r="C218" s="310"/>
      <c r="D218" s="620">
        <v>1290</v>
      </c>
      <c r="E218" s="311"/>
      <c r="F218" s="94"/>
      <c r="G218" s="94"/>
      <c r="H218" s="94"/>
    </row>
    <row r="219" spans="1:8" ht="99.95" customHeight="1" x14ac:dyDescent="0.2">
      <c r="A219" s="322" t="s">
        <v>148</v>
      </c>
      <c r="B219" s="323"/>
      <c r="C219" s="96" t="s">
        <v>149</v>
      </c>
      <c r="D219" s="310" t="s">
        <v>150</v>
      </c>
      <c r="E219" s="311"/>
      <c r="F219" s="94"/>
      <c r="G219" s="94"/>
      <c r="H219" s="94"/>
    </row>
    <row r="220" spans="1:8" ht="75" customHeight="1" x14ac:dyDescent="0.2">
      <c r="A220" s="322" t="s">
        <v>151</v>
      </c>
      <c r="B220" s="323"/>
      <c r="C220" s="96" t="s">
        <v>152</v>
      </c>
      <c r="D220" s="310" t="s">
        <v>153</v>
      </c>
      <c r="E220" s="311"/>
      <c r="F220" s="94"/>
      <c r="G220" s="94"/>
      <c r="H220" s="94"/>
    </row>
    <row r="221" spans="1:8" ht="141.75" customHeight="1" thickBot="1" x14ac:dyDescent="0.25">
      <c r="A221" s="474" t="s">
        <v>154</v>
      </c>
      <c r="B221" s="475"/>
      <c r="C221" s="111" t="s">
        <v>155</v>
      </c>
      <c r="D221" s="476" t="s">
        <v>153</v>
      </c>
      <c r="E221" s="477"/>
      <c r="F221" s="94"/>
      <c r="G221" s="94"/>
      <c r="H221" s="94"/>
    </row>
    <row r="222" spans="1:8" s="72" customFormat="1" ht="102.75" customHeight="1" thickBot="1" x14ac:dyDescent="0.25">
      <c r="A222" s="474" t="s">
        <v>157</v>
      </c>
      <c r="B222" s="475"/>
      <c r="C222" s="230" t="s">
        <v>158</v>
      </c>
      <c r="D222" s="475" t="s">
        <v>153</v>
      </c>
      <c r="E222" s="686"/>
      <c r="F222" s="91"/>
      <c r="G222" s="91"/>
      <c r="H222" s="91"/>
    </row>
    <row r="223" spans="1:8" s="88" customFormat="1" ht="222.75" customHeight="1" thickBot="1" x14ac:dyDescent="0.25">
      <c r="A223" s="474" t="s">
        <v>159</v>
      </c>
      <c r="B223" s="475"/>
      <c r="C223" s="111" t="s">
        <v>160</v>
      </c>
      <c r="D223" s="476" t="s">
        <v>153</v>
      </c>
      <c r="E223" s="477"/>
      <c r="F223" s="86"/>
      <c r="G223" s="87"/>
      <c r="H223" s="87"/>
    </row>
    <row r="224" spans="1:8" ht="35.25" customHeight="1" x14ac:dyDescent="0.2">
      <c r="A224" s="307" t="s">
        <v>161</v>
      </c>
      <c r="B224" s="307"/>
      <c r="C224" s="307"/>
      <c r="D224" s="307"/>
      <c r="E224" s="307"/>
      <c r="F224" s="307"/>
      <c r="G224" s="307"/>
      <c r="H224" s="307"/>
    </row>
    <row r="225" spans="1:8" ht="35.25" customHeight="1" x14ac:dyDescent="0.2">
      <c r="A225" s="307" t="s">
        <v>162</v>
      </c>
      <c r="B225" s="307"/>
      <c r="C225" s="307"/>
      <c r="D225" s="307"/>
      <c r="E225" s="307"/>
      <c r="F225" s="307"/>
      <c r="G225" s="307"/>
      <c r="H225" s="307"/>
    </row>
    <row r="226" spans="1:8" ht="185.25" customHeight="1" x14ac:dyDescent="0.2">
      <c r="A226"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72"/>
      <c r="C226" s="472"/>
      <c r="D226" s="472"/>
      <c r="E226" s="472"/>
      <c r="F226" s="472"/>
      <c r="G226" s="472"/>
      <c r="H226" s="472"/>
    </row>
    <row r="227" spans="1:8" s="16" customFormat="1" ht="67.5" customHeight="1" x14ac:dyDescent="0.2">
      <c r="A227" s="325" t="s">
        <v>164</v>
      </c>
      <c r="B227" s="325"/>
      <c r="C227" s="325"/>
      <c r="D227" s="325"/>
      <c r="E227" s="325"/>
      <c r="F227" s="325"/>
      <c r="G227" s="325"/>
      <c r="H227" s="325"/>
    </row>
    <row r="228" spans="1:8" ht="23.25" x14ac:dyDescent="0.2">
      <c r="A228" s="307" t="s">
        <v>165</v>
      </c>
      <c r="B228" s="307"/>
      <c r="C228" s="307"/>
      <c r="D228" s="307"/>
      <c r="E228" s="307"/>
      <c r="F228" s="307"/>
      <c r="G228" s="307"/>
      <c r="H228" s="307"/>
    </row>
    <row r="229" spans="1:8" s="97" customFormat="1" ht="114.75" customHeight="1" x14ac:dyDescent="0.2">
      <c r="A229" s="325" t="s">
        <v>166</v>
      </c>
      <c r="B229" s="325"/>
      <c r="C229" s="325"/>
      <c r="D229" s="325"/>
      <c r="E229" s="325"/>
      <c r="F229" s="325"/>
      <c r="G229" s="325"/>
      <c r="H229" s="325"/>
    </row>
  </sheetData>
  <sheetProtection selectLockedCells="1" selectUnlockedCells="1"/>
  <mergeCells count="38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206:C206"/>
    <mergeCell ref="A207:C207"/>
    <mergeCell ref="A209:H209"/>
    <mergeCell ref="A210:H210"/>
    <mergeCell ref="A212:E212"/>
    <mergeCell ref="A213:E213"/>
    <mergeCell ref="A201:C201"/>
    <mergeCell ref="G201:H201"/>
    <mergeCell ref="A202:C202"/>
    <mergeCell ref="A203:C203"/>
    <mergeCell ref="A204:C204"/>
    <mergeCell ref="A205:C20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26:H226"/>
    <mergeCell ref="A227:H227"/>
    <mergeCell ref="A228:H228"/>
    <mergeCell ref="A229:E229"/>
    <mergeCell ref="F229:H229"/>
    <mergeCell ref="A222:B222"/>
    <mergeCell ref="D222:E222"/>
    <mergeCell ref="A223:B223"/>
    <mergeCell ref="D223:E223"/>
    <mergeCell ref="A224:H224"/>
    <mergeCell ref="A225:H22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8"/>
  <sheetViews>
    <sheetView view="pageBreakPreview" zoomScale="40" zoomScaleNormal="60" zoomScaleSheetLayoutView="40" workbookViewId="0">
      <pane ySplit="3" topLeftCell="A19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649</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32.25" customHeight="1" thickBot="1" x14ac:dyDescent="0.25">
      <c r="A6" s="265"/>
      <c r="B6" s="266"/>
      <c r="C6" s="266"/>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60">
        <f>F8*1.2</f>
        <v>12438</v>
      </c>
      <c r="E8" s="361">
        <f>F8*1.1</f>
        <v>11401.500000000002</v>
      </c>
      <c r="F8" s="361">
        <v>10365</v>
      </c>
      <c r="G8" s="361">
        <f>F8*0.75</f>
        <v>7773.75</v>
      </c>
      <c r="H8" s="362">
        <f>F8*0.5</f>
        <v>5182.5</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353"/>
      <c r="E11" s="354"/>
      <c r="F11" s="354"/>
      <c r="G11" s="354"/>
      <c r="H11" s="355"/>
    </row>
    <row r="12" spans="1:8" s="16" customFormat="1" ht="32.2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436">
        <f>F13*1.2</f>
        <v>14176.8</v>
      </c>
      <c r="E13" s="361">
        <f>F13*1.1</f>
        <v>12995.400000000001</v>
      </c>
      <c r="F13" s="361">
        <v>11814</v>
      </c>
      <c r="G13" s="361">
        <f>F13*0.75</f>
        <v>8860.5</v>
      </c>
      <c r="H13" s="362">
        <f>F13*0.5</f>
        <v>5907</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2928</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"2ГИС.САМАРА"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450"/>
      <c r="E22" s="451"/>
      <c r="F22" s="451"/>
      <c r="G22" s="451"/>
      <c r="H22" s="452"/>
    </row>
    <row r="23" spans="1:8" s="16" customFormat="1" ht="32.2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506">
        <v>252</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60">
        <f>F28*1.2</f>
        <v>36072</v>
      </c>
      <c r="E28" s="361">
        <f>F28*1.1</f>
        <v>33066</v>
      </c>
      <c r="F28" s="361">
        <v>30060</v>
      </c>
      <c r="G28" s="361">
        <f>F28*0.75</f>
        <v>22545</v>
      </c>
      <c r="H28" s="362">
        <f>F28*0.5</f>
        <v>15030</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436">
        <f>F33*1.2</f>
        <v>41126.400000000001</v>
      </c>
      <c r="E33" s="361">
        <f>F33*1.1</f>
        <v>37699.200000000004</v>
      </c>
      <c r="F33" s="361">
        <v>34272</v>
      </c>
      <c r="G33" s="361">
        <f>F33*0.75</f>
        <v>25704</v>
      </c>
      <c r="H33" s="362">
        <f>F33*0.5</f>
        <v>17136</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8520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"2ГИС.САМАРА"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450"/>
      <c r="E42" s="451"/>
      <c r="F42" s="451"/>
      <c r="G42" s="451"/>
      <c r="H42" s="452"/>
    </row>
    <row r="43" spans="1:8" s="16" customFormat="1" ht="24.95" customHeight="1" thickBot="1" x14ac:dyDescent="0.25">
      <c r="A43" s="40"/>
      <c r="B43" s="41"/>
      <c r="C43" s="42"/>
      <c r="D43" s="498"/>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424">
        <v>732</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60">
        <f>F49*1.2</f>
        <v>14925.599999999999</v>
      </c>
      <c r="E49" s="361">
        <f>F49*1.1</f>
        <v>13681.800000000001</v>
      </c>
      <c r="F49" s="361">
        <v>12438</v>
      </c>
      <c r="G49" s="361">
        <f>F49*0.75</f>
        <v>9328.5</v>
      </c>
      <c r="H49" s="362">
        <f>F49*0.5</f>
        <v>6219</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436">
        <f>F55*1.2</f>
        <v>17013.599999999999</v>
      </c>
      <c r="E55" s="361">
        <f>F55*1.1</f>
        <v>15595.800000000001</v>
      </c>
      <c r="F55" s="361">
        <v>14178</v>
      </c>
      <c r="G55" s="361">
        <f>F55*0.75</f>
        <v>10633.5</v>
      </c>
      <c r="H55" s="362">
        <f>F55*0.5</f>
        <v>7089</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506">
        <v>252</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510"/>
      <c r="E63" s="511"/>
      <c r="F63" s="511"/>
      <c r="G63" s="511"/>
      <c r="H63" s="512"/>
    </row>
    <row r="64" spans="1:8" s="16" customFormat="1" ht="32.25" customHeight="1" thickBot="1" x14ac:dyDescent="0.25">
      <c r="A64" s="265"/>
      <c r="B64" s="266"/>
      <c r="C64" s="266"/>
      <c r="D64" s="498" t="s">
        <v>228</v>
      </c>
      <c r="E64" s="498"/>
      <c r="F64" s="498"/>
      <c r="G64" s="498"/>
      <c r="H64" s="624"/>
    </row>
    <row r="65" spans="1:8" s="16" customFormat="1" ht="50.1" customHeight="1" thickBot="1" x14ac:dyDescent="0.25">
      <c r="A65" s="386" t="s">
        <v>38</v>
      </c>
      <c r="B65" s="387"/>
      <c r="C65" s="387"/>
      <c r="D65" s="575" t="str">
        <f>"от "&amp;MIN(D66:D86)&amp;" до "&amp;MAX(D66:D86)</f>
        <v>от 2205 до 46305</v>
      </c>
      <c r="E65" s="575"/>
      <c r="F65" s="575"/>
      <c r="G65" s="575"/>
      <c r="H65" s="576"/>
    </row>
    <row r="66" spans="1:8" s="16" customFormat="1" ht="37.5" customHeight="1" outlineLevel="1" x14ac:dyDescent="0.2">
      <c r="A66" s="684" t="s">
        <v>39</v>
      </c>
      <c r="B66" s="707"/>
      <c r="C66" s="72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490">
        <v>2205</v>
      </c>
      <c r="E66" s="491"/>
      <c r="F66" s="491"/>
      <c r="G66" s="491"/>
      <c r="H66" s="492"/>
    </row>
    <row r="67" spans="1:8" s="16" customFormat="1" ht="37.5" customHeight="1" outlineLevel="1" x14ac:dyDescent="0.2">
      <c r="A67" s="667" t="s">
        <v>40</v>
      </c>
      <c r="B67" s="668"/>
      <c r="C67" s="725"/>
      <c r="D67" s="496">
        <v>4410</v>
      </c>
      <c r="E67" s="368"/>
      <c r="F67" s="368"/>
      <c r="G67" s="368"/>
      <c r="H67" s="369"/>
    </row>
    <row r="68" spans="1:8" s="16" customFormat="1" ht="37.5" customHeight="1" outlineLevel="1" x14ac:dyDescent="0.2">
      <c r="A68" s="667" t="s">
        <v>41</v>
      </c>
      <c r="B68" s="668"/>
      <c r="C68" s="725"/>
      <c r="D68" s="496">
        <v>6615</v>
      </c>
      <c r="E68" s="368"/>
      <c r="F68" s="368"/>
      <c r="G68" s="368"/>
      <c r="H68" s="369"/>
    </row>
    <row r="69" spans="1:8" s="16" customFormat="1" ht="37.5" customHeight="1" outlineLevel="1" x14ac:dyDescent="0.2">
      <c r="A69" s="667" t="s">
        <v>42</v>
      </c>
      <c r="B69" s="668"/>
      <c r="C69" s="725"/>
      <c r="D69" s="496">
        <v>8820</v>
      </c>
      <c r="E69" s="368"/>
      <c r="F69" s="368"/>
      <c r="G69" s="368"/>
      <c r="H69" s="369"/>
    </row>
    <row r="70" spans="1:8" s="16" customFormat="1" ht="37.5" customHeight="1" outlineLevel="1" x14ac:dyDescent="0.2">
      <c r="A70" s="667" t="s">
        <v>43</v>
      </c>
      <c r="B70" s="668"/>
      <c r="C70" s="725"/>
      <c r="D70" s="496">
        <v>11025</v>
      </c>
      <c r="E70" s="368"/>
      <c r="F70" s="368"/>
      <c r="G70" s="368"/>
      <c r="H70" s="369"/>
    </row>
    <row r="71" spans="1:8" s="16" customFormat="1" ht="37.5" customHeight="1" outlineLevel="1" x14ac:dyDescent="0.2">
      <c r="A71" s="667" t="s">
        <v>44</v>
      </c>
      <c r="B71" s="668"/>
      <c r="C71" s="725"/>
      <c r="D71" s="496">
        <v>13230</v>
      </c>
      <c r="E71" s="368"/>
      <c r="F71" s="368"/>
      <c r="G71" s="368"/>
      <c r="H71" s="369"/>
    </row>
    <row r="72" spans="1:8" s="16" customFormat="1" ht="37.5" customHeight="1" outlineLevel="1" x14ac:dyDescent="0.2">
      <c r="A72" s="667" t="s">
        <v>45</v>
      </c>
      <c r="B72" s="668"/>
      <c r="C72" s="725"/>
      <c r="D72" s="496">
        <v>15435</v>
      </c>
      <c r="E72" s="368"/>
      <c r="F72" s="368"/>
      <c r="G72" s="368"/>
      <c r="H72" s="369"/>
    </row>
    <row r="73" spans="1:8" s="16" customFormat="1" ht="37.5" customHeight="1" outlineLevel="1" x14ac:dyDescent="0.2">
      <c r="A73" s="667" t="s">
        <v>46</v>
      </c>
      <c r="B73" s="668"/>
      <c r="C73" s="725"/>
      <c r="D73" s="496">
        <v>17640</v>
      </c>
      <c r="E73" s="368"/>
      <c r="F73" s="368"/>
      <c r="G73" s="368"/>
      <c r="H73" s="369"/>
    </row>
    <row r="74" spans="1:8" s="16" customFormat="1" ht="37.5" customHeight="1" outlineLevel="1" x14ac:dyDescent="0.2">
      <c r="A74" s="667" t="s">
        <v>47</v>
      </c>
      <c r="B74" s="668"/>
      <c r="C74" s="725"/>
      <c r="D74" s="496">
        <v>19845</v>
      </c>
      <c r="E74" s="368"/>
      <c r="F74" s="368"/>
      <c r="G74" s="368"/>
      <c r="H74" s="369"/>
    </row>
    <row r="75" spans="1:8" s="16" customFormat="1" ht="37.5" customHeight="1" outlineLevel="1" x14ac:dyDescent="0.2">
      <c r="A75" s="667" t="s">
        <v>48</v>
      </c>
      <c r="B75" s="668"/>
      <c r="C75" s="725"/>
      <c r="D75" s="496">
        <v>22050</v>
      </c>
      <c r="E75" s="368"/>
      <c r="F75" s="368"/>
      <c r="G75" s="368"/>
      <c r="H75" s="369"/>
    </row>
    <row r="76" spans="1:8" s="16" customFormat="1" ht="37.5" customHeight="1" outlineLevel="1" x14ac:dyDescent="0.2">
      <c r="A76" s="667" t="s">
        <v>49</v>
      </c>
      <c r="B76" s="668"/>
      <c r="C76" s="725"/>
      <c r="D76" s="496">
        <v>24255</v>
      </c>
      <c r="E76" s="368"/>
      <c r="F76" s="368"/>
      <c r="G76" s="368"/>
      <c r="H76" s="369"/>
    </row>
    <row r="77" spans="1:8" s="16" customFormat="1" ht="37.5" customHeight="1" outlineLevel="1" x14ac:dyDescent="0.2">
      <c r="A77" s="667" t="s">
        <v>50</v>
      </c>
      <c r="B77" s="668"/>
      <c r="C77" s="725"/>
      <c r="D77" s="496">
        <v>26460</v>
      </c>
      <c r="E77" s="368"/>
      <c r="F77" s="368"/>
      <c r="G77" s="368"/>
      <c r="H77" s="369"/>
    </row>
    <row r="78" spans="1:8" s="16" customFormat="1" ht="37.5" customHeight="1" outlineLevel="1" x14ac:dyDescent="0.2">
      <c r="A78" s="667" t="s">
        <v>51</v>
      </c>
      <c r="B78" s="668"/>
      <c r="C78" s="725"/>
      <c r="D78" s="496">
        <v>28665</v>
      </c>
      <c r="E78" s="368"/>
      <c r="F78" s="368"/>
      <c r="G78" s="368"/>
      <c r="H78" s="369"/>
    </row>
    <row r="79" spans="1:8" s="16" customFormat="1" ht="37.5" customHeight="1" outlineLevel="1" x14ac:dyDescent="0.2">
      <c r="A79" s="667" t="s">
        <v>52</v>
      </c>
      <c r="B79" s="668"/>
      <c r="C79" s="725"/>
      <c r="D79" s="496">
        <v>30870</v>
      </c>
      <c r="E79" s="368"/>
      <c r="F79" s="368"/>
      <c r="G79" s="368"/>
      <c r="H79" s="369"/>
    </row>
    <row r="80" spans="1:8" s="16" customFormat="1" ht="37.5" customHeight="1" outlineLevel="1" x14ac:dyDescent="0.2">
      <c r="A80" s="667" t="s">
        <v>53</v>
      </c>
      <c r="B80" s="668"/>
      <c r="C80" s="725"/>
      <c r="D80" s="496">
        <v>33075</v>
      </c>
      <c r="E80" s="368"/>
      <c r="F80" s="368"/>
      <c r="G80" s="368"/>
      <c r="H80" s="369"/>
    </row>
    <row r="81" spans="1:8" s="16" customFormat="1" ht="37.5" customHeight="1" outlineLevel="1" x14ac:dyDescent="0.2">
      <c r="A81" s="667" t="s">
        <v>54</v>
      </c>
      <c r="B81" s="668"/>
      <c r="C81" s="725"/>
      <c r="D81" s="496">
        <v>35280</v>
      </c>
      <c r="E81" s="368"/>
      <c r="F81" s="368"/>
      <c r="G81" s="368"/>
      <c r="H81" s="369"/>
    </row>
    <row r="82" spans="1:8" s="16" customFormat="1" ht="37.5" customHeight="1" outlineLevel="1" x14ac:dyDescent="0.2">
      <c r="A82" s="667" t="s">
        <v>55</v>
      </c>
      <c r="B82" s="668"/>
      <c r="C82" s="725"/>
      <c r="D82" s="496">
        <v>37485</v>
      </c>
      <c r="E82" s="368"/>
      <c r="F82" s="368"/>
      <c r="G82" s="368"/>
      <c r="H82" s="369"/>
    </row>
    <row r="83" spans="1:8" s="16" customFormat="1" ht="37.5" customHeight="1" outlineLevel="1" x14ac:dyDescent="0.2">
      <c r="A83" s="667" t="s">
        <v>56</v>
      </c>
      <c r="B83" s="668"/>
      <c r="C83" s="725"/>
      <c r="D83" s="496">
        <v>39690</v>
      </c>
      <c r="E83" s="368"/>
      <c r="F83" s="368"/>
      <c r="G83" s="368"/>
      <c r="H83" s="369"/>
    </row>
    <row r="84" spans="1:8" s="16" customFormat="1" ht="37.5" customHeight="1" outlineLevel="1" x14ac:dyDescent="0.2">
      <c r="A84" s="667" t="s">
        <v>57</v>
      </c>
      <c r="B84" s="668"/>
      <c r="C84" s="725"/>
      <c r="D84" s="496">
        <v>41895</v>
      </c>
      <c r="E84" s="368"/>
      <c r="F84" s="368"/>
      <c r="G84" s="368"/>
      <c r="H84" s="369"/>
    </row>
    <row r="85" spans="1:8" s="16" customFormat="1" ht="37.5" customHeight="1" outlineLevel="1" x14ac:dyDescent="0.2">
      <c r="A85" s="667" t="s">
        <v>58</v>
      </c>
      <c r="B85" s="668"/>
      <c r="C85" s="725"/>
      <c r="D85" s="496">
        <v>44100</v>
      </c>
      <c r="E85" s="368"/>
      <c r="F85" s="368"/>
      <c r="G85" s="368"/>
      <c r="H85" s="369"/>
    </row>
    <row r="86" spans="1:8" s="16" customFormat="1" ht="37.5" customHeight="1" outlineLevel="1" thickBot="1" x14ac:dyDescent="0.25">
      <c r="A86" s="667" t="s">
        <v>178</v>
      </c>
      <c r="B86" s="668"/>
      <c r="C86" s="725"/>
      <c r="D86" s="496">
        <v>46305</v>
      </c>
      <c r="E86" s="368"/>
      <c r="F86" s="368"/>
      <c r="G86" s="368"/>
      <c r="H86" s="369"/>
    </row>
    <row r="87" spans="1:8" s="16" customFormat="1" ht="24.95" customHeight="1" thickBot="1" x14ac:dyDescent="0.25">
      <c r="A87" s="40"/>
      <c r="B87" s="152"/>
      <c r="C87" s="60"/>
      <c r="D87" s="570" t="s">
        <v>234</v>
      </c>
      <c r="E87" s="570"/>
      <c r="F87" s="570"/>
      <c r="G87" s="570"/>
      <c r="H87" s="593"/>
    </row>
    <row r="88" spans="1:8" s="16" customFormat="1" ht="24.95" customHeight="1" thickBot="1" x14ac:dyDescent="0.25">
      <c r="A88" s="153"/>
      <c r="B88" s="55"/>
      <c r="C88" s="56"/>
      <c r="D88" s="154" t="s">
        <v>168</v>
      </c>
      <c r="E88" s="155" t="s">
        <v>169</v>
      </c>
      <c r="F88" s="156" t="s">
        <v>170</v>
      </c>
      <c r="G88" s="155" t="s">
        <v>171</v>
      </c>
      <c r="H88" s="157" t="s">
        <v>172</v>
      </c>
    </row>
    <row r="89" spans="1:8" s="16" customFormat="1" ht="48" customHeight="1" x14ac:dyDescent="0.2">
      <c r="A89" s="440" t="s">
        <v>235</v>
      </c>
      <c r="B89" s="434" t="s">
        <v>27</v>
      </c>
      <c r="C8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9" s="360">
        <f>F89*1.2</f>
        <v>12438</v>
      </c>
      <c r="E89" s="361">
        <f>F89*1.1</f>
        <v>11401.500000000002</v>
      </c>
      <c r="F89" s="361">
        <v>10365</v>
      </c>
      <c r="G89" s="361">
        <f>F89*0.75</f>
        <v>7773.75</v>
      </c>
      <c r="H89" s="362">
        <f>F89*0.5</f>
        <v>5182.5</v>
      </c>
    </row>
    <row r="90" spans="1:8" s="16" customFormat="1" ht="132" customHeight="1" x14ac:dyDescent="0.2">
      <c r="A90" s="441"/>
      <c r="B90" s="435"/>
      <c r="C90" s="435"/>
      <c r="D90" s="337"/>
      <c r="E90" s="338"/>
      <c r="F90" s="338"/>
      <c r="G90" s="338"/>
      <c r="H90" s="339"/>
    </row>
    <row r="91" spans="1:8" s="16" customFormat="1" ht="97.5" customHeight="1" x14ac:dyDescent="0.2">
      <c r="A91" s="441"/>
      <c r="B91" s="24" t="s">
        <v>12</v>
      </c>
      <c r="C9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1" s="337"/>
      <c r="E91" s="338"/>
      <c r="F91" s="338"/>
      <c r="G91" s="338"/>
      <c r="H91" s="339"/>
    </row>
    <row r="92" spans="1:8" s="16" customFormat="1" ht="166.5" customHeight="1" thickBot="1" x14ac:dyDescent="0.25">
      <c r="A92" s="443"/>
      <c r="B92" s="26" t="s">
        <v>13</v>
      </c>
      <c r="C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2" s="353"/>
      <c r="E92" s="354"/>
      <c r="F92" s="354"/>
      <c r="G92" s="354"/>
      <c r="H92" s="355"/>
    </row>
    <row r="93" spans="1:8" s="16" customFormat="1" ht="24.95" customHeight="1" thickBot="1" x14ac:dyDescent="0.25">
      <c r="A93" s="28"/>
      <c r="B93" s="29"/>
      <c r="C93" s="30"/>
      <c r="D93" s="498"/>
      <c r="E93" s="498"/>
      <c r="F93" s="498"/>
      <c r="G93" s="498"/>
      <c r="H93" s="624"/>
    </row>
    <row r="94" spans="1:8" s="16" customFormat="1" ht="48" customHeight="1" x14ac:dyDescent="0.2">
      <c r="A94" s="430" t="s">
        <v>236</v>
      </c>
      <c r="B94" s="434" t="s">
        <v>27</v>
      </c>
      <c r="C9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4" s="436">
        <f>F94*1.2</f>
        <v>14176.8</v>
      </c>
      <c r="E94" s="361">
        <f>F94*1.1</f>
        <v>12995.400000000001</v>
      </c>
      <c r="F94" s="361">
        <v>11814</v>
      </c>
      <c r="G94" s="361">
        <f>F94*0.75</f>
        <v>8860.5</v>
      </c>
      <c r="H94" s="362">
        <f>F94*0.5</f>
        <v>5907</v>
      </c>
    </row>
    <row r="95" spans="1:8" s="16" customFormat="1" ht="132" customHeight="1" x14ac:dyDescent="0.2">
      <c r="A95" s="431"/>
      <c r="B95" s="435"/>
      <c r="C95" s="435"/>
      <c r="D95" s="340"/>
      <c r="E95" s="338"/>
      <c r="F95" s="338"/>
      <c r="G95" s="338"/>
      <c r="H95" s="339"/>
    </row>
    <row r="96" spans="1:8" s="16" customFormat="1" ht="97.5" customHeight="1" x14ac:dyDescent="0.2">
      <c r="A96" s="431"/>
      <c r="B96" s="24" t="s">
        <v>12</v>
      </c>
      <c r="C9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6" s="340"/>
      <c r="E96" s="338"/>
      <c r="F96" s="338"/>
      <c r="G96" s="338"/>
      <c r="H96" s="339"/>
    </row>
    <row r="97" spans="1:8" s="16" customFormat="1" ht="166.5" customHeight="1" x14ac:dyDescent="0.2">
      <c r="A97" s="431"/>
      <c r="B97" s="31" t="s">
        <v>13</v>
      </c>
      <c r="C9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7" s="340"/>
      <c r="E97" s="338"/>
      <c r="F97" s="338"/>
      <c r="G97" s="338"/>
      <c r="H97" s="339"/>
    </row>
    <row r="98" spans="1:8" s="16" customFormat="1" ht="92.25" customHeight="1" thickBot="1" x14ac:dyDescent="0.25">
      <c r="A98" s="468"/>
      <c r="B98" s="26" t="s">
        <v>16</v>
      </c>
      <c r="C9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8" s="461"/>
      <c r="E98" s="354"/>
      <c r="F98" s="354"/>
      <c r="G98" s="354"/>
      <c r="H98" s="355"/>
    </row>
    <row r="99" spans="1:8" s="16" customFormat="1" ht="24.95" customHeight="1" thickBot="1" x14ac:dyDescent="0.25">
      <c r="A99" s="40"/>
      <c r="B99" s="41"/>
      <c r="C99" s="42"/>
      <c r="D99" s="498"/>
      <c r="E99" s="498"/>
      <c r="F99" s="498"/>
      <c r="G99" s="498"/>
      <c r="H99" s="624"/>
    </row>
    <row r="100" spans="1:8" s="16" customFormat="1" ht="50.1" customHeight="1" x14ac:dyDescent="0.2">
      <c r="A100" s="417" t="s">
        <v>237</v>
      </c>
      <c r="B100" s="454" t="s">
        <v>23</v>
      </c>
      <c r="C10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0" s="506">
        <v>252</v>
      </c>
      <c r="E100" s="507"/>
      <c r="F100" s="507"/>
      <c r="G100" s="507"/>
      <c r="H100" s="508"/>
    </row>
    <row r="101" spans="1:8" s="16" customFormat="1" ht="94.5" customHeight="1" x14ac:dyDescent="0.2">
      <c r="A101" s="418"/>
      <c r="B101" s="455"/>
      <c r="C101" s="457"/>
      <c r="D101" s="459"/>
      <c r="E101" s="426"/>
      <c r="F101" s="426"/>
      <c r="G101" s="426"/>
      <c r="H101" s="509"/>
    </row>
    <row r="102" spans="1:8" s="16" customFormat="1" ht="163.5" customHeight="1" thickBot="1" x14ac:dyDescent="0.25">
      <c r="A102" s="419"/>
      <c r="B102" s="43" t="s">
        <v>13</v>
      </c>
      <c r="C10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02" s="510"/>
      <c r="E102" s="511"/>
      <c r="F102" s="511"/>
      <c r="G102" s="511"/>
      <c r="H102" s="512"/>
    </row>
    <row r="103" spans="1:8" s="16" customFormat="1" ht="24.95" customHeight="1" thickBot="1" x14ac:dyDescent="0.25">
      <c r="A103" s="40"/>
      <c r="B103" s="59"/>
      <c r="C103" s="60"/>
      <c r="D103" s="570" t="s">
        <v>234</v>
      </c>
      <c r="E103" s="570"/>
      <c r="F103" s="570"/>
      <c r="G103" s="570"/>
      <c r="H103" s="593"/>
    </row>
    <row r="104" spans="1:8" s="16" customFormat="1" ht="50.1" customHeight="1" thickBot="1" x14ac:dyDescent="0.25">
      <c r="A104" s="386" t="s">
        <v>38</v>
      </c>
      <c r="B104" s="387"/>
      <c r="C104" s="387"/>
      <c r="D104" s="621" t="str">
        <f>"от "&amp;MIN(D105:D123)&amp;" до "&amp;MAX(D105:D123)</f>
        <v>от 2205 до 41895</v>
      </c>
      <c r="E104" s="622"/>
      <c r="F104" s="622"/>
      <c r="G104" s="622"/>
      <c r="H104" s="623"/>
    </row>
    <row r="105" spans="1:8" s="16" customFormat="1" ht="37.5" customHeight="1" outlineLevel="1" x14ac:dyDescent="0.2">
      <c r="A105" s="755" t="s">
        <v>238</v>
      </c>
      <c r="B105" s="756"/>
      <c r="C105" s="43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05" s="360">
        <v>2205</v>
      </c>
      <c r="E105" s="361"/>
      <c r="F105" s="361"/>
      <c r="G105" s="361"/>
      <c r="H105" s="362"/>
    </row>
    <row r="106" spans="1:8" s="16" customFormat="1" ht="37.5" customHeight="1" outlineLevel="1" x14ac:dyDescent="0.2">
      <c r="A106" s="667" t="s">
        <v>239</v>
      </c>
      <c r="B106" s="754"/>
      <c r="C106" s="578"/>
      <c r="D106" s="411">
        <v>4410</v>
      </c>
      <c r="E106" s="412"/>
      <c r="F106" s="412"/>
      <c r="G106" s="412"/>
      <c r="H106" s="413"/>
    </row>
    <row r="107" spans="1:8" s="16" customFormat="1" ht="37.5" customHeight="1" outlineLevel="1" x14ac:dyDescent="0.2">
      <c r="A107" s="667" t="s">
        <v>240</v>
      </c>
      <c r="B107" s="754"/>
      <c r="C107" s="578"/>
      <c r="D107" s="411">
        <v>6615</v>
      </c>
      <c r="E107" s="412"/>
      <c r="F107" s="412"/>
      <c r="G107" s="412"/>
      <c r="H107" s="413"/>
    </row>
    <row r="108" spans="1:8" s="16" customFormat="1" ht="37.5" customHeight="1" outlineLevel="1" x14ac:dyDescent="0.2">
      <c r="A108" s="667" t="s">
        <v>241</v>
      </c>
      <c r="B108" s="754"/>
      <c r="C108" s="578"/>
      <c r="D108" s="411">
        <v>8820</v>
      </c>
      <c r="E108" s="412"/>
      <c r="F108" s="412"/>
      <c r="G108" s="412"/>
      <c r="H108" s="413"/>
    </row>
    <row r="109" spans="1:8" s="16" customFormat="1" ht="37.5" customHeight="1" outlineLevel="1" x14ac:dyDescent="0.2">
      <c r="A109" s="667" t="s">
        <v>242</v>
      </c>
      <c r="B109" s="754"/>
      <c r="C109" s="578"/>
      <c r="D109" s="411">
        <v>11025</v>
      </c>
      <c r="E109" s="412"/>
      <c r="F109" s="412"/>
      <c r="G109" s="412"/>
      <c r="H109" s="413"/>
    </row>
    <row r="110" spans="1:8" s="16" customFormat="1" ht="37.5" customHeight="1" outlineLevel="1" x14ac:dyDescent="0.2">
      <c r="A110" s="667" t="s">
        <v>243</v>
      </c>
      <c r="B110" s="754"/>
      <c r="C110" s="578"/>
      <c r="D110" s="411">
        <v>13230</v>
      </c>
      <c r="E110" s="412"/>
      <c r="F110" s="412"/>
      <c r="G110" s="412"/>
      <c r="H110" s="413"/>
    </row>
    <row r="111" spans="1:8" s="16" customFormat="1" ht="37.5" customHeight="1" outlineLevel="1" x14ac:dyDescent="0.2">
      <c r="A111" s="667" t="s">
        <v>244</v>
      </c>
      <c r="B111" s="754"/>
      <c r="C111" s="578"/>
      <c r="D111" s="411">
        <v>15435</v>
      </c>
      <c r="E111" s="412"/>
      <c r="F111" s="412"/>
      <c r="G111" s="412"/>
      <c r="H111" s="413"/>
    </row>
    <row r="112" spans="1:8" s="16" customFormat="1" ht="37.5" customHeight="1" outlineLevel="1" x14ac:dyDescent="0.2">
      <c r="A112" s="667" t="s">
        <v>245</v>
      </c>
      <c r="B112" s="754"/>
      <c r="C112" s="578"/>
      <c r="D112" s="411">
        <v>17640</v>
      </c>
      <c r="E112" s="412"/>
      <c r="F112" s="412"/>
      <c r="G112" s="412"/>
      <c r="H112" s="413"/>
    </row>
    <row r="113" spans="1:8" s="16" customFormat="1" ht="37.5" customHeight="1" outlineLevel="1" x14ac:dyDescent="0.2">
      <c r="A113" s="667" t="s">
        <v>246</v>
      </c>
      <c r="B113" s="754"/>
      <c r="C113" s="578"/>
      <c r="D113" s="411">
        <v>19845</v>
      </c>
      <c r="E113" s="412"/>
      <c r="F113" s="412"/>
      <c r="G113" s="412"/>
      <c r="H113" s="413"/>
    </row>
    <row r="114" spans="1:8" s="16" customFormat="1" ht="37.5" customHeight="1" outlineLevel="1" x14ac:dyDescent="0.2">
      <c r="A114" s="667" t="s">
        <v>247</v>
      </c>
      <c r="B114" s="754"/>
      <c r="C114" s="578"/>
      <c r="D114" s="411">
        <v>22050</v>
      </c>
      <c r="E114" s="412"/>
      <c r="F114" s="412"/>
      <c r="G114" s="412"/>
      <c r="H114" s="413"/>
    </row>
    <row r="115" spans="1:8" s="16" customFormat="1" ht="37.5" customHeight="1" outlineLevel="1" x14ac:dyDescent="0.2">
      <c r="A115" s="667" t="s">
        <v>248</v>
      </c>
      <c r="B115" s="754"/>
      <c r="C115" s="578"/>
      <c r="D115" s="411">
        <v>24255</v>
      </c>
      <c r="E115" s="412"/>
      <c r="F115" s="412"/>
      <c r="G115" s="412"/>
      <c r="H115" s="413"/>
    </row>
    <row r="116" spans="1:8" s="16" customFormat="1" ht="37.5" customHeight="1" outlineLevel="1" x14ac:dyDescent="0.2">
      <c r="A116" s="667" t="s">
        <v>249</v>
      </c>
      <c r="B116" s="754"/>
      <c r="C116" s="578"/>
      <c r="D116" s="411">
        <v>26460</v>
      </c>
      <c r="E116" s="412"/>
      <c r="F116" s="412"/>
      <c r="G116" s="412"/>
      <c r="H116" s="413"/>
    </row>
    <row r="117" spans="1:8" s="16" customFormat="1" ht="37.5" customHeight="1" outlineLevel="1" x14ac:dyDescent="0.2">
      <c r="A117" s="667" t="s">
        <v>250</v>
      </c>
      <c r="B117" s="754"/>
      <c r="C117" s="578"/>
      <c r="D117" s="411">
        <v>28665</v>
      </c>
      <c r="E117" s="412"/>
      <c r="F117" s="412"/>
      <c r="G117" s="412"/>
      <c r="H117" s="413"/>
    </row>
    <row r="118" spans="1:8" s="16" customFormat="1" ht="37.5" customHeight="1" outlineLevel="1" x14ac:dyDescent="0.2">
      <c r="A118" s="667" t="s">
        <v>251</v>
      </c>
      <c r="B118" s="754"/>
      <c r="C118" s="578"/>
      <c r="D118" s="411">
        <v>30870</v>
      </c>
      <c r="E118" s="412"/>
      <c r="F118" s="412"/>
      <c r="G118" s="412"/>
      <c r="H118" s="413"/>
    </row>
    <row r="119" spans="1:8" s="16" customFormat="1" ht="37.5" customHeight="1" outlineLevel="1" x14ac:dyDescent="0.2">
      <c r="A119" s="667" t="s">
        <v>252</v>
      </c>
      <c r="B119" s="754"/>
      <c r="C119" s="578"/>
      <c r="D119" s="411">
        <v>33075</v>
      </c>
      <c r="E119" s="412"/>
      <c r="F119" s="412"/>
      <c r="G119" s="412"/>
      <c r="H119" s="413"/>
    </row>
    <row r="120" spans="1:8" s="16" customFormat="1" ht="37.5" customHeight="1" outlineLevel="1" x14ac:dyDescent="0.2">
      <c r="A120" s="667" t="s">
        <v>253</v>
      </c>
      <c r="B120" s="754"/>
      <c r="C120" s="578"/>
      <c r="D120" s="411">
        <v>35280</v>
      </c>
      <c r="E120" s="412"/>
      <c r="F120" s="412"/>
      <c r="G120" s="412"/>
      <c r="H120" s="413"/>
    </row>
    <row r="121" spans="1:8" s="16" customFormat="1" ht="37.5" customHeight="1" outlineLevel="1" x14ac:dyDescent="0.2">
      <c r="A121" s="667" t="s">
        <v>254</v>
      </c>
      <c r="B121" s="754"/>
      <c r="C121" s="578"/>
      <c r="D121" s="411">
        <v>37485</v>
      </c>
      <c r="E121" s="412"/>
      <c r="F121" s="412"/>
      <c r="G121" s="412"/>
      <c r="H121" s="413"/>
    </row>
    <row r="122" spans="1:8" s="16" customFormat="1" ht="37.5" customHeight="1" outlineLevel="1" x14ac:dyDescent="0.2">
      <c r="A122" s="667" t="s">
        <v>255</v>
      </c>
      <c r="B122" s="754"/>
      <c r="C122" s="578"/>
      <c r="D122" s="411">
        <v>39690</v>
      </c>
      <c r="E122" s="412"/>
      <c r="F122" s="412"/>
      <c r="G122" s="412"/>
      <c r="H122" s="413"/>
    </row>
    <row r="123" spans="1:8" s="16" customFormat="1" ht="37.5" customHeight="1" outlineLevel="1" x14ac:dyDescent="0.2">
      <c r="A123" s="667" t="s">
        <v>256</v>
      </c>
      <c r="B123" s="754"/>
      <c r="C123" s="578"/>
      <c r="D123" s="411">
        <v>41895</v>
      </c>
      <c r="E123" s="412"/>
      <c r="F123" s="412"/>
      <c r="G123" s="412"/>
      <c r="H123" s="413"/>
    </row>
    <row r="124" spans="1:8" s="16" customFormat="1" ht="37.5" customHeight="1" outlineLevel="1" x14ac:dyDescent="0.2">
      <c r="A124" s="396" t="s">
        <v>257</v>
      </c>
      <c r="B124" s="751"/>
      <c r="C124" s="578"/>
      <c r="D124" s="411">
        <v>44100</v>
      </c>
      <c r="E124" s="412"/>
      <c r="F124" s="412"/>
      <c r="G124" s="412"/>
      <c r="H124" s="413"/>
    </row>
    <row r="125" spans="1:8" s="16" customFormat="1" ht="37.5" customHeight="1" outlineLevel="1" thickBot="1" x14ac:dyDescent="0.25">
      <c r="A125" s="752" t="s">
        <v>258</v>
      </c>
      <c r="B125" s="753"/>
      <c r="C125" s="579"/>
      <c r="D125" s="592">
        <v>46305</v>
      </c>
      <c r="E125" s="583"/>
      <c r="F125" s="583"/>
      <c r="G125" s="583"/>
      <c r="H125" s="586"/>
    </row>
    <row r="126" spans="1:8" s="16" customFormat="1" ht="50.1" customHeight="1" thickBot="1" x14ac:dyDescent="0.25">
      <c r="A126" s="386" t="s">
        <v>59</v>
      </c>
      <c r="B126" s="387"/>
      <c r="C126" s="387"/>
      <c r="D126" s="398" t="str">
        <f>"от "&amp;MIN(D127:D136)&amp;" до "&amp;MAX(D127:D136)</f>
        <v>от 330 до 9390</v>
      </c>
      <c r="E126" s="399"/>
      <c r="F126" s="399"/>
      <c r="G126" s="399"/>
      <c r="H126" s="400"/>
    </row>
    <row r="127" spans="1:8" s="16" customFormat="1" ht="159" customHeight="1" x14ac:dyDescent="0.2">
      <c r="A127" s="102" t="s">
        <v>338</v>
      </c>
      <c r="B127" s="63" t="s">
        <v>194</v>
      </c>
      <c r="C12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27" s="491">
        <v>1449</v>
      </c>
      <c r="E127" s="491"/>
      <c r="F127" s="491"/>
      <c r="G127" s="491"/>
      <c r="H127" s="436"/>
    </row>
    <row r="128" spans="1:8" s="16" customFormat="1" ht="37.5" customHeight="1" x14ac:dyDescent="0.2">
      <c r="A128" s="335" t="s">
        <v>61</v>
      </c>
      <c r="B128" s="336"/>
      <c r="C128" s="712"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580">
        <v>900</v>
      </c>
      <c r="E128" s="412"/>
      <c r="F128" s="412"/>
      <c r="G128" s="412"/>
      <c r="H128" s="413"/>
    </row>
    <row r="129" spans="1:8" s="16" customFormat="1" ht="37.5" customHeight="1" x14ac:dyDescent="0.2">
      <c r="A129" s="335" t="s">
        <v>62</v>
      </c>
      <c r="B129" s="336"/>
      <c r="C129" s="346"/>
      <c r="D129" s="340">
        <v>9390</v>
      </c>
      <c r="E129" s="338"/>
      <c r="F129" s="338"/>
      <c r="G129" s="338"/>
      <c r="H129" s="339"/>
    </row>
    <row r="130" spans="1:8" s="16" customFormat="1" ht="37.5" customHeight="1" x14ac:dyDescent="0.2">
      <c r="A130" s="335" t="s">
        <v>63</v>
      </c>
      <c r="B130" s="336"/>
      <c r="C130" s="346"/>
      <c r="D130" s="496">
        <v>1890</v>
      </c>
      <c r="E130" s="368"/>
      <c r="F130" s="368"/>
      <c r="G130" s="368"/>
      <c r="H130" s="369"/>
    </row>
    <row r="131" spans="1:8" s="16" customFormat="1" ht="37.5" customHeight="1" x14ac:dyDescent="0.2">
      <c r="A131" s="356" t="s">
        <v>64</v>
      </c>
      <c r="B131" s="357"/>
      <c r="C131" s="346"/>
      <c r="D131" s="496">
        <v>6390</v>
      </c>
      <c r="E131" s="368"/>
      <c r="F131" s="368"/>
      <c r="G131" s="368"/>
      <c r="H131" s="369"/>
    </row>
    <row r="132" spans="1:8" s="16" customFormat="1" ht="37.5" customHeight="1" x14ac:dyDescent="0.2">
      <c r="A132" s="335" t="s">
        <v>65</v>
      </c>
      <c r="B132" s="336"/>
      <c r="C132" s="346"/>
      <c r="D132" s="340">
        <v>330</v>
      </c>
      <c r="E132" s="338"/>
      <c r="F132" s="338"/>
      <c r="G132" s="338"/>
      <c r="H132" s="339"/>
    </row>
    <row r="133" spans="1:8" s="16" customFormat="1" ht="37.5" customHeight="1" x14ac:dyDescent="0.2">
      <c r="A133" s="335" t="s">
        <v>66</v>
      </c>
      <c r="B133" s="336"/>
      <c r="C133" s="346"/>
      <c r="D133" s="340">
        <v>330</v>
      </c>
      <c r="E133" s="338"/>
      <c r="F133" s="338"/>
      <c r="G133" s="338"/>
      <c r="H133" s="339"/>
    </row>
    <row r="134" spans="1:8" s="16" customFormat="1" ht="37.5" customHeight="1" x14ac:dyDescent="0.2">
      <c r="A134" s="335" t="s">
        <v>67</v>
      </c>
      <c r="B134" s="336"/>
      <c r="C134" s="346"/>
      <c r="D134" s="340">
        <v>660</v>
      </c>
      <c r="E134" s="338"/>
      <c r="F134" s="338"/>
      <c r="G134" s="338"/>
      <c r="H134" s="339"/>
    </row>
    <row r="135" spans="1:8" s="16" customFormat="1" ht="37.5" customHeight="1" x14ac:dyDescent="0.2">
      <c r="A135" s="335" t="s">
        <v>68</v>
      </c>
      <c r="B135" s="336"/>
      <c r="C135" s="346"/>
      <c r="D135" s="340">
        <v>990</v>
      </c>
      <c r="E135" s="338"/>
      <c r="F135" s="338"/>
      <c r="G135" s="338"/>
      <c r="H135" s="339"/>
    </row>
    <row r="136" spans="1:8" s="16" customFormat="1" ht="37.5" customHeight="1" thickBot="1" x14ac:dyDescent="0.25">
      <c r="A136" s="348" t="s">
        <v>69</v>
      </c>
      <c r="B136" s="349"/>
      <c r="C136" s="347"/>
      <c r="D136" s="340">
        <v>6390</v>
      </c>
      <c r="E136" s="338"/>
      <c r="F136" s="338"/>
      <c r="G136" s="338"/>
      <c r="H136" s="339"/>
    </row>
    <row r="137" spans="1:8" s="16" customFormat="1" ht="117.75" customHeight="1" thickBot="1" x14ac:dyDescent="0.25">
      <c r="A137" s="501" t="s">
        <v>71</v>
      </c>
      <c r="B137" s="502"/>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7" s="354">
        <v>30</v>
      </c>
      <c r="E137" s="354"/>
      <c r="F137" s="354"/>
      <c r="G137" s="354"/>
      <c r="H137" s="355"/>
    </row>
    <row r="138" spans="1:8" s="23" customFormat="1" ht="50.1" customHeight="1" thickBot="1" x14ac:dyDescent="0.25">
      <c r="A138" s="341" t="s">
        <v>72</v>
      </c>
      <c r="B138" s="342"/>
      <c r="C138" s="21"/>
      <c r="D138" s="343" t="str">
        <f>"от "&amp;MIN(D140,D160:D174)&amp;" до "&amp;MAX(D140,D160:D174)</f>
        <v>от 540 до 20790</v>
      </c>
      <c r="E138" s="343"/>
      <c r="F138" s="343"/>
      <c r="G138" s="343"/>
      <c r="H138" s="344"/>
    </row>
    <row r="139" spans="1:8" s="16" customFormat="1" ht="24.95" customHeight="1" thickBot="1" x14ac:dyDescent="0.25">
      <c r="A139" s="497"/>
      <c r="B139" s="498"/>
      <c r="C139" s="60"/>
      <c r="D139" s="499"/>
      <c r="E139" s="499"/>
      <c r="F139" s="499"/>
      <c r="G139" s="499"/>
      <c r="H139" s="500"/>
    </row>
    <row r="140" spans="1:8" s="16" customFormat="1" ht="67.5" customHeight="1" thickBot="1" x14ac:dyDescent="0.25">
      <c r="A140" s="374" t="s">
        <v>73</v>
      </c>
      <c r="B140" s="375"/>
      <c r="C140"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40" s="379">
        <v>13200</v>
      </c>
      <c r="E140" s="379"/>
      <c r="F140" s="379"/>
      <c r="G140" s="379"/>
      <c r="H140" s="380"/>
    </row>
    <row r="141" spans="1:8" s="16" customFormat="1" ht="67.5" customHeight="1" thickBot="1" x14ac:dyDescent="0.25">
      <c r="A141" s="381" t="s">
        <v>74</v>
      </c>
      <c r="B141" s="382"/>
      <c r="C141" s="377"/>
      <c r="D141" s="383" t="s">
        <v>75</v>
      </c>
      <c r="E141" s="384"/>
      <c r="F141" s="384"/>
      <c r="G141" s="384"/>
      <c r="H141" s="385"/>
    </row>
    <row r="142" spans="1:8" s="16" customFormat="1" ht="67.5" customHeight="1" x14ac:dyDescent="0.2">
      <c r="A142" s="363" t="s">
        <v>76</v>
      </c>
      <c r="B142" s="364"/>
      <c r="C142" s="377"/>
      <c r="D142" s="368">
        <f>D140/4</f>
        <v>3300</v>
      </c>
      <c r="E142" s="368"/>
      <c r="F142" s="368"/>
      <c r="G142" s="368"/>
      <c r="H142" s="369"/>
    </row>
    <row r="143" spans="1:8" s="16" customFormat="1" ht="67.5" customHeight="1" x14ac:dyDescent="0.2">
      <c r="A143" s="363" t="s">
        <v>77</v>
      </c>
      <c r="B143" s="364"/>
      <c r="C143" s="377"/>
      <c r="D143" s="368">
        <f>D140/5</f>
        <v>2640</v>
      </c>
      <c r="E143" s="368"/>
      <c r="F143" s="368"/>
      <c r="G143" s="368"/>
      <c r="H143" s="369"/>
    </row>
    <row r="144" spans="1:8" s="16" customFormat="1" ht="67.5" customHeight="1" x14ac:dyDescent="0.2">
      <c r="A144" s="363" t="s">
        <v>78</v>
      </c>
      <c r="B144" s="364"/>
      <c r="C144" s="377"/>
      <c r="D144" s="368">
        <f>D140/6</f>
        <v>2200</v>
      </c>
      <c r="E144" s="368"/>
      <c r="F144" s="368"/>
      <c r="G144" s="368"/>
      <c r="H144" s="369"/>
    </row>
    <row r="145" spans="1:8" s="16" customFormat="1" ht="67.5" customHeight="1" x14ac:dyDescent="0.2">
      <c r="A145" s="363" t="s">
        <v>79</v>
      </c>
      <c r="B145" s="364"/>
      <c r="C145" s="377"/>
      <c r="D145" s="368">
        <f>D140/7</f>
        <v>1885.7142857142858</v>
      </c>
      <c r="E145" s="368"/>
      <c r="F145" s="368"/>
      <c r="G145" s="368"/>
      <c r="H145" s="369"/>
    </row>
    <row r="146" spans="1:8" s="16" customFormat="1" ht="67.5" customHeight="1" x14ac:dyDescent="0.2">
      <c r="A146" s="363" t="s">
        <v>80</v>
      </c>
      <c r="B146" s="364"/>
      <c r="C146" s="377"/>
      <c r="D146" s="368">
        <f>D140/8</f>
        <v>1650</v>
      </c>
      <c r="E146" s="368"/>
      <c r="F146" s="368"/>
      <c r="G146" s="368"/>
      <c r="H146" s="369"/>
    </row>
    <row r="147" spans="1:8" s="16" customFormat="1" ht="67.5" customHeight="1" x14ac:dyDescent="0.2">
      <c r="A147" s="363" t="s">
        <v>81</v>
      </c>
      <c r="B147" s="364"/>
      <c r="C147" s="377"/>
      <c r="D147" s="368">
        <f>D140/9</f>
        <v>1466.6666666666667</v>
      </c>
      <c r="E147" s="368"/>
      <c r="F147" s="368"/>
      <c r="G147" s="368"/>
      <c r="H147" s="369"/>
    </row>
    <row r="148" spans="1:8" s="16" customFormat="1" ht="67.5" customHeight="1" x14ac:dyDescent="0.2">
      <c r="A148" s="363" t="s">
        <v>82</v>
      </c>
      <c r="B148" s="364"/>
      <c r="C148" s="377"/>
      <c r="D148" s="368">
        <f>D140/10</f>
        <v>1320</v>
      </c>
      <c r="E148" s="368"/>
      <c r="F148" s="368"/>
      <c r="G148" s="368"/>
      <c r="H148" s="369"/>
    </row>
    <row r="149" spans="1:8" s="16" customFormat="1" ht="67.5" customHeight="1" thickBot="1" x14ac:dyDescent="0.25">
      <c r="A149" s="374" t="s">
        <v>83</v>
      </c>
      <c r="B149" s="375"/>
      <c r="C149" s="377"/>
      <c r="D149" s="379">
        <v>19800</v>
      </c>
      <c r="E149" s="379"/>
      <c r="F149" s="379"/>
      <c r="G149" s="379"/>
      <c r="H149" s="380"/>
    </row>
    <row r="150" spans="1:8" s="16" customFormat="1" ht="67.5" customHeight="1" thickBot="1" x14ac:dyDescent="0.25">
      <c r="A150" s="381" t="s">
        <v>74</v>
      </c>
      <c r="B150" s="382"/>
      <c r="C150" s="377"/>
      <c r="D150" s="383" t="s">
        <v>75</v>
      </c>
      <c r="E150" s="384"/>
      <c r="F150" s="384"/>
      <c r="G150" s="384"/>
      <c r="H150" s="385"/>
    </row>
    <row r="151" spans="1:8" s="16" customFormat="1" ht="67.5" customHeight="1" x14ac:dyDescent="0.2">
      <c r="A151" s="363" t="s">
        <v>76</v>
      </c>
      <c r="B151" s="364"/>
      <c r="C151" s="377"/>
      <c r="D151" s="368">
        <v>4950</v>
      </c>
      <c r="E151" s="368"/>
      <c r="F151" s="368"/>
      <c r="G151" s="368"/>
      <c r="H151" s="369"/>
    </row>
    <row r="152" spans="1:8" s="16" customFormat="1" ht="67.5" customHeight="1" x14ac:dyDescent="0.2">
      <c r="A152" s="363" t="s">
        <v>77</v>
      </c>
      <c r="B152" s="364"/>
      <c r="C152" s="377"/>
      <c r="D152" s="368">
        <v>3960</v>
      </c>
      <c r="E152" s="368"/>
      <c r="F152" s="368"/>
      <c r="G152" s="368"/>
      <c r="H152" s="369"/>
    </row>
    <row r="153" spans="1:8" s="16" customFormat="1" ht="67.5" customHeight="1" x14ac:dyDescent="0.2">
      <c r="A153" s="363" t="s">
        <v>78</v>
      </c>
      <c r="B153" s="364"/>
      <c r="C153" s="377"/>
      <c r="D153" s="368">
        <v>3300</v>
      </c>
      <c r="E153" s="368"/>
      <c r="F153" s="368"/>
      <c r="G153" s="368"/>
      <c r="H153" s="369"/>
    </row>
    <row r="154" spans="1:8" s="16" customFormat="1" ht="67.5" customHeight="1" x14ac:dyDescent="0.2">
      <c r="A154" s="363" t="s">
        <v>79</v>
      </c>
      <c r="B154" s="364"/>
      <c r="C154" s="377"/>
      <c r="D154" s="368">
        <v>2828.5714285714289</v>
      </c>
      <c r="E154" s="368"/>
      <c r="F154" s="368"/>
      <c r="G154" s="368"/>
      <c r="H154" s="369"/>
    </row>
    <row r="155" spans="1:8" s="16" customFormat="1" ht="67.5" customHeight="1" x14ac:dyDescent="0.2">
      <c r="A155" s="363" t="s">
        <v>80</v>
      </c>
      <c r="B155" s="364"/>
      <c r="C155" s="377"/>
      <c r="D155" s="368">
        <v>2475</v>
      </c>
      <c r="E155" s="368"/>
      <c r="F155" s="368"/>
      <c r="G155" s="368"/>
      <c r="H155" s="369"/>
    </row>
    <row r="156" spans="1:8" s="16" customFormat="1" ht="67.5" customHeight="1" x14ac:dyDescent="0.2">
      <c r="A156" s="363" t="s">
        <v>81</v>
      </c>
      <c r="B156" s="364"/>
      <c r="C156" s="377"/>
      <c r="D156" s="368">
        <v>2200</v>
      </c>
      <c r="E156" s="368"/>
      <c r="F156" s="368"/>
      <c r="G156" s="368"/>
      <c r="H156" s="369"/>
    </row>
    <row r="157" spans="1:8" s="16" customFormat="1" ht="67.5" customHeight="1" thickBot="1" x14ac:dyDescent="0.25">
      <c r="A157" s="363" t="s">
        <v>82</v>
      </c>
      <c r="B157" s="364"/>
      <c r="C157" s="378"/>
      <c r="D157" s="368">
        <v>1980</v>
      </c>
      <c r="E157" s="368"/>
      <c r="F157" s="368"/>
      <c r="G157" s="368"/>
      <c r="H157" s="369"/>
    </row>
    <row r="158" spans="1:8" s="16" customFormat="1" ht="62.45" customHeight="1" thickBot="1" x14ac:dyDescent="0.25">
      <c r="A158" s="358" t="s">
        <v>84</v>
      </c>
      <c r="B158" s="359"/>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8" s="353">
        <v>10008</v>
      </c>
      <c r="E158" s="354"/>
      <c r="F158" s="354"/>
      <c r="G158" s="354"/>
      <c r="H158" s="355"/>
    </row>
    <row r="159" spans="1:8" s="16" customFormat="1" ht="24.75" customHeight="1" thickBot="1" x14ac:dyDescent="0.25">
      <c r="A159" s="497"/>
      <c r="B159" s="498"/>
      <c r="C159" s="56"/>
      <c r="D159" s="499"/>
      <c r="E159" s="499"/>
      <c r="F159" s="499"/>
      <c r="G159" s="499"/>
      <c r="H159" s="500"/>
    </row>
    <row r="160" spans="1:8" s="16" customFormat="1" ht="50.1" customHeight="1" x14ac:dyDescent="0.2">
      <c r="A160" s="664" t="s">
        <v>85</v>
      </c>
      <c r="B160" s="665"/>
      <c r="C160" s="105" t="str">
        <f>"Интернет-площадка 2gis.ru на основе Cправочника организаций "&amp;$C$2&amp;""</f>
        <v>Интернет-площадка 2gis.ru на основе Cправочника организаций "2ГИС.САМАРА"</v>
      </c>
      <c r="D160" s="490">
        <v>12390</v>
      </c>
      <c r="E160" s="491"/>
      <c r="F160" s="491"/>
      <c r="G160" s="491"/>
      <c r="H160" s="492"/>
    </row>
    <row r="161" spans="1:8" s="16" customFormat="1" ht="50.1" customHeight="1" x14ac:dyDescent="0.2">
      <c r="A161" s="335" t="s">
        <v>86</v>
      </c>
      <c r="B161" s="336"/>
      <c r="C161"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1" s="496">
        <v>8490</v>
      </c>
      <c r="E161" s="368"/>
      <c r="F161" s="368"/>
      <c r="G161" s="368"/>
      <c r="H161" s="369"/>
    </row>
    <row r="162" spans="1:8" s="16" customFormat="1" ht="50.1" customHeight="1" x14ac:dyDescent="0.2">
      <c r="A162" s="335" t="s">
        <v>87</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2" s="496">
        <v>20790</v>
      </c>
      <c r="E162" s="368"/>
      <c r="F162" s="368"/>
      <c r="G162" s="368"/>
      <c r="H162" s="369"/>
    </row>
    <row r="163" spans="1:8" s="16" customFormat="1" ht="50.1" customHeight="1" x14ac:dyDescent="0.2">
      <c r="A163" s="335" t="s">
        <v>88</v>
      </c>
      <c r="B163" s="336"/>
      <c r="C163" s="68" t="str">
        <f>"Интернет-площадка 2gis.ru на основе Cправочника организаций "&amp;$C$2&amp;""</f>
        <v>Интернет-площадка 2gis.ru на основе Cправочника организаций "2ГИС.САМАРА"</v>
      </c>
      <c r="D163" s="496">
        <v>15645</v>
      </c>
      <c r="E163" s="368"/>
      <c r="F163" s="368"/>
      <c r="G163" s="368"/>
      <c r="H163" s="369"/>
    </row>
    <row r="164" spans="1:8" s="16" customFormat="1" ht="50.1" customHeight="1" x14ac:dyDescent="0.2">
      <c r="A164" s="335" t="s">
        <v>89</v>
      </c>
      <c r="B164" s="336"/>
      <c r="C164" s="68" t="str">
        <f>"Интернет-площадка 2gis.ru на основе Cправочника организаций "&amp;$C$2&amp;""</f>
        <v>Интернет-площадка 2gis.ru на основе Cправочника организаций "2ГИС.САМАРА"</v>
      </c>
      <c r="D164" s="496">
        <v>18774</v>
      </c>
      <c r="E164" s="368"/>
      <c r="F164" s="368"/>
      <c r="G164" s="368"/>
      <c r="H164" s="369"/>
    </row>
    <row r="165" spans="1:8" s="16" customFormat="1" ht="50.1" customHeight="1" x14ac:dyDescent="0.2">
      <c r="A165" s="335" t="s">
        <v>90</v>
      </c>
      <c r="B165" s="336"/>
      <c r="C165"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5" s="496">
        <v>9090</v>
      </c>
      <c r="E165" s="368"/>
      <c r="F165" s="368"/>
      <c r="G165" s="368"/>
      <c r="H165" s="369"/>
    </row>
    <row r="166" spans="1:8" s="16" customFormat="1" ht="50.1" customHeight="1" x14ac:dyDescent="0.2">
      <c r="A166" s="335" t="s">
        <v>91</v>
      </c>
      <c r="B166" s="336"/>
      <c r="C166"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496">
        <v>15690</v>
      </c>
      <c r="E166" s="368"/>
      <c r="F166" s="368"/>
      <c r="G166" s="368"/>
      <c r="H166" s="369"/>
    </row>
    <row r="167" spans="1:8" s="16" customFormat="1" ht="50.1" customHeight="1" x14ac:dyDescent="0.2">
      <c r="A167" s="356" t="s">
        <v>92</v>
      </c>
      <c r="B167" s="357"/>
      <c r="C167"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7" s="496">
        <v>20790</v>
      </c>
      <c r="E167" s="368"/>
      <c r="F167" s="368"/>
      <c r="G167" s="368"/>
      <c r="H167" s="369"/>
    </row>
    <row r="168" spans="1:8" s="16" customFormat="1" ht="50.1" customHeight="1" x14ac:dyDescent="0.2">
      <c r="A168" s="356" t="s">
        <v>93</v>
      </c>
      <c r="B168" s="357"/>
      <c r="C168" s="68" t="e">
        <f>#REF!</f>
        <v>#REF!</v>
      </c>
      <c r="D168" s="496">
        <v>9300</v>
      </c>
      <c r="E168" s="368"/>
      <c r="F168" s="368"/>
      <c r="G168" s="368"/>
      <c r="H168" s="369"/>
    </row>
    <row r="169" spans="1:8" s="16" customFormat="1" ht="50.1" customHeight="1" x14ac:dyDescent="0.2">
      <c r="A169" s="335" t="s">
        <v>94</v>
      </c>
      <c r="B169" s="336"/>
      <c r="C169" s="68" t="s">
        <v>95</v>
      </c>
      <c r="D169" s="496">
        <v>540</v>
      </c>
      <c r="E169" s="368"/>
      <c r="F169" s="368"/>
      <c r="G169" s="368"/>
      <c r="H169" s="369"/>
    </row>
    <row r="170" spans="1:8" s="16" customFormat="1" ht="79.5" customHeight="1" x14ac:dyDescent="0.2">
      <c r="A170" s="335" t="s">
        <v>96</v>
      </c>
      <c r="B170" s="336"/>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0" s="496">
        <v>6390</v>
      </c>
      <c r="E170" s="368"/>
      <c r="F170" s="368"/>
      <c r="G170" s="368"/>
      <c r="H170" s="369"/>
    </row>
    <row r="171" spans="1:8" s="16" customFormat="1" ht="79.5" customHeight="1" x14ac:dyDescent="0.2">
      <c r="A171" s="335" t="s">
        <v>97</v>
      </c>
      <c r="B171" s="336"/>
      <c r="C171" s="68"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1" s="496">
        <v>5112</v>
      </c>
      <c r="E171" s="368"/>
      <c r="F171" s="368"/>
      <c r="G171" s="368"/>
      <c r="H171" s="369"/>
    </row>
    <row r="172" spans="1:8" s="16" customFormat="1" ht="79.5" customHeight="1" x14ac:dyDescent="0.2">
      <c r="A172" s="335" t="s">
        <v>98</v>
      </c>
      <c r="B172" s="336"/>
      <c r="C172"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2" s="496">
        <v>5190</v>
      </c>
      <c r="E172" s="368"/>
      <c r="F172" s="368"/>
      <c r="G172" s="368"/>
      <c r="H172" s="369"/>
    </row>
    <row r="173" spans="1:8" s="16" customFormat="1" ht="79.5" customHeight="1" x14ac:dyDescent="0.2">
      <c r="A173" s="335" t="s">
        <v>99</v>
      </c>
      <c r="B173" s="336"/>
      <c r="C173"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3" s="496">
        <v>2556</v>
      </c>
      <c r="E173" s="368"/>
      <c r="F173" s="368"/>
      <c r="G173" s="368"/>
      <c r="H173" s="369"/>
    </row>
    <row r="174" spans="1:8" s="16" customFormat="1" ht="50.1" customHeight="1" thickBot="1" x14ac:dyDescent="0.25">
      <c r="A174" s="356" t="s">
        <v>102</v>
      </c>
      <c r="B174" s="357"/>
      <c r="C174"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74" s="496">
        <v>9390</v>
      </c>
      <c r="E174" s="368"/>
      <c r="F174" s="368"/>
      <c r="G174" s="368"/>
      <c r="H174" s="369"/>
    </row>
    <row r="175" spans="1:8" s="16" customFormat="1" ht="102" customHeight="1" thickBot="1" x14ac:dyDescent="0.25">
      <c r="A175" s="335" t="s">
        <v>16</v>
      </c>
      <c r="B175" s="336"/>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5" s="496">
        <v>1449</v>
      </c>
      <c r="E175" s="368"/>
      <c r="F175" s="368"/>
      <c r="G175" s="368"/>
      <c r="H175" s="369"/>
    </row>
    <row r="176" spans="1:8" s="16" customFormat="1" ht="102" customHeight="1" thickBot="1" x14ac:dyDescent="0.25">
      <c r="A176" s="335" t="s">
        <v>103</v>
      </c>
      <c r="B176" s="336"/>
      <c r="C17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6" s="496">
        <v>100002</v>
      </c>
      <c r="E176" s="368"/>
      <c r="F176" s="368"/>
      <c r="G176" s="368"/>
      <c r="H176" s="369"/>
    </row>
    <row r="177" spans="1:8" s="16" customFormat="1" ht="126" customHeight="1" x14ac:dyDescent="0.2">
      <c r="A177" s="335" t="s">
        <v>104</v>
      </c>
      <c r="B177" s="336"/>
      <c r="C17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7" s="496">
        <v>11667</v>
      </c>
      <c r="E177" s="368"/>
      <c r="F177" s="368"/>
      <c r="G177" s="368"/>
      <c r="H177" s="369"/>
    </row>
    <row r="178" spans="1:8" s="16" customFormat="1" ht="96" customHeight="1" x14ac:dyDescent="0.2">
      <c r="A178" s="356" t="s">
        <v>105</v>
      </c>
      <c r="B178" s="357"/>
      <c r="C17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8" s="496">
        <v>10005</v>
      </c>
      <c r="E178" s="368"/>
      <c r="F178" s="368"/>
      <c r="G178" s="368"/>
      <c r="H178" s="369"/>
    </row>
    <row r="179" spans="1:8" s="16" customFormat="1" ht="96" customHeight="1" x14ac:dyDescent="0.2">
      <c r="A179" s="356" t="s">
        <v>106</v>
      </c>
      <c r="B179" s="357"/>
      <c r="C179" s="18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9" s="496">
        <v>10002</v>
      </c>
      <c r="E179" s="368"/>
      <c r="F179" s="368"/>
      <c r="G179" s="368"/>
      <c r="H179" s="369"/>
    </row>
    <row r="180" spans="1:8" s="16" customFormat="1" ht="78" customHeight="1" x14ac:dyDescent="0.2">
      <c r="A180" s="335" t="s">
        <v>100</v>
      </c>
      <c r="B180" s="336" t="s">
        <v>100</v>
      </c>
      <c r="C18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0" s="496">
        <v>10008</v>
      </c>
      <c r="E180" s="368"/>
      <c r="F180" s="368"/>
      <c r="G180" s="368"/>
      <c r="H180" s="369"/>
    </row>
    <row r="181" spans="1:8" s="16" customFormat="1" ht="78" customHeight="1" x14ac:dyDescent="0.2">
      <c r="A181" s="335" t="s">
        <v>101</v>
      </c>
      <c r="B181" s="336" t="s">
        <v>101</v>
      </c>
      <c r="C18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1" s="496">
        <v>7500</v>
      </c>
      <c r="E181" s="368"/>
      <c r="F181" s="368"/>
      <c r="G181" s="368"/>
      <c r="H181" s="369"/>
    </row>
    <row r="182" spans="1:8" s="16" customFormat="1" ht="75" customHeight="1" x14ac:dyDescent="0.2">
      <c r="A182" s="283" t="s">
        <v>107</v>
      </c>
      <c r="B182" s="284"/>
      <c r="C182" s="68" t="str">
        <f>"Интернет-площадка 2gis.ru на основе Cправочника организаций "&amp;$C$2&amp;""</f>
        <v>Интернет-площадка 2gis.ru на основе Cправочника организаций "2ГИС.САМАРА"</v>
      </c>
      <c r="D182" s="496">
        <v>36000</v>
      </c>
      <c r="E182" s="368"/>
      <c r="F182" s="368"/>
      <c r="G182" s="368"/>
      <c r="H182" s="369"/>
    </row>
    <row r="183" spans="1:8" s="16" customFormat="1" ht="75" customHeight="1" x14ac:dyDescent="0.2">
      <c r="A183" s="356" t="s">
        <v>108</v>
      </c>
      <c r="B183" s="357"/>
      <c r="C183" s="68"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83" s="496">
        <v>24720</v>
      </c>
      <c r="E183" s="368"/>
      <c r="F183" s="368"/>
      <c r="G183" s="368"/>
      <c r="H183" s="369"/>
    </row>
    <row r="184" spans="1:8" s="16" customFormat="1" ht="50.1" customHeight="1" x14ac:dyDescent="0.2">
      <c r="A184" s="335" t="s">
        <v>109</v>
      </c>
      <c r="B184" s="336"/>
      <c r="C184" s="68" t="str">
        <f t="shared" si="1"/>
        <v>Электронный справочник на основе Справочника организаций "2ГИС.САМАРА" (версия для ПК)</v>
      </c>
      <c r="D184" s="496">
        <v>60360</v>
      </c>
      <c r="E184" s="368"/>
      <c r="F184" s="368"/>
      <c r="G184" s="368"/>
      <c r="H184" s="369"/>
    </row>
    <row r="185" spans="1:8" s="16" customFormat="1" ht="50.1" customHeight="1" x14ac:dyDescent="0.2">
      <c r="A185" s="335" t="s">
        <v>110</v>
      </c>
      <c r="B185" s="336"/>
      <c r="C185" s="68" t="str">
        <f>"Интернет-площадка 2gis.ru на основе Cправочника организаций "&amp;$C$2&amp;""</f>
        <v>Интернет-площадка 2gis.ru на основе Cправочника организаций "2ГИС.САМАРА"</v>
      </c>
      <c r="D185" s="496">
        <v>45480</v>
      </c>
      <c r="E185" s="368"/>
      <c r="F185" s="368"/>
      <c r="G185" s="368"/>
      <c r="H185" s="369"/>
    </row>
    <row r="186" spans="1:8" s="16" customFormat="1" ht="50.1" customHeight="1" x14ac:dyDescent="0.2">
      <c r="A186" s="335" t="s">
        <v>111</v>
      </c>
      <c r="B186" s="336"/>
      <c r="C186" s="68" t="str">
        <f>"Интернет-площадка 2gis.ru на основе Cправочника организаций "&amp;$C$2&amp;""</f>
        <v>Интернет-площадка 2gis.ru на основе Cправочника организаций "2ГИС.САМАРА"</v>
      </c>
      <c r="D186" s="496">
        <v>54576</v>
      </c>
      <c r="E186" s="368"/>
      <c r="F186" s="368"/>
      <c r="G186" s="368"/>
      <c r="H186" s="369"/>
    </row>
    <row r="187" spans="1:8" s="16" customFormat="1" ht="50.1" customHeight="1" x14ac:dyDescent="0.2">
      <c r="A187" s="335" t="s">
        <v>112</v>
      </c>
      <c r="B187" s="336"/>
      <c r="C187" s="68" t="str">
        <f t="shared" si="1"/>
        <v>Электронный справочник на основе Справочника организаций "2ГИС.САМАРА" (версия для ПК)</v>
      </c>
      <c r="D187" s="496">
        <v>26400</v>
      </c>
      <c r="E187" s="368"/>
      <c r="F187" s="368"/>
      <c r="G187" s="368"/>
      <c r="H187" s="369"/>
    </row>
    <row r="188" spans="1:8" s="16" customFormat="1" ht="50.1" customHeight="1" x14ac:dyDescent="0.2">
      <c r="A188" s="335" t="s">
        <v>113</v>
      </c>
      <c r="B188" s="336"/>
      <c r="C188" s="68" t="str">
        <f t="shared" si="1"/>
        <v>Электронный справочник на основе Справочника организаций "2ГИС.САМАРА" (версия для ПК)</v>
      </c>
      <c r="D188" s="496">
        <v>45600</v>
      </c>
      <c r="E188" s="368"/>
      <c r="F188" s="368"/>
      <c r="G188" s="368"/>
      <c r="H188" s="369"/>
    </row>
    <row r="189" spans="1:8" s="16" customFormat="1" ht="50.1" customHeight="1" x14ac:dyDescent="0.2">
      <c r="A189" s="335" t="s">
        <v>114</v>
      </c>
      <c r="B189" s="336"/>
      <c r="C189" s="68" t="str">
        <f t="shared" si="1"/>
        <v>Электронный справочник на основе Справочника организаций "2ГИС.САМАРА" (версия для ПК)</v>
      </c>
      <c r="D189" s="496">
        <v>60360</v>
      </c>
      <c r="E189" s="368"/>
      <c r="F189" s="368"/>
      <c r="G189" s="368"/>
      <c r="H189" s="369"/>
    </row>
    <row r="190" spans="1:8" s="16" customFormat="1" ht="50.1" customHeight="1" x14ac:dyDescent="0.2">
      <c r="A190" s="335" t="s">
        <v>115</v>
      </c>
      <c r="B190" s="336"/>
      <c r="C190" s="68" t="s">
        <v>95</v>
      </c>
      <c r="D190" s="496">
        <v>1680</v>
      </c>
      <c r="E190" s="368"/>
      <c r="F190" s="368"/>
      <c r="G190" s="368"/>
      <c r="H190" s="369"/>
    </row>
    <row r="191" spans="1:8" s="16" customFormat="1" ht="50.1" customHeight="1" thickBot="1" x14ac:dyDescent="0.25">
      <c r="A191" s="356" t="s">
        <v>117</v>
      </c>
      <c r="B191" s="357"/>
      <c r="C191" s="68" t="str">
        <f t="shared" si="1"/>
        <v>Электронный справочник на основе Справочника организаций "2ГИС.САМАРА" (версия для ПК)</v>
      </c>
      <c r="D191" s="496">
        <v>27240</v>
      </c>
      <c r="E191" s="368"/>
      <c r="F191" s="368"/>
      <c r="G191" s="368"/>
      <c r="H191" s="369"/>
    </row>
    <row r="192" spans="1:8" s="23" customFormat="1" ht="50.1" customHeight="1" thickBot="1" x14ac:dyDescent="0.25">
      <c r="A192" s="341" t="s">
        <v>118</v>
      </c>
      <c r="B192" s="342"/>
      <c r="C192" s="21"/>
      <c r="D192" s="343"/>
      <c r="E192" s="343"/>
      <c r="F192" s="343"/>
      <c r="G192" s="343"/>
      <c r="H192" s="344"/>
    </row>
    <row r="193" spans="1:8" s="16" customFormat="1" ht="50.1" customHeight="1" x14ac:dyDescent="0.2">
      <c r="A193" s="335" t="s">
        <v>119</v>
      </c>
      <c r="B193" s="336"/>
      <c r="C19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93" s="496">
        <v>10008</v>
      </c>
      <c r="E193" s="368"/>
      <c r="F193" s="368"/>
      <c r="G193" s="368"/>
      <c r="H193" s="369"/>
    </row>
    <row r="194" spans="1:8" s="16" customFormat="1" ht="50.1" customHeight="1" x14ac:dyDescent="0.2">
      <c r="A194" s="335" t="s">
        <v>120</v>
      </c>
      <c r="B194" s="336"/>
      <c r="C194" s="346"/>
      <c r="D194" s="496">
        <v>10008</v>
      </c>
      <c r="E194" s="368"/>
      <c r="F194" s="368"/>
      <c r="G194" s="368"/>
      <c r="H194" s="369"/>
    </row>
    <row r="195" spans="1:8" s="16" customFormat="1" ht="50.1" customHeight="1" x14ac:dyDescent="0.2">
      <c r="A195" s="348" t="s">
        <v>121</v>
      </c>
      <c r="B195" s="349"/>
      <c r="C195" s="346"/>
      <c r="D195" s="496">
        <v>3000</v>
      </c>
      <c r="E195" s="368"/>
      <c r="F195" s="368"/>
      <c r="G195" s="368"/>
      <c r="H195" s="368"/>
    </row>
    <row r="196" spans="1:8" s="16" customFormat="1" ht="50.1" customHeight="1" x14ac:dyDescent="0.2">
      <c r="A196" s="348" t="s">
        <v>122</v>
      </c>
      <c r="B196" s="349"/>
      <c r="C196" s="346"/>
      <c r="D196" s="496">
        <v>300</v>
      </c>
      <c r="E196" s="368"/>
      <c r="F196" s="368"/>
      <c r="G196" s="368"/>
      <c r="H196" s="368"/>
    </row>
    <row r="197" spans="1:8" s="16" customFormat="1" ht="50.1" customHeight="1" thickBot="1" x14ac:dyDescent="0.25">
      <c r="A197" s="348" t="s">
        <v>123</v>
      </c>
      <c r="B197" s="349"/>
      <c r="C197" s="347"/>
      <c r="D197" s="450">
        <v>1050</v>
      </c>
      <c r="E197" s="451"/>
      <c r="F197" s="451"/>
      <c r="G197" s="451"/>
      <c r="H197" s="451"/>
    </row>
    <row r="198" spans="1:8" s="16" customFormat="1" ht="50.1" customHeight="1" thickBot="1" x14ac:dyDescent="0.25">
      <c r="A198" s="341" t="s">
        <v>124</v>
      </c>
      <c r="B198" s="342"/>
      <c r="C198" s="21"/>
      <c r="D198" s="343"/>
      <c r="E198" s="343"/>
      <c r="F198" s="343"/>
      <c r="G198" s="343"/>
      <c r="H198" s="344"/>
    </row>
    <row r="199" spans="1:8" s="16" customFormat="1" ht="64.5" customHeight="1" x14ac:dyDescent="0.2">
      <c r="A199" s="356" t="s">
        <v>125</v>
      </c>
      <c r="B199" s="357" t="s">
        <v>475</v>
      </c>
      <c r="C19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99" s="496">
        <v>10290</v>
      </c>
      <c r="E199" s="368"/>
      <c r="F199" s="368"/>
      <c r="G199" s="368"/>
      <c r="H199" s="369"/>
    </row>
    <row r="200" spans="1:8" s="16" customFormat="1" ht="50.1" customHeight="1" x14ac:dyDescent="0.2">
      <c r="A200" s="335" t="s">
        <v>195</v>
      </c>
      <c r="B200" s="336"/>
      <c r="C200"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0" s="496">
        <v>29880</v>
      </c>
      <c r="E200" s="368"/>
      <c r="F200" s="368"/>
      <c r="G200" s="368"/>
      <c r="H200" s="369"/>
    </row>
    <row r="201" spans="1:8" s="16" customFormat="1" ht="126" customHeight="1" thickBot="1" x14ac:dyDescent="0.25">
      <c r="A201" s="335" t="s">
        <v>129</v>
      </c>
      <c r="B201" s="336"/>
      <c r="C2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1" s="496">
        <v>6474</v>
      </c>
      <c r="E201" s="368"/>
      <c r="F201" s="368"/>
      <c r="G201" s="368"/>
      <c r="H201" s="369"/>
    </row>
    <row r="202" spans="1:8" s="16" customFormat="1" ht="50.1" customHeight="1" thickBot="1" x14ac:dyDescent="0.25">
      <c r="A202" s="497"/>
      <c r="B202" s="498"/>
      <c r="C202" s="60"/>
      <c r="D202" s="499"/>
      <c r="E202" s="499"/>
      <c r="F202" s="499"/>
      <c r="G202" s="499"/>
      <c r="H202" s="500"/>
    </row>
    <row r="203" spans="1:8" s="16" customFormat="1" ht="21" x14ac:dyDescent="0.2">
      <c r="A203" s="194"/>
      <c r="B203" s="195"/>
      <c r="C203" s="196"/>
      <c r="D203" s="72"/>
      <c r="E203" s="72"/>
      <c r="F203" s="72"/>
      <c r="G203" s="72"/>
      <c r="H203" s="74"/>
    </row>
    <row r="204" spans="1:8" s="16" customFormat="1" ht="21" x14ac:dyDescent="0.2">
      <c r="A204" s="75"/>
      <c r="B204" s="76" t="s">
        <v>130</v>
      </c>
      <c r="C204" s="333" t="s">
        <v>214</v>
      </c>
      <c r="D204" s="333"/>
      <c r="E204" s="77"/>
      <c r="F204" s="77"/>
      <c r="G204" s="77"/>
      <c r="H204" s="77"/>
    </row>
    <row r="205" spans="1:8" s="16" customFormat="1" ht="21" x14ac:dyDescent="0.2">
      <c r="A205" s="75"/>
      <c r="B205" s="77"/>
      <c r="C205" s="327" t="s">
        <v>215</v>
      </c>
      <c r="D205" s="327"/>
      <c r="E205" s="77"/>
      <c r="F205" s="77"/>
      <c r="G205" s="77"/>
      <c r="H205" s="77"/>
    </row>
    <row r="206" spans="1:8" s="23" customFormat="1" ht="23.25" x14ac:dyDescent="0.2">
      <c r="A206" s="75"/>
      <c r="B206" s="77"/>
      <c r="C206" s="333" t="s">
        <v>216</v>
      </c>
      <c r="D206" s="327"/>
      <c r="E206" s="77"/>
      <c r="F206" s="77"/>
      <c r="G206" s="77"/>
      <c r="H206" s="77"/>
    </row>
    <row r="207" spans="1:8" s="20" customFormat="1" ht="26.25" x14ac:dyDescent="0.2">
      <c r="A207" s="71"/>
      <c r="B207" s="72"/>
      <c r="C207" s="327"/>
      <c r="D207" s="327"/>
      <c r="E207" s="77"/>
      <c r="F207" s="77"/>
      <c r="G207" s="77"/>
      <c r="H207" s="72"/>
    </row>
    <row r="208" spans="1:8" s="16" customFormat="1" ht="26.25" x14ac:dyDescent="0.2">
      <c r="A208" s="324" t="str">
        <f>Абакан_юр!A171</f>
        <v>По соглашению сторон в качестве валюты платежа могут выступать украинские гривны, в этом случае курс следующий: 1 руб. = 0,5104 гривен</v>
      </c>
      <c r="B208" s="324"/>
      <c r="C208" s="324"/>
      <c r="D208" s="79"/>
      <c r="E208" s="79"/>
      <c r="F208" s="80"/>
      <c r="G208" s="328"/>
      <c r="H208" s="328"/>
    </row>
    <row r="209" spans="1:8" ht="26.25" x14ac:dyDescent="0.2">
      <c r="A209" s="324" t="str">
        <f>Абакан_юр!A172</f>
        <v>По соглашению сторон в качестве валюты платежа могут выступать дирхамы ОАЭ, в этом случае курс следующий: 1 руб. = 0,0434 дирхам</v>
      </c>
      <c r="B209" s="324"/>
      <c r="C209" s="324"/>
      <c r="D209" s="79"/>
      <c r="E209" s="79"/>
      <c r="F209" s="80"/>
      <c r="G209" s="82"/>
      <c r="H209" s="82"/>
    </row>
    <row r="210" spans="1:8" ht="12.6" customHeight="1" x14ac:dyDescent="0.2">
      <c r="A210" s="324" t="str">
        <f>Абакан_юр!A173</f>
        <v>По соглашению сторон в качестве валюты платежа могут выступать доллары США, в этом случае курс следующий: 1 руб. = 0,0126 доллара</v>
      </c>
      <c r="B210" s="324"/>
      <c r="C210" s="324"/>
      <c r="D210" s="79"/>
      <c r="E210" s="79"/>
      <c r="F210" s="80"/>
      <c r="G210" s="82"/>
      <c r="H210" s="82"/>
    </row>
    <row r="211" spans="1:8" s="77" customFormat="1" ht="24.95" customHeight="1" x14ac:dyDescent="0.2">
      <c r="A211" s="324" t="str">
        <f>Абакан_юр!A174</f>
        <v>По соглашению сторон в качестве валюты платежа могут выступать евро, в этом случае курс следующий: 1 руб. = 0,0117 евро</v>
      </c>
      <c r="B211" s="324"/>
      <c r="C211" s="324"/>
      <c r="D211" s="79"/>
      <c r="E211" s="80"/>
      <c r="F211" s="80"/>
      <c r="G211" s="82"/>
      <c r="H211" s="82"/>
    </row>
    <row r="212" spans="1:8" s="77" customFormat="1" ht="24.95" customHeight="1" x14ac:dyDescent="0.2">
      <c r="A212" s="324" t="str">
        <f>Абакан_юр!A175</f>
        <v>По соглашению сторон в качестве валюты платежа могут выступать чешские кроны, в этом случае курс следующий: 1 руб. = 0,2914 крона</v>
      </c>
      <c r="B212" s="324"/>
      <c r="C212" s="324"/>
      <c r="D212" s="79"/>
      <c r="E212" s="80"/>
      <c r="F212" s="80"/>
      <c r="G212" s="82"/>
      <c r="H212" s="82"/>
    </row>
    <row r="213" spans="1:8" s="77" customFormat="1" ht="24.95" customHeight="1" x14ac:dyDescent="0.2">
      <c r="A213" s="324" t="str">
        <f>Абакан_юр!A176</f>
        <v>По соглашению сторон в качестве валюты платежа могут выступать киргизские сомы, в этом случае курс следующий: 1 руб. = 1,0988 сом</v>
      </c>
      <c r="B213" s="324"/>
      <c r="C213" s="324"/>
      <c r="D213" s="79"/>
      <c r="E213" s="79"/>
      <c r="F213" s="80"/>
      <c r="G213" s="82"/>
      <c r="H213" s="82"/>
    </row>
    <row r="214" spans="1:8" s="72" customFormat="1" ht="12.6" customHeight="1" x14ac:dyDescent="0.2">
      <c r="A214" s="324" t="str">
        <f>Абакан_юр!A177</f>
        <v>По соглашению сторон в качестве валюты платежа могут выступать казахстанские тенге, в этом случае курс следующий: 1 руб. = 5,7644 тенге</v>
      </c>
      <c r="B214" s="324"/>
      <c r="C214" s="324"/>
      <c r="D214" s="79"/>
      <c r="E214" s="79"/>
      <c r="F214" s="80"/>
      <c r="G214" s="82"/>
      <c r="H214" s="82"/>
    </row>
    <row r="215" spans="1:8" s="81" customFormat="1" ht="24.95" customHeight="1" x14ac:dyDescent="0.2">
      <c r="A215" s="83"/>
      <c r="B215" s="83"/>
      <c r="C215" s="84"/>
      <c r="D215" s="85"/>
      <c r="E215" s="85"/>
      <c r="F215" s="86"/>
      <c r="G215" s="87"/>
      <c r="H215" s="87"/>
    </row>
    <row r="216" spans="1:8" s="81" customFormat="1" ht="24.95" customHeight="1" x14ac:dyDescent="0.2">
      <c r="A216" s="325" t="s">
        <v>141</v>
      </c>
      <c r="B216" s="325"/>
      <c r="C216" s="325"/>
      <c r="D216" s="325"/>
      <c r="E216" s="325"/>
      <c r="F216" s="325"/>
      <c r="G216" s="325"/>
      <c r="H216" s="325"/>
    </row>
    <row r="217" spans="1:8" s="81" customFormat="1" ht="24.95" customHeight="1" x14ac:dyDescent="0.2">
      <c r="A217" s="325" t="s">
        <v>476</v>
      </c>
      <c r="B217" s="325"/>
      <c r="C217" s="325"/>
      <c r="D217" s="325"/>
      <c r="E217" s="325"/>
      <c r="F217" s="325"/>
      <c r="G217" s="325"/>
      <c r="H217" s="325"/>
    </row>
    <row r="218" spans="1:8" s="81" customFormat="1" ht="24.95" customHeight="1" x14ac:dyDescent="0.2">
      <c r="A218" s="325" t="s">
        <v>142</v>
      </c>
      <c r="B218" s="325"/>
      <c r="C218" s="325"/>
      <c r="D218" s="325"/>
      <c r="E218" s="325"/>
      <c r="F218" s="325"/>
      <c r="G218" s="325"/>
      <c r="H218" s="325"/>
    </row>
    <row r="219" spans="1:8" s="81" customFormat="1" ht="24.95" customHeight="1" x14ac:dyDescent="0.2">
      <c r="A219" s="324" t="s">
        <v>478</v>
      </c>
      <c r="B219" s="324"/>
      <c r="C219" s="324"/>
      <c r="D219" s="324"/>
      <c r="E219" s="324"/>
      <c r="F219" s="324"/>
      <c r="G219" s="324"/>
      <c r="H219" s="324"/>
    </row>
    <row r="220" spans="1:8" s="81" customFormat="1" ht="24.95" customHeight="1" thickBot="1" x14ac:dyDescent="0.25">
      <c r="A220" s="326" t="s">
        <v>143</v>
      </c>
      <c r="B220" s="326"/>
      <c r="C220" s="326"/>
      <c r="D220" s="326"/>
      <c r="E220" s="326"/>
      <c r="F220" s="89"/>
      <c r="H220" s="90"/>
    </row>
    <row r="221" spans="1:8" s="81" customFormat="1" ht="24.95" customHeight="1" thickBot="1" x14ac:dyDescent="0.25">
      <c r="A221" s="312" t="s">
        <v>144</v>
      </c>
      <c r="B221" s="313"/>
      <c r="C221" s="313"/>
      <c r="D221" s="313"/>
      <c r="E221" s="314"/>
      <c r="F221" s="91"/>
      <c r="G221" s="72"/>
      <c r="H221" s="92"/>
    </row>
    <row r="222" spans="1:8" s="88" customFormat="1" ht="12" customHeight="1" thickBot="1" x14ac:dyDescent="0.25">
      <c r="A222" s="517" t="s">
        <v>145</v>
      </c>
      <c r="B222" s="518"/>
      <c r="C222" s="93" t="s">
        <v>146</v>
      </c>
      <c r="D222" s="600" t="s">
        <v>147</v>
      </c>
      <c r="E222" s="601"/>
      <c r="F222" s="94"/>
      <c r="G222" s="94"/>
      <c r="H222" s="94"/>
    </row>
    <row r="223" spans="1:8" ht="24.95" customHeight="1" x14ac:dyDescent="0.2">
      <c r="A223" s="318" t="s">
        <v>203</v>
      </c>
      <c r="B223" s="319"/>
      <c r="C223" s="320" t="s">
        <v>204</v>
      </c>
      <c r="D223" s="619">
        <v>2190</v>
      </c>
      <c r="E223" s="321"/>
      <c r="F223" s="94"/>
      <c r="G223" s="94"/>
      <c r="H223" s="94"/>
    </row>
    <row r="224" spans="1:8" ht="24.95" customHeight="1" x14ac:dyDescent="0.2">
      <c r="A224" s="322" t="s">
        <v>205</v>
      </c>
      <c r="B224" s="323"/>
      <c r="C224" s="310"/>
      <c r="D224" s="620">
        <v>1590</v>
      </c>
      <c r="E224" s="311"/>
      <c r="F224" s="94"/>
      <c r="G224" s="94"/>
      <c r="H224" s="94"/>
    </row>
    <row r="225" spans="1:8" ht="24.95" customHeight="1" x14ac:dyDescent="0.2">
      <c r="A225" s="322" t="s">
        <v>206</v>
      </c>
      <c r="B225" s="323"/>
      <c r="C225" s="310"/>
      <c r="D225" s="620">
        <v>1440</v>
      </c>
      <c r="E225" s="311"/>
      <c r="F225" s="94"/>
      <c r="G225" s="94"/>
      <c r="H225" s="94"/>
    </row>
    <row r="226" spans="1:8" s="72" customFormat="1" ht="38.25" customHeight="1" x14ac:dyDescent="0.2">
      <c r="A226" s="322" t="s">
        <v>207</v>
      </c>
      <c r="B226" s="323"/>
      <c r="C226" s="310"/>
      <c r="D226" s="620">
        <v>1290</v>
      </c>
      <c r="E226" s="311"/>
      <c r="F226" s="94"/>
      <c r="G226" s="94"/>
      <c r="H226" s="94"/>
    </row>
    <row r="227" spans="1:8" s="90" customFormat="1" ht="50.1" customHeight="1" x14ac:dyDescent="0.2">
      <c r="A227" s="322" t="s">
        <v>148</v>
      </c>
      <c r="B227" s="323"/>
      <c r="C227" s="96" t="s">
        <v>149</v>
      </c>
      <c r="D227" s="310" t="s">
        <v>150</v>
      </c>
      <c r="E227" s="311"/>
      <c r="F227" s="94"/>
      <c r="G227" s="94"/>
      <c r="H227" s="94"/>
    </row>
    <row r="228" spans="1:8" s="92" customFormat="1" ht="50.1" customHeight="1" x14ac:dyDescent="0.2">
      <c r="A228" s="629" t="s">
        <v>151</v>
      </c>
      <c r="B228" s="630"/>
      <c r="C228" s="161" t="s">
        <v>152</v>
      </c>
      <c r="D228" s="631" t="s">
        <v>153</v>
      </c>
      <c r="E228" s="632"/>
      <c r="F228" s="94"/>
      <c r="G228" s="94"/>
      <c r="H228" s="94"/>
    </row>
    <row r="229" spans="1:8" ht="88.5" customHeight="1" thickBot="1" x14ac:dyDescent="0.25">
      <c r="A229" s="474" t="s">
        <v>154</v>
      </c>
      <c r="B229" s="475"/>
      <c r="C229" s="111" t="s">
        <v>155</v>
      </c>
      <c r="D229" s="476" t="s">
        <v>153</v>
      </c>
      <c r="E229" s="477"/>
      <c r="F229" s="94"/>
      <c r="G229" s="94"/>
      <c r="H229" s="94"/>
    </row>
    <row r="230" spans="1:8" ht="50.1" customHeight="1" thickBot="1" x14ac:dyDescent="0.25">
      <c r="A230" s="474" t="s">
        <v>157</v>
      </c>
      <c r="B230" s="475"/>
      <c r="C230" s="230" t="s">
        <v>158</v>
      </c>
      <c r="D230" s="475" t="s">
        <v>153</v>
      </c>
      <c r="E230" s="686"/>
      <c r="F230" s="91"/>
      <c r="G230" s="91"/>
      <c r="H230" s="91"/>
    </row>
    <row r="231" spans="1:8" ht="50.1" customHeight="1" thickBot="1" x14ac:dyDescent="0.25">
      <c r="A231" s="474" t="s">
        <v>159</v>
      </c>
      <c r="B231" s="475"/>
      <c r="C231" s="111" t="s">
        <v>160</v>
      </c>
      <c r="D231" s="476" t="s">
        <v>153</v>
      </c>
      <c r="E231" s="477"/>
      <c r="F231" s="86"/>
      <c r="G231" s="87"/>
      <c r="H231" s="87"/>
    </row>
    <row r="232" spans="1:8" ht="50.1" customHeight="1" x14ac:dyDescent="0.2">
      <c r="A232" s="307" t="s">
        <v>161</v>
      </c>
      <c r="B232" s="307"/>
      <c r="C232" s="307"/>
      <c r="D232" s="307"/>
      <c r="E232" s="307"/>
      <c r="F232" s="307"/>
      <c r="G232" s="307"/>
      <c r="H232" s="307"/>
    </row>
    <row r="233" spans="1:8" ht="50.1" customHeight="1" x14ac:dyDescent="0.2">
      <c r="A233" s="307" t="s">
        <v>162</v>
      </c>
      <c r="B233" s="307"/>
      <c r="C233" s="307"/>
      <c r="D233" s="307"/>
      <c r="E233" s="307"/>
      <c r="F233" s="307"/>
      <c r="G233" s="307"/>
      <c r="H233" s="307"/>
    </row>
    <row r="234" spans="1:8" ht="99.95" customHeight="1" x14ac:dyDescent="0.2">
      <c r="A23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4" s="472"/>
      <c r="C234" s="472"/>
      <c r="D234" s="472"/>
      <c r="E234" s="472"/>
      <c r="F234" s="472"/>
      <c r="G234" s="472"/>
      <c r="H234" s="472"/>
    </row>
    <row r="235" spans="1:8" ht="75" customHeight="1" x14ac:dyDescent="0.2">
      <c r="A235" s="325" t="s">
        <v>164</v>
      </c>
      <c r="B235" s="325"/>
      <c r="C235" s="325"/>
      <c r="D235" s="325"/>
      <c r="E235" s="325"/>
      <c r="F235" s="325"/>
      <c r="G235" s="325"/>
      <c r="H235" s="325"/>
    </row>
    <row r="236" spans="1:8" ht="134.25" customHeight="1" x14ac:dyDescent="0.2">
      <c r="A236" s="307" t="s">
        <v>165</v>
      </c>
      <c r="B236" s="307"/>
      <c r="C236" s="307"/>
      <c r="D236" s="307"/>
      <c r="E236" s="307"/>
      <c r="F236" s="307"/>
      <c r="G236" s="307"/>
      <c r="H236" s="307"/>
    </row>
    <row r="237" spans="1:8" s="72" customFormat="1" ht="125.25" customHeight="1" x14ac:dyDescent="0.2">
      <c r="A237" s="618" t="s">
        <v>281</v>
      </c>
      <c r="B237" s="618"/>
      <c r="C237" s="618"/>
      <c r="D237" s="618"/>
      <c r="E237" s="618"/>
      <c r="F237" s="618"/>
      <c r="G237" s="618"/>
      <c r="H237" s="618"/>
    </row>
    <row r="238" spans="1:8" ht="25.5" x14ac:dyDescent="0.35">
      <c r="A238" s="616" t="s">
        <v>282</v>
      </c>
      <c r="B238" s="617"/>
      <c r="C238" s="158" t="s">
        <v>283</v>
      </c>
    </row>
    <row r="239" spans="1:8" ht="25.5" x14ac:dyDescent="0.35">
      <c r="A239" s="614" t="s">
        <v>284</v>
      </c>
      <c r="B239" s="615"/>
      <c r="C239" s="159">
        <v>1</v>
      </c>
    </row>
    <row r="240" spans="1:8" ht="25.5" x14ac:dyDescent="0.35">
      <c r="A240" s="614">
        <v>2</v>
      </c>
      <c r="B240" s="615"/>
      <c r="C240" s="159">
        <v>1.1000000000000001</v>
      </c>
    </row>
    <row r="241" spans="1:8" ht="25.5" x14ac:dyDescent="0.35">
      <c r="A241" s="614">
        <v>3</v>
      </c>
      <c r="B241" s="615"/>
      <c r="C241" s="159">
        <v>1.2</v>
      </c>
    </row>
    <row r="242" spans="1:8" ht="25.5" x14ac:dyDescent="0.35">
      <c r="A242" s="614" t="s">
        <v>285</v>
      </c>
      <c r="B242" s="615"/>
      <c r="C242" s="159">
        <v>1.25</v>
      </c>
    </row>
    <row r="243" spans="1:8" ht="25.5" x14ac:dyDescent="0.35">
      <c r="A243" s="614" t="s">
        <v>286</v>
      </c>
      <c r="B243" s="615"/>
      <c r="C243" s="159">
        <v>1.3</v>
      </c>
    </row>
    <row r="244" spans="1:8" ht="25.5" x14ac:dyDescent="0.35">
      <c r="A244" s="614" t="s">
        <v>287</v>
      </c>
      <c r="B244" s="615"/>
      <c r="C244" s="159">
        <v>1.35</v>
      </c>
    </row>
    <row r="245" spans="1:8" ht="25.5" x14ac:dyDescent="0.35">
      <c r="A245" s="614" t="s">
        <v>288</v>
      </c>
      <c r="B245" s="615"/>
      <c r="C245" s="159">
        <v>1.4</v>
      </c>
    </row>
    <row r="246" spans="1:8" ht="25.5" x14ac:dyDescent="0.35">
      <c r="A246" s="614" t="s">
        <v>289</v>
      </c>
      <c r="B246" s="615"/>
      <c r="C246" s="159">
        <v>1.45</v>
      </c>
    </row>
    <row r="247" spans="1:8" ht="25.5" x14ac:dyDescent="0.35">
      <c r="A247" s="614" t="s">
        <v>290</v>
      </c>
      <c r="B247" s="615"/>
      <c r="C247" s="159">
        <v>1.5</v>
      </c>
    </row>
    <row r="248" spans="1:8" ht="25.5" x14ac:dyDescent="0.35">
      <c r="A248" s="614" t="s">
        <v>291</v>
      </c>
      <c r="B248" s="615"/>
      <c r="C248" s="159">
        <v>2</v>
      </c>
    </row>
    <row r="249" spans="1:8" ht="23.25" x14ac:dyDescent="0.2">
      <c r="A249" s="307" t="s">
        <v>292</v>
      </c>
      <c r="B249" s="307"/>
      <c r="C249" s="307"/>
      <c r="D249" s="307"/>
      <c r="E249" s="307"/>
      <c r="F249" s="307"/>
      <c r="G249" s="307"/>
      <c r="H249" s="307"/>
    </row>
    <row r="252" spans="1:8" s="97" customFormat="1" ht="114.75" customHeight="1" x14ac:dyDescent="0.2">
      <c r="A252" s="325" t="s">
        <v>479</v>
      </c>
      <c r="B252" s="325"/>
      <c r="C252" s="325"/>
      <c r="D252" s="325"/>
      <c r="E252" s="325"/>
      <c r="F252" s="325"/>
      <c r="G252" s="325"/>
      <c r="H252" s="325"/>
    </row>
    <row r="258" spans="1:8" s="97" customFormat="1" ht="114.75" customHeight="1" x14ac:dyDescent="0.2">
      <c r="A258" s="71"/>
      <c r="B258" s="72"/>
      <c r="C258" s="73"/>
      <c r="D258" s="72"/>
      <c r="E258" s="72"/>
      <c r="F258" s="72"/>
      <c r="G258" s="72"/>
      <c r="H258" s="74"/>
    </row>
  </sheetData>
  <sheetProtection selectLockedCells="1" selectUnlockedCells="1"/>
  <mergeCells count="408">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6"/>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D87:H87"/>
    <mergeCell ref="A89:A92"/>
    <mergeCell ref="B89:B90"/>
    <mergeCell ref="C89:C90"/>
    <mergeCell ref="D89:D92"/>
    <mergeCell ref="E89:E92"/>
    <mergeCell ref="F89:F92"/>
    <mergeCell ref="G89:G92"/>
    <mergeCell ref="H89:H92"/>
    <mergeCell ref="D99:H99"/>
    <mergeCell ref="A100:A102"/>
    <mergeCell ref="B100:B101"/>
    <mergeCell ref="C100:C101"/>
    <mergeCell ref="D100:H102"/>
    <mergeCell ref="D103:H103"/>
    <mergeCell ref="D93:H93"/>
    <mergeCell ref="A94:A98"/>
    <mergeCell ref="B94:B95"/>
    <mergeCell ref="C94:C95"/>
    <mergeCell ref="D94:D98"/>
    <mergeCell ref="E94:E98"/>
    <mergeCell ref="F94:F98"/>
    <mergeCell ref="G94:G98"/>
    <mergeCell ref="H94:H98"/>
    <mergeCell ref="A104:C104"/>
    <mergeCell ref="D104:H104"/>
    <mergeCell ref="A105:B105"/>
    <mergeCell ref="C105:C125"/>
    <mergeCell ref="D105:H105"/>
    <mergeCell ref="A106:B106"/>
    <mergeCell ref="D106:H106"/>
    <mergeCell ref="A107:B107"/>
    <mergeCell ref="D107:H107"/>
    <mergeCell ref="A108:B108"/>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38:B138"/>
    <mergeCell ref="D138:H138"/>
    <mergeCell ref="A139:B139"/>
    <mergeCell ref="D139:H139"/>
    <mergeCell ref="A140:B140"/>
    <mergeCell ref="C140:C157"/>
    <mergeCell ref="D140:H140"/>
    <mergeCell ref="A141:B141"/>
    <mergeCell ref="D141:H141"/>
    <mergeCell ref="A142:B142"/>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D182:H182"/>
    <mergeCell ref="A183:B183"/>
    <mergeCell ref="D183:H183"/>
    <mergeCell ref="A184:B184"/>
    <mergeCell ref="D184:H184"/>
    <mergeCell ref="A185:B185"/>
    <mergeCell ref="D185:H185"/>
    <mergeCell ref="A179:B179"/>
    <mergeCell ref="D179:H179"/>
    <mergeCell ref="A180:B180"/>
    <mergeCell ref="D180:H180"/>
    <mergeCell ref="A181:B181"/>
    <mergeCell ref="D181:H181"/>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C204:D204"/>
    <mergeCell ref="C205:D205"/>
    <mergeCell ref="C206:D206"/>
    <mergeCell ref="C207:D207"/>
    <mergeCell ref="A208:C208"/>
    <mergeCell ref="G208:H208"/>
    <mergeCell ref="A200:B200"/>
    <mergeCell ref="D200:H200"/>
    <mergeCell ref="A201:B201"/>
    <mergeCell ref="D201:H201"/>
    <mergeCell ref="A202:B202"/>
    <mergeCell ref="D202:H202"/>
    <mergeCell ref="A216:H216"/>
    <mergeCell ref="A217:H217"/>
    <mergeCell ref="A218:H218"/>
    <mergeCell ref="A219:H219"/>
    <mergeCell ref="A220:E220"/>
    <mergeCell ref="A221:E221"/>
    <mergeCell ref="A209:C209"/>
    <mergeCell ref="A210:C210"/>
    <mergeCell ref="A211:C211"/>
    <mergeCell ref="A212:C212"/>
    <mergeCell ref="A213:C213"/>
    <mergeCell ref="A214:C214"/>
    <mergeCell ref="D226:E226"/>
    <mergeCell ref="A227:B227"/>
    <mergeCell ref="D227:E227"/>
    <mergeCell ref="A228:B228"/>
    <mergeCell ref="D228:E228"/>
    <mergeCell ref="A229:B229"/>
    <mergeCell ref="D229:E229"/>
    <mergeCell ref="A222:B222"/>
    <mergeCell ref="D222:E222"/>
    <mergeCell ref="A223:B223"/>
    <mergeCell ref="C223:C226"/>
    <mergeCell ref="D223:E223"/>
    <mergeCell ref="A224:B224"/>
    <mergeCell ref="D224:E224"/>
    <mergeCell ref="A225:B225"/>
    <mergeCell ref="D225:E225"/>
    <mergeCell ref="A226:B226"/>
    <mergeCell ref="A234:H234"/>
    <mergeCell ref="A235:H235"/>
    <mergeCell ref="A236:H236"/>
    <mergeCell ref="A237:H237"/>
    <mergeCell ref="A238:B238"/>
    <mergeCell ref="A239:B239"/>
    <mergeCell ref="A230:B230"/>
    <mergeCell ref="D230:E230"/>
    <mergeCell ref="A231:B231"/>
    <mergeCell ref="D231:E231"/>
    <mergeCell ref="A232:H232"/>
    <mergeCell ref="A233:H233"/>
    <mergeCell ref="A246:B246"/>
    <mergeCell ref="A247:B247"/>
    <mergeCell ref="A248:B248"/>
    <mergeCell ref="A249:H249"/>
    <mergeCell ref="A252:E252"/>
    <mergeCell ref="F252:H252"/>
    <mergeCell ref="A240:B240"/>
    <mergeCell ref="A241:B241"/>
    <mergeCell ref="A242:B242"/>
    <mergeCell ref="A243:B243"/>
    <mergeCell ref="A244:B244"/>
    <mergeCell ref="A245:B24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94"/>
  <sheetViews>
    <sheetView view="pageBreakPreview" zoomScale="40" zoomScaleNormal="60" zoomScaleSheetLayoutView="40" workbookViewId="0">
      <pane ySplit="4" topLeftCell="A236" activePane="bottomLeft" state="frozen"/>
      <selection activeCell="D139" sqref="D139:H139"/>
      <selection pane="bottomLeft" activeCell="N241" sqref="N241"/>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227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s="16" customFormat="1" ht="24.95" customHeight="1" thickBot="1" x14ac:dyDescent="0.25">
      <c r="A6" s="28"/>
      <c r="B6" s="151"/>
      <c r="C6" s="30"/>
      <c r="D6" s="498" t="s">
        <v>228</v>
      </c>
      <c r="E6" s="498"/>
      <c r="F6" s="498"/>
      <c r="G6" s="498"/>
      <c r="H6" s="624"/>
    </row>
    <row r="7" spans="1:8" ht="42.75" customHeight="1" thickBot="1" x14ac:dyDescent="0.25">
      <c r="A7" s="569"/>
      <c r="B7" s="570"/>
      <c r="C7" s="593"/>
      <c r="D7" s="120" t="s">
        <v>168</v>
      </c>
      <c r="E7" s="99" t="s">
        <v>169</v>
      </c>
      <c r="F7" s="120" t="s">
        <v>170</v>
      </c>
      <c r="G7" s="99" t="s">
        <v>171</v>
      </c>
      <c r="H7" s="12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60">
        <f>F8*1.2</f>
        <v>14400</v>
      </c>
      <c r="E8" s="361">
        <f>F8*1.1</f>
        <v>13200.000000000002</v>
      </c>
      <c r="F8" s="361">
        <v>12000</v>
      </c>
      <c r="G8" s="361">
        <f>F8*0.75</f>
        <v>9000</v>
      </c>
      <c r="H8" s="362">
        <f>F8*0.5</f>
        <v>6000</v>
      </c>
    </row>
    <row r="9" spans="1:8" s="16" customFormat="1" ht="132" customHeight="1" x14ac:dyDescent="0.2">
      <c r="A9" s="441"/>
      <c r="B9" s="435"/>
      <c r="C9" s="435"/>
      <c r="D9" s="337"/>
      <c r="E9" s="338"/>
      <c r="F9" s="338"/>
      <c r="G9" s="338"/>
      <c r="H9" s="339"/>
    </row>
    <row r="10" spans="1:8" s="16" customFormat="1" ht="131.2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436">
        <f>F13*1.2</f>
        <v>16200</v>
      </c>
      <c r="E13" s="361">
        <f>F13*1.1</f>
        <v>14850.000000000002</v>
      </c>
      <c r="F13" s="361">
        <v>13500</v>
      </c>
      <c r="G13" s="361">
        <f>F13*0.75</f>
        <v>10125</v>
      </c>
      <c r="H13" s="362">
        <f>F13*0.5</f>
        <v>6750</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3090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"2ГИС.БАРНАУЛ"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506">
        <v>480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60">
        <f>F28*1.2</f>
        <v>20664</v>
      </c>
      <c r="E28" s="361">
        <f>F28*1.1</f>
        <v>18942</v>
      </c>
      <c r="F28" s="361">
        <v>17220</v>
      </c>
      <c r="G28" s="361">
        <f>F28*0.75</f>
        <v>12915</v>
      </c>
      <c r="H28" s="362">
        <f>F28*0.5</f>
        <v>8610</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436">
        <f>F33*1.2</f>
        <v>23184</v>
      </c>
      <c r="E33" s="361">
        <f>F33*1.1</f>
        <v>21252</v>
      </c>
      <c r="F33" s="361">
        <v>19320</v>
      </c>
      <c r="G33" s="361">
        <f>F33*0.75</f>
        <v>14490</v>
      </c>
      <c r="H33" s="362">
        <f>F33*0.5</f>
        <v>9660</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4440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"2ГИС.БАРНАУЛ"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458">
        <v>324</v>
      </c>
      <c r="E44" s="424"/>
      <c r="F44" s="424"/>
      <c r="G44" s="424"/>
      <c r="H44" s="425"/>
    </row>
    <row r="45" spans="1:8" s="16" customFormat="1" ht="69.75" customHeight="1" x14ac:dyDescent="0.2">
      <c r="A45" s="418"/>
      <c r="B45" s="455"/>
      <c r="C45" s="457"/>
      <c r="D45" s="459"/>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459"/>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460"/>
      <c r="E47" s="428"/>
      <c r="F47" s="428"/>
      <c r="G47" s="428"/>
      <c r="H47" s="429"/>
    </row>
    <row r="48" spans="1:8" s="16" customFormat="1" ht="24.95" customHeight="1" thickBot="1" x14ac:dyDescent="0.25">
      <c r="A48" s="40"/>
      <c r="B48" s="41"/>
      <c r="C48" s="42"/>
      <c r="D48" s="498" t="s">
        <v>228</v>
      </c>
      <c r="E48" s="498"/>
      <c r="F48" s="498"/>
      <c r="G48" s="498"/>
      <c r="H48" s="624"/>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60">
        <f>F49*1.2</f>
        <v>17280</v>
      </c>
      <c r="E49" s="361">
        <f>F49*1.1</f>
        <v>15840.000000000002</v>
      </c>
      <c r="F49" s="361">
        <v>14400</v>
      </c>
      <c r="G49" s="361">
        <f>F49*0.75</f>
        <v>10800</v>
      </c>
      <c r="H49" s="362">
        <f>F49*0.5</f>
        <v>7200</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353"/>
      <c r="E53" s="354"/>
      <c r="F53" s="354"/>
      <c r="G53" s="354"/>
      <c r="H53" s="355"/>
    </row>
    <row r="54" spans="1:8" s="16" customFormat="1" ht="24.95" customHeight="1" thickBot="1" x14ac:dyDescent="0.25">
      <c r="A54" s="28"/>
      <c r="B54" s="29"/>
      <c r="C54" s="30"/>
      <c r="D54" s="498" t="s">
        <v>228</v>
      </c>
      <c r="E54" s="498"/>
      <c r="F54" s="498"/>
      <c r="G54" s="498"/>
      <c r="H54" s="624"/>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436">
        <f>F55*1.2</f>
        <v>19440</v>
      </c>
      <c r="E55" s="361">
        <f>F55*1.1</f>
        <v>17820</v>
      </c>
      <c r="F55" s="361">
        <v>16200</v>
      </c>
      <c r="G55" s="361">
        <f>F55*0.75</f>
        <v>12150</v>
      </c>
      <c r="H55" s="362">
        <f>F55*0.5</f>
        <v>8100</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461"/>
      <c r="E59" s="354"/>
      <c r="F59" s="354"/>
      <c r="G59" s="354"/>
      <c r="H59" s="355"/>
    </row>
    <row r="60" spans="1:8" s="16" customFormat="1" ht="24.95" customHeight="1" thickBot="1" x14ac:dyDescent="0.25">
      <c r="A60" s="40"/>
      <c r="B60" s="41"/>
      <c r="C60" s="42"/>
      <c r="D60" s="498" t="s">
        <v>228</v>
      </c>
      <c r="E60" s="498"/>
      <c r="F60" s="498"/>
      <c r="G60" s="498"/>
      <c r="H60" s="624"/>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506">
        <v>375</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510"/>
      <c r="E63" s="511"/>
      <c r="F63" s="511"/>
      <c r="G63" s="511"/>
      <c r="H63" s="512"/>
    </row>
    <row r="64" spans="1:8" ht="21.75" thickBot="1" x14ac:dyDescent="0.25">
      <c r="A64" s="40"/>
      <c r="B64" s="59"/>
      <c r="C64" s="60"/>
      <c r="D64" s="498" t="s">
        <v>228</v>
      </c>
      <c r="E64" s="498"/>
      <c r="F64" s="498"/>
      <c r="G64" s="498"/>
      <c r="H64" s="624"/>
    </row>
    <row r="65" spans="1:8" ht="50.1" customHeight="1" thickBot="1" x14ac:dyDescent="0.25">
      <c r="A65" s="386" t="s">
        <v>38</v>
      </c>
      <c r="B65" s="387"/>
      <c r="C65" s="387"/>
      <c r="D65" s="398" t="str">
        <f>"от "&amp;MIN(D66:D85)&amp;" до "&amp;MAX(D66:D85)</f>
        <v>от 3000 до 114000</v>
      </c>
      <c r="E65" s="399"/>
      <c r="F65" s="399"/>
      <c r="G65" s="399"/>
      <c r="H65" s="400"/>
    </row>
    <row r="66" spans="1:8" ht="37.5" customHeight="1" outlineLevel="1" x14ac:dyDescent="0.2">
      <c r="A66" s="408" t="s">
        <v>39</v>
      </c>
      <c r="B66" s="577"/>
      <c r="C66" s="43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580">
        <v>3000</v>
      </c>
      <c r="E66" s="412"/>
      <c r="F66" s="412"/>
      <c r="G66" s="412"/>
      <c r="H66" s="413"/>
    </row>
    <row r="67" spans="1:8" ht="37.5" customHeight="1" outlineLevel="1" x14ac:dyDescent="0.2">
      <c r="A67" s="396" t="s">
        <v>40</v>
      </c>
      <c r="B67" s="565"/>
      <c r="C67" s="578"/>
      <c r="D67" s="340">
        <v>6000</v>
      </c>
      <c r="E67" s="338"/>
      <c r="F67" s="338"/>
      <c r="G67" s="338"/>
      <c r="H67" s="339"/>
    </row>
    <row r="68" spans="1:8" ht="37.5" customHeight="1" outlineLevel="1" x14ac:dyDescent="0.2">
      <c r="A68" s="396" t="s">
        <v>41</v>
      </c>
      <c r="B68" s="565"/>
      <c r="C68" s="578"/>
      <c r="D68" s="340">
        <v>12000</v>
      </c>
      <c r="E68" s="338"/>
      <c r="F68" s="338"/>
      <c r="G68" s="338"/>
      <c r="H68" s="339"/>
    </row>
    <row r="69" spans="1:8" ht="37.5" customHeight="1" outlineLevel="1" x14ac:dyDescent="0.2">
      <c r="A69" s="396" t="s">
        <v>42</v>
      </c>
      <c r="B69" s="565"/>
      <c r="C69" s="578"/>
      <c r="D69" s="340">
        <v>18000</v>
      </c>
      <c r="E69" s="338"/>
      <c r="F69" s="338"/>
      <c r="G69" s="338"/>
      <c r="H69" s="339"/>
    </row>
    <row r="70" spans="1:8" ht="37.5" customHeight="1" outlineLevel="1" x14ac:dyDescent="0.2">
      <c r="A70" s="396" t="s">
        <v>43</v>
      </c>
      <c r="B70" s="565"/>
      <c r="C70" s="578"/>
      <c r="D70" s="340">
        <v>24000</v>
      </c>
      <c r="E70" s="338"/>
      <c r="F70" s="338"/>
      <c r="G70" s="338"/>
      <c r="H70" s="339"/>
    </row>
    <row r="71" spans="1:8" ht="37.5" customHeight="1" outlineLevel="1" x14ac:dyDescent="0.2">
      <c r="A71" s="396" t="s">
        <v>44</v>
      </c>
      <c r="B71" s="565"/>
      <c r="C71" s="578"/>
      <c r="D71" s="340">
        <v>30000</v>
      </c>
      <c r="E71" s="338"/>
      <c r="F71" s="338"/>
      <c r="G71" s="338"/>
      <c r="H71" s="339"/>
    </row>
    <row r="72" spans="1:8" ht="37.5" customHeight="1" outlineLevel="1" x14ac:dyDescent="0.2">
      <c r="A72" s="396" t="s">
        <v>45</v>
      </c>
      <c r="B72" s="565"/>
      <c r="C72" s="578"/>
      <c r="D72" s="340">
        <v>36000</v>
      </c>
      <c r="E72" s="338"/>
      <c r="F72" s="338"/>
      <c r="G72" s="338"/>
      <c r="H72" s="339"/>
    </row>
    <row r="73" spans="1:8" ht="37.5" customHeight="1" outlineLevel="1" x14ac:dyDescent="0.2">
      <c r="A73" s="396" t="s">
        <v>46</v>
      </c>
      <c r="B73" s="565"/>
      <c r="C73" s="578"/>
      <c r="D73" s="340">
        <v>42000</v>
      </c>
      <c r="E73" s="338"/>
      <c r="F73" s="338"/>
      <c r="G73" s="338"/>
      <c r="H73" s="339"/>
    </row>
    <row r="74" spans="1:8" ht="37.5" customHeight="1" outlineLevel="1" x14ac:dyDescent="0.2">
      <c r="A74" s="396" t="s">
        <v>47</v>
      </c>
      <c r="B74" s="565"/>
      <c r="C74" s="578"/>
      <c r="D74" s="340">
        <v>48000</v>
      </c>
      <c r="E74" s="338"/>
      <c r="F74" s="338"/>
      <c r="G74" s="338"/>
      <c r="H74" s="339"/>
    </row>
    <row r="75" spans="1:8" ht="37.5" customHeight="1" outlineLevel="1" x14ac:dyDescent="0.2">
      <c r="A75" s="396" t="s">
        <v>48</v>
      </c>
      <c r="B75" s="565"/>
      <c r="C75" s="578"/>
      <c r="D75" s="340">
        <v>54000</v>
      </c>
      <c r="E75" s="338"/>
      <c r="F75" s="338"/>
      <c r="G75" s="338"/>
      <c r="H75" s="339"/>
    </row>
    <row r="76" spans="1:8" ht="37.5" customHeight="1" outlineLevel="1" x14ac:dyDescent="0.2">
      <c r="A76" s="396" t="s">
        <v>49</v>
      </c>
      <c r="B76" s="565"/>
      <c r="C76" s="578"/>
      <c r="D76" s="340">
        <v>60000</v>
      </c>
      <c r="E76" s="338"/>
      <c r="F76" s="338"/>
      <c r="G76" s="338"/>
      <c r="H76" s="339"/>
    </row>
    <row r="77" spans="1:8" ht="37.5" customHeight="1" outlineLevel="1" x14ac:dyDescent="0.2">
      <c r="A77" s="396" t="s">
        <v>50</v>
      </c>
      <c r="B77" s="565"/>
      <c r="C77" s="578"/>
      <c r="D77" s="340">
        <v>66000</v>
      </c>
      <c r="E77" s="338"/>
      <c r="F77" s="338"/>
      <c r="G77" s="338"/>
      <c r="H77" s="339"/>
    </row>
    <row r="78" spans="1:8" ht="37.5" customHeight="1" outlineLevel="1" x14ac:dyDescent="0.2">
      <c r="A78" s="396" t="s">
        <v>51</v>
      </c>
      <c r="B78" s="565"/>
      <c r="C78" s="578"/>
      <c r="D78" s="340">
        <v>72000</v>
      </c>
      <c r="E78" s="338"/>
      <c r="F78" s="338"/>
      <c r="G78" s="338"/>
      <c r="H78" s="339"/>
    </row>
    <row r="79" spans="1:8" ht="37.5" customHeight="1" outlineLevel="1" x14ac:dyDescent="0.2">
      <c r="A79" s="396" t="s">
        <v>52</v>
      </c>
      <c r="B79" s="565"/>
      <c r="C79" s="578"/>
      <c r="D79" s="340">
        <v>78000</v>
      </c>
      <c r="E79" s="338"/>
      <c r="F79" s="338"/>
      <c r="G79" s="338"/>
      <c r="H79" s="339"/>
    </row>
    <row r="80" spans="1:8" ht="37.5" customHeight="1" outlineLevel="1" x14ac:dyDescent="0.2">
      <c r="A80" s="396" t="s">
        <v>53</v>
      </c>
      <c r="B80" s="565"/>
      <c r="C80" s="578"/>
      <c r="D80" s="340">
        <v>84000</v>
      </c>
      <c r="E80" s="338"/>
      <c r="F80" s="338"/>
      <c r="G80" s="338"/>
      <c r="H80" s="339"/>
    </row>
    <row r="81" spans="1:8" ht="37.5" customHeight="1" outlineLevel="1" x14ac:dyDescent="0.2">
      <c r="A81" s="396" t="s">
        <v>54</v>
      </c>
      <c r="B81" s="565"/>
      <c r="C81" s="578"/>
      <c r="D81" s="340">
        <v>90000</v>
      </c>
      <c r="E81" s="338"/>
      <c r="F81" s="338"/>
      <c r="G81" s="338"/>
      <c r="H81" s="339"/>
    </row>
    <row r="82" spans="1:8" ht="37.5" customHeight="1" outlineLevel="1" x14ac:dyDescent="0.2">
      <c r="A82" s="396" t="s">
        <v>55</v>
      </c>
      <c r="B82" s="565"/>
      <c r="C82" s="578"/>
      <c r="D82" s="340">
        <v>96000</v>
      </c>
      <c r="E82" s="338"/>
      <c r="F82" s="338"/>
      <c r="G82" s="338"/>
      <c r="H82" s="339"/>
    </row>
    <row r="83" spans="1:8" ht="37.5" customHeight="1" outlineLevel="1" x14ac:dyDescent="0.2">
      <c r="A83" s="396" t="s">
        <v>56</v>
      </c>
      <c r="B83" s="565"/>
      <c r="C83" s="578"/>
      <c r="D83" s="340">
        <v>102000</v>
      </c>
      <c r="E83" s="338"/>
      <c r="F83" s="338"/>
      <c r="G83" s="338"/>
      <c r="H83" s="339"/>
    </row>
    <row r="84" spans="1:8" ht="37.5" customHeight="1" outlineLevel="1" x14ac:dyDescent="0.2">
      <c r="A84" s="396" t="s">
        <v>57</v>
      </c>
      <c r="B84" s="565"/>
      <c r="C84" s="578"/>
      <c r="D84" s="340">
        <v>108000</v>
      </c>
      <c r="E84" s="338"/>
      <c r="F84" s="338"/>
      <c r="G84" s="338"/>
      <c r="H84" s="339"/>
    </row>
    <row r="85" spans="1:8" ht="37.5" customHeight="1" outlineLevel="1" x14ac:dyDescent="0.2">
      <c r="A85" s="396" t="s">
        <v>58</v>
      </c>
      <c r="B85" s="565"/>
      <c r="C85" s="578"/>
      <c r="D85" s="340">
        <v>114000</v>
      </c>
      <c r="E85" s="338"/>
      <c r="F85" s="338"/>
      <c r="G85" s="338"/>
      <c r="H85" s="339"/>
    </row>
    <row r="86" spans="1:8" ht="37.5" customHeight="1" outlineLevel="1" x14ac:dyDescent="0.2">
      <c r="A86" s="396" t="s">
        <v>178</v>
      </c>
      <c r="B86" s="565"/>
      <c r="C86" s="578"/>
      <c r="D86" s="340">
        <v>120000</v>
      </c>
      <c r="E86" s="338"/>
      <c r="F86" s="338"/>
      <c r="G86" s="338"/>
      <c r="H86" s="339"/>
    </row>
    <row r="87" spans="1:8" ht="37.5" customHeight="1" outlineLevel="1" x14ac:dyDescent="0.2">
      <c r="A87" s="396" t="s">
        <v>179</v>
      </c>
      <c r="B87" s="565"/>
      <c r="C87" s="578"/>
      <c r="D87" s="340">
        <v>126000</v>
      </c>
      <c r="E87" s="338"/>
      <c r="F87" s="338"/>
      <c r="G87" s="338"/>
      <c r="H87" s="339"/>
    </row>
    <row r="88" spans="1:8" ht="37.5" customHeight="1" outlineLevel="1" x14ac:dyDescent="0.2">
      <c r="A88" s="396" t="s">
        <v>180</v>
      </c>
      <c r="B88" s="565"/>
      <c r="C88" s="578"/>
      <c r="D88" s="340">
        <v>132000</v>
      </c>
      <c r="E88" s="338"/>
      <c r="F88" s="338"/>
      <c r="G88" s="338"/>
      <c r="H88" s="339"/>
    </row>
    <row r="89" spans="1:8" ht="37.5" customHeight="1" outlineLevel="1" x14ac:dyDescent="0.2">
      <c r="A89" s="396" t="s">
        <v>181</v>
      </c>
      <c r="B89" s="565"/>
      <c r="C89" s="578"/>
      <c r="D89" s="340">
        <v>138000</v>
      </c>
      <c r="E89" s="338"/>
      <c r="F89" s="338"/>
      <c r="G89" s="338"/>
      <c r="H89" s="339"/>
    </row>
    <row r="90" spans="1:8" ht="37.5" customHeight="1" outlineLevel="1" x14ac:dyDescent="0.2">
      <c r="A90" s="396" t="s">
        <v>182</v>
      </c>
      <c r="B90" s="565"/>
      <c r="C90" s="578"/>
      <c r="D90" s="340">
        <v>144000</v>
      </c>
      <c r="E90" s="338"/>
      <c r="F90" s="338"/>
      <c r="G90" s="338"/>
      <c r="H90" s="339"/>
    </row>
    <row r="91" spans="1:8" ht="37.5" customHeight="1" outlineLevel="1" x14ac:dyDescent="0.2">
      <c r="A91" s="396" t="s">
        <v>183</v>
      </c>
      <c r="B91" s="397"/>
      <c r="C91" s="578"/>
      <c r="D91" s="340">
        <v>150000</v>
      </c>
      <c r="E91" s="338"/>
      <c r="F91" s="338"/>
      <c r="G91" s="338"/>
      <c r="H91" s="339"/>
    </row>
    <row r="92" spans="1:8" ht="37.5" customHeight="1" outlineLevel="1" x14ac:dyDescent="0.2">
      <c r="A92" s="396" t="s">
        <v>184</v>
      </c>
      <c r="B92" s="397"/>
      <c r="C92" s="578"/>
      <c r="D92" s="340">
        <v>156000</v>
      </c>
      <c r="E92" s="338"/>
      <c r="F92" s="338"/>
      <c r="G92" s="338"/>
      <c r="H92" s="339"/>
    </row>
    <row r="93" spans="1:8" ht="37.5" customHeight="1" outlineLevel="1" x14ac:dyDescent="0.2">
      <c r="A93" s="396" t="s">
        <v>185</v>
      </c>
      <c r="B93" s="397"/>
      <c r="C93" s="578"/>
      <c r="D93" s="340">
        <v>162000</v>
      </c>
      <c r="E93" s="338"/>
      <c r="F93" s="338"/>
      <c r="G93" s="338"/>
      <c r="H93" s="339"/>
    </row>
    <row r="94" spans="1:8" ht="37.5" customHeight="1" outlineLevel="1" x14ac:dyDescent="0.2">
      <c r="A94" s="396" t="s">
        <v>186</v>
      </c>
      <c r="B94" s="397"/>
      <c r="C94" s="578"/>
      <c r="D94" s="340">
        <v>168000</v>
      </c>
      <c r="E94" s="338"/>
      <c r="F94" s="338"/>
      <c r="G94" s="338"/>
      <c r="H94" s="339"/>
    </row>
    <row r="95" spans="1:8" ht="37.5" customHeight="1" outlineLevel="1" x14ac:dyDescent="0.2">
      <c r="A95" s="396" t="s">
        <v>187</v>
      </c>
      <c r="B95" s="397"/>
      <c r="C95" s="578"/>
      <c r="D95" s="340">
        <v>174000</v>
      </c>
      <c r="E95" s="338"/>
      <c r="F95" s="338"/>
      <c r="G95" s="338"/>
      <c r="H95" s="339"/>
    </row>
    <row r="96" spans="1:8" ht="37.5" customHeight="1" outlineLevel="1" x14ac:dyDescent="0.2">
      <c r="A96" s="396" t="s">
        <v>188</v>
      </c>
      <c r="B96" s="397"/>
      <c r="C96" s="578"/>
      <c r="D96" s="340">
        <v>180000</v>
      </c>
      <c r="E96" s="338"/>
      <c r="F96" s="338"/>
      <c r="G96" s="338"/>
      <c r="H96" s="339"/>
    </row>
    <row r="97" spans="1:8" ht="37.5" customHeight="1" outlineLevel="1" x14ac:dyDescent="0.2">
      <c r="A97" s="396" t="s">
        <v>189</v>
      </c>
      <c r="B97" s="397"/>
      <c r="C97" s="578"/>
      <c r="D97" s="340">
        <v>186000</v>
      </c>
      <c r="E97" s="338"/>
      <c r="F97" s="338"/>
      <c r="G97" s="338"/>
      <c r="H97" s="339"/>
    </row>
    <row r="98" spans="1:8" ht="37.5" customHeight="1" outlineLevel="1" x14ac:dyDescent="0.2">
      <c r="A98" s="396" t="s">
        <v>190</v>
      </c>
      <c r="B98" s="397"/>
      <c r="C98" s="578"/>
      <c r="D98" s="340">
        <v>192000</v>
      </c>
      <c r="E98" s="338"/>
      <c r="F98" s="338"/>
      <c r="G98" s="338"/>
      <c r="H98" s="339"/>
    </row>
    <row r="99" spans="1:8" ht="37.5" customHeight="1" outlineLevel="1" x14ac:dyDescent="0.2">
      <c r="A99" s="396" t="s">
        <v>191</v>
      </c>
      <c r="B99" s="397"/>
      <c r="C99" s="578"/>
      <c r="D99" s="340">
        <v>198000</v>
      </c>
      <c r="E99" s="338"/>
      <c r="F99" s="338"/>
      <c r="G99" s="338"/>
      <c r="H99" s="339"/>
    </row>
    <row r="100" spans="1:8" ht="37.5" customHeight="1" outlineLevel="1" x14ac:dyDescent="0.2">
      <c r="A100" s="396" t="s">
        <v>192</v>
      </c>
      <c r="B100" s="397"/>
      <c r="C100" s="578"/>
      <c r="D100" s="340">
        <v>204000</v>
      </c>
      <c r="E100" s="338"/>
      <c r="F100" s="338"/>
      <c r="G100" s="338"/>
      <c r="H100" s="339"/>
    </row>
    <row r="101" spans="1:8" ht="37.5" customHeight="1" outlineLevel="1" x14ac:dyDescent="0.2">
      <c r="A101" s="396" t="s">
        <v>229</v>
      </c>
      <c r="B101" s="397"/>
      <c r="C101" s="578"/>
      <c r="D101" s="340">
        <v>210000</v>
      </c>
      <c r="E101" s="338"/>
      <c r="F101" s="338"/>
      <c r="G101" s="338"/>
      <c r="H101" s="339"/>
    </row>
    <row r="102" spans="1:8" ht="37.5" customHeight="1" outlineLevel="1" x14ac:dyDescent="0.2">
      <c r="A102" s="396" t="s">
        <v>230</v>
      </c>
      <c r="B102" s="397"/>
      <c r="C102" s="578"/>
      <c r="D102" s="340">
        <v>216000</v>
      </c>
      <c r="E102" s="338"/>
      <c r="F102" s="338"/>
      <c r="G102" s="338"/>
      <c r="H102" s="339"/>
    </row>
    <row r="103" spans="1:8" ht="37.5" customHeight="1" outlineLevel="1" x14ac:dyDescent="0.2">
      <c r="A103" s="396" t="s">
        <v>231</v>
      </c>
      <c r="B103" s="397"/>
      <c r="C103" s="578"/>
      <c r="D103" s="340">
        <v>222000</v>
      </c>
      <c r="E103" s="338"/>
      <c r="F103" s="338"/>
      <c r="G103" s="338"/>
      <c r="H103" s="339"/>
    </row>
    <row r="104" spans="1:8" ht="37.5" customHeight="1" outlineLevel="1" x14ac:dyDescent="0.2">
      <c r="A104" s="396" t="s">
        <v>232</v>
      </c>
      <c r="B104" s="397"/>
      <c r="C104" s="578"/>
      <c r="D104" s="340">
        <v>228000</v>
      </c>
      <c r="E104" s="338"/>
      <c r="F104" s="338"/>
      <c r="G104" s="338"/>
      <c r="H104" s="339"/>
    </row>
    <row r="105" spans="1:8" ht="37.5" customHeight="1" outlineLevel="1" thickBot="1" x14ac:dyDescent="0.25">
      <c r="A105" s="396" t="s">
        <v>233</v>
      </c>
      <c r="B105" s="397"/>
      <c r="C105" s="579"/>
      <c r="D105" s="340">
        <v>234000</v>
      </c>
      <c r="E105" s="338"/>
      <c r="F105" s="338"/>
      <c r="G105" s="338"/>
      <c r="H105" s="339"/>
    </row>
    <row r="106" spans="1:8" s="16" customFormat="1" ht="32.25" customHeight="1" thickBot="1" x14ac:dyDescent="0.25">
      <c r="A106" s="40"/>
      <c r="B106" s="152"/>
      <c r="C106" s="60"/>
      <c r="D106" s="570" t="s">
        <v>234</v>
      </c>
      <c r="E106" s="570"/>
      <c r="F106" s="570"/>
      <c r="G106" s="570"/>
      <c r="H106" s="593"/>
    </row>
    <row r="107" spans="1:8" s="16" customFormat="1" ht="24.95" customHeight="1" thickBot="1" x14ac:dyDescent="0.25">
      <c r="A107" s="153"/>
      <c r="B107" s="55"/>
      <c r="C107" s="56"/>
      <c r="D107" s="154" t="s">
        <v>168</v>
      </c>
      <c r="E107" s="155" t="s">
        <v>169</v>
      </c>
      <c r="F107" s="156" t="s">
        <v>170</v>
      </c>
      <c r="G107" s="155" t="s">
        <v>171</v>
      </c>
      <c r="H107" s="157" t="s">
        <v>172</v>
      </c>
    </row>
    <row r="108" spans="1:8" s="16" customFormat="1" ht="48" customHeight="1" x14ac:dyDescent="0.2">
      <c r="A108" s="440" t="s">
        <v>235</v>
      </c>
      <c r="B108" s="434" t="s">
        <v>27</v>
      </c>
      <c r="C10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8" s="360">
        <f>F108*1.2</f>
        <v>14400</v>
      </c>
      <c r="E108" s="361">
        <f>F108*1.1</f>
        <v>13200.000000000002</v>
      </c>
      <c r="F108" s="361">
        <v>12000</v>
      </c>
      <c r="G108" s="361">
        <f>F108*0.75</f>
        <v>9000</v>
      </c>
      <c r="H108" s="362">
        <f>F108*0.5</f>
        <v>6000</v>
      </c>
    </row>
    <row r="109" spans="1:8" s="16" customFormat="1" ht="132" customHeight="1" x14ac:dyDescent="0.2">
      <c r="A109" s="441"/>
      <c r="B109" s="435"/>
      <c r="C109" s="435"/>
      <c r="D109" s="337"/>
      <c r="E109" s="338"/>
      <c r="F109" s="338"/>
      <c r="G109" s="338"/>
      <c r="H109" s="339"/>
    </row>
    <row r="110" spans="1:8" s="16" customFormat="1" ht="97.5" customHeight="1" x14ac:dyDescent="0.2">
      <c r="A110" s="441"/>
      <c r="B110" s="24" t="s">
        <v>12</v>
      </c>
      <c r="C1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0" s="337"/>
      <c r="E110" s="338"/>
      <c r="F110" s="338"/>
      <c r="G110" s="338"/>
      <c r="H110" s="339"/>
    </row>
    <row r="111" spans="1:8" s="16" customFormat="1" ht="166.5" customHeight="1" thickBot="1" x14ac:dyDescent="0.25">
      <c r="A111" s="443"/>
      <c r="B111" s="26" t="s">
        <v>13</v>
      </c>
      <c r="C1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1" s="353"/>
      <c r="E111" s="354"/>
      <c r="F111" s="354"/>
      <c r="G111" s="354"/>
      <c r="H111" s="355"/>
    </row>
    <row r="112" spans="1:8" s="16" customFormat="1" ht="24.95" customHeight="1" thickBot="1" x14ac:dyDescent="0.25">
      <c r="A112" s="28"/>
      <c r="B112" s="29"/>
      <c r="C112" s="30"/>
      <c r="D112" s="570" t="s">
        <v>234</v>
      </c>
      <c r="E112" s="570"/>
      <c r="F112" s="570"/>
      <c r="G112" s="570"/>
      <c r="H112" s="593"/>
    </row>
    <row r="113" spans="1:8" s="16" customFormat="1" ht="48" customHeight="1" x14ac:dyDescent="0.2">
      <c r="A113" s="430" t="s">
        <v>236</v>
      </c>
      <c r="B113" s="434" t="s">
        <v>27</v>
      </c>
      <c r="C1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3" s="436">
        <f>F113*1.2</f>
        <v>16200</v>
      </c>
      <c r="E113" s="361">
        <f>F113*1.1</f>
        <v>14850.000000000002</v>
      </c>
      <c r="F113" s="361">
        <v>13500</v>
      </c>
      <c r="G113" s="361">
        <f>F113*0.75</f>
        <v>10125</v>
      </c>
      <c r="H113" s="362">
        <f>F113*0.5</f>
        <v>6750</v>
      </c>
    </row>
    <row r="114" spans="1:8" s="16" customFormat="1" ht="132" customHeight="1" x14ac:dyDescent="0.2">
      <c r="A114" s="431"/>
      <c r="B114" s="435"/>
      <c r="C114" s="435"/>
      <c r="D114" s="340"/>
      <c r="E114" s="338"/>
      <c r="F114" s="338"/>
      <c r="G114" s="338"/>
      <c r="H114" s="339"/>
    </row>
    <row r="115" spans="1:8" s="16" customFormat="1" ht="97.5" customHeight="1" x14ac:dyDescent="0.2">
      <c r="A115" s="431"/>
      <c r="B115" s="24" t="s">
        <v>12</v>
      </c>
      <c r="C1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5" s="340"/>
      <c r="E115" s="338"/>
      <c r="F115" s="338"/>
      <c r="G115" s="338"/>
      <c r="H115" s="339"/>
    </row>
    <row r="116" spans="1:8" s="16" customFormat="1" ht="166.5" customHeight="1" x14ac:dyDescent="0.2">
      <c r="A116" s="431"/>
      <c r="B116" s="31" t="s">
        <v>13</v>
      </c>
      <c r="C1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6" s="340"/>
      <c r="E116" s="338"/>
      <c r="F116" s="338"/>
      <c r="G116" s="338"/>
      <c r="H116" s="339"/>
    </row>
    <row r="117" spans="1:8" s="16" customFormat="1" ht="92.25" customHeight="1" thickBot="1" x14ac:dyDescent="0.25">
      <c r="A117" s="468"/>
      <c r="B117" s="26" t="s">
        <v>16</v>
      </c>
      <c r="C1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7" s="461"/>
      <c r="E117" s="354"/>
      <c r="F117" s="354"/>
      <c r="G117" s="354"/>
      <c r="H117" s="355"/>
    </row>
    <row r="118" spans="1:8" s="16" customFormat="1" ht="24.95" customHeight="1" thickBot="1" x14ac:dyDescent="0.25">
      <c r="A118" s="40"/>
      <c r="B118" s="41"/>
      <c r="C118" s="42"/>
      <c r="D118" s="570" t="s">
        <v>234</v>
      </c>
      <c r="E118" s="570"/>
      <c r="F118" s="570"/>
      <c r="G118" s="570"/>
      <c r="H118" s="593"/>
    </row>
    <row r="119" spans="1:8" s="16" customFormat="1" ht="50.1" customHeight="1" x14ac:dyDescent="0.2">
      <c r="A119" s="417" t="s">
        <v>237</v>
      </c>
      <c r="B119" s="454" t="s">
        <v>23</v>
      </c>
      <c r="C11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9" s="506">
        <v>480</v>
      </c>
      <c r="E119" s="507"/>
      <c r="F119" s="507"/>
      <c r="G119" s="507"/>
      <c r="H119" s="508"/>
    </row>
    <row r="120" spans="1:8" s="16" customFormat="1" ht="94.5" customHeight="1" x14ac:dyDescent="0.2">
      <c r="A120" s="418"/>
      <c r="B120" s="455"/>
      <c r="C120" s="457"/>
      <c r="D120" s="459"/>
      <c r="E120" s="426"/>
      <c r="F120" s="426"/>
      <c r="G120" s="426"/>
      <c r="H120" s="509"/>
    </row>
    <row r="121" spans="1:8" s="16" customFormat="1" ht="163.5" customHeight="1" thickBot="1" x14ac:dyDescent="0.25">
      <c r="A121" s="419"/>
      <c r="B121" s="43" t="s">
        <v>13</v>
      </c>
      <c r="C1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510"/>
      <c r="E121" s="511"/>
      <c r="F121" s="511"/>
      <c r="G121" s="511"/>
      <c r="H121" s="512"/>
    </row>
    <row r="122" spans="1:8" s="16" customFormat="1" ht="24.95" customHeight="1" thickBot="1" x14ac:dyDescent="0.25">
      <c r="A122" s="40"/>
      <c r="B122" s="59"/>
      <c r="C122" s="60"/>
      <c r="D122" s="570" t="s">
        <v>234</v>
      </c>
      <c r="E122" s="570"/>
      <c r="F122" s="570"/>
      <c r="G122" s="570"/>
      <c r="H122" s="593"/>
    </row>
    <row r="123" spans="1:8" s="16" customFormat="1" ht="50.1" customHeight="1" thickBot="1" x14ac:dyDescent="0.25">
      <c r="A123" s="386" t="s">
        <v>38</v>
      </c>
      <c r="B123" s="387"/>
      <c r="C123" s="387"/>
      <c r="D123" s="621" t="str">
        <f>"от "&amp;MIN(D124:D163)&amp;" до "&amp;MAX(D124:D163)</f>
        <v>от 3000 до 234000</v>
      </c>
      <c r="E123" s="622"/>
      <c r="F123" s="622"/>
      <c r="G123" s="622"/>
      <c r="H123" s="623"/>
    </row>
    <row r="124" spans="1:8" ht="37.5" customHeight="1" outlineLevel="1" x14ac:dyDescent="0.2">
      <c r="A124" s="408" t="s">
        <v>238</v>
      </c>
      <c r="B124" s="577"/>
      <c r="C124" s="43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580">
        <v>3000</v>
      </c>
      <c r="E124" s="412"/>
      <c r="F124" s="412"/>
      <c r="G124" s="412"/>
      <c r="H124" s="413"/>
    </row>
    <row r="125" spans="1:8" ht="37.5" customHeight="1" outlineLevel="1" x14ac:dyDescent="0.2">
      <c r="A125" s="396" t="s">
        <v>239</v>
      </c>
      <c r="B125" s="565"/>
      <c r="C125" s="578"/>
      <c r="D125" s="580">
        <v>6000</v>
      </c>
      <c r="E125" s="412"/>
      <c r="F125" s="412"/>
      <c r="G125" s="412"/>
      <c r="H125" s="413"/>
    </row>
    <row r="126" spans="1:8" ht="37.5" customHeight="1" outlineLevel="1" x14ac:dyDescent="0.2">
      <c r="A126" s="396" t="s">
        <v>240</v>
      </c>
      <c r="B126" s="565"/>
      <c r="C126" s="578"/>
      <c r="D126" s="580">
        <v>12000</v>
      </c>
      <c r="E126" s="412"/>
      <c r="F126" s="412"/>
      <c r="G126" s="412"/>
      <c r="H126" s="413"/>
    </row>
    <row r="127" spans="1:8" ht="37.5" customHeight="1" outlineLevel="1" x14ac:dyDescent="0.2">
      <c r="A127" s="396" t="s">
        <v>241</v>
      </c>
      <c r="B127" s="565"/>
      <c r="C127" s="578"/>
      <c r="D127" s="580">
        <v>18000</v>
      </c>
      <c r="E127" s="412"/>
      <c r="F127" s="412"/>
      <c r="G127" s="412"/>
      <c r="H127" s="413"/>
    </row>
    <row r="128" spans="1:8" ht="37.5" customHeight="1" outlineLevel="1" x14ac:dyDescent="0.2">
      <c r="A128" s="396" t="s">
        <v>242</v>
      </c>
      <c r="B128" s="565"/>
      <c r="C128" s="578"/>
      <c r="D128" s="580">
        <v>24000</v>
      </c>
      <c r="E128" s="412"/>
      <c r="F128" s="412"/>
      <c r="G128" s="412"/>
      <c r="H128" s="413"/>
    </row>
    <row r="129" spans="1:8" ht="37.5" customHeight="1" outlineLevel="1" x14ac:dyDescent="0.2">
      <c r="A129" s="396" t="s">
        <v>243</v>
      </c>
      <c r="B129" s="565"/>
      <c r="C129" s="578"/>
      <c r="D129" s="580">
        <v>30000</v>
      </c>
      <c r="E129" s="412"/>
      <c r="F129" s="412"/>
      <c r="G129" s="412"/>
      <c r="H129" s="413"/>
    </row>
    <row r="130" spans="1:8" ht="37.5" customHeight="1" outlineLevel="1" x14ac:dyDescent="0.2">
      <c r="A130" s="396" t="s">
        <v>244</v>
      </c>
      <c r="B130" s="565"/>
      <c r="C130" s="578"/>
      <c r="D130" s="580">
        <v>36000</v>
      </c>
      <c r="E130" s="412"/>
      <c r="F130" s="412"/>
      <c r="G130" s="412"/>
      <c r="H130" s="413"/>
    </row>
    <row r="131" spans="1:8" ht="37.5" customHeight="1" outlineLevel="1" x14ac:dyDescent="0.2">
      <c r="A131" s="396" t="s">
        <v>245</v>
      </c>
      <c r="B131" s="565"/>
      <c r="C131" s="578"/>
      <c r="D131" s="580">
        <v>42000</v>
      </c>
      <c r="E131" s="412"/>
      <c r="F131" s="412"/>
      <c r="G131" s="412"/>
      <c r="H131" s="413"/>
    </row>
    <row r="132" spans="1:8" ht="37.5" customHeight="1" outlineLevel="1" x14ac:dyDescent="0.2">
      <c r="A132" s="396" t="s">
        <v>246</v>
      </c>
      <c r="B132" s="565"/>
      <c r="C132" s="578"/>
      <c r="D132" s="580">
        <v>48000</v>
      </c>
      <c r="E132" s="412"/>
      <c r="F132" s="412"/>
      <c r="G132" s="412"/>
      <c r="H132" s="413"/>
    </row>
    <row r="133" spans="1:8" ht="37.5" customHeight="1" outlineLevel="1" x14ac:dyDescent="0.2">
      <c r="A133" s="396" t="s">
        <v>247</v>
      </c>
      <c r="B133" s="565"/>
      <c r="C133" s="578"/>
      <c r="D133" s="580">
        <v>54000</v>
      </c>
      <c r="E133" s="412"/>
      <c r="F133" s="412"/>
      <c r="G133" s="412"/>
      <c r="H133" s="413"/>
    </row>
    <row r="134" spans="1:8" ht="37.5" customHeight="1" outlineLevel="1" x14ac:dyDescent="0.2">
      <c r="A134" s="396" t="s">
        <v>248</v>
      </c>
      <c r="B134" s="565"/>
      <c r="C134" s="578"/>
      <c r="D134" s="580">
        <v>60000</v>
      </c>
      <c r="E134" s="412"/>
      <c r="F134" s="412"/>
      <c r="G134" s="412"/>
      <c r="H134" s="413"/>
    </row>
    <row r="135" spans="1:8" ht="37.5" customHeight="1" outlineLevel="1" x14ac:dyDescent="0.2">
      <c r="A135" s="396" t="s">
        <v>249</v>
      </c>
      <c r="B135" s="565"/>
      <c r="C135" s="578"/>
      <c r="D135" s="580">
        <v>66000</v>
      </c>
      <c r="E135" s="412"/>
      <c r="F135" s="412"/>
      <c r="G135" s="412"/>
      <c r="H135" s="413"/>
    </row>
    <row r="136" spans="1:8" ht="37.5" customHeight="1" outlineLevel="1" x14ac:dyDescent="0.2">
      <c r="A136" s="396" t="s">
        <v>250</v>
      </c>
      <c r="B136" s="565"/>
      <c r="C136" s="578"/>
      <c r="D136" s="580">
        <v>72000</v>
      </c>
      <c r="E136" s="412"/>
      <c r="F136" s="412"/>
      <c r="G136" s="412"/>
      <c r="H136" s="413"/>
    </row>
    <row r="137" spans="1:8" ht="37.5" customHeight="1" outlineLevel="1" x14ac:dyDescent="0.2">
      <c r="A137" s="396" t="s">
        <v>251</v>
      </c>
      <c r="B137" s="565"/>
      <c r="C137" s="578"/>
      <c r="D137" s="580">
        <v>78000</v>
      </c>
      <c r="E137" s="412"/>
      <c r="F137" s="412"/>
      <c r="G137" s="412"/>
      <c r="H137" s="413"/>
    </row>
    <row r="138" spans="1:8" ht="37.5" customHeight="1" outlineLevel="1" x14ac:dyDescent="0.2">
      <c r="A138" s="396" t="s">
        <v>252</v>
      </c>
      <c r="B138" s="565"/>
      <c r="C138" s="578"/>
      <c r="D138" s="580">
        <v>84000</v>
      </c>
      <c r="E138" s="412"/>
      <c r="F138" s="412"/>
      <c r="G138" s="412"/>
      <c r="H138" s="413"/>
    </row>
    <row r="139" spans="1:8" ht="37.5" customHeight="1" outlineLevel="1" x14ac:dyDescent="0.2">
      <c r="A139" s="396" t="s">
        <v>253</v>
      </c>
      <c r="B139" s="565"/>
      <c r="C139" s="578"/>
      <c r="D139" s="580">
        <v>90000</v>
      </c>
      <c r="E139" s="412"/>
      <c r="F139" s="412"/>
      <c r="G139" s="412"/>
      <c r="H139" s="413"/>
    </row>
    <row r="140" spans="1:8" ht="37.5" customHeight="1" outlineLevel="1" x14ac:dyDescent="0.2">
      <c r="A140" s="396" t="s">
        <v>254</v>
      </c>
      <c r="B140" s="565"/>
      <c r="C140" s="578"/>
      <c r="D140" s="580">
        <v>96000</v>
      </c>
      <c r="E140" s="412"/>
      <c r="F140" s="412"/>
      <c r="G140" s="412"/>
      <c r="H140" s="413"/>
    </row>
    <row r="141" spans="1:8" ht="37.5" customHeight="1" outlineLevel="1" x14ac:dyDescent="0.2">
      <c r="A141" s="396" t="s">
        <v>255</v>
      </c>
      <c r="B141" s="565"/>
      <c r="C141" s="578"/>
      <c r="D141" s="580">
        <v>102000</v>
      </c>
      <c r="E141" s="412"/>
      <c r="F141" s="412"/>
      <c r="G141" s="412"/>
      <c r="H141" s="413"/>
    </row>
    <row r="142" spans="1:8" ht="37.5" customHeight="1" outlineLevel="1" x14ac:dyDescent="0.2">
      <c r="A142" s="396" t="s">
        <v>256</v>
      </c>
      <c r="B142" s="565"/>
      <c r="C142" s="578"/>
      <c r="D142" s="580">
        <v>108000</v>
      </c>
      <c r="E142" s="412"/>
      <c r="F142" s="412"/>
      <c r="G142" s="412"/>
      <c r="H142" s="413"/>
    </row>
    <row r="143" spans="1:8" ht="37.5" customHeight="1" outlineLevel="1" x14ac:dyDescent="0.2">
      <c r="A143" s="396" t="s">
        <v>257</v>
      </c>
      <c r="B143" s="565"/>
      <c r="C143" s="578"/>
      <c r="D143" s="580">
        <v>114000</v>
      </c>
      <c r="E143" s="412"/>
      <c r="F143" s="412"/>
      <c r="G143" s="412"/>
      <c r="H143" s="413"/>
    </row>
    <row r="144" spans="1:8" ht="37.5" customHeight="1" outlineLevel="1" x14ac:dyDescent="0.2">
      <c r="A144" s="396" t="s">
        <v>258</v>
      </c>
      <c r="B144" s="565"/>
      <c r="C144" s="578"/>
      <c r="D144" s="580">
        <v>120000</v>
      </c>
      <c r="E144" s="412"/>
      <c r="F144" s="412"/>
      <c r="G144" s="412"/>
      <c r="H144" s="413"/>
    </row>
    <row r="145" spans="1:8" ht="37.5" customHeight="1" outlineLevel="1" x14ac:dyDescent="0.2">
      <c r="A145" s="396" t="s">
        <v>259</v>
      </c>
      <c r="B145" s="565"/>
      <c r="C145" s="578"/>
      <c r="D145" s="580">
        <v>126000</v>
      </c>
      <c r="E145" s="412"/>
      <c r="F145" s="412"/>
      <c r="G145" s="412"/>
      <c r="H145" s="413"/>
    </row>
    <row r="146" spans="1:8" ht="37.5" customHeight="1" outlineLevel="1" x14ac:dyDescent="0.2">
      <c r="A146" s="396" t="s">
        <v>260</v>
      </c>
      <c r="B146" s="565"/>
      <c r="C146" s="578"/>
      <c r="D146" s="580">
        <v>132000</v>
      </c>
      <c r="E146" s="412"/>
      <c r="F146" s="412"/>
      <c r="G146" s="412"/>
      <c r="H146" s="413"/>
    </row>
    <row r="147" spans="1:8" ht="37.5" customHeight="1" outlineLevel="1" x14ac:dyDescent="0.2">
      <c r="A147" s="396" t="s">
        <v>261</v>
      </c>
      <c r="B147" s="565"/>
      <c r="C147" s="578"/>
      <c r="D147" s="580">
        <v>138000</v>
      </c>
      <c r="E147" s="412"/>
      <c r="F147" s="412"/>
      <c r="G147" s="412"/>
      <c r="H147" s="413"/>
    </row>
    <row r="148" spans="1:8" ht="37.5" customHeight="1" outlineLevel="1" x14ac:dyDescent="0.2">
      <c r="A148" s="396" t="s">
        <v>262</v>
      </c>
      <c r="B148" s="565"/>
      <c r="C148" s="578"/>
      <c r="D148" s="580">
        <v>144000</v>
      </c>
      <c r="E148" s="412"/>
      <c r="F148" s="412"/>
      <c r="G148" s="412"/>
      <c r="H148" s="413"/>
    </row>
    <row r="149" spans="1:8" ht="37.5" customHeight="1" outlineLevel="1" x14ac:dyDescent="0.2">
      <c r="A149" s="396" t="s">
        <v>263</v>
      </c>
      <c r="B149" s="397"/>
      <c r="C149" s="578"/>
      <c r="D149" s="580">
        <v>150000</v>
      </c>
      <c r="E149" s="412"/>
      <c r="F149" s="412"/>
      <c r="G149" s="412"/>
      <c r="H149" s="413"/>
    </row>
    <row r="150" spans="1:8" ht="37.5" customHeight="1" outlineLevel="1" x14ac:dyDescent="0.2">
      <c r="A150" s="396" t="s">
        <v>264</v>
      </c>
      <c r="B150" s="397"/>
      <c r="C150" s="578"/>
      <c r="D150" s="580">
        <v>156000</v>
      </c>
      <c r="E150" s="412"/>
      <c r="F150" s="412"/>
      <c r="G150" s="412"/>
      <c r="H150" s="413"/>
    </row>
    <row r="151" spans="1:8" ht="37.5" customHeight="1" outlineLevel="1" x14ac:dyDescent="0.2">
      <c r="A151" s="396" t="s">
        <v>265</v>
      </c>
      <c r="B151" s="397"/>
      <c r="C151" s="578"/>
      <c r="D151" s="580">
        <v>162000</v>
      </c>
      <c r="E151" s="412"/>
      <c r="F151" s="412"/>
      <c r="G151" s="412"/>
      <c r="H151" s="413"/>
    </row>
    <row r="152" spans="1:8" ht="37.5" customHeight="1" outlineLevel="1" x14ac:dyDescent="0.2">
      <c r="A152" s="396" t="s">
        <v>266</v>
      </c>
      <c r="B152" s="397"/>
      <c r="C152" s="578"/>
      <c r="D152" s="580">
        <v>168000</v>
      </c>
      <c r="E152" s="412"/>
      <c r="F152" s="412"/>
      <c r="G152" s="412"/>
      <c r="H152" s="413"/>
    </row>
    <row r="153" spans="1:8" ht="37.5" customHeight="1" outlineLevel="1" x14ac:dyDescent="0.2">
      <c r="A153" s="396" t="s">
        <v>267</v>
      </c>
      <c r="B153" s="397"/>
      <c r="C153" s="578"/>
      <c r="D153" s="580">
        <v>174000</v>
      </c>
      <c r="E153" s="412"/>
      <c r="F153" s="412"/>
      <c r="G153" s="412"/>
      <c r="H153" s="413"/>
    </row>
    <row r="154" spans="1:8" ht="37.5" customHeight="1" outlineLevel="1" x14ac:dyDescent="0.2">
      <c r="A154" s="396" t="s">
        <v>268</v>
      </c>
      <c r="B154" s="397"/>
      <c r="C154" s="578"/>
      <c r="D154" s="580">
        <v>180000</v>
      </c>
      <c r="E154" s="412"/>
      <c r="F154" s="412"/>
      <c r="G154" s="412"/>
      <c r="H154" s="413"/>
    </row>
    <row r="155" spans="1:8" ht="37.5" customHeight="1" outlineLevel="1" x14ac:dyDescent="0.2">
      <c r="A155" s="396" t="s">
        <v>269</v>
      </c>
      <c r="B155" s="397"/>
      <c r="C155" s="578"/>
      <c r="D155" s="580">
        <v>186000</v>
      </c>
      <c r="E155" s="412"/>
      <c r="F155" s="412"/>
      <c r="G155" s="412"/>
      <c r="H155" s="413"/>
    </row>
    <row r="156" spans="1:8" ht="37.5" customHeight="1" outlineLevel="1" x14ac:dyDescent="0.2">
      <c r="A156" s="396" t="s">
        <v>270</v>
      </c>
      <c r="B156" s="397"/>
      <c r="C156" s="578"/>
      <c r="D156" s="580">
        <v>192000</v>
      </c>
      <c r="E156" s="412"/>
      <c r="F156" s="412"/>
      <c r="G156" s="412"/>
      <c r="H156" s="413"/>
    </row>
    <row r="157" spans="1:8" ht="37.5" customHeight="1" outlineLevel="1" x14ac:dyDescent="0.2">
      <c r="A157" s="396" t="s">
        <v>271</v>
      </c>
      <c r="B157" s="397"/>
      <c r="C157" s="578"/>
      <c r="D157" s="580">
        <v>198000</v>
      </c>
      <c r="E157" s="412"/>
      <c r="F157" s="412"/>
      <c r="G157" s="412"/>
      <c r="H157" s="413"/>
    </row>
    <row r="158" spans="1:8" ht="37.5" customHeight="1" outlineLevel="1" x14ac:dyDescent="0.2">
      <c r="A158" s="396" t="s">
        <v>272</v>
      </c>
      <c r="B158" s="397"/>
      <c r="C158" s="578"/>
      <c r="D158" s="580">
        <v>204000</v>
      </c>
      <c r="E158" s="412"/>
      <c r="F158" s="412"/>
      <c r="G158" s="412"/>
      <c r="H158" s="413"/>
    </row>
    <row r="159" spans="1:8" ht="37.5" customHeight="1" outlineLevel="1" x14ac:dyDescent="0.2">
      <c r="A159" s="396" t="s">
        <v>273</v>
      </c>
      <c r="B159" s="397"/>
      <c r="C159" s="578"/>
      <c r="D159" s="580">
        <v>210000</v>
      </c>
      <c r="E159" s="412"/>
      <c r="F159" s="412"/>
      <c r="G159" s="412"/>
      <c r="H159" s="413"/>
    </row>
    <row r="160" spans="1:8" ht="37.5" customHeight="1" outlineLevel="1" x14ac:dyDescent="0.2">
      <c r="A160" s="396" t="s">
        <v>274</v>
      </c>
      <c r="B160" s="397"/>
      <c r="C160" s="578"/>
      <c r="D160" s="580">
        <v>216000</v>
      </c>
      <c r="E160" s="412"/>
      <c r="F160" s="412"/>
      <c r="G160" s="412"/>
      <c r="H160" s="413"/>
    </row>
    <row r="161" spans="1:8" ht="37.5" customHeight="1" outlineLevel="1" x14ac:dyDescent="0.2">
      <c r="A161" s="396" t="s">
        <v>275</v>
      </c>
      <c r="B161" s="397"/>
      <c r="C161" s="578"/>
      <c r="D161" s="580">
        <v>222000</v>
      </c>
      <c r="E161" s="412"/>
      <c r="F161" s="412"/>
      <c r="G161" s="412"/>
      <c r="H161" s="413"/>
    </row>
    <row r="162" spans="1:8" ht="37.5" customHeight="1" outlineLevel="1" x14ac:dyDescent="0.2">
      <c r="A162" s="396" t="s">
        <v>276</v>
      </c>
      <c r="B162" s="397"/>
      <c r="C162" s="578"/>
      <c r="D162" s="580">
        <v>228000</v>
      </c>
      <c r="E162" s="412"/>
      <c r="F162" s="412"/>
      <c r="G162" s="412"/>
      <c r="H162" s="413"/>
    </row>
    <row r="163" spans="1:8" ht="37.5" customHeight="1" outlineLevel="1" thickBot="1" x14ac:dyDescent="0.25">
      <c r="A163" s="396" t="s">
        <v>277</v>
      </c>
      <c r="B163" s="397"/>
      <c r="C163" s="579"/>
      <c r="D163" s="580">
        <v>234000</v>
      </c>
      <c r="E163" s="412"/>
      <c r="F163" s="412"/>
      <c r="G163" s="412"/>
      <c r="H163" s="413"/>
    </row>
    <row r="164" spans="1:8" ht="50.1" customHeight="1" thickBot="1" x14ac:dyDescent="0.25">
      <c r="A164" s="386" t="s">
        <v>59</v>
      </c>
      <c r="B164" s="387"/>
      <c r="C164" s="387"/>
      <c r="D164" s="398" t="str">
        <f>"от "&amp;MIN(D165:D174)&amp;" до "&amp;MAX(D165:D174)</f>
        <v>от 420 до 7980</v>
      </c>
      <c r="E164" s="399"/>
      <c r="F164" s="399"/>
      <c r="G164" s="399"/>
      <c r="H164" s="400"/>
    </row>
    <row r="165" spans="1:8" s="16" customFormat="1" ht="159" customHeight="1" x14ac:dyDescent="0.2">
      <c r="A165" s="62" t="s">
        <v>60</v>
      </c>
      <c r="B165" s="63" t="s">
        <v>13</v>
      </c>
      <c r="C165" s="64" t="str">
        <f t="shared" ref="C16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5" s="401">
        <v>1380</v>
      </c>
      <c r="E165" s="401"/>
      <c r="F165" s="401"/>
      <c r="G165" s="401"/>
      <c r="H165" s="402"/>
    </row>
    <row r="166" spans="1:8" ht="37.5" customHeight="1" x14ac:dyDescent="0.2">
      <c r="A166" s="356" t="s">
        <v>61</v>
      </c>
      <c r="B166" s="395"/>
      <c r="C166" s="40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6" s="368">
        <v>720</v>
      </c>
      <c r="E166" s="368"/>
      <c r="F166" s="368"/>
      <c r="G166" s="368"/>
      <c r="H166" s="369"/>
    </row>
    <row r="167" spans="1:8" ht="37.5" customHeight="1" x14ac:dyDescent="0.2">
      <c r="A167" s="356" t="s">
        <v>62</v>
      </c>
      <c r="B167" s="395"/>
      <c r="C167" s="404"/>
      <c r="D167" s="368">
        <v>6240</v>
      </c>
      <c r="E167" s="368"/>
      <c r="F167" s="368"/>
      <c r="G167" s="368"/>
      <c r="H167" s="369"/>
    </row>
    <row r="168" spans="1:8" ht="37.5" customHeight="1" x14ac:dyDescent="0.2">
      <c r="A168" s="356" t="s">
        <v>63</v>
      </c>
      <c r="B168" s="395"/>
      <c r="C168" s="404"/>
      <c r="D168" s="368">
        <v>2520</v>
      </c>
      <c r="E168" s="368"/>
      <c r="F168" s="368"/>
      <c r="G168" s="368"/>
      <c r="H168" s="369"/>
    </row>
    <row r="169" spans="1:8" ht="37.5" customHeight="1" x14ac:dyDescent="0.2">
      <c r="A169" s="335" t="s">
        <v>64</v>
      </c>
      <c r="B169" s="336"/>
      <c r="C169" s="404"/>
      <c r="D169" s="368">
        <v>7452</v>
      </c>
      <c r="E169" s="368"/>
      <c r="F169" s="368"/>
      <c r="G169" s="368"/>
      <c r="H169" s="369"/>
    </row>
    <row r="170" spans="1:8" ht="37.5" customHeight="1" x14ac:dyDescent="0.2">
      <c r="A170" s="356" t="s">
        <v>65</v>
      </c>
      <c r="B170" s="395"/>
      <c r="C170" s="404"/>
      <c r="D170" s="368">
        <v>420</v>
      </c>
      <c r="E170" s="368"/>
      <c r="F170" s="368"/>
      <c r="G170" s="368"/>
      <c r="H170" s="369"/>
    </row>
    <row r="171" spans="1:8" ht="37.5" customHeight="1" x14ac:dyDescent="0.2">
      <c r="A171" s="356" t="s">
        <v>66</v>
      </c>
      <c r="B171" s="395"/>
      <c r="C171" s="404"/>
      <c r="D171" s="368">
        <v>420</v>
      </c>
      <c r="E171" s="368"/>
      <c r="F171" s="368"/>
      <c r="G171" s="368"/>
      <c r="H171" s="369"/>
    </row>
    <row r="172" spans="1:8" ht="37.5" customHeight="1" x14ac:dyDescent="0.2">
      <c r="A172" s="356" t="s">
        <v>67</v>
      </c>
      <c r="B172" s="395"/>
      <c r="C172" s="404"/>
      <c r="D172" s="368">
        <v>840</v>
      </c>
      <c r="E172" s="368"/>
      <c r="F172" s="368"/>
      <c r="G172" s="368"/>
      <c r="H172" s="369"/>
    </row>
    <row r="173" spans="1:8" ht="37.5" customHeight="1" x14ac:dyDescent="0.2">
      <c r="A173" s="356" t="s">
        <v>68</v>
      </c>
      <c r="B173" s="395"/>
      <c r="C173" s="404"/>
      <c r="D173" s="368">
        <v>1260</v>
      </c>
      <c r="E173" s="368"/>
      <c r="F173" s="368"/>
      <c r="G173" s="368"/>
      <c r="H173" s="369"/>
    </row>
    <row r="174" spans="1:8" ht="37.5" customHeight="1" thickBot="1" x14ac:dyDescent="0.25">
      <c r="A174" s="406" t="s">
        <v>69</v>
      </c>
      <c r="B174" s="407"/>
      <c r="C174" s="405"/>
      <c r="D174" s="393">
        <v>7980</v>
      </c>
      <c r="E174" s="393"/>
      <c r="F174" s="393"/>
      <c r="G174" s="393"/>
      <c r="H174" s="394"/>
    </row>
    <row r="175" spans="1:8" s="16" customFormat="1" ht="117.75" customHeight="1" thickBot="1" x14ac:dyDescent="0.25">
      <c r="A175" s="501" t="s">
        <v>71</v>
      </c>
      <c r="B175" s="502"/>
      <c r="C17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75" s="354">
        <v>30</v>
      </c>
      <c r="E175" s="354"/>
      <c r="F175" s="354"/>
      <c r="G175" s="354"/>
      <c r="H175" s="355"/>
    </row>
    <row r="176" spans="1:8" ht="50.1" customHeight="1" thickBot="1" x14ac:dyDescent="0.25">
      <c r="A176" s="341" t="s">
        <v>72</v>
      </c>
      <c r="B176" s="342"/>
      <c r="C176" s="21"/>
      <c r="D176" s="343" t="e">
        <f>"от "&amp;MIN(D178,D198:H199,#REF!,D200:H214)&amp;" до "&amp;MAX(D178,D198:H199,#REF!,D200:H214)</f>
        <v>#REF!</v>
      </c>
      <c r="E176" s="343"/>
      <c r="F176" s="343"/>
      <c r="G176" s="343"/>
      <c r="H176" s="344"/>
    </row>
    <row r="177" spans="1:8" ht="21.75" thickBot="1" x14ac:dyDescent="0.25">
      <c r="A177" s="497"/>
      <c r="B177" s="498"/>
      <c r="C177" s="60"/>
      <c r="D177" s="499"/>
      <c r="E177" s="499"/>
      <c r="F177" s="499"/>
      <c r="G177" s="499"/>
      <c r="H177" s="500"/>
    </row>
    <row r="178" spans="1:8" ht="63" customHeight="1" thickBot="1" x14ac:dyDescent="0.25">
      <c r="A178" s="374" t="s">
        <v>73</v>
      </c>
      <c r="B178" s="375"/>
      <c r="C17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78" s="379">
        <v>9960</v>
      </c>
      <c r="E178" s="379"/>
      <c r="F178" s="379"/>
      <c r="G178" s="379"/>
      <c r="H178" s="380"/>
    </row>
    <row r="179" spans="1:8" ht="63" customHeight="1" thickBot="1" x14ac:dyDescent="0.25">
      <c r="A179" s="381" t="s">
        <v>74</v>
      </c>
      <c r="B179" s="382"/>
      <c r="C179" s="377"/>
      <c r="D179" s="383" t="s">
        <v>75</v>
      </c>
      <c r="E179" s="384"/>
      <c r="F179" s="384"/>
      <c r="G179" s="384"/>
      <c r="H179" s="385"/>
    </row>
    <row r="180" spans="1:8" ht="63" customHeight="1" x14ac:dyDescent="0.2">
      <c r="A180" s="363" t="s">
        <v>76</v>
      </c>
      <c r="B180" s="364"/>
      <c r="C180" s="377"/>
      <c r="D180" s="368">
        <f>D178/4</f>
        <v>2490</v>
      </c>
      <c r="E180" s="368"/>
      <c r="F180" s="368"/>
      <c r="G180" s="368"/>
      <c r="H180" s="369"/>
    </row>
    <row r="181" spans="1:8" ht="63" customHeight="1" x14ac:dyDescent="0.2">
      <c r="A181" s="363" t="s">
        <v>77</v>
      </c>
      <c r="B181" s="364"/>
      <c r="C181" s="377"/>
      <c r="D181" s="368">
        <f>D178/5</f>
        <v>1992</v>
      </c>
      <c r="E181" s="368"/>
      <c r="F181" s="368"/>
      <c r="G181" s="368"/>
      <c r="H181" s="369"/>
    </row>
    <row r="182" spans="1:8" ht="63" customHeight="1" x14ac:dyDescent="0.2">
      <c r="A182" s="363" t="s">
        <v>78</v>
      </c>
      <c r="B182" s="364"/>
      <c r="C182" s="377"/>
      <c r="D182" s="368">
        <f>D178/6</f>
        <v>1660</v>
      </c>
      <c r="E182" s="368"/>
      <c r="F182" s="368"/>
      <c r="G182" s="368"/>
      <c r="H182" s="369"/>
    </row>
    <row r="183" spans="1:8" ht="63" customHeight="1" x14ac:dyDescent="0.2">
      <c r="A183" s="363" t="s">
        <v>79</v>
      </c>
      <c r="B183" s="364"/>
      <c r="C183" s="377"/>
      <c r="D183" s="368">
        <f>D178/7</f>
        <v>1422.8571428571429</v>
      </c>
      <c r="E183" s="368"/>
      <c r="F183" s="368"/>
      <c r="G183" s="368"/>
      <c r="H183" s="369"/>
    </row>
    <row r="184" spans="1:8" ht="63" customHeight="1" x14ac:dyDescent="0.2">
      <c r="A184" s="363" t="s">
        <v>80</v>
      </c>
      <c r="B184" s="364"/>
      <c r="C184" s="377"/>
      <c r="D184" s="368">
        <f>D178/8</f>
        <v>1245</v>
      </c>
      <c r="E184" s="368"/>
      <c r="F184" s="368"/>
      <c r="G184" s="368"/>
      <c r="H184" s="369"/>
    </row>
    <row r="185" spans="1:8" ht="63" customHeight="1" x14ac:dyDescent="0.2">
      <c r="A185" s="363" t="s">
        <v>81</v>
      </c>
      <c r="B185" s="364"/>
      <c r="C185" s="377"/>
      <c r="D185" s="368">
        <f>D178/9</f>
        <v>1106.6666666666667</v>
      </c>
      <c r="E185" s="368"/>
      <c r="F185" s="368"/>
      <c r="G185" s="368"/>
      <c r="H185" s="369"/>
    </row>
    <row r="186" spans="1:8" ht="63" customHeight="1" x14ac:dyDescent="0.2">
      <c r="A186" s="363" t="s">
        <v>82</v>
      </c>
      <c r="B186" s="364"/>
      <c r="C186" s="377"/>
      <c r="D186" s="368">
        <f>D178/10</f>
        <v>996</v>
      </c>
      <c r="E186" s="368"/>
      <c r="F186" s="368"/>
      <c r="G186" s="368"/>
      <c r="H186" s="369"/>
    </row>
    <row r="187" spans="1:8" ht="63" customHeight="1" thickBot="1" x14ac:dyDescent="0.25">
      <c r="A187" s="374" t="s">
        <v>83</v>
      </c>
      <c r="B187" s="375"/>
      <c r="C187" s="377"/>
      <c r="D187" s="379">
        <v>14400</v>
      </c>
      <c r="E187" s="379"/>
      <c r="F187" s="379"/>
      <c r="G187" s="379"/>
      <c r="H187" s="380"/>
    </row>
    <row r="188" spans="1:8" ht="63" customHeight="1" thickBot="1" x14ac:dyDescent="0.25">
      <c r="A188" s="381" t="s">
        <v>74</v>
      </c>
      <c r="B188" s="382"/>
      <c r="C188" s="377"/>
      <c r="D188" s="383" t="s">
        <v>75</v>
      </c>
      <c r="E188" s="384"/>
      <c r="F188" s="384"/>
      <c r="G188" s="384"/>
      <c r="H188" s="385"/>
    </row>
    <row r="189" spans="1:8" ht="63" customHeight="1" x14ac:dyDescent="0.2">
      <c r="A189" s="363" t="s">
        <v>76</v>
      </c>
      <c r="B189" s="364"/>
      <c r="C189" s="377"/>
      <c r="D189" s="368">
        <v>3600</v>
      </c>
      <c r="E189" s="368"/>
      <c r="F189" s="368"/>
      <c r="G189" s="368"/>
      <c r="H189" s="369"/>
    </row>
    <row r="190" spans="1:8" ht="63" customHeight="1" x14ac:dyDescent="0.2">
      <c r="A190" s="363" t="s">
        <v>77</v>
      </c>
      <c r="B190" s="364"/>
      <c r="C190" s="377"/>
      <c r="D190" s="368">
        <v>2880</v>
      </c>
      <c r="E190" s="368"/>
      <c r="F190" s="368"/>
      <c r="G190" s="368"/>
      <c r="H190" s="369"/>
    </row>
    <row r="191" spans="1:8" ht="63" customHeight="1" x14ac:dyDescent="0.2">
      <c r="A191" s="363" t="s">
        <v>78</v>
      </c>
      <c r="B191" s="364"/>
      <c r="C191" s="377"/>
      <c r="D191" s="368">
        <v>2400</v>
      </c>
      <c r="E191" s="368"/>
      <c r="F191" s="368"/>
      <c r="G191" s="368"/>
      <c r="H191" s="369"/>
    </row>
    <row r="192" spans="1:8" ht="63" customHeight="1" x14ac:dyDescent="0.2">
      <c r="A192" s="363" t="s">
        <v>79</v>
      </c>
      <c r="B192" s="364"/>
      <c r="C192" s="377"/>
      <c r="D192" s="368">
        <v>2057.1428571428569</v>
      </c>
      <c r="E192" s="368"/>
      <c r="F192" s="368"/>
      <c r="G192" s="368"/>
      <c r="H192" s="369"/>
    </row>
    <row r="193" spans="1:8" ht="63" customHeight="1" x14ac:dyDescent="0.2">
      <c r="A193" s="363" t="s">
        <v>80</v>
      </c>
      <c r="B193" s="364"/>
      <c r="C193" s="377"/>
      <c r="D193" s="368">
        <v>1800</v>
      </c>
      <c r="E193" s="368"/>
      <c r="F193" s="368"/>
      <c r="G193" s="368"/>
      <c r="H193" s="369"/>
    </row>
    <row r="194" spans="1:8" ht="63" customHeight="1" x14ac:dyDescent="0.2">
      <c r="A194" s="363" t="s">
        <v>81</v>
      </c>
      <c r="B194" s="364"/>
      <c r="C194" s="377"/>
      <c r="D194" s="368">
        <v>1599.9999999999998</v>
      </c>
      <c r="E194" s="368"/>
      <c r="F194" s="368"/>
      <c r="G194" s="368"/>
      <c r="H194" s="369"/>
    </row>
    <row r="195" spans="1:8" ht="63" customHeight="1" thickBot="1" x14ac:dyDescent="0.25">
      <c r="A195" s="363" t="s">
        <v>82</v>
      </c>
      <c r="B195" s="364"/>
      <c r="C195" s="378"/>
      <c r="D195" s="368">
        <v>1440</v>
      </c>
      <c r="E195" s="368"/>
      <c r="F195" s="368"/>
      <c r="G195" s="368"/>
      <c r="H195" s="369"/>
    </row>
    <row r="196" spans="1:8" s="16" customFormat="1" ht="62.45" customHeight="1" thickBot="1" x14ac:dyDescent="0.25">
      <c r="A196" s="358" t="s">
        <v>84</v>
      </c>
      <c r="B196" s="359"/>
      <c r="C19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96" s="353">
        <v>12000</v>
      </c>
      <c r="E196" s="354"/>
      <c r="F196" s="354"/>
      <c r="G196" s="354"/>
      <c r="H196" s="355"/>
    </row>
    <row r="197" spans="1:8" ht="21.75" thickBot="1" x14ac:dyDescent="0.25">
      <c r="A197" s="497"/>
      <c r="B197" s="498"/>
      <c r="C197" s="56"/>
      <c r="D197" s="499"/>
      <c r="E197" s="499"/>
      <c r="F197" s="499"/>
      <c r="G197" s="499"/>
      <c r="H197" s="500"/>
    </row>
    <row r="198" spans="1:8" ht="50.1" customHeight="1" x14ac:dyDescent="0.2">
      <c r="A198" s="335" t="s">
        <v>85</v>
      </c>
      <c r="B198" s="336"/>
      <c r="C198" s="66" t="str">
        <f>"Интернет-площадка 2gis.ru на основе Cправочника организаций "&amp;$C$2&amp;""</f>
        <v>Интернет-площадка 2gis.ru на основе Cправочника организаций "2ГИС.БАРНАУЛ"</v>
      </c>
      <c r="D198" s="360">
        <v>17160</v>
      </c>
      <c r="E198" s="361"/>
      <c r="F198" s="361"/>
      <c r="G198" s="361"/>
      <c r="H198" s="362"/>
    </row>
    <row r="199" spans="1:8" ht="50.1" customHeight="1" x14ac:dyDescent="0.2">
      <c r="A199" s="335" t="s">
        <v>86</v>
      </c>
      <c r="B199" s="336"/>
      <c r="C199"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99" s="367">
        <v>10380</v>
      </c>
      <c r="E199" s="351"/>
      <c r="F199" s="351"/>
      <c r="G199" s="351"/>
      <c r="H199" s="352"/>
    </row>
    <row r="200" spans="1:8" ht="50.1" customHeight="1" x14ac:dyDescent="0.2">
      <c r="A200" s="335" t="s">
        <v>87</v>
      </c>
      <c r="B200" s="336"/>
      <c r="C200"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0" s="337">
        <v>5580</v>
      </c>
      <c r="E200" s="338"/>
      <c r="F200" s="338"/>
      <c r="G200" s="338"/>
      <c r="H200" s="339"/>
    </row>
    <row r="201" spans="1:8" ht="50.1" customHeight="1" x14ac:dyDescent="0.2">
      <c r="A201" s="335" t="s">
        <v>88</v>
      </c>
      <c r="B201" s="336"/>
      <c r="C201" s="67" t="str">
        <f>"Интернет-площадка 2gis.ru на основе Cправочника организаций "&amp;$C$2&amp;""</f>
        <v>Интернет-площадка 2gis.ru на основе Cправочника организаций "2ГИС.БАРНАУЛ"</v>
      </c>
      <c r="D201" s="337">
        <v>15900</v>
      </c>
      <c r="E201" s="338"/>
      <c r="F201" s="338"/>
      <c r="G201" s="338"/>
      <c r="H201" s="339"/>
    </row>
    <row r="202" spans="1:8" ht="50.1" customHeight="1" x14ac:dyDescent="0.2">
      <c r="A202" s="335" t="s">
        <v>89</v>
      </c>
      <c r="B202" s="336"/>
      <c r="C202" s="67" t="str">
        <f>"Интернет-площадка 2gis.ru на основе Cправочника организаций "&amp;$C$2&amp;""</f>
        <v>Интернет-площадка 2gis.ru на основе Cправочника организаций "2ГИС.БАРНАУЛ"</v>
      </c>
      <c r="D202" s="337">
        <v>19080</v>
      </c>
      <c r="E202" s="338"/>
      <c r="F202" s="338"/>
      <c r="G202" s="338"/>
      <c r="H202" s="339"/>
    </row>
    <row r="203" spans="1:8" ht="50.1" customHeight="1" x14ac:dyDescent="0.2">
      <c r="A203" s="335" t="s">
        <v>90</v>
      </c>
      <c r="B203" s="336"/>
      <c r="C203"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3" s="337">
        <v>3708</v>
      </c>
      <c r="E203" s="338"/>
      <c r="F203" s="338"/>
      <c r="G203" s="338"/>
      <c r="H203" s="339"/>
    </row>
    <row r="204" spans="1:8" ht="50.1" customHeight="1" x14ac:dyDescent="0.2">
      <c r="A204" s="335" t="s">
        <v>91</v>
      </c>
      <c r="B204" s="336"/>
      <c r="C204"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4" s="337">
        <v>3006</v>
      </c>
      <c r="E204" s="338"/>
      <c r="F204" s="338"/>
      <c r="G204" s="338"/>
      <c r="H204" s="339"/>
    </row>
    <row r="205" spans="1:8" ht="50.1" customHeight="1" x14ac:dyDescent="0.2">
      <c r="A205" s="335" t="s">
        <v>92</v>
      </c>
      <c r="B205" s="336"/>
      <c r="C205"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5" s="337">
        <v>7452</v>
      </c>
      <c r="E205" s="338"/>
      <c r="F205" s="338"/>
      <c r="G205" s="338"/>
      <c r="H205" s="339"/>
    </row>
    <row r="206" spans="1:8" ht="50.1" customHeight="1" x14ac:dyDescent="0.2">
      <c r="A206" s="335" t="s">
        <v>93</v>
      </c>
      <c r="B206" s="336"/>
      <c r="C206" s="67" t="e">
        <f>#REF!</f>
        <v>#REF!</v>
      </c>
      <c r="D206" s="337">
        <v>22440</v>
      </c>
      <c r="E206" s="338"/>
      <c r="F206" s="338"/>
      <c r="G206" s="338"/>
      <c r="H206" s="339"/>
    </row>
    <row r="207" spans="1:8" ht="50.1" customHeight="1" x14ac:dyDescent="0.2">
      <c r="A207" s="335" t="s">
        <v>94</v>
      </c>
      <c r="B207" s="336"/>
      <c r="C207" s="67" t="s">
        <v>95</v>
      </c>
      <c r="D207" s="337">
        <v>540</v>
      </c>
      <c r="E207" s="338"/>
      <c r="F207" s="338"/>
      <c r="G207" s="338"/>
      <c r="H207" s="339"/>
    </row>
    <row r="208" spans="1:8" ht="75.75" customHeight="1" x14ac:dyDescent="0.2">
      <c r="A208" s="335" t="s">
        <v>96</v>
      </c>
      <c r="B208" s="336"/>
      <c r="C20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8" s="337">
        <v>6420</v>
      </c>
      <c r="E208" s="338"/>
      <c r="F208" s="338"/>
      <c r="G208" s="338"/>
      <c r="H208" s="339"/>
    </row>
    <row r="209" spans="1:8" ht="75.75" customHeight="1" x14ac:dyDescent="0.2">
      <c r="A209" s="335" t="s">
        <v>97</v>
      </c>
      <c r="B209" s="336"/>
      <c r="C209" s="67" t="str">
        <f t="shared" ref="C209:C21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9" s="337">
        <v>5136</v>
      </c>
      <c r="E209" s="338"/>
      <c r="F209" s="338"/>
      <c r="G209" s="338"/>
      <c r="H209" s="339"/>
    </row>
    <row r="210" spans="1:8" ht="75.75" customHeight="1" x14ac:dyDescent="0.2">
      <c r="A210" s="335" t="s">
        <v>98</v>
      </c>
      <c r="B210" s="336"/>
      <c r="C210"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0" s="337">
        <v>5340</v>
      </c>
      <c r="E210" s="338"/>
      <c r="F210" s="338"/>
      <c r="G210" s="338"/>
      <c r="H210" s="339"/>
    </row>
    <row r="211" spans="1:8" ht="75.75" customHeight="1" x14ac:dyDescent="0.2">
      <c r="A211" s="335" t="s">
        <v>99</v>
      </c>
      <c r="B211" s="336"/>
      <c r="C211"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1" s="337">
        <v>2568</v>
      </c>
      <c r="E211" s="338"/>
      <c r="F211" s="338"/>
      <c r="G211" s="338"/>
      <c r="H211" s="339"/>
    </row>
    <row r="212" spans="1:8" ht="75.75" customHeight="1" x14ac:dyDescent="0.2">
      <c r="A212" s="335" t="s">
        <v>100</v>
      </c>
      <c r="B212" s="336" t="s">
        <v>100</v>
      </c>
      <c r="C21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2" s="337">
        <v>31860</v>
      </c>
      <c r="E212" s="338"/>
      <c r="F212" s="338"/>
      <c r="G212" s="338"/>
      <c r="H212" s="339"/>
    </row>
    <row r="213" spans="1:8" ht="75.75" customHeight="1" x14ac:dyDescent="0.2">
      <c r="A213" s="335" t="s">
        <v>101</v>
      </c>
      <c r="B213" s="336" t="s">
        <v>101</v>
      </c>
      <c r="C21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3" s="337">
        <v>10902</v>
      </c>
      <c r="E213" s="338"/>
      <c r="F213" s="338"/>
      <c r="G213" s="338"/>
      <c r="H213" s="339"/>
    </row>
    <row r="214" spans="1:8" ht="50.1" customHeight="1" x14ac:dyDescent="0.2">
      <c r="A214" s="335" t="s">
        <v>102</v>
      </c>
      <c r="B214" s="336"/>
      <c r="C214"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14" s="337">
        <v>10200</v>
      </c>
      <c r="E214" s="338"/>
      <c r="F214" s="338"/>
      <c r="G214" s="338"/>
      <c r="H214" s="339"/>
    </row>
    <row r="215" spans="1:8" s="16" customFormat="1" ht="102" customHeight="1" x14ac:dyDescent="0.2">
      <c r="A215" s="335" t="s">
        <v>16</v>
      </c>
      <c r="B215" s="336"/>
      <c r="C21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5" s="337">
        <v>1380</v>
      </c>
      <c r="E215" s="338"/>
      <c r="F215" s="338"/>
      <c r="G215" s="338"/>
      <c r="H215" s="339"/>
    </row>
    <row r="216" spans="1:8" s="16" customFormat="1" ht="102" customHeight="1" x14ac:dyDescent="0.2">
      <c r="A216" s="335" t="s">
        <v>103</v>
      </c>
      <c r="B216" s="336"/>
      <c r="C21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6" s="337">
        <v>50010</v>
      </c>
      <c r="E216" s="338"/>
      <c r="F216" s="338"/>
      <c r="G216" s="338"/>
      <c r="H216" s="339"/>
    </row>
    <row r="217" spans="1:8" s="16" customFormat="1" ht="126" customHeight="1" x14ac:dyDescent="0.2">
      <c r="A217" s="335" t="s">
        <v>104</v>
      </c>
      <c r="B217" s="336"/>
      <c r="C21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7" s="337">
        <v>15000</v>
      </c>
      <c r="E217" s="338"/>
      <c r="F217" s="338"/>
      <c r="G217" s="338"/>
      <c r="H217" s="339"/>
    </row>
    <row r="218" spans="1:8" s="16" customFormat="1" ht="126" customHeight="1" x14ac:dyDescent="0.2">
      <c r="A218" s="335" t="s">
        <v>105</v>
      </c>
      <c r="B218" s="336"/>
      <c r="C21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8" s="337">
        <v>7500</v>
      </c>
      <c r="E218" s="338"/>
      <c r="F218" s="338"/>
      <c r="G218" s="338"/>
      <c r="H218" s="339"/>
    </row>
    <row r="219" spans="1:8" s="16" customFormat="1" ht="126" customHeight="1" x14ac:dyDescent="0.2">
      <c r="A219" s="356" t="s">
        <v>106</v>
      </c>
      <c r="B219" s="357"/>
      <c r="C219"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19" s="337">
        <v>10002</v>
      </c>
      <c r="E219" s="338"/>
      <c r="F219" s="338"/>
      <c r="G219" s="338"/>
      <c r="H219" s="339"/>
    </row>
    <row r="220" spans="1:8" ht="50.1" customHeight="1" x14ac:dyDescent="0.2">
      <c r="A220" s="335" t="s">
        <v>107</v>
      </c>
      <c r="B220" s="336"/>
      <c r="C220" s="67" t="str">
        <f>"Интернет-площадка 2gis.ru на основе Cправочника организаций "&amp;$C$2&amp;""</f>
        <v>Интернет-площадка 2gis.ru на основе Cправочника организаций "2ГИС.БАРНАУЛ"</v>
      </c>
      <c r="D220" s="337">
        <v>24120</v>
      </c>
      <c r="E220" s="338"/>
      <c r="F220" s="338"/>
      <c r="G220" s="338"/>
      <c r="H220" s="339"/>
    </row>
    <row r="221" spans="1:8" ht="50.1" customHeight="1" x14ac:dyDescent="0.2">
      <c r="A221" s="335" t="s">
        <v>108</v>
      </c>
      <c r="B221" s="336"/>
      <c r="C221" s="67" t="str">
        <f t="shared" ref="C221:C230"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21" s="337">
        <v>14640</v>
      </c>
      <c r="E221" s="338"/>
      <c r="F221" s="338"/>
      <c r="G221" s="338"/>
      <c r="H221" s="339"/>
    </row>
    <row r="222" spans="1:8" ht="50.1" customHeight="1" x14ac:dyDescent="0.2">
      <c r="A222" s="335" t="s">
        <v>109</v>
      </c>
      <c r="B222" s="336"/>
      <c r="C222" s="67" t="str">
        <f t="shared" si="2"/>
        <v>Электронный справочник на основе Справочника организаций "2ГИС.БАРНАУЛ" (версия для ПК)</v>
      </c>
      <c r="D222" s="337">
        <v>7920</v>
      </c>
      <c r="E222" s="338"/>
      <c r="F222" s="338"/>
      <c r="G222" s="338"/>
      <c r="H222" s="339"/>
    </row>
    <row r="223" spans="1:8" ht="50.1" customHeight="1" x14ac:dyDescent="0.2">
      <c r="A223" s="335" t="s">
        <v>110</v>
      </c>
      <c r="B223" s="336"/>
      <c r="C223" s="67" t="str">
        <f>"Интернет-площадка 2gis.ru на основе Cправочника организаций "&amp;$C$2&amp;""</f>
        <v>Интернет-площадка 2gis.ru на основе Cправочника организаций "2ГИС.БАРНАУЛ"</v>
      </c>
      <c r="D223" s="337">
        <v>22320</v>
      </c>
      <c r="E223" s="338"/>
      <c r="F223" s="338"/>
      <c r="G223" s="338"/>
      <c r="H223" s="339"/>
    </row>
    <row r="224" spans="1:8" ht="50.1" customHeight="1" x14ac:dyDescent="0.2">
      <c r="A224" s="335" t="s">
        <v>111</v>
      </c>
      <c r="B224" s="336"/>
      <c r="C224" s="67" t="str">
        <f>"Интернет-площадка 2gis.ru на основе Cправочника организаций "&amp;$C$2&amp;""</f>
        <v>Интернет-площадка 2gis.ru на основе Cправочника организаций "2ГИС.БАРНАУЛ"</v>
      </c>
      <c r="D224" s="337">
        <v>26784</v>
      </c>
      <c r="E224" s="338"/>
      <c r="F224" s="338"/>
      <c r="G224" s="338"/>
      <c r="H224" s="339"/>
    </row>
    <row r="225" spans="1:8" ht="50.1" customHeight="1" x14ac:dyDescent="0.2">
      <c r="A225" s="335" t="s">
        <v>112</v>
      </c>
      <c r="B225" s="336"/>
      <c r="C225" s="67" t="str">
        <f t="shared" si="2"/>
        <v>Электронный справочник на основе Справочника организаций "2ГИС.БАРНАУЛ" (версия для ПК)</v>
      </c>
      <c r="D225" s="337">
        <v>5280</v>
      </c>
      <c r="E225" s="338"/>
      <c r="F225" s="338"/>
      <c r="G225" s="338"/>
      <c r="H225" s="339"/>
    </row>
    <row r="226" spans="1:8" ht="50.1" customHeight="1" x14ac:dyDescent="0.2">
      <c r="A226" s="335" t="s">
        <v>113</v>
      </c>
      <c r="B226" s="336"/>
      <c r="C226" s="67" t="str">
        <f t="shared" si="2"/>
        <v>Электронный справочник на основе Справочника организаций "2ГИС.БАРНАУЛ" (версия для ПК)</v>
      </c>
      <c r="D226" s="337">
        <v>4320</v>
      </c>
      <c r="E226" s="338"/>
      <c r="F226" s="338"/>
      <c r="G226" s="338"/>
      <c r="H226" s="339"/>
    </row>
    <row r="227" spans="1:8" ht="50.1" customHeight="1" x14ac:dyDescent="0.2">
      <c r="A227" s="335" t="s">
        <v>114</v>
      </c>
      <c r="B227" s="336"/>
      <c r="C227" s="67" t="str">
        <f t="shared" si="2"/>
        <v>Электронный справочник на основе Справочника организаций "2ГИС.БАРНАУЛ" (версия для ПК)</v>
      </c>
      <c r="D227" s="337">
        <v>10440</v>
      </c>
      <c r="E227" s="338"/>
      <c r="F227" s="338"/>
      <c r="G227" s="338"/>
      <c r="H227" s="339"/>
    </row>
    <row r="228" spans="1:8" ht="50.1" customHeight="1" x14ac:dyDescent="0.2">
      <c r="A228" s="335" t="s">
        <v>115</v>
      </c>
      <c r="B228" s="336"/>
      <c r="C228" s="67" t="s">
        <v>95</v>
      </c>
      <c r="D228" s="337">
        <v>840</v>
      </c>
      <c r="E228" s="338"/>
      <c r="F228" s="338"/>
      <c r="G228" s="338"/>
      <c r="H228" s="339"/>
    </row>
    <row r="229" spans="1:8" ht="68.25" customHeight="1" x14ac:dyDescent="0.2">
      <c r="A229" s="335" t="s">
        <v>116</v>
      </c>
      <c r="B229" s="336"/>
      <c r="C2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29" s="337">
        <v>44640</v>
      </c>
      <c r="E229" s="338"/>
      <c r="F229" s="338"/>
      <c r="G229" s="338"/>
      <c r="H229" s="339"/>
    </row>
    <row r="230" spans="1:8" ht="50.1" customHeight="1" thickBot="1" x14ac:dyDescent="0.25">
      <c r="A230" s="335" t="s">
        <v>117</v>
      </c>
      <c r="B230" s="336"/>
      <c r="C230" s="67" t="str">
        <f t="shared" si="2"/>
        <v>Электронный справочник на основе Справочника организаций "2ГИС.БАРНАУЛ" (версия для ПК)</v>
      </c>
      <c r="D230" s="353">
        <v>14280</v>
      </c>
      <c r="E230" s="354"/>
      <c r="F230" s="354"/>
      <c r="G230" s="354"/>
      <c r="H230" s="355"/>
    </row>
    <row r="231" spans="1:8" s="23" customFormat="1" ht="50.1" customHeight="1" thickBot="1" x14ac:dyDescent="0.25">
      <c r="A231" s="341" t="s">
        <v>118</v>
      </c>
      <c r="B231" s="342"/>
      <c r="C231" s="21"/>
      <c r="D231" s="343"/>
      <c r="E231" s="343"/>
      <c r="F231" s="343"/>
      <c r="G231" s="343"/>
      <c r="H231" s="344"/>
    </row>
    <row r="232" spans="1:8" s="16" customFormat="1" ht="50.1" customHeight="1" x14ac:dyDescent="0.2">
      <c r="A232" s="335" t="s">
        <v>119</v>
      </c>
      <c r="B232" s="336"/>
      <c r="C232" s="345"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232" s="337">
        <v>9000</v>
      </c>
      <c r="E232" s="338"/>
      <c r="F232" s="338"/>
      <c r="G232" s="338"/>
      <c r="H232" s="339"/>
    </row>
    <row r="233" spans="1:8" s="16" customFormat="1" ht="50.1" customHeight="1" x14ac:dyDescent="0.2">
      <c r="A233" s="335" t="s">
        <v>120</v>
      </c>
      <c r="B233" s="336"/>
      <c r="C233" s="346"/>
      <c r="D233" s="337">
        <v>9000</v>
      </c>
      <c r="E233" s="338"/>
      <c r="F233" s="338"/>
      <c r="G233" s="338"/>
      <c r="H233" s="339"/>
    </row>
    <row r="234" spans="1:8" s="16" customFormat="1" ht="50.1" customHeight="1" x14ac:dyDescent="0.2">
      <c r="A234" s="348" t="s">
        <v>121</v>
      </c>
      <c r="B234" s="349"/>
      <c r="C234" s="346"/>
      <c r="D234" s="496">
        <v>4500</v>
      </c>
      <c r="E234" s="368"/>
      <c r="F234" s="368"/>
      <c r="G234" s="368"/>
      <c r="H234" s="368"/>
    </row>
    <row r="235" spans="1:8" s="16" customFormat="1" ht="50.1" customHeight="1" x14ac:dyDescent="0.2">
      <c r="A235" s="348" t="s">
        <v>122</v>
      </c>
      <c r="B235" s="349"/>
      <c r="C235" s="346"/>
      <c r="D235" s="496">
        <v>450</v>
      </c>
      <c r="E235" s="368"/>
      <c r="F235" s="368"/>
      <c r="G235" s="368"/>
      <c r="H235" s="368"/>
    </row>
    <row r="236" spans="1:8" s="16" customFormat="1" ht="50.1" customHeight="1" thickBot="1" x14ac:dyDescent="0.25">
      <c r="A236" s="348" t="s">
        <v>123</v>
      </c>
      <c r="B236" s="349"/>
      <c r="C236" s="347"/>
      <c r="D236" s="450">
        <v>1800</v>
      </c>
      <c r="E236" s="451"/>
      <c r="F236" s="451"/>
      <c r="G236" s="451"/>
      <c r="H236" s="451"/>
    </row>
    <row r="237" spans="1:8" s="16" customFormat="1" ht="50.1" customHeight="1" thickBot="1" x14ac:dyDescent="0.25">
      <c r="A237" s="341" t="s">
        <v>124</v>
      </c>
      <c r="B237" s="342"/>
      <c r="C237" s="21"/>
      <c r="D237" s="343"/>
      <c r="E237" s="343"/>
      <c r="F237" s="343"/>
      <c r="G237" s="343"/>
      <c r="H237" s="344"/>
    </row>
    <row r="238" spans="1:8" ht="50.1" customHeight="1" x14ac:dyDescent="0.2">
      <c r="A238" s="335" t="s">
        <v>125</v>
      </c>
      <c r="B238" s="336"/>
      <c r="C238" s="67" t="str">
        <f>"Интернет-площадка 2gis.ru на основе Cправочника организаций "&amp;$C$2&amp;""</f>
        <v>Интернет-площадка 2gis.ru на основе Cправочника организаций "2ГИС.БАРНАУЛ"</v>
      </c>
      <c r="D238" s="337">
        <v>3540</v>
      </c>
      <c r="E238" s="338"/>
      <c r="F238" s="338"/>
      <c r="G238" s="338"/>
      <c r="H238" s="339"/>
    </row>
    <row r="239" spans="1:8" ht="50.1" customHeight="1" x14ac:dyDescent="0.2">
      <c r="A239" s="335" t="s">
        <v>126</v>
      </c>
      <c r="B239" s="336"/>
      <c r="C239"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39" s="337">
        <v>1728</v>
      </c>
      <c r="E239" s="338"/>
      <c r="F239" s="338"/>
      <c r="G239" s="338"/>
      <c r="H239" s="339"/>
    </row>
    <row r="240" spans="1:8" ht="50.1" customHeight="1" x14ac:dyDescent="0.2">
      <c r="A240" s="335" t="s">
        <v>195</v>
      </c>
      <c r="B240" s="336"/>
      <c r="C240" s="67" t="str">
        <f>"Интернет-площадка 2gis.ru на основе Cправочника организаций "&amp;$C$2&amp;""</f>
        <v>Интернет-площадка 2gis.ru на основе Cправочника организаций "2ГИС.БАРНАУЛ"</v>
      </c>
      <c r="D240" s="337">
        <v>5040</v>
      </c>
      <c r="E240" s="338"/>
      <c r="F240" s="338"/>
      <c r="G240" s="338"/>
      <c r="H240" s="339"/>
    </row>
    <row r="241" spans="1:8" ht="50.1" customHeight="1" thickBot="1" x14ac:dyDescent="0.25">
      <c r="A241" s="335" t="s">
        <v>128</v>
      </c>
      <c r="B241" s="336"/>
      <c r="C241"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41" s="337">
        <v>2520</v>
      </c>
      <c r="E241" s="338"/>
      <c r="F241" s="338"/>
      <c r="G241" s="338"/>
      <c r="H241" s="339"/>
    </row>
    <row r="242" spans="1:8" s="16" customFormat="1" ht="126" customHeight="1" thickBot="1" x14ac:dyDescent="0.25">
      <c r="A242" s="335" t="s">
        <v>129</v>
      </c>
      <c r="B242" s="336"/>
      <c r="C24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2" s="304">
        <f>F242*1.2</f>
        <v>7740</v>
      </c>
      <c r="E242" s="305">
        <f>F242*1.1</f>
        <v>7095.0000000000009</v>
      </c>
      <c r="F242" s="305">
        <v>6450</v>
      </c>
      <c r="G242" s="305">
        <f>F242*0.75</f>
        <v>4837.5</v>
      </c>
      <c r="H242" s="306">
        <f>F242*0.5</f>
        <v>3225</v>
      </c>
    </row>
    <row r="243" spans="1:8" ht="50.1" customHeight="1" thickBot="1" x14ac:dyDescent="0.25">
      <c r="A243" s="341" t="s">
        <v>196</v>
      </c>
      <c r="B243" s="342"/>
      <c r="C243" s="21"/>
      <c r="D243" s="343"/>
      <c r="E243" s="343"/>
      <c r="F243" s="343"/>
      <c r="G243" s="343"/>
      <c r="H243" s="344"/>
    </row>
    <row r="244" spans="1:8" s="20" customFormat="1" ht="30" customHeight="1" thickBot="1" x14ac:dyDescent="0.25">
      <c r="A244" s="486"/>
      <c r="B244" s="486"/>
      <c r="C244" s="602"/>
      <c r="D244" s="486"/>
      <c r="E244" s="486"/>
      <c r="F244" s="486"/>
      <c r="G244" s="486"/>
      <c r="H244" s="487"/>
    </row>
    <row r="245" spans="1:8" s="16" customFormat="1" ht="83.25" customHeight="1" thickBot="1" x14ac:dyDescent="0.25">
      <c r="A245" s="335" t="s">
        <v>197</v>
      </c>
      <c r="B245" s="336"/>
      <c r="C245"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5" s="360">
        <v>17610</v>
      </c>
      <c r="E245" s="361"/>
      <c r="F245" s="361"/>
      <c r="G245" s="361"/>
      <c r="H245" s="362"/>
    </row>
    <row r="246" spans="1:8" s="16" customFormat="1" ht="83.25" customHeight="1" thickBot="1" x14ac:dyDescent="0.25">
      <c r="A246" s="335" t="s">
        <v>198</v>
      </c>
      <c r="B246" s="336"/>
      <c r="C246" s="346"/>
      <c r="D246" s="360">
        <v>17610</v>
      </c>
      <c r="E246" s="361"/>
      <c r="F246" s="361"/>
      <c r="G246" s="361"/>
      <c r="H246" s="362"/>
    </row>
    <row r="247" spans="1:8" ht="50.1" customHeight="1" thickBot="1" x14ac:dyDescent="0.25">
      <c r="A247" s="497"/>
      <c r="B247" s="498"/>
      <c r="C247" s="56"/>
      <c r="D247" s="499"/>
      <c r="E247" s="499"/>
      <c r="F247" s="499"/>
      <c r="G247" s="499"/>
      <c r="H247" s="500"/>
    </row>
    <row r="248" spans="1:8" s="20" customFormat="1" ht="26.25" x14ac:dyDescent="0.2">
      <c r="A248" s="71"/>
      <c r="B248" s="72"/>
      <c r="C248" s="73"/>
      <c r="D248" s="72"/>
      <c r="E248" s="72"/>
      <c r="F248" s="72"/>
      <c r="G248" s="72"/>
      <c r="H248" s="74"/>
    </row>
    <row r="249" spans="1:8" s="16" customFormat="1" ht="21" x14ac:dyDescent="0.2">
      <c r="A249" s="75"/>
      <c r="B249" s="76" t="s">
        <v>130</v>
      </c>
      <c r="C249" s="333" t="s">
        <v>278</v>
      </c>
      <c r="D249" s="333"/>
      <c r="E249" s="77"/>
      <c r="F249" s="77"/>
      <c r="G249" s="77"/>
      <c r="H249" s="77"/>
    </row>
    <row r="250" spans="1:8" s="16" customFormat="1" ht="21" x14ac:dyDescent="0.2">
      <c r="A250" s="75"/>
      <c r="B250" s="77"/>
      <c r="C250" s="327" t="s">
        <v>279</v>
      </c>
      <c r="D250" s="327"/>
      <c r="E250" s="77"/>
      <c r="F250" s="77"/>
      <c r="G250" s="77"/>
      <c r="H250" s="77"/>
    </row>
    <row r="251" spans="1:8" s="16" customFormat="1" ht="21" x14ac:dyDescent="0.2">
      <c r="A251" s="75"/>
      <c r="B251" s="77"/>
      <c r="C251" s="327" t="s">
        <v>280</v>
      </c>
      <c r="D251" s="327"/>
      <c r="E251" s="77"/>
      <c r="F251" s="77"/>
      <c r="G251" s="77"/>
      <c r="H251" s="77"/>
    </row>
    <row r="252" spans="1:8" s="16" customFormat="1" ht="21" x14ac:dyDescent="0.2">
      <c r="A252" s="71"/>
      <c r="B252" s="72"/>
      <c r="C252" s="327"/>
      <c r="D252" s="327"/>
      <c r="E252" s="77"/>
      <c r="F252" s="77"/>
      <c r="G252" s="77"/>
      <c r="H252" s="72"/>
    </row>
    <row r="253" spans="1:8" s="16" customFormat="1" ht="26.25" x14ac:dyDescent="0.2">
      <c r="A253" s="324" t="str">
        <f>Абакан_юр!A171</f>
        <v>По соглашению сторон в качестве валюты платежа могут выступать украинские гривны, в этом случае курс следующий: 1 руб. = 0,5104 гривен</v>
      </c>
      <c r="B253" s="324"/>
      <c r="C253" s="324"/>
      <c r="D253" s="79"/>
      <c r="E253" s="79"/>
      <c r="F253" s="80"/>
      <c r="G253" s="328"/>
      <c r="H253" s="328"/>
    </row>
    <row r="254" spans="1:8" ht="26.25" x14ac:dyDescent="0.2">
      <c r="A254" s="324" t="str">
        <f>Абакан_юр!A172</f>
        <v>По соглашению сторон в качестве валюты платежа могут выступать дирхамы ОАЭ, в этом случае курс следующий: 1 руб. = 0,0434 дирхам</v>
      </c>
      <c r="B254" s="324"/>
      <c r="C254" s="324"/>
      <c r="D254" s="79"/>
      <c r="E254" s="79"/>
      <c r="F254" s="80"/>
      <c r="G254" s="82"/>
      <c r="H254" s="82"/>
    </row>
    <row r="255" spans="1:8" ht="26.25" x14ac:dyDescent="0.2">
      <c r="A255" s="324" t="str">
        <f>Абакан_юр!A173</f>
        <v>По соглашению сторон в качестве валюты платежа могут выступать доллары США, в этом случае курс следующий: 1 руб. = 0,0126 доллара</v>
      </c>
      <c r="B255" s="324"/>
      <c r="C255" s="324"/>
      <c r="D255" s="79"/>
      <c r="E255" s="79"/>
      <c r="F255" s="80"/>
      <c r="G255" s="82"/>
      <c r="H255" s="82"/>
    </row>
    <row r="256" spans="1:8" ht="26.25" x14ac:dyDescent="0.2">
      <c r="A256" s="324" t="str">
        <f>Абакан_юр!A174</f>
        <v>По соглашению сторон в качестве валюты платежа могут выступать евро, в этом случае курс следующий: 1 руб. = 0,0117 евро</v>
      </c>
      <c r="B256" s="324"/>
      <c r="C256" s="324"/>
      <c r="D256" s="79"/>
      <c r="E256" s="80"/>
      <c r="F256" s="80"/>
      <c r="G256" s="82"/>
      <c r="H256" s="82"/>
    </row>
    <row r="257" spans="1:8" ht="26.25" x14ac:dyDescent="0.2">
      <c r="A257" s="324" t="str">
        <f>Абакан_юр!A175</f>
        <v>По соглашению сторон в качестве валюты платежа могут выступать чешские кроны, в этом случае курс следующий: 1 руб. = 0,2914 крона</v>
      </c>
      <c r="B257" s="324"/>
      <c r="C257" s="324"/>
      <c r="D257" s="79"/>
      <c r="E257" s="80"/>
      <c r="F257" s="80"/>
      <c r="G257" s="82"/>
      <c r="H257" s="82"/>
    </row>
    <row r="258" spans="1:8" ht="26.25" x14ac:dyDescent="0.2">
      <c r="A258" s="324" t="str">
        <f>Абакан_юр!A176</f>
        <v>По соглашению сторон в качестве валюты платежа могут выступать киргизские сомы, в этом случае курс следующий: 1 руб. = 1,0988 сом</v>
      </c>
      <c r="B258" s="324"/>
      <c r="C258" s="324"/>
      <c r="D258" s="79"/>
      <c r="E258" s="79"/>
      <c r="F258" s="80"/>
      <c r="G258" s="82"/>
      <c r="H258" s="82"/>
    </row>
    <row r="259" spans="1:8" ht="26.25" x14ac:dyDescent="0.2">
      <c r="A259" s="324" t="str">
        <f>Абакан_юр!A177</f>
        <v>По соглашению сторон в качестве валюты платежа могут выступать казахстанские тенге, в этом случае курс следующий: 1 руб. = 5,7644 тенге</v>
      </c>
      <c r="B259" s="324"/>
      <c r="C259" s="324"/>
      <c r="D259" s="79"/>
      <c r="E259" s="79"/>
      <c r="F259" s="80"/>
      <c r="G259" s="82"/>
      <c r="H259" s="82"/>
    </row>
    <row r="260" spans="1:8" ht="26.25" customHeight="1" x14ac:dyDescent="0.2">
      <c r="A260" s="83"/>
      <c r="B260" s="83"/>
      <c r="C260" s="84"/>
      <c r="D260" s="85"/>
      <c r="E260" s="85"/>
      <c r="F260" s="86"/>
      <c r="G260" s="87"/>
      <c r="H260" s="87"/>
    </row>
    <row r="261" spans="1:8" ht="26.25" customHeight="1" x14ac:dyDescent="0.2">
      <c r="A261" s="325" t="s">
        <v>141</v>
      </c>
      <c r="B261" s="325"/>
      <c r="C261" s="325"/>
      <c r="D261" s="325"/>
      <c r="E261" s="325"/>
      <c r="F261" s="325"/>
      <c r="G261" s="325"/>
      <c r="H261" s="325"/>
    </row>
    <row r="262" spans="1:8" ht="26.25" customHeight="1" x14ac:dyDescent="0.2">
      <c r="A262" s="325" t="s">
        <v>142</v>
      </c>
      <c r="B262" s="325"/>
      <c r="C262" s="325"/>
      <c r="D262" s="325"/>
      <c r="E262" s="325"/>
      <c r="F262" s="325"/>
      <c r="G262" s="325"/>
      <c r="H262" s="325"/>
    </row>
    <row r="263" spans="1:8" ht="26.25" customHeight="1" x14ac:dyDescent="0.2">
      <c r="A263" s="83"/>
      <c r="B263" s="83"/>
      <c r="C263" s="84"/>
      <c r="D263" s="85"/>
      <c r="E263" s="85"/>
      <c r="F263" s="86"/>
      <c r="G263" s="87"/>
      <c r="H263" s="87"/>
    </row>
    <row r="264" spans="1:8" ht="26.25" customHeight="1" thickBot="1" x14ac:dyDescent="0.25">
      <c r="A264" s="326" t="s">
        <v>143</v>
      </c>
      <c r="B264" s="326"/>
      <c r="C264" s="326"/>
      <c r="D264" s="326"/>
      <c r="E264" s="326"/>
      <c r="F264" s="89"/>
      <c r="G264" s="81"/>
      <c r="H264" s="90"/>
    </row>
    <row r="265" spans="1:8" ht="26.25" customHeight="1" thickBot="1" x14ac:dyDescent="0.25">
      <c r="A265" s="312" t="s">
        <v>144</v>
      </c>
      <c r="B265" s="313"/>
      <c r="C265" s="313"/>
      <c r="D265" s="313"/>
      <c r="E265" s="314"/>
      <c r="F265" s="91"/>
      <c r="H265" s="92"/>
    </row>
    <row r="266" spans="1:8" ht="102" customHeight="1" thickBot="1" x14ac:dyDescent="0.25">
      <c r="A266" s="315" t="s">
        <v>145</v>
      </c>
      <c r="B266" s="316"/>
      <c r="C266" s="93" t="s">
        <v>146</v>
      </c>
      <c r="D266" s="316" t="s">
        <v>147</v>
      </c>
      <c r="E266" s="317"/>
      <c r="F266" s="94"/>
      <c r="G266" s="94"/>
      <c r="H266" s="94"/>
    </row>
    <row r="267" spans="1:8" ht="21" x14ac:dyDescent="0.2">
      <c r="A267" s="318" t="s">
        <v>203</v>
      </c>
      <c r="B267" s="319"/>
      <c r="C267" s="320" t="s">
        <v>204</v>
      </c>
      <c r="D267" s="619">
        <v>2190</v>
      </c>
      <c r="E267" s="321"/>
      <c r="F267" s="94"/>
      <c r="G267" s="94"/>
      <c r="H267" s="94"/>
    </row>
    <row r="268" spans="1:8" ht="21" x14ac:dyDescent="0.2">
      <c r="A268" s="322" t="s">
        <v>205</v>
      </c>
      <c r="B268" s="323"/>
      <c r="C268" s="310"/>
      <c r="D268" s="620">
        <v>1590</v>
      </c>
      <c r="E268" s="311"/>
      <c r="F268" s="94"/>
      <c r="G268" s="94"/>
      <c r="H268" s="94"/>
    </row>
    <row r="269" spans="1:8" ht="21" x14ac:dyDescent="0.2">
      <c r="A269" s="322" t="s">
        <v>206</v>
      </c>
      <c r="B269" s="323"/>
      <c r="C269" s="310"/>
      <c r="D269" s="620">
        <v>1440</v>
      </c>
      <c r="E269" s="311"/>
      <c r="F269" s="94"/>
      <c r="G269" s="94"/>
      <c r="H269" s="94"/>
    </row>
    <row r="270" spans="1:8" ht="21.75" thickBot="1" x14ac:dyDescent="0.25">
      <c r="A270" s="322" t="s">
        <v>207</v>
      </c>
      <c r="B270" s="323"/>
      <c r="C270" s="310"/>
      <c r="D270" s="620">
        <v>1290</v>
      </c>
      <c r="E270" s="311"/>
      <c r="F270" s="94"/>
      <c r="G270" s="94"/>
      <c r="H270" s="94"/>
    </row>
    <row r="271" spans="1:8" ht="97.5" customHeight="1" x14ac:dyDescent="0.2">
      <c r="A271" s="318" t="s">
        <v>148</v>
      </c>
      <c r="B271" s="319"/>
      <c r="C271" s="95" t="s">
        <v>149</v>
      </c>
      <c r="D271" s="320" t="s">
        <v>150</v>
      </c>
      <c r="E271" s="321"/>
      <c r="F271" s="94"/>
      <c r="G271" s="94"/>
      <c r="H271" s="94"/>
    </row>
    <row r="272" spans="1:8" ht="92.25" customHeight="1" x14ac:dyDescent="0.2">
      <c r="A272" s="322" t="s">
        <v>151</v>
      </c>
      <c r="B272" s="323"/>
      <c r="C272" s="96" t="s">
        <v>152</v>
      </c>
      <c r="D272" s="310" t="s">
        <v>153</v>
      </c>
      <c r="E272" s="311"/>
      <c r="F272" s="94"/>
      <c r="G272" s="94"/>
      <c r="H272" s="94"/>
    </row>
    <row r="273" spans="1:8" ht="94.5" customHeight="1" x14ac:dyDescent="0.2">
      <c r="A273" s="323" t="s">
        <v>154</v>
      </c>
      <c r="B273" s="323"/>
      <c r="C273" s="96" t="s">
        <v>155</v>
      </c>
      <c r="D273" s="310" t="s">
        <v>153</v>
      </c>
      <c r="E273" s="310"/>
      <c r="F273" s="94"/>
      <c r="G273" s="94"/>
      <c r="H273" s="94"/>
    </row>
    <row r="274" spans="1:8" ht="94.5" customHeight="1" x14ac:dyDescent="0.2">
      <c r="A274" s="322" t="s">
        <v>157</v>
      </c>
      <c r="B274" s="323"/>
      <c r="C274" s="110" t="s">
        <v>158</v>
      </c>
      <c r="D274" s="323" t="s">
        <v>153</v>
      </c>
      <c r="E274" s="473"/>
      <c r="F274" s="91"/>
      <c r="G274" s="91"/>
      <c r="H274" s="91"/>
    </row>
    <row r="275" spans="1:8" ht="94.5" customHeight="1" x14ac:dyDescent="0.2">
      <c r="A275" s="322" t="s">
        <v>159</v>
      </c>
      <c r="B275" s="323"/>
      <c r="C275" s="96" t="s">
        <v>160</v>
      </c>
      <c r="D275" s="310" t="s">
        <v>153</v>
      </c>
      <c r="E275" s="311"/>
      <c r="F275" s="86"/>
      <c r="G275" s="87"/>
      <c r="H275" s="87"/>
    </row>
    <row r="276" spans="1:8" ht="94.5" customHeight="1" x14ac:dyDescent="0.2">
      <c r="A276" s="307" t="s">
        <v>161</v>
      </c>
      <c r="B276" s="307"/>
      <c r="C276" s="307"/>
      <c r="D276" s="307"/>
      <c r="E276" s="307"/>
      <c r="F276" s="307"/>
      <c r="G276" s="307"/>
      <c r="H276" s="307"/>
    </row>
    <row r="277" spans="1:8" ht="90.75" customHeight="1" x14ac:dyDescent="0.2">
      <c r="A277" s="307" t="s">
        <v>162</v>
      </c>
      <c r="B277" s="307"/>
      <c r="C277" s="307"/>
      <c r="D277" s="307"/>
      <c r="E277" s="307"/>
      <c r="F277" s="307"/>
      <c r="G277" s="307"/>
      <c r="H277" s="307"/>
    </row>
    <row r="278" spans="1:8" ht="195" customHeight="1" x14ac:dyDescent="0.2">
      <c r="A278"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8" s="325"/>
      <c r="C278" s="325"/>
      <c r="D278" s="325"/>
      <c r="E278" s="325"/>
      <c r="F278" s="325"/>
      <c r="G278" s="325"/>
      <c r="H278" s="325"/>
    </row>
    <row r="279" spans="1:8" ht="105.75" customHeight="1" x14ac:dyDescent="0.2">
      <c r="A279" s="325" t="s">
        <v>164</v>
      </c>
      <c r="B279" s="325"/>
      <c r="C279" s="325"/>
      <c r="D279" s="325"/>
      <c r="E279" s="325"/>
      <c r="F279" s="325"/>
      <c r="G279" s="325"/>
      <c r="H279" s="325"/>
    </row>
    <row r="280" spans="1:8" ht="69.75" customHeight="1" x14ac:dyDescent="0.2">
      <c r="A280" s="307" t="s">
        <v>165</v>
      </c>
      <c r="B280" s="307"/>
      <c r="C280" s="307"/>
      <c r="D280" s="307"/>
      <c r="E280" s="307"/>
      <c r="F280" s="307"/>
      <c r="G280" s="307"/>
      <c r="H280" s="307"/>
    </row>
    <row r="281" spans="1:8" s="72" customFormat="1" ht="125.25" customHeight="1" x14ac:dyDescent="0.2">
      <c r="A281" s="325" t="s">
        <v>166</v>
      </c>
      <c r="B281" s="325"/>
      <c r="C281" s="325"/>
      <c r="D281" s="325"/>
      <c r="E281" s="325"/>
      <c r="F281" s="325"/>
      <c r="G281" s="325"/>
      <c r="H281" s="325"/>
    </row>
    <row r="282" spans="1:8" s="72" customFormat="1" ht="125.25" customHeight="1" x14ac:dyDescent="0.2">
      <c r="A282" s="618" t="s">
        <v>281</v>
      </c>
      <c r="B282" s="618"/>
      <c r="C282" s="618"/>
      <c r="D282" s="618"/>
      <c r="E282" s="618"/>
      <c r="F282" s="618"/>
      <c r="G282" s="618"/>
      <c r="H282" s="618"/>
    </row>
    <row r="283" spans="1:8" ht="25.5" x14ac:dyDescent="0.35">
      <c r="A283" s="616" t="s">
        <v>282</v>
      </c>
      <c r="B283" s="617"/>
      <c r="C283" s="158" t="s">
        <v>283</v>
      </c>
    </row>
    <row r="284" spans="1:8" ht="25.5" x14ac:dyDescent="0.35">
      <c r="A284" s="614" t="s">
        <v>284</v>
      </c>
      <c r="B284" s="615"/>
      <c r="C284" s="159">
        <v>1</v>
      </c>
    </row>
    <row r="285" spans="1:8" ht="25.5" x14ac:dyDescent="0.35">
      <c r="A285" s="614">
        <v>2</v>
      </c>
      <c r="B285" s="615"/>
      <c r="C285" s="159">
        <v>1.1000000000000001</v>
      </c>
    </row>
    <row r="286" spans="1:8" ht="25.5" x14ac:dyDescent="0.35">
      <c r="A286" s="614">
        <v>3</v>
      </c>
      <c r="B286" s="615"/>
      <c r="C286" s="159">
        <v>1.2</v>
      </c>
    </row>
    <row r="287" spans="1:8" ht="25.5" x14ac:dyDescent="0.35">
      <c r="A287" s="614" t="s">
        <v>285</v>
      </c>
      <c r="B287" s="615"/>
      <c r="C287" s="159">
        <v>1.25</v>
      </c>
    </row>
    <row r="288" spans="1:8" ht="25.5" x14ac:dyDescent="0.35">
      <c r="A288" s="614" t="s">
        <v>286</v>
      </c>
      <c r="B288" s="615"/>
      <c r="C288" s="159">
        <v>1.3</v>
      </c>
    </row>
    <row r="289" spans="1:8" ht="25.5" x14ac:dyDescent="0.35">
      <c r="A289" s="614" t="s">
        <v>287</v>
      </c>
      <c r="B289" s="615"/>
      <c r="C289" s="159">
        <v>1.35</v>
      </c>
    </row>
    <row r="290" spans="1:8" ht="25.5" x14ac:dyDescent="0.35">
      <c r="A290" s="614" t="s">
        <v>288</v>
      </c>
      <c r="B290" s="615"/>
      <c r="C290" s="159">
        <v>1.4</v>
      </c>
    </row>
    <row r="291" spans="1:8" ht="25.5" x14ac:dyDescent="0.35">
      <c r="A291" s="614" t="s">
        <v>289</v>
      </c>
      <c r="B291" s="615"/>
      <c r="C291" s="159">
        <v>1.45</v>
      </c>
    </row>
    <row r="292" spans="1:8" ht="25.5" x14ac:dyDescent="0.35">
      <c r="A292" s="614" t="s">
        <v>290</v>
      </c>
      <c r="B292" s="615"/>
      <c r="C292" s="159">
        <v>1.5</v>
      </c>
    </row>
    <row r="293" spans="1:8" ht="25.5" x14ac:dyDescent="0.35">
      <c r="A293" s="614" t="s">
        <v>291</v>
      </c>
      <c r="B293" s="615"/>
      <c r="C293" s="159">
        <v>2</v>
      </c>
    </row>
    <row r="294" spans="1:8" ht="23.25" x14ac:dyDescent="0.2">
      <c r="A294" s="307" t="s">
        <v>292</v>
      </c>
      <c r="B294" s="307"/>
      <c r="C294" s="307"/>
      <c r="D294" s="307"/>
      <c r="E294" s="307"/>
      <c r="F294" s="307"/>
      <c r="G294" s="307"/>
      <c r="H294" s="307"/>
    </row>
  </sheetData>
  <sheetProtection selectLockedCells="1" selectUnlockedCells="1"/>
  <mergeCells count="496">
    <mergeCell ref="D4:H4"/>
    <mergeCell ref="A5:B5"/>
    <mergeCell ref="D6:H6"/>
    <mergeCell ref="A7:C7"/>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10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7:B97"/>
    <mergeCell ref="D97:H97"/>
    <mergeCell ref="A98:B98"/>
    <mergeCell ref="D98:H98"/>
    <mergeCell ref="A99:B99"/>
    <mergeCell ref="D99:H99"/>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D106:H106"/>
    <mergeCell ref="A108:A111"/>
    <mergeCell ref="B108:B109"/>
    <mergeCell ref="C108:C109"/>
    <mergeCell ref="D108:D111"/>
    <mergeCell ref="E108:E111"/>
    <mergeCell ref="F108:F111"/>
    <mergeCell ref="G108:G111"/>
    <mergeCell ref="H108:H111"/>
    <mergeCell ref="D118:H118"/>
    <mergeCell ref="A119:A121"/>
    <mergeCell ref="B119:B120"/>
    <mergeCell ref="C119:C120"/>
    <mergeCell ref="D119:H121"/>
    <mergeCell ref="D122:H122"/>
    <mergeCell ref="D112:H112"/>
    <mergeCell ref="A113:A117"/>
    <mergeCell ref="B113:B114"/>
    <mergeCell ref="C113:C114"/>
    <mergeCell ref="D113:D117"/>
    <mergeCell ref="E113:E117"/>
    <mergeCell ref="F113:F117"/>
    <mergeCell ref="G113:G117"/>
    <mergeCell ref="H113:H117"/>
    <mergeCell ref="A123:C123"/>
    <mergeCell ref="D123:H123"/>
    <mergeCell ref="A124:B124"/>
    <mergeCell ref="C124:C163"/>
    <mergeCell ref="D124:H124"/>
    <mergeCell ref="A125:B125"/>
    <mergeCell ref="D125:H125"/>
    <mergeCell ref="A126:B126"/>
    <mergeCell ref="D126:H126"/>
    <mergeCell ref="A127:B127"/>
    <mergeCell ref="A131:B131"/>
    <mergeCell ref="D131:H131"/>
    <mergeCell ref="A132:B132"/>
    <mergeCell ref="D132:H132"/>
    <mergeCell ref="A133:B133"/>
    <mergeCell ref="D133:H133"/>
    <mergeCell ref="D127:H127"/>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9:B169"/>
    <mergeCell ref="D169:H169"/>
    <mergeCell ref="A170:B170"/>
    <mergeCell ref="D170:H170"/>
    <mergeCell ref="A171:B171"/>
    <mergeCell ref="D171:H171"/>
    <mergeCell ref="A164:C164"/>
    <mergeCell ref="D164:H164"/>
    <mergeCell ref="D165:H165"/>
    <mergeCell ref="A166:B166"/>
    <mergeCell ref="C166:C174"/>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C178:C195"/>
    <mergeCell ref="D178:H178"/>
    <mergeCell ref="A179:B179"/>
    <mergeCell ref="D179:H179"/>
    <mergeCell ref="A180:B180"/>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98:B198"/>
    <mergeCell ref="D198:H198"/>
    <mergeCell ref="A199:B199"/>
    <mergeCell ref="D199:H199"/>
    <mergeCell ref="A200:B200"/>
    <mergeCell ref="D200:H200"/>
    <mergeCell ref="A195:B195"/>
    <mergeCell ref="D195:H195"/>
    <mergeCell ref="A196:B196"/>
    <mergeCell ref="D196:H196"/>
    <mergeCell ref="A197:B197"/>
    <mergeCell ref="D197:H197"/>
    <mergeCell ref="A204:B204"/>
    <mergeCell ref="D204:H204"/>
    <mergeCell ref="A205:B205"/>
    <mergeCell ref="D205:H205"/>
    <mergeCell ref="A206:B206"/>
    <mergeCell ref="D206:H206"/>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D235:H235"/>
    <mergeCell ref="A236:B236"/>
    <mergeCell ref="D236:H236"/>
    <mergeCell ref="A237:B237"/>
    <mergeCell ref="D237:H237"/>
    <mergeCell ref="A238:B238"/>
    <mergeCell ref="D238:H238"/>
    <mergeCell ref="A231:B231"/>
    <mergeCell ref="D231:H231"/>
    <mergeCell ref="A232:B232"/>
    <mergeCell ref="C232:C236"/>
    <mergeCell ref="D232:H232"/>
    <mergeCell ref="A233:B233"/>
    <mergeCell ref="D233:H233"/>
    <mergeCell ref="A234:B234"/>
    <mergeCell ref="D234:H234"/>
    <mergeCell ref="A235:B235"/>
    <mergeCell ref="A242:B242"/>
    <mergeCell ref="A243:B243"/>
    <mergeCell ref="D243:H243"/>
    <mergeCell ref="A244:C244"/>
    <mergeCell ref="D244:H244"/>
    <mergeCell ref="A239:B239"/>
    <mergeCell ref="D239:H239"/>
    <mergeCell ref="A240:B240"/>
    <mergeCell ref="D240:H240"/>
    <mergeCell ref="A241:B241"/>
    <mergeCell ref="D241:H241"/>
    <mergeCell ref="C249:D249"/>
    <mergeCell ref="C250:D250"/>
    <mergeCell ref="C251:D251"/>
    <mergeCell ref="C252:D252"/>
    <mergeCell ref="A253:C253"/>
    <mergeCell ref="G253:H253"/>
    <mergeCell ref="A245:B245"/>
    <mergeCell ref="C245:C246"/>
    <mergeCell ref="D245:H245"/>
    <mergeCell ref="A246:B246"/>
    <mergeCell ref="D246:H246"/>
    <mergeCell ref="A247:B247"/>
    <mergeCell ref="D247:H247"/>
    <mergeCell ref="A261:H261"/>
    <mergeCell ref="A262:H262"/>
    <mergeCell ref="A264:E264"/>
    <mergeCell ref="A265:E265"/>
    <mergeCell ref="A266:B266"/>
    <mergeCell ref="D266:E266"/>
    <mergeCell ref="A254:C254"/>
    <mergeCell ref="A255:C255"/>
    <mergeCell ref="A256:C256"/>
    <mergeCell ref="A257:C257"/>
    <mergeCell ref="A258:C258"/>
    <mergeCell ref="A259:C259"/>
    <mergeCell ref="A271:B271"/>
    <mergeCell ref="D271:E271"/>
    <mergeCell ref="A272:B272"/>
    <mergeCell ref="D272:E272"/>
    <mergeCell ref="A273:B273"/>
    <mergeCell ref="D273:E273"/>
    <mergeCell ref="A267:B267"/>
    <mergeCell ref="C267:C270"/>
    <mergeCell ref="D267:E267"/>
    <mergeCell ref="A268:B268"/>
    <mergeCell ref="D268:E268"/>
    <mergeCell ref="A269:B269"/>
    <mergeCell ref="D269:E269"/>
    <mergeCell ref="A270:B270"/>
    <mergeCell ref="D270:E270"/>
    <mergeCell ref="A278:H278"/>
    <mergeCell ref="A279:H279"/>
    <mergeCell ref="A280:H280"/>
    <mergeCell ref="A281:E281"/>
    <mergeCell ref="F281:H281"/>
    <mergeCell ref="A282:H282"/>
    <mergeCell ref="A274:B274"/>
    <mergeCell ref="D274:E274"/>
    <mergeCell ref="A275:B275"/>
    <mergeCell ref="D275:E275"/>
    <mergeCell ref="A276:H276"/>
    <mergeCell ref="A277:H277"/>
    <mergeCell ref="A289:B289"/>
    <mergeCell ref="A290:B290"/>
    <mergeCell ref="A291:B291"/>
    <mergeCell ref="A292:B292"/>
    <mergeCell ref="A293:B293"/>
    <mergeCell ref="A294:H294"/>
    <mergeCell ref="A283:B283"/>
    <mergeCell ref="A284:B284"/>
    <mergeCell ref="A285:B285"/>
    <mergeCell ref="A286:B286"/>
    <mergeCell ref="A287:B287"/>
    <mergeCell ref="A288:B28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2"/>
  <sheetViews>
    <sheetView view="pageBreakPreview" zoomScale="40" zoomScaleNormal="60" zoomScaleSheetLayoutView="40" workbookViewId="0">
      <pane ySplit="3" topLeftCell="A267"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650</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9" t="s">
        <v>6</v>
      </c>
      <c r="C4" s="277" t="s">
        <v>7</v>
      </c>
      <c r="D4" s="552"/>
      <c r="E4" s="552"/>
      <c r="F4" s="552"/>
      <c r="G4" s="552"/>
      <c r="H4" s="553"/>
    </row>
    <row r="5" spans="1:8" s="23" customFormat="1" ht="24.75" customHeight="1" thickBot="1" x14ac:dyDescent="0.25">
      <c r="A5" s="341" t="s">
        <v>9</v>
      </c>
      <c r="B5" s="342"/>
      <c r="C5" s="21"/>
      <c r="D5" s="21"/>
      <c r="E5" s="21"/>
      <c r="F5" s="21"/>
      <c r="G5" s="21"/>
      <c r="H5" s="22"/>
    </row>
    <row r="6" spans="1:8" s="16" customFormat="1" ht="32.25" customHeight="1" thickBot="1" x14ac:dyDescent="0.25">
      <c r="A6" s="265"/>
      <c r="B6" s="266"/>
      <c r="C6" s="266"/>
      <c r="D6" s="498" t="s">
        <v>228</v>
      </c>
      <c r="E6" s="498"/>
      <c r="F6" s="498"/>
      <c r="G6" s="498"/>
      <c r="H6" s="624"/>
    </row>
    <row r="7" spans="1:8" s="16" customFormat="1" ht="30.75" customHeight="1" thickBot="1" x14ac:dyDescent="0.25">
      <c r="A7" s="118"/>
      <c r="B7" s="119"/>
      <c r="C7" s="175"/>
      <c r="D7" s="98" t="s">
        <v>168</v>
      </c>
      <c r="E7" s="99" t="s">
        <v>169</v>
      </c>
      <c r="F7" s="100" t="s">
        <v>170</v>
      </c>
      <c r="G7" s="99" t="s">
        <v>171</v>
      </c>
      <c r="H7" s="101" t="s">
        <v>172</v>
      </c>
    </row>
    <row r="8" spans="1:8" s="16" customFormat="1" ht="48" customHeight="1" x14ac:dyDescent="0.2">
      <c r="A8" s="430" t="s">
        <v>10</v>
      </c>
      <c r="B8" s="454" t="s">
        <v>27</v>
      </c>
      <c r="C8" s="45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590">
        <f>F8*1.2</f>
        <v>14263.199999999999</v>
      </c>
      <c r="E8" s="581">
        <f>F8*1.1</f>
        <v>13074.6</v>
      </c>
      <c r="F8" s="581">
        <v>11886</v>
      </c>
      <c r="G8" s="581">
        <f>F8*0.75</f>
        <v>8914.5</v>
      </c>
      <c r="H8" s="584">
        <f>F8*0.5</f>
        <v>5943</v>
      </c>
    </row>
    <row r="9" spans="1:8" s="16" customFormat="1" ht="47.25" customHeight="1" x14ac:dyDescent="0.2">
      <c r="A9" s="431"/>
      <c r="B9" s="594"/>
      <c r="C9" s="595"/>
      <c r="D9" s="591"/>
      <c r="E9" s="582"/>
      <c r="F9" s="582"/>
      <c r="G9" s="582"/>
      <c r="H9" s="585"/>
    </row>
    <row r="10" spans="1:8" s="16" customFormat="1" ht="57.75" customHeight="1" x14ac:dyDescent="0.2">
      <c r="A10" s="431"/>
      <c r="B10" s="594"/>
      <c r="C10" s="595"/>
      <c r="D10" s="591"/>
      <c r="E10" s="582"/>
      <c r="F10" s="582"/>
      <c r="G10" s="582"/>
      <c r="H10" s="585"/>
    </row>
    <row r="11" spans="1:8" s="16" customFormat="1" ht="63" customHeight="1" x14ac:dyDescent="0.2">
      <c r="A11" s="431"/>
      <c r="B11" s="455"/>
      <c r="C11" s="457"/>
      <c r="D11" s="591"/>
      <c r="E11" s="582"/>
      <c r="F11" s="582"/>
      <c r="G11" s="582"/>
      <c r="H11" s="585"/>
    </row>
    <row r="12" spans="1:8" s="16" customFormat="1" ht="55.5" customHeight="1" x14ac:dyDescent="0.2">
      <c r="A12" s="431"/>
      <c r="B12" s="744" t="s">
        <v>12</v>
      </c>
      <c r="C12" s="74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591"/>
      <c r="E12" s="582"/>
      <c r="F12" s="582"/>
      <c r="G12" s="582"/>
      <c r="H12" s="585"/>
    </row>
    <row r="13" spans="1:8" s="16" customFormat="1" ht="57.75" customHeight="1" x14ac:dyDescent="0.2">
      <c r="A13" s="431"/>
      <c r="B13" s="744"/>
      <c r="C13" s="745"/>
      <c r="D13" s="591"/>
      <c r="E13" s="582"/>
      <c r="F13" s="582"/>
      <c r="G13" s="582"/>
      <c r="H13" s="585"/>
    </row>
    <row r="14" spans="1:8" s="16" customFormat="1" ht="59.25" customHeight="1" x14ac:dyDescent="0.2">
      <c r="A14" s="431"/>
      <c r="B14" s="746" t="s">
        <v>13</v>
      </c>
      <c r="C14" s="7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591"/>
      <c r="E14" s="582"/>
      <c r="F14" s="582"/>
      <c r="G14" s="582"/>
      <c r="H14" s="585"/>
    </row>
    <row r="15" spans="1:8" s="16" customFormat="1" ht="100.5" customHeight="1" thickBot="1" x14ac:dyDescent="0.25">
      <c r="A15" s="468"/>
      <c r="B15" s="747"/>
      <c r="C15" s="749"/>
      <c r="D15" s="592"/>
      <c r="E15" s="583"/>
      <c r="F15" s="583"/>
      <c r="G15" s="583"/>
      <c r="H15" s="586"/>
    </row>
    <row r="16" spans="1:8" s="16" customFormat="1" ht="24.95" customHeight="1" thickBot="1" x14ac:dyDescent="0.25">
      <c r="A16" s="52"/>
      <c r="B16" s="278"/>
      <c r="C16" s="42"/>
      <c r="D16" s="371" t="s">
        <v>228</v>
      </c>
      <c r="E16" s="371"/>
      <c r="F16" s="371"/>
      <c r="G16" s="371"/>
      <c r="H16" s="538"/>
    </row>
    <row r="17" spans="1:8" s="16" customFormat="1" ht="48" customHeight="1" x14ac:dyDescent="0.2">
      <c r="A17" s="417" t="s">
        <v>14</v>
      </c>
      <c r="B17" s="454" t="s">
        <v>27</v>
      </c>
      <c r="C17" s="45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60">
        <f>F17*1.2</f>
        <v>16336.8</v>
      </c>
      <c r="E17" s="361">
        <f>F17*1.1</f>
        <v>14975.400000000001</v>
      </c>
      <c r="F17" s="361">
        <v>13614</v>
      </c>
      <c r="G17" s="361">
        <f>F17*0.75</f>
        <v>10210.5</v>
      </c>
      <c r="H17" s="362">
        <f>F17*0.5</f>
        <v>6807</v>
      </c>
    </row>
    <row r="18" spans="1:8" s="16" customFormat="1" ht="47.25" customHeight="1" x14ac:dyDescent="0.2">
      <c r="A18" s="418"/>
      <c r="B18" s="594"/>
      <c r="C18" s="595"/>
      <c r="D18" s="337"/>
      <c r="E18" s="338"/>
      <c r="F18" s="338"/>
      <c r="G18" s="338"/>
      <c r="H18" s="339"/>
    </row>
    <row r="19" spans="1:8" s="16" customFormat="1" ht="57.75" customHeight="1" x14ac:dyDescent="0.2">
      <c r="A19" s="418"/>
      <c r="B19" s="594"/>
      <c r="C19" s="595"/>
      <c r="D19" s="337"/>
      <c r="E19" s="338"/>
      <c r="F19" s="338"/>
      <c r="G19" s="338"/>
      <c r="H19" s="339"/>
    </row>
    <row r="20" spans="1:8" s="16" customFormat="1" ht="63" customHeight="1" x14ac:dyDescent="0.2">
      <c r="A20" s="418"/>
      <c r="B20" s="455"/>
      <c r="C20" s="457"/>
      <c r="D20" s="337"/>
      <c r="E20" s="338"/>
      <c r="F20" s="338"/>
      <c r="G20" s="338"/>
      <c r="H20" s="339"/>
    </row>
    <row r="21" spans="1:8" s="16" customFormat="1" ht="55.5" customHeight="1" x14ac:dyDescent="0.2">
      <c r="A21" s="418"/>
      <c r="B21" s="744" t="s">
        <v>12</v>
      </c>
      <c r="C21" s="74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37"/>
      <c r="E21" s="338"/>
      <c r="F21" s="338"/>
      <c r="G21" s="338"/>
      <c r="H21" s="339"/>
    </row>
    <row r="22" spans="1:8" s="16" customFormat="1" ht="57.75" customHeight="1" x14ac:dyDescent="0.2">
      <c r="A22" s="418"/>
      <c r="B22" s="744"/>
      <c r="C22" s="742"/>
      <c r="D22" s="337"/>
      <c r="E22" s="338"/>
      <c r="F22" s="338"/>
      <c r="G22" s="338"/>
      <c r="H22" s="339"/>
    </row>
    <row r="23" spans="1:8" s="16" customFormat="1" ht="87.75" customHeight="1" x14ac:dyDescent="0.2">
      <c r="A23" s="418"/>
      <c r="B23" s="743" t="s">
        <v>13</v>
      </c>
      <c r="C23" s="74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37"/>
      <c r="E23" s="338"/>
      <c r="F23" s="338"/>
      <c r="G23" s="338"/>
      <c r="H23" s="339"/>
    </row>
    <row r="24" spans="1:8" s="16" customFormat="1" ht="63" customHeight="1" x14ac:dyDescent="0.2">
      <c r="A24" s="418"/>
      <c r="B24" s="743"/>
      <c r="C24" s="742"/>
      <c r="D24" s="337"/>
      <c r="E24" s="338"/>
      <c r="F24" s="338"/>
      <c r="G24" s="338"/>
      <c r="H24" s="339"/>
    </row>
    <row r="25" spans="1:8" s="16" customFormat="1" ht="100.5" customHeight="1" thickBot="1" x14ac:dyDescent="0.25">
      <c r="A25" s="419"/>
      <c r="B25" s="47" t="s">
        <v>16</v>
      </c>
      <c r="C25" s="27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353"/>
      <c r="E25" s="354"/>
      <c r="F25" s="354"/>
      <c r="G25" s="354"/>
      <c r="H25" s="355"/>
    </row>
    <row r="26" spans="1:8" s="16" customFormat="1" ht="24.95" customHeight="1" thickBot="1" x14ac:dyDescent="0.25">
      <c r="A26" s="40"/>
      <c r="B26" s="152"/>
      <c r="C26" s="60"/>
      <c r="D26" s="285"/>
      <c r="E26" s="285"/>
      <c r="F26" s="285"/>
      <c r="G26" s="285"/>
      <c r="H26" s="286"/>
    </row>
    <row r="27" spans="1:8" s="16" customFormat="1" ht="112.5" customHeight="1" x14ac:dyDescent="0.2">
      <c r="A27" s="417" t="s">
        <v>17</v>
      </c>
      <c r="B27" s="37" t="s">
        <v>18</v>
      </c>
      <c r="C27" s="38"/>
      <c r="D27" s="444">
        <v>2490</v>
      </c>
      <c r="E27" s="445"/>
      <c r="F27" s="445"/>
      <c r="G27" s="445"/>
      <c r="H27" s="446"/>
    </row>
    <row r="28" spans="1:8" s="16" customFormat="1" ht="50.1" customHeight="1" x14ac:dyDescent="0.2">
      <c r="A28" s="418"/>
      <c r="B28" s="39" t="s">
        <v>19</v>
      </c>
      <c r="C28" s="453" t="str">
        <f>"Электронный справочник "&amp;$C$2&amp;" (версия для ПК)"</f>
        <v>Электронный справочник "2ГИС.САНКТ-ПЕТЕРБУРГ" (версия для ПК)</v>
      </c>
      <c r="D28" s="447"/>
      <c r="E28" s="448"/>
      <c r="F28" s="448"/>
      <c r="G28" s="448"/>
      <c r="H28" s="449"/>
    </row>
    <row r="29" spans="1:8" s="16" customFormat="1" ht="40.5" customHeight="1" x14ac:dyDescent="0.2">
      <c r="A29" s="418"/>
      <c r="B29" s="39" t="s">
        <v>20</v>
      </c>
      <c r="C29" s="435"/>
      <c r="D29" s="447"/>
      <c r="E29" s="448"/>
      <c r="F29" s="448"/>
      <c r="G29" s="448"/>
      <c r="H29" s="449"/>
    </row>
    <row r="30" spans="1:8" s="16" customFormat="1" ht="75" customHeight="1" thickBot="1" x14ac:dyDescent="0.25">
      <c r="A30" s="419"/>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450"/>
      <c r="E30" s="451"/>
      <c r="F30" s="451"/>
      <c r="G30" s="451"/>
      <c r="H30" s="452"/>
    </row>
    <row r="31" spans="1:8" s="16" customFormat="1" ht="27" customHeight="1" thickBot="1" x14ac:dyDescent="0.25">
      <c r="A31" s="40"/>
      <c r="B31" s="41"/>
      <c r="C31" s="42"/>
      <c r="D31" s="498" t="s">
        <v>228</v>
      </c>
      <c r="E31" s="498"/>
      <c r="F31" s="498"/>
      <c r="G31" s="498"/>
      <c r="H31" s="624"/>
    </row>
    <row r="32" spans="1:8" s="16" customFormat="1" ht="50.1" customHeight="1" x14ac:dyDescent="0.2">
      <c r="A32" s="417" t="s">
        <v>22</v>
      </c>
      <c r="B32" s="454" t="s">
        <v>23</v>
      </c>
      <c r="C32"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424">
        <v>396</v>
      </c>
      <c r="E32" s="424"/>
      <c r="F32" s="424"/>
      <c r="G32" s="424"/>
      <c r="H32" s="425"/>
    </row>
    <row r="33" spans="1:8" s="16" customFormat="1" ht="94.5" customHeight="1" x14ac:dyDescent="0.2">
      <c r="A33" s="418"/>
      <c r="B33" s="455"/>
      <c r="C33" s="457"/>
      <c r="D33" s="426"/>
      <c r="E33" s="426"/>
      <c r="F33" s="426"/>
      <c r="G33" s="426"/>
      <c r="H33" s="427"/>
    </row>
    <row r="34" spans="1:8" s="16" customFormat="1" ht="163.5" customHeight="1" thickBot="1" x14ac:dyDescent="0.25">
      <c r="A34" s="419"/>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428"/>
      <c r="E34" s="428"/>
      <c r="F34" s="428"/>
      <c r="G34" s="428"/>
      <c r="H34" s="429"/>
    </row>
    <row r="35" spans="1:8" s="16" customFormat="1" ht="24.95" customHeight="1" thickBot="1" x14ac:dyDescent="0.25">
      <c r="A35" s="40"/>
      <c r="B35" s="29"/>
      <c r="C35" s="30"/>
      <c r="D35" s="498" t="s">
        <v>228</v>
      </c>
      <c r="E35" s="498"/>
      <c r="F35" s="498"/>
      <c r="G35" s="498"/>
      <c r="H35" s="624"/>
    </row>
    <row r="36" spans="1:8" s="16" customFormat="1" ht="50.1" customHeight="1" x14ac:dyDescent="0.2">
      <c r="A36" s="417" t="s">
        <v>623</v>
      </c>
      <c r="B36" s="434" t="s">
        <v>27</v>
      </c>
      <c r="C36" s="45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38">
        <f>F36*1.2</f>
        <v>35668.799999999996</v>
      </c>
      <c r="E36" s="338">
        <f>F36*1.1</f>
        <v>32696.400000000001</v>
      </c>
      <c r="F36" s="338">
        <v>29724</v>
      </c>
      <c r="G36" s="338">
        <f>F36*0.75</f>
        <v>22293</v>
      </c>
      <c r="H36" s="338">
        <f>F36*0.5</f>
        <v>14862</v>
      </c>
    </row>
    <row r="37" spans="1:8" s="16" customFormat="1" ht="99.95" customHeight="1" x14ac:dyDescent="0.2">
      <c r="A37" s="418"/>
      <c r="B37" s="435"/>
      <c r="C37" s="455"/>
      <c r="D37" s="338"/>
      <c r="E37" s="338"/>
      <c r="F37" s="338"/>
      <c r="G37" s="338"/>
      <c r="H37" s="338"/>
    </row>
    <row r="38" spans="1:8" s="16" customFormat="1" ht="99.95" customHeight="1" x14ac:dyDescent="0.2">
      <c r="A38" s="418"/>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38"/>
      <c r="E38" s="338"/>
      <c r="F38" s="338"/>
      <c r="G38" s="338"/>
      <c r="H38" s="338"/>
    </row>
    <row r="39" spans="1:8" s="16" customFormat="1" ht="156.75" customHeight="1" thickBot="1" x14ac:dyDescent="0.25">
      <c r="A39" s="419"/>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38"/>
      <c r="E39" s="338"/>
      <c r="F39" s="338"/>
      <c r="G39" s="338"/>
      <c r="H39" s="338"/>
    </row>
    <row r="40" spans="1:8" s="16" customFormat="1" ht="24.95" customHeight="1" thickBot="1" x14ac:dyDescent="0.25">
      <c r="A40" s="40"/>
      <c r="B40" s="29"/>
      <c r="C40" s="30"/>
      <c r="D40" s="498" t="s">
        <v>228</v>
      </c>
      <c r="E40" s="498"/>
      <c r="F40" s="498"/>
      <c r="G40" s="498"/>
      <c r="H40" s="624"/>
    </row>
    <row r="41" spans="1:8" s="16" customFormat="1" ht="50.1" customHeight="1" x14ac:dyDescent="0.2">
      <c r="A41" s="417" t="s">
        <v>624</v>
      </c>
      <c r="B41" s="434" t="s">
        <v>27</v>
      </c>
      <c r="C4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38">
        <f>F41*1.2</f>
        <v>40852.799999999996</v>
      </c>
      <c r="E41" s="361">
        <f>F41*1.1</f>
        <v>37448.400000000001</v>
      </c>
      <c r="F41" s="361">
        <v>34044</v>
      </c>
      <c r="G41" s="361">
        <f>F41*0.75</f>
        <v>25533</v>
      </c>
      <c r="H41" s="362">
        <f>F41*0.5</f>
        <v>17022</v>
      </c>
    </row>
    <row r="42" spans="1:8" s="16" customFormat="1" ht="99.95" customHeight="1" x14ac:dyDescent="0.2">
      <c r="A42" s="418"/>
      <c r="B42" s="435"/>
      <c r="C42" s="435"/>
      <c r="D42" s="338"/>
      <c r="E42" s="338"/>
      <c r="F42" s="338"/>
      <c r="G42" s="338"/>
      <c r="H42" s="339"/>
    </row>
    <row r="43" spans="1:8" s="16" customFormat="1" ht="99.95" customHeight="1" x14ac:dyDescent="0.2">
      <c r="A43" s="418"/>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38"/>
      <c r="E43" s="338"/>
      <c r="F43" s="338"/>
      <c r="G43" s="338"/>
      <c r="H43" s="339"/>
    </row>
    <row r="44" spans="1:8" s="16" customFormat="1" ht="156.75" customHeight="1" x14ac:dyDescent="0.2">
      <c r="A44" s="418"/>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38"/>
      <c r="E44" s="338"/>
      <c r="F44" s="338"/>
      <c r="G44" s="338"/>
      <c r="H44" s="339"/>
    </row>
    <row r="45" spans="1:8" s="16" customFormat="1" ht="92.25" customHeight="1" thickBot="1" x14ac:dyDescent="0.25">
      <c r="A45" s="419"/>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38"/>
      <c r="E45" s="354"/>
      <c r="F45" s="354"/>
      <c r="G45" s="354"/>
      <c r="H45" s="355"/>
    </row>
    <row r="46" spans="1:8" s="16" customFormat="1" ht="24.95" customHeight="1" thickBot="1" x14ac:dyDescent="0.25">
      <c r="A46" s="52"/>
      <c r="B46" s="34"/>
      <c r="C46" s="30"/>
      <c r="D46" s="35"/>
      <c r="E46" s="35"/>
      <c r="F46" s="35"/>
      <c r="G46" s="35"/>
      <c r="H46" s="36"/>
    </row>
    <row r="47" spans="1:8" s="16" customFormat="1" ht="125.1" customHeight="1" x14ac:dyDescent="0.2">
      <c r="A47" s="417" t="s">
        <v>625</v>
      </c>
      <c r="B47" s="37" t="s">
        <v>29</v>
      </c>
      <c r="C47" s="38"/>
      <c r="D47" s="445">
        <v>6240</v>
      </c>
      <c r="E47" s="445"/>
      <c r="F47" s="445"/>
      <c r="G47" s="445"/>
      <c r="H47" s="446"/>
    </row>
    <row r="48" spans="1:8" s="16" customFormat="1" ht="50.1" customHeight="1" x14ac:dyDescent="0.2">
      <c r="A48" s="418"/>
      <c r="B48" s="39" t="s">
        <v>19</v>
      </c>
      <c r="C48" s="453" t="str">
        <f>"Электронный справочник "&amp;$C$2&amp;" (версия для ПК)"</f>
        <v>Электронный справочник "2ГИС.САНКТ-ПЕТЕРБУРГ" (версия для ПК)</v>
      </c>
      <c r="D48" s="448"/>
      <c r="E48" s="448"/>
      <c r="F48" s="448"/>
      <c r="G48" s="448"/>
      <c r="H48" s="449"/>
    </row>
    <row r="49" spans="1:8" s="16" customFormat="1" ht="50.1" customHeight="1" x14ac:dyDescent="0.2">
      <c r="A49" s="418"/>
      <c r="B49" s="39" t="s">
        <v>20</v>
      </c>
      <c r="C49" s="435"/>
      <c r="D49" s="448"/>
      <c r="E49" s="448"/>
      <c r="F49" s="448"/>
      <c r="G49" s="448"/>
      <c r="H49" s="449"/>
    </row>
    <row r="50" spans="1:8" s="16" customFormat="1" ht="75" customHeight="1" thickBot="1" x14ac:dyDescent="0.25">
      <c r="A50" s="419"/>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451"/>
      <c r="E50" s="451"/>
      <c r="F50" s="451"/>
      <c r="G50" s="451"/>
      <c r="H50" s="452"/>
    </row>
    <row r="51" spans="1:8" s="16" customFormat="1" ht="24.95" customHeight="1" thickBot="1" x14ac:dyDescent="0.25">
      <c r="A51" s="40"/>
      <c r="B51" s="41"/>
      <c r="C51" s="42"/>
      <c r="D51" s="498" t="s">
        <v>228</v>
      </c>
      <c r="E51" s="498"/>
      <c r="F51" s="498"/>
      <c r="G51" s="498"/>
      <c r="H51" s="624"/>
    </row>
    <row r="52" spans="1:8" s="16" customFormat="1" ht="50.1" customHeight="1" x14ac:dyDescent="0.2">
      <c r="A52" s="417" t="s">
        <v>626</v>
      </c>
      <c r="B52" s="454" t="s">
        <v>23</v>
      </c>
      <c r="C52"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424">
        <v>996</v>
      </c>
      <c r="E52" s="424"/>
      <c r="F52" s="424"/>
      <c r="G52" s="424"/>
      <c r="H52" s="425"/>
    </row>
    <row r="53" spans="1:8" s="16" customFormat="1" ht="69.75" customHeight="1" x14ac:dyDescent="0.2">
      <c r="A53" s="418"/>
      <c r="B53" s="455"/>
      <c r="C53" s="457"/>
      <c r="D53" s="426"/>
      <c r="E53" s="426"/>
      <c r="F53" s="426"/>
      <c r="G53" s="426"/>
      <c r="H53" s="427"/>
    </row>
    <row r="54" spans="1:8" s="16" customFormat="1" ht="155.25" customHeight="1" x14ac:dyDescent="0.2">
      <c r="A54" s="418"/>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426"/>
      <c r="E54" s="426"/>
      <c r="F54" s="426"/>
      <c r="G54" s="426"/>
      <c r="H54" s="427"/>
    </row>
    <row r="55" spans="1:8" s="16" customFormat="1" ht="168.75" customHeight="1" thickBot="1" x14ac:dyDescent="0.25">
      <c r="A55" s="419"/>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428"/>
      <c r="E55" s="428"/>
      <c r="F55" s="428"/>
      <c r="G55" s="428"/>
      <c r="H55" s="429"/>
    </row>
    <row r="56" spans="1:8" s="16" customFormat="1" ht="24.95" customHeight="1" thickBot="1" x14ac:dyDescent="0.25">
      <c r="A56" s="40"/>
      <c r="B56" s="41"/>
      <c r="C56" s="42"/>
      <c r="D56" s="414"/>
      <c r="E56" s="415"/>
      <c r="F56" s="415"/>
      <c r="G56" s="415"/>
      <c r="H56" s="416"/>
    </row>
    <row r="57" spans="1:8" s="16" customFormat="1" ht="48" customHeight="1" x14ac:dyDescent="0.2">
      <c r="A57" s="440" t="s">
        <v>31</v>
      </c>
      <c r="B57" s="434" t="s">
        <v>27</v>
      </c>
      <c r="C5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60">
        <f>F57*1.2</f>
        <v>17121.599999999999</v>
      </c>
      <c r="E57" s="361">
        <f>F57*1.1</f>
        <v>15694.800000000001</v>
      </c>
      <c r="F57" s="361">
        <v>14268</v>
      </c>
      <c r="G57" s="361">
        <f>F57*0.75</f>
        <v>10701</v>
      </c>
      <c r="H57" s="362">
        <f>F57*0.5</f>
        <v>7134</v>
      </c>
    </row>
    <row r="58" spans="1:8" s="16" customFormat="1" ht="132" customHeight="1" x14ac:dyDescent="0.2">
      <c r="A58" s="441"/>
      <c r="B58" s="435"/>
      <c r="C58" s="435"/>
      <c r="D58" s="337"/>
      <c r="E58" s="338"/>
      <c r="F58" s="338"/>
      <c r="G58" s="338"/>
      <c r="H58" s="339"/>
    </row>
    <row r="59" spans="1:8" s="16" customFormat="1" ht="127.5" customHeight="1" x14ac:dyDescent="0.2">
      <c r="A59" s="441"/>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37"/>
      <c r="E59" s="338"/>
      <c r="F59" s="338"/>
      <c r="G59" s="338"/>
      <c r="H59" s="339"/>
    </row>
    <row r="60" spans="1:8" s="16" customFormat="1" ht="127.5" customHeight="1" thickBot="1" x14ac:dyDescent="0.25">
      <c r="A60" s="442"/>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367"/>
      <c r="E60" s="351"/>
      <c r="F60" s="351"/>
      <c r="G60" s="351"/>
      <c r="H60" s="352"/>
    </row>
    <row r="61" spans="1:8" s="16" customFormat="1" ht="166.5" customHeight="1" thickBot="1" x14ac:dyDescent="0.25">
      <c r="A61" s="443"/>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353"/>
      <c r="E61" s="354"/>
      <c r="F61" s="354"/>
      <c r="G61" s="354"/>
      <c r="H61" s="355"/>
    </row>
    <row r="62" spans="1:8" s="16" customFormat="1" ht="24.95" customHeight="1" thickBot="1" x14ac:dyDescent="0.25">
      <c r="A62" s="28"/>
      <c r="B62" s="29"/>
      <c r="C62" s="30"/>
      <c r="D62" s="437"/>
      <c r="E62" s="438"/>
      <c r="F62" s="438"/>
      <c r="G62" s="438"/>
      <c r="H62" s="439"/>
    </row>
    <row r="63" spans="1:8" s="16" customFormat="1" ht="48" customHeight="1" x14ac:dyDescent="0.2">
      <c r="A63" s="430" t="s">
        <v>35</v>
      </c>
      <c r="B63" s="434" t="s">
        <v>27</v>
      </c>
      <c r="C6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436">
        <f>F63*1.2</f>
        <v>19605.599999999999</v>
      </c>
      <c r="E63" s="361">
        <f>F63*1.1</f>
        <v>17971.800000000003</v>
      </c>
      <c r="F63" s="361">
        <v>16338</v>
      </c>
      <c r="G63" s="361">
        <f>F63*0.75</f>
        <v>12253.5</v>
      </c>
      <c r="H63" s="362">
        <f>F63*0.5</f>
        <v>8169</v>
      </c>
    </row>
    <row r="64" spans="1:8" s="16" customFormat="1" ht="132" customHeight="1" x14ac:dyDescent="0.2">
      <c r="A64" s="431"/>
      <c r="B64" s="435"/>
      <c r="C64" s="435"/>
      <c r="D64" s="340"/>
      <c r="E64" s="338"/>
      <c r="F64" s="338"/>
      <c r="G64" s="338"/>
      <c r="H64" s="339"/>
    </row>
    <row r="65" spans="1:8" s="16" customFormat="1" ht="138.94999999999999" customHeight="1" x14ac:dyDescent="0.2">
      <c r="A65" s="431"/>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340"/>
      <c r="E65" s="338"/>
      <c r="F65" s="338"/>
      <c r="G65" s="338"/>
      <c r="H65" s="339"/>
    </row>
    <row r="66" spans="1:8" s="16" customFormat="1" ht="166.5" customHeight="1" x14ac:dyDescent="0.2">
      <c r="A66" s="431"/>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340"/>
      <c r="E66" s="338"/>
      <c r="F66" s="338"/>
      <c r="G66" s="338"/>
      <c r="H66" s="339"/>
    </row>
    <row r="67" spans="1:8" s="16" customFormat="1" ht="92.25" customHeight="1" thickBot="1" x14ac:dyDescent="0.25">
      <c r="A67" s="468"/>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461"/>
      <c r="E67" s="354"/>
      <c r="F67" s="354"/>
      <c r="G67" s="354"/>
      <c r="H67" s="355"/>
    </row>
    <row r="68" spans="1:8" s="16" customFormat="1" ht="24.95" customHeight="1" thickBot="1" x14ac:dyDescent="0.25">
      <c r="A68" s="40"/>
      <c r="B68" s="41"/>
      <c r="C68" s="42"/>
      <c r="D68" s="465"/>
      <c r="E68" s="466"/>
      <c r="F68" s="466"/>
      <c r="G68" s="466"/>
      <c r="H68" s="467"/>
    </row>
    <row r="69" spans="1:8" s="16" customFormat="1" ht="50.1" customHeight="1" x14ac:dyDescent="0.2">
      <c r="A69" s="417" t="s">
        <v>37</v>
      </c>
      <c r="B69" s="454" t="s">
        <v>23</v>
      </c>
      <c r="C6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506">
        <v>396</v>
      </c>
      <c r="E69" s="507"/>
      <c r="F69" s="507"/>
      <c r="G69" s="507"/>
      <c r="H69" s="508"/>
    </row>
    <row r="70" spans="1:8" s="16" customFormat="1" ht="94.5" customHeight="1" x14ac:dyDescent="0.2">
      <c r="A70" s="418"/>
      <c r="B70" s="455"/>
      <c r="C70" s="457"/>
      <c r="D70" s="459"/>
      <c r="E70" s="426"/>
      <c r="F70" s="426"/>
      <c r="G70" s="426"/>
      <c r="H70" s="509"/>
    </row>
    <row r="71" spans="1:8" s="16" customFormat="1" ht="163.5" customHeight="1" thickBot="1" x14ac:dyDescent="0.25">
      <c r="A71" s="419"/>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510"/>
      <c r="E71" s="511"/>
      <c r="F71" s="511"/>
      <c r="G71" s="511"/>
      <c r="H71" s="512"/>
    </row>
    <row r="72" spans="1:8" s="16" customFormat="1" ht="58.5" customHeight="1" thickBot="1" x14ac:dyDescent="0.25">
      <c r="A72" s="569"/>
      <c r="B72" s="570"/>
      <c r="C72" s="570"/>
      <c r="D72" s="498" t="s">
        <v>228</v>
      </c>
      <c r="E72" s="498"/>
      <c r="F72" s="498"/>
      <c r="G72" s="498"/>
      <c r="H72" s="624"/>
    </row>
    <row r="73" spans="1:8" s="16" customFormat="1" ht="50.1" customHeight="1" thickBot="1" x14ac:dyDescent="0.25">
      <c r="A73" s="386" t="s">
        <v>38</v>
      </c>
      <c r="B73" s="387"/>
      <c r="C73" s="387"/>
      <c r="D73" s="398" t="str">
        <f>"от "&amp;MIN(D74:D100)&amp;" до "&amp;MAX(D76:D100)</f>
        <v>от 2706 до 140712</v>
      </c>
      <c r="E73" s="399"/>
      <c r="F73" s="399"/>
      <c r="G73" s="399"/>
      <c r="H73" s="400"/>
    </row>
    <row r="74" spans="1:8" s="16" customFormat="1" ht="37.5" customHeight="1" outlineLevel="1" x14ac:dyDescent="0.2">
      <c r="A74" s="408" t="s">
        <v>39</v>
      </c>
      <c r="B74" s="577"/>
      <c r="C74" s="43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411">
        <v>2706</v>
      </c>
      <c r="E74" s="412"/>
      <c r="F74" s="412"/>
      <c r="G74" s="412"/>
      <c r="H74" s="413"/>
    </row>
    <row r="75" spans="1:8" s="16" customFormat="1" ht="37.5" customHeight="1" outlineLevel="1" x14ac:dyDescent="0.2">
      <c r="A75" s="396" t="s">
        <v>40</v>
      </c>
      <c r="B75" s="565"/>
      <c r="C75" s="578"/>
      <c r="D75" s="337">
        <v>5412</v>
      </c>
      <c r="E75" s="338"/>
      <c r="F75" s="338"/>
      <c r="G75" s="338"/>
      <c r="H75" s="339"/>
    </row>
    <row r="76" spans="1:8" s="16" customFormat="1" ht="37.5" customHeight="1" outlineLevel="1" x14ac:dyDescent="0.2">
      <c r="A76" s="396" t="s">
        <v>41</v>
      </c>
      <c r="B76" s="565"/>
      <c r="C76" s="578"/>
      <c r="D76" s="337">
        <v>10824</v>
      </c>
      <c r="E76" s="338"/>
      <c r="F76" s="338"/>
      <c r="G76" s="338"/>
      <c r="H76" s="339"/>
    </row>
    <row r="77" spans="1:8" s="16" customFormat="1" ht="37.5" customHeight="1" outlineLevel="1" x14ac:dyDescent="0.2">
      <c r="A77" s="396" t="s">
        <v>42</v>
      </c>
      <c r="B77" s="565"/>
      <c r="C77" s="578"/>
      <c r="D77" s="337">
        <v>16236</v>
      </c>
      <c r="E77" s="338"/>
      <c r="F77" s="338"/>
      <c r="G77" s="338"/>
      <c r="H77" s="339"/>
    </row>
    <row r="78" spans="1:8" s="16" customFormat="1" ht="37.5" customHeight="1" outlineLevel="1" x14ac:dyDescent="0.2">
      <c r="A78" s="396" t="s">
        <v>43</v>
      </c>
      <c r="B78" s="565"/>
      <c r="C78" s="578"/>
      <c r="D78" s="337">
        <v>21648</v>
      </c>
      <c r="E78" s="338"/>
      <c r="F78" s="338"/>
      <c r="G78" s="338"/>
      <c r="H78" s="339"/>
    </row>
    <row r="79" spans="1:8" s="16" customFormat="1" ht="37.5" customHeight="1" outlineLevel="1" x14ac:dyDescent="0.2">
      <c r="A79" s="396" t="s">
        <v>44</v>
      </c>
      <c r="B79" s="565"/>
      <c r="C79" s="578"/>
      <c r="D79" s="337">
        <v>27060</v>
      </c>
      <c r="E79" s="338"/>
      <c r="F79" s="338"/>
      <c r="G79" s="338"/>
      <c r="H79" s="339"/>
    </row>
    <row r="80" spans="1:8" s="16" customFormat="1" ht="37.5" customHeight="1" outlineLevel="1" x14ac:dyDescent="0.2">
      <c r="A80" s="396" t="s">
        <v>45</v>
      </c>
      <c r="B80" s="565"/>
      <c r="C80" s="578"/>
      <c r="D80" s="337">
        <v>32472</v>
      </c>
      <c r="E80" s="338"/>
      <c r="F80" s="338"/>
      <c r="G80" s="338"/>
      <c r="H80" s="339"/>
    </row>
    <row r="81" spans="1:8" s="16" customFormat="1" ht="37.5" customHeight="1" outlineLevel="1" x14ac:dyDescent="0.2">
      <c r="A81" s="396" t="s">
        <v>46</v>
      </c>
      <c r="B81" s="565"/>
      <c r="C81" s="578"/>
      <c r="D81" s="337">
        <v>37884</v>
      </c>
      <c r="E81" s="338"/>
      <c r="F81" s="338"/>
      <c r="G81" s="338"/>
      <c r="H81" s="339"/>
    </row>
    <row r="82" spans="1:8" s="16" customFormat="1" ht="37.5" customHeight="1" outlineLevel="1" x14ac:dyDescent="0.2">
      <c r="A82" s="396" t="s">
        <v>47</v>
      </c>
      <c r="B82" s="565"/>
      <c r="C82" s="578"/>
      <c r="D82" s="337">
        <v>43296</v>
      </c>
      <c r="E82" s="338"/>
      <c r="F82" s="338"/>
      <c r="G82" s="338"/>
      <c r="H82" s="339"/>
    </row>
    <row r="83" spans="1:8" s="16" customFormat="1" ht="37.5" customHeight="1" outlineLevel="1" x14ac:dyDescent="0.2">
      <c r="A83" s="396" t="s">
        <v>48</v>
      </c>
      <c r="B83" s="565"/>
      <c r="C83" s="578"/>
      <c r="D83" s="337">
        <v>48708</v>
      </c>
      <c r="E83" s="338"/>
      <c r="F83" s="338"/>
      <c r="G83" s="338"/>
      <c r="H83" s="339"/>
    </row>
    <row r="84" spans="1:8" s="16" customFormat="1" ht="37.5" customHeight="1" outlineLevel="1" x14ac:dyDescent="0.2">
      <c r="A84" s="396" t="s">
        <v>49</v>
      </c>
      <c r="B84" s="565"/>
      <c r="C84" s="578"/>
      <c r="D84" s="337">
        <v>54120</v>
      </c>
      <c r="E84" s="338"/>
      <c r="F84" s="338"/>
      <c r="G84" s="338"/>
      <c r="H84" s="339"/>
    </row>
    <row r="85" spans="1:8" s="16" customFormat="1" ht="37.5" customHeight="1" outlineLevel="1" x14ac:dyDescent="0.2">
      <c r="A85" s="396" t="s">
        <v>50</v>
      </c>
      <c r="B85" s="565"/>
      <c r="C85" s="578"/>
      <c r="D85" s="337">
        <v>59532</v>
      </c>
      <c r="E85" s="338"/>
      <c r="F85" s="338"/>
      <c r="G85" s="338"/>
      <c r="H85" s="339"/>
    </row>
    <row r="86" spans="1:8" s="16" customFormat="1" ht="37.5" customHeight="1" outlineLevel="1" x14ac:dyDescent="0.2">
      <c r="A86" s="396" t="s">
        <v>51</v>
      </c>
      <c r="B86" s="565"/>
      <c r="C86" s="578"/>
      <c r="D86" s="337">
        <v>64944</v>
      </c>
      <c r="E86" s="338"/>
      <c r="F86" s="338"/>
      <c r="G86" s="338"/>
      <c r="H86" s="339"/>
    </row>
    <row r="87" spans="1:8" s="16" customFormat="1" ht="37.5" customHeight="1" outlineLevel="1" x14ac:dyDescent="0.2">
      <c r="A87" s="396" t="s">
        <v>52</v>
      </c>
      <c r="B87" s="565"/>
      <c r="C87" s="578"/>
      <c r="D87" s="337">
        <v>70356</v>
      </c>
      <c r="E87" s="338"/>
      <c r="F87" s="338"/>
      <c r="G87" s="338"/>
      <c r="H87" s="339"/>
    </row>
    <row r="88" spans="1:8" s="16" customFormat="1" ht="37.5" customHeight="1" outlineLevel="1" x14ac:dyDescent="0.2">
      <c r="A88" s="396" t="s">
        <v>53</v>
      </c>
      <c r="B88" s="565"/>
      <c r="C88" s="578"/>
      <c r="D88" s="337">
        <v>75768</v>
      </c>
      <c r="E88" s="338"/>
      <c r="F88" s="338"/>
      <c r="G88" s="338"/>
      <c r="H88" s="339"/>
    </row>
    <row r="89" spans="1:8" s="16" customFormat="1" ht="37.5" customHeight="1" outlineLevel="1" x14ac:dyDescent="0.2">
      <c r="A89" s="396" t="s">
        <v>54</v>
      </c>
      <c r="B89" s="565"/>
      <c r="C89" s="578"/>
      <c r="D89" s="337">
        <v>81180</v>
      </c>
      <c r="E89" s="338"/>
      <c r="F89" s="338"/>
      <c r="G89" s="338"/>
      <c r="H89" s="339"/>
    </row>
    <row r="90" spans="1:8" s="16" customFormat="1" ht="37.5" customHeight="1" outlineLevel="1" x14ac:dyDescent="0.2">
      <c r="A90" s="396" t="s">
        <v>55</v>
      </c>
      <c r="B90" s="565"/>
      <c r="C90" s="578"/>
      <c r="D90" s="337">
        <v>86592</v>
      </c>
      <c r="E90" s="338"/>
      <c r="F90" s="338"/>
      <c r="G90" s="338"/>
      <c r="H90" s="339"/>
    </row>
    <row r="91" spans="1:8" s="16" customFormat="1" ht="37.5" customHeight="1" outlineLevel="1" x14ac:dyDescent="0.2">
      <c r="A91" s="396" t="s">
        <v>56</v>
      </c>
      <c r="B91" s="565"/>
      <c r="C91" s="578"/>
      <c r="D91" s="337">
        <v>92004</v>
      </c>
      <c r="E91" s="338"/>
      <c r="F91" s="338"/>
      <c r="G91" s="338"/>
      <c r="H91" s="339"/>
    </row>
    <row r="92" spans="1:8" s="16" customFormat="1" ht="37.5" customHeight="1" outlineLevel="1" x14ac:dyDescent="0.2">
      <c r="A92" s="396" t="s">
        <v>57</v>
      </c>
      <c r="B92" s="565"/>
      <c r="C92" s="578"/>
      <c r="D92" s="337">
        <v>97416</v>
      </c>
      <c r="E92" s="338"/>
      <c r="F92" s="338"/>
      <c r="G92" s="338"/>
      <c r="H92" s="339"/>
    </row>
    <row r="93" spans="1:8" s="16" customFormat="1" ht="37.5" customHeight="1" outlineLevel="1" x14ac:dyDescent="0.2">
      <c r="A93" s="396" t="s">
        <v>58</v>
      </c>
      <c r="B93" s="565"/>
      <c r="C93" s="578"/>
      <c r="D93" s="337">
        <v>102828</v>
      </c>
      <c r="E93" s="338"/>
      <c r="F93" s="338"/>
      <c r="G93" s="338"/>
      <c r="H93" s="339"/>
    </row>
    <row r="94" spans="1:8" s="16" customFormat="1" ht="37.5" customHeight="1" outlineLevel="1" x14ac:dyDescent="0.2">
      <c r="A94" s="396" t="s">
        <v>178</v>
      </c>
      <c r="B94" s="565"/>
      <c r="C94" s="578"/>
      <c r="D94" s="337">
        <v>108240</v>
      </c>
      <c r="E94" s="338"/>
      <c r="F94" s="338"/>
      <c r="G94" s="338"/>
      <c r="H94" s="339"/>
    </row>
    <row r="95" spans="1:8" s="16" customFormat="1" ht="37.5" customHeight="1" outlineLevel="1" x14ac:dyDescent="0.2">
      <c r="A95" s="396" t="s">
        <v>179</v>
      </c>
      <c r="B95" s="565"/>
      <c r="C95" s="578"/>
      <c r="D95" s="337">
        <v>113652</v>
      </c>
      <c r="E95" s="338"/>
      <c r="F95" s="338"/>
      <c r="G95" s="338"/>
      <c r="H95" s="339"/>
    </row>
    <row r="96" spans="1:8" s="16" customFormat="1" ht="37.5" customHeight="1" outlineLevel="1" x14ac:dyDescent="0.2">
      <c r="A96" s="396" t="s">
        <v>180</v>
      </c>
      <c r="B96" s="565"/>
      <c r="C96" s="578"/>
      <c r="D96" s="337">
        <v>119064</v>
      </c>
      <c r="E96" s="338"/>
      <c r="F96" s="338"/>
      <c r="G96" s="338"/>
      <c r="H96" s="339"/>
    </row>
    <row r="97" spans="1:8" s="16" customFormat="1" ht="37.5" customHeight="1" outlineLevel="1" x14ac:dyDescent="0.2">
      <c r="A97" s="396" t="s">
        <v>181</v>
      </c>
      <c r="B97" s="565"/>
      <c r="C97" s="578"/>
      <c r="D97" s="337">
        <v>124476</v>
      </c>
      <c r="E97" s="338"/>
      <c r="F97" s="338"/>
      <c r="G97" s="338"/>
      <c r="H97" s="339"/>
    </row>
    <row r="98" spans="1:8" s="16" customFormat="1" ht="37.5" customHeight="1" outlineLevel="1" x14ac:dyDescent="0.2">
      <c r="A98" s="396" t="s">
        <v>182</v>
      </c>
      <c r="B98" s="565"/>
      <c r="C98" s="578"/>
      <c r="D98" s="337">
        <v>129888</v>
      </c>
      <c r="E98" s="338"/>
      <c r="F98" s="338"/>
      <c r="G98" s="338"/>
      <c r="H98" s="339"/>
    </row>
    <row r="99" spans="1:8" s="16" customFormat="1" ht="37.5" customHeight="1" outlineLevel="1" x14ac:dyDescent="0.2">
      <c r="A99" s="396" t="s">
        <v>183</v>
      </c>
      <c r="B99" s="565"/>
      <c r="C99" s="578"/>
      <c r="D99" s="337">
        <v>135300</v>
      </c>
      <c r="E99" s="338"/>
      <c r="F99" s="338"/>
      <c r="G99" s="338"/>
      <c r="H99" s="339"/>
    </row>
    <row r="100" spans="1:8" s="16" customFormat="1" ht="37.5" customHeight="1" outlineLevel="1" x14ac:dyDescent="0.2">
      <c r="A100" s="396" t="s">
        <v>184</v>
      </c>
      <c r="B100" s="565"/>
      <c r="C100" s="578"/>
      <c r="D100" s="337">
        <v>140712</v>
      </c>
      <c r="E100" s="338"/>
      <c r="F100" s="338"/>
      <c r="G100" s="338"/>
      <c r="H100" s="339"/>
    </row>
    <row r="101" spans="1:8" s="16" customFormat="1" ht="37.5" customHeight="1" outlineLevel="1" x14ac:dyDescent="0.2">
      <c r="A101" s="396" t="s">
        <v>185</v>
      </c>
      <c r="B101" s="565"/>
      <c r="C101" s="578"/>
      <c r="D101" s="337">
        <v>146124</v>
      </c>
      <c r="E101" s="338"/>
      <c r="F101" s="338"/>
      <c r="G101" s="338"/>
      <c r="H101" s="339"/>
    </row>
    <row r="102" spans="1:8" s="16" customFormat="1" ht="37.5" customHeight="1" outlineLevel="1" x14ac:dyDescent="0.2">
      <c r="A102" s="396" t="s">
        <v>186</v>
      </c>
      <c r="B102" s="565"/>
      <c r="C102" s="578"/>
      <c r="D102" s="337">
        <v>151536</v>
      </c>
      <c r="E102" s="338"/>
      <c r="F102" s="338"/>
      <c r="G102" s="338"/>
      <c r="H102" s="339"/>
    </row>
    <row r="103" spans="1:8" s="16" customFormat="1" ht="37.5" customHeight="1" outlineLevel="1" x14ac:dyDescent="0.2">
      <c r="A103" s="396" t="s">
        <v>187</v>
      </c>
      <c r="B103" s="565"/>
      <c r="C103" s="578"/>
      <c r="D103" s="337">
        <v>156948</v>
      </c>
      <c r="E103" s="338"/>
      <c r="F103" s="338"/>
      <c r="G103" s="338"/>
      <c r="H103" s="339"/>
    </row>
    <row r="104" spans="1:8" s="16" customFormat="1" ht="37.5" customHeight="1" outlineLevel="1" x14ac:dyDescent="0.2">
      <c r="A104" s="396" t="s">
        <v>189</v>
      </c>
      <c r="B104" s="565"/>
      <c r="C104" s="578"/>
      <c r="D104" s="337">
        <v>162360</v>
      </c>
      <c r="E104" s="338"/>
      <c r="F104" s="338"/>
      <c r="G104" s="338"/>
      <c r="H104" s="339"/>
    </row>
    <row r="105" spans="1:8" s="16" customFormat="1" ht="37.5" customHeight="1" outlineLevel="1" x14ac:dyDescent="0.2">
      <c r="A105" s="396" t="s">
        <v>190</v>
      </c>
      <c r="B105" s="565"/>
      <c r="C105" s="578"/>
      <c r="D105" s="337">
        <v>167772</v>
      </c>
      <c r="E105" s="338"/>
      <c r="F105" s="338"/>
      <c r="G105" s="338"/>
      <c r="H105" s="339"/>
    </row>
    <row r="106" spans="1:8" s="16" customFormat="1" ht="37.5" customHeight="1" outlineLevel="1" x14ac:dyDescent="0.2">
      <c r="A106" s="396" t="s">
        <v>191</v>
      </c>
      <c r="B106" s="565"/>
      <c r="C106" s="578"/>
      <c r="D106" s="337">
        <v>173184</v>
      </c>
      <c r="E106" s="338"/>
      <c r="F106" s="338"/>
      <c r="G106" s="338"/>
      <c r="H106" s="339"/>
    </row>
    <row r="107" spans="1:8" s="16" customFormat="1" ht="37.5" customHeight="1" outlineLevel="1" x14ac:dyDescent="0.2">
      <c r="A107" s="396" t="s">
        <v>192</v>
      </c>
      <c r="B107" s="565"/>
      <c r="C107" s="578"/>
      <c r="D107" s="337">
        <v>178596</v>
      </c>
      <c r="E107" s="338"/>
      <c r="F107" s="338"/>
      <c r="G107" s="338"/>
      <c r="H107" s="339"/>
    </row>
    <row r="108" spans="1:8" s="16" customFormat="1" ht="37.5" customHeight="1" outlineLevel="1" x14ac:dyDescent="0.2">
      <c r="A108" s="396" t="s">
        <v>229</v>
      </c>
      <c r="B108" s="397"/>
      <c r="C108" s="578"/>
      <c r="D108" s="337">
        <v>184008</v>
      </c>
      <c r="E108" s="338"/>
      <c r="F108" s="338"/>
      <c r="G108" s="338"/>
      <c r="H108" s="339"/>
    </row>
    <row r="109" spans="1:8" s="16" customFormat="1" ht="37.5" customHeight="1" outlineLevel="1" x14ac:dyDescent="0.2">
      <c r="A109" s="396" t="s">
        <v>230</v>
      </c>
      <c r="B109" s="397"/>
      <c r="C109" s="578"/>
      <c r="D109" s="337">
        <v>189420</v>
      </c>
      <c r="E109" s="338"/>
      <c r="F109" s="338"/>
      <c r="G109" s="338"/>
      <c r="H109" s="339"/>
    </row>
    <row r="110" spans="1:8" s="16" customFormat="1" ht="37.5" customHeight="1" outlineLevel="1" x14ac:dyDescent="0.2">
      <c r="A110" s="396" t="s">
        <v>231</v>
      </c>
      <c r="B110" s="397"/>
      <c r="C110" s="578"/>
      <c r="D110" s="337">
        <v>194832</v>
      </c>
      <c r="E110" s="338"/>
      <c r="F110" s="338"/>
      <c r="G110" s="338"/>
      <c r="H110" s="339"/>
    </row>
    <row r="111" spans="1:8" s="16" customFormat="1" ht="37.5" customHeight="1" outlineLevel="1" x14ac:dyDescent="0.2">
      <c r="A111" s="396" t="s">
        <v>232</v>
      </c>
      <c r="B111" s="397"/>
      <c r="C111" s="578"/>
      <c r="D111" s="337">
        <v>200244</v>
      </c>
      <c r="E111" s="338"/>
      <c r="F111" s="338"/>
      <c r="G111" s="338"/>
      <c r="H111" s="339"/>
    </row>
    <row r="112" spans="1:8" s="16" customFormat="1" ht="37.5" customHeight="1" outlineLevel="1" x14ac:dyDescent="0.2">
      <c r="A112" s="396" t="s">
        <v>233</v>
      </c>
      <c r="B112" s="397"/>
      <c r="C112" s="578"/>
      <c r="D112" s="337">
        <v>205656</v>
      </c>
      <c r="E112" s="338"/>
      <c r="F112" s="338"/>
      <c r="G112" s="338"/>
      <c r="H112" s="339"/>
    </row>
    <row r="113" spans="1:8" s="16" customFormat="1" ht="37.5" customHeight="1" outlineLevel="1" x14ac:dyDescent="0.2">
      <c r="A113" s="396" t="s">
        <v>355</v>
      </c>
      <c r="B113" s="397"/>
      <c r="C113" s="578"/>
      <c r="D113" s="337">
        <v>211068</v>
      </c>
      <c r="E113" s="338"/>
      <c r="F113" s="338"/>
      <c r="G113" s="338"/>
      <c r="H113" s="339"/>
    </row>
    <row r="114" spans="1:8" s="16" customFormat="1" ht="37.5" customHeight="1" outlineLevel="1" x14ac:dyDescent="0.2">
      <c r="A114" s="396" t="s">
        <v>356</v>
      </c>
      <c r="B114" s="397"/>
      <c r="C114" s="578"/>
      <c r="D114" s="337">
        <v>216480</v>
      </c>
      <c r="E114" s="338"/>
      <c r="F114" s="338"/>
      <c r="G114" s="338"/>
      <c r="H114" s="339"/>
    </row>
    <row r="115" spans="1:8" s="16" customFormat="1" ht="37.5" customHeight="1" outlineLevel="1" x14ac:dyDescent="0.2">
      <c r="A115" s="396" t="s">
        <v>357</v>
      </c>
      <c r="B115" s="397"/>
      <c r="C115" s="578"/>
      <c r="D115" s="337">
        <v>221892</v>
      </c>
      <c r="E115" s="338"/>
      <c r="F115" s="338"/>
      <c r="G115" s="338"/>
      <c r="H115" s="339"/>
    </row>
    <row r="116" spans="1:8" s="16" customFormat="1" ht="37.5" customHeight="1" outlineLevel="1" x14ac:dyDescent="0.2">
      <c r="A116" s="396" t="s">
        <v>358</v>
      </c>
      <c r="B116" s="397"/>
      <c r="C116" s="578"/>
      <c r="D116" s="337">
        <v>227304</v>
      </c>
      <c r="E116" s="338"/>
      <c r="F116" s="338"/>
      <c r="G116" s="338"/>
      <c r="H116" s="339"/>
    </row>
    <row r="117" spans="1:8" s="16" customFormat="1" ht="37.5" customHeight="1" outlineLevel="1" x14ac:dyDescent="0.2">
      <c r="A117" s="396" t="s">
        <v>359</v>
      </c>
      <c r="B117" s="397"/>
      <c r="C117" s="578"/>
      <c r="D117" s="337">
        <v>232716</v>
      </c>
      <c r="E117" s="338"/>
      <c r="F117" s="338"/>
      <c r="G117" s="338"/>
      <c r="H117" s="339"/>
    </row>
    <row r="118" spans="1:8" s="16" customFormat="1" ht="37.5" customHeight="1" outlineLevel="1" x14ac:dyDescent="0.2">
      <c r="A118" s="396" t="s">
        <v>360</v>
      </c>
      <c r="B118" s="397"/>
      <c r="C118" s="578"/>
      <c r="D118" s="337">
        <v>238128</v>
      </c>
      <c r="E118" s="338"/>
      <c r="F118" s="338"/>
      <c r="G118" s="338"/>
      <c r="H118" s="339"/>
    </row>
    <row r="119" spans="1:8" s="16" customFormat="1" ht="37.5" customHeight="1" outlineLevel="1" x14ac:dyDescent="0.2">
      <c r="A119" s="396" t="s">
        <v>361</v>
      </c>
      <c r="B119" s="397"/>
      <c r="C119" s="578"/>
      <c r="D119" s="337">
        <v>243540</v>
      </c>
      <c r="E119" s="338"/>
      <c r="F119" s="338"/>
      <c r="G119" s="338"/>
      <c r="H119" s="339"/>
    </row>
    <row r="120" spans="1:8" s="16" customFormat="1" ht="37.5" customHeight="1" outlineLevel="1" x14ac:dyDescent="0.2">
      <c r="A120" s="396" t="s">
        <v>362</v>
      </c>
      <c r="B120" s="397"/>
      <c r="C120" s="578"/>
      <c r="D120" s="337">
        <v>248952</v>
      </c>
      <c r="E120" s="338"/>
      <c r="F120" s="338"/>
      <c r="G120" s="338"/>
      <c r="H120" s="339"/>
    </row>
    <row r="121" spans="1:8" s="16" customFormat="1" ht="37.5" customHeight="1" outlineLevel="1" x14ac:dyDescent="0.2">
      <c r="A121" s="396" t="s">
        <v>363</v>
      </c>
      <c r="B121" s="397"/>
      <c r="C121" s="578"/>
      <c r="D121" s="337">
        <v>254364</v>
      </c>
      <c r="E121" s="338"/>
      <c r="F121" s="338"/>
      <c r="G121" s="338"/>
      <c r="H121" s="339"/>
    </row>
    <row r="122" spans="1:8" s="16" customFormat="1" ht="37.5" customHeight="1" outlineLevel="1" x14ac:dyDescent="0.2">
      <c r="A122" s="396" t="s">
        <v>364</v>
      </c>
      <c r="B122" s="397"/>
      <c r="C122" s="578"/>
      <c r="D122" s="337">
        <v>259776</v>
      </c>
      <c r="E122" s="338"/>
      <c r="F122" s="338"/>
      <c r="G122" s="338"/>
      <c r="H122" s="339"/>
    </row>
    <row r="123" spans="1:8" s="16" customFormat="1" ht="37.5" customHeight="1" outlineLevel="1" x14ac:dyDescent="0.2">
      <c r="A123" s="396" t="s">
        <v>365</v>
      </c>
      <c r="B123" s="397"/>
      <c r="C123" s="578"/>
      <c r="D123" s="337">
        <v>265188</v>
      </c>
      <c r="E123" s="338"/>
      <c r="F123" s="338"/>
      <c r="G123" s="338"/>
      <c r="H123" s="339"/>
    </row>
    <row r="124" spans="1:8" s="16" customFormat="1" ht="37.5" customHeight="1" outlineLevel="1" x14ac:dyDescent="0.2">
      <c r="A124" s="396" t="s">
        <v>366</v>
      </c>
      <c r="B124" s="397"/>
      <c r="C124" s="578"/>
      <c r="D124" s="337">
        <v>270600</v>
      </c>
      <c r="E124" s="338"/>
      <c r="F124" s="338"/>
      <c r="G124" s="338"/>
      <c r="H124" s="339"/>
    </row>
    <row r="125" spans="1:8" s="16" customFormat="1" ht="37.5" customHeight="1" outlineLevel="1" x14ac:dyDescent="0.2">
      <c r="A125" s="396" t="s">
        <v>367</v>
      </c>
      <c r="B125" s="397"/>
      <c r="C125" s="578"/>
      <c r="D125" s="337">
        <v>276012</v>
      </c>
      <c r="E125" s="338"/>
      <c r="F125" s="338"/>
      <c r="G125" s="338"/>
      <c r="H125" s="339"/>
    </row>
    <row r="126" spans="1:8" s="16" customFormat="1" ht="37.5" customHeight="1" outlineLevel="1" x14ac:dyDescent="0.2">
      <c r="A126" s="396" t="s">
        <v>368</v>
      </c>
      <c r="B126" s="397"/>
      <c r="C126" s="578"/>
      <c r="D126" s="337">
        <v>281424</v>
      </c>
      <c r="E126" s="338"/>
      <c r="F126" s="338"/>
      <c r="G126" s="338"/>
      <c r="H126" s="339"/>
    </row>
    <row r="127" spans="1:8" s="16" customFormat="1" ht="37.5" customHeight="1" outlineLevel="1" x14ac:dyDescent="0.2">
      <c r="A127" s="396" t="s">
        <v>369</v>
      </c>
      <c r="B127" s="397"/>
      <c r="C127" s="578"/>
      <c r="D127" s="337">
        <v>286836</v>
      </c>
      <c r="E127" s="338"/>
      <c r="F127" s="338"/>
      <c r="G127" s="338"/>
      <c r="H127" s="339"/>
    </row>
    <row r="128" spans="1:8" s="16" customFormat="1" ht="37.5" customHeight="1" outlineLevel="1" x14ac:dyDescent="0.2">
      <c r="A128" s="396" t="s">
        <v>370</v>
      </c>
      <c r="B128" s="397"/>
      <c r="C128" s="578"/>
      <c r="D128" s="337">
        <v>292248</v>
      </c>
      <c r="E128" s="338"/>
      <c r="F128" s="338"/>
      <c r="G128" s="338"/>
      <c r="H128" s="339"/>
    </row>
    <row r="129" spans="1:8" s="16" customFormat="1" ht="37.5" customHeight="1" outlineLevel="1" x14ac:dyDescent="0.2">
      <c r="A129" s="396" t="s">
        <v>371</v>
      </c>
      <c r="B129" s="397"/>
      <c r="C129" s="578"/>
      <c r="D129" s="337">
        <v>297660</v>
      </c>
      <c r="E129" s="338"/>
      <c r="F129" s="338"/>
      <c r="G129" s="338"/>
      <c r="H129" s="339"/>
    </row>
    <row r="130" spans="1:8" s="16" customFormat="1" ht="37.5" customHeight="1" outlineLevel="1" x14ac:dyDescent="0.2">
      <c r="A130" s="396" t="s">
        <v>372</v>
      </c>
      <c r="B130" s="397"/>
      <c r="C130" s="578"/>
      <c r="D130" s="337">
        <v>303072</v>
      </c>
      <c r="E130" s="338"/>
      <c r="F130" s="338"/>
      <c r="G130" s="338"/>
      <c r="H130" s="339"/>
    </row>
    <row r="131" spans="1:8" s="16" customFormat="1" ht="37.5" customHeight="1" outlineLevel="1" x14ac:dyDescent="0.2">
      <c r="A131" s="396" t="s">
        <v>373</v>
      </c>
      <c r="B131" s="397"/>
      <c r="C131" s="578"/>
      <c r="D131" s="337">
        <v>308484</v>
      </c>
      <c r="E131" s="338"/>
      <c r="F131" s="338"/>
      <c r="G131" s="338"/>
      <c r="H131" s="339"/>
    </row>
    <row r="132" spans="1:8" s="16" customFormat="1" ht="37.5" customHeight="1" outlineLevel="1" x14ac:dyDescent="0.2">
      <c r="A132" s="396" t="s">
        <v>374</v>
      </c>
      <c r="B132" s="397"/>
      <c r="C132" s="578"/>
      <c r="D132" s="337">
        <v>313896</v>
      </c>
      <c r="E132" s="338"/>
      <c r="F132" s="338"/>
      <c r="G132" s="338"/>
      <c r="H132" s="339"/>
    </row>
    <row r="133" spans="1:8" s="16" customFormat="1" ht="37.5" customHeight="1" outlineLevel="1" x14ac:dyDescent="0.2">
      <c r="A133" s="396" t="s">
        <v>375</v>
      </c>
      <c r="B133" s="397"/>
      <c r="C133" s="578"/>
      <c r="D133" s="337">
        <v>319308</v>
      </c>
      <c r="E133" s="338"/>
      <c r="F133" s="338"/>
      <c r="G133" s="338"/>
      <c r="H133" s="339"/>
    </row>
    <row r="134" spans="1:8" s="16" customFormat="1" ht="37.5" customHeight="1" outlineLevel="1" x14ac:dyDescent="0.2">
      <c r="A134" s="396" t="s">
        <v>376</v>
      </c>
      <c r="B134" s="397"/>
      <c r="C134" s="578"/>
      <c r="D134" s="337">
        <v>324720</v>
      </c>
      <c r="E134" s="338"/>
      <c r="F134" s="338"/>
      <c r="G134" s="338"/>
      <c r="H134" s="339"/>
    </row>
    <row r="135" spans="1:8" s="16" customFormat="1" ht="37.5" customHeight="1" outlineLevel="1" x14ac:dyDescent="0.2">
      <c r="A135" s="396" t="s">
        <v>377</v>
      </c>
      <c r="B135" s="397"/>
      <c r="C135" s="578"/>
      <c r="D135" s="337">
        <v>330132</v>
      </c>
      <c r="E135" s="338"/>
      <c r="F135" s="338"/>
      <c r="G135" s="338"/>
      <c r="H135" s="339"/>
    </row>
    <row r="136" spans="1:8" s="16" customFormat="1" ht="37.5" customHeight="1" outlineLevel="1" x14ac:dyDescent="0.2">
      <c r="A136" s="396" t="s">
        <v>378</v>
      </c>
      <c r="B136" s="397"/>
      <c r="C136" s="578"/>
      <c r="D136" s="337">
        <v>335544</v>
      </c>
      <c r="E136" s="338"/>
      <c r="F136" s="338"/>
      <c r="G136" s="338"/>
      <c r="H136" s="339"/>
    </row>
    <row r="137" spans="1:8" s="16" customFormat="1" ht="37.5" customHeight="1" outlineLevel="1" x14ac:dyDescent="0.2">
      <c r="A137" s="396" t="s">
        <v>379</v>
      </c>
      <c r="B137" s="397"/>
      <c r="C137" s="578"/>
      <c r="D137" s="337">
        <v>340956</v>
      </c>
      <c r="E137" s="338"/>
      <c r="F137" s="338"/>
      <c r="G137" s="338"/>
      <c r="H137" s="339"/>
    </row>
    <row r="138" spans="1:8" s="16" customFormat="1" ht="37.5" customHeight="1" outlineLevel="1" x14ac:dyDescent="0.2">
      <c r="A138" s="396" t="s">
        <v>380</v>
      </c>
      <c r="B138" s="397"/>
      <c r="C138" s="578"/>
      <c r="D138" s="337">
        <v>346368</v>
      </c>
      <c r="E138" s="338"/>
      <c r="F138" s="338"/>
      <c r="G138" s="338"/>
      <c r="H138" s="339"/>
    </row>
    <row r="139" spans="1:8" s="16" customFormat="1" ht="37.5" customHeight="1" outlineLevel="1" x14ac:dyDescent="0.2">
      <c r="A139" s="396" t="s">
        <v>381</v>
      </c>
      <c r="B139" s="397"/>
      <c r="C139" s="578"/>
      <c r="D139" s="337">
        <v>351780</v>
      </c>
      <c r="E139" s="338"/>
      <c r="F139" s="338"/>
      <c r="G139" s="338"/>
      <c r="H139" s="339"/>
    </row>
    <row r="140" spans="1:8" s="16" customFormat="1" ht="37.5" customHeight="1" outlineLevel="1" x14ac:dyDescent="0.2">
      <c r="A140" s="396" t="s">
        <v>382</v>
      </c>
      <c r="B140" s="397"/>
      <c r="C140" s="578"/>
      <c r="D140" s="337">
        <v>357192</v>
      </c>
      <c r="E140" s="338"/>
      <c r="F140" s="338"/>
      <c r="G140" s="338"/>
      <c r="H140" s="339"/>
    </row>
    <row r="141" spans="1:8" s="16" customFormat="1" ht="37.5" customHeight="1" outlineLevel="1" x14ac:dyDescent="0.2">
      <c r="A141" s="396" t="s">
        <v>383</v>
      </c>
      <c r="B141" s="397"/>
      <c r="C141" s="578"/>
      <c r="D141" s="337">
        <v>362604</v>
      </c>
      <c r="E141" s="338"/>
      <c r="F141" s="338"/>
      <c r="G141" s="338"/>
      <c r="H141" s="339"/>
    </row>
    <row r="142" spans="1:8" s="16" customFormat="1" ht="37.5" customHeight="1" outlineLevel="1" thickBot="1" x14ac:dyDescent="0.25">
      <c r="A142" s="396" t="s">
        <v>384</v>
      </c>
      <c r="B142" s="397"/>
      <c r="C142" s="579"/>
      <c r="D142" s="337">
        <v>368016</v>
      </c>
      <c r="E142" s="338"/>
      <c r="F142" s="338"/>
      <c r="G142" s="338"/>
      <c r="H142" s="339"/>
    </row>
    <row r="143" spans="1:8" s="16" customFormat="1" ht="24.95" customHeight="1" thickBot="1" x14ac:dyDescent="0.25">
      <c r="A143" s="40"/>
      <c r="B143" s="152"/>
      <c r="C143" s="60"/>
      <c r="D143" s="570" t="s">
        <v>234</v>
      </c>
      <c r="E143" s="570"/>
      <c r="F143" s="570"/>
      <c r="G143" s="570"/>
      <c r="H143" s="593"/>
    </row>
    <row r="144" spans="1:8" s="16" customFormat="1" ht="24.95" customHeight="1" thickBot="1" x14ac:dyDescent="0.25">
      <c r="A144" s="153"/>
      <c r="B144" s="55"/>
      <c r="C144" s="56"/>
      <c r="D144" s="154" t="s">
        <v>168</v>
      </c>
      <c r="E144" s="155" t="s">
        <v>169</v>
      </c>
      <c r="F144" s="156" t="s">
        <v>170</v>
      </c>
      <c r="G144" s="155" t="s">
        <v>171</v>
      </c>
      <c r="H144" s="157" t="s">
        <v>172</v>
      </c>
    </row>
    <row r="145" spans="1:8" s="16" customFormat="1" ht="48" customHeight="1" x14ac:dyDescent="0.2">
      <c r="A145" s="430" t="s">
        <v>235</v>
      </c>
      <c r="B145" s="434" t="s">
        <v>27</v>
      </c>
      <c r="C14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5" s="590">
        <f>F145*1.2</f>
        <v>14263.199999999999</v>
      </c>
      <c r="E145" s="581">
        <f>F145*1.1</f>
        <v>13074.6</v>
      </c>
      <c r="F145" s="581">
        <v>11886</v>
      </c>
      <c r="G145" s="581">
        <f>F145*0.75</f>
        <v>8914.5</v>
      </c>
      <c r="H145" s="584">
        <f>F145*0.5</f>
        <v>5943</v>
      </c>
    </row>
    <row r="146" spans="1:8" s="16" customFormat="1" ht="132" customHeight="1" x14ac:dyDescent="0.2">
      <c r="A146" s="431"/>
      <c r="B146" s="435"/>
      <c r="C146" s="435"/>
      <c r="D146" s="591"/>
      <c r="E146" s="582"/>
      <c r="F146" s="582"/>
      <c r="G146" s="582"/>
      <c r="H146" s="585"/>
    </row>
    <row r="147" spans="1:8" s="16" customFormat="1" ht="97.5" customHeight="1" x14ac:dyDescent="0.2">
      <c r="A147" s="431"/>
      <c r="B147" s="24" t="s">
        <v>12</v>
      </c>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7" s="591"/>
      <c r="E147" s="582"/>
      <c r="F147" s="582"/>
      <c r="G147" s="582"/>
      <c r="H147" s="585"/>
    </row>
    <row r="148" spans="1:8" s="16" customFormat="1" ht="166.5" customHeight="1" thickBot="1" x14ac:dyDescent="0.25">
      <c r="A148" s="468"/>
      <c r="B148" s="26" t="s">
        <v>13</v>
      </c>
      <c r="C1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8" s="592"/>
      <c r="E148" s="583"/>
      <c r="F148" s="583"/>
      <c r="G148" s="583"/>
      <c r="H148" s="586"/>
    </row>
    <row r="149" spans="1:8" s="16" customFormat="1" ht="24.95" customHeight="1" thickBot="1" x14ac:dyDescent="0.25">
      <c r="A149" s="28"/>
      <c r="B149" s="29"/>
      <c r="C149" s="30"/>
      <c r="D149" s="498"/>
      <c r="E149" s="498"/>
      <c r="F149" s="498"/>
      <c r="G149" s="498"/>
      <c r="H149" s="624"/>
    </row>
    <row r="150" spans="1:8" s="16" customFormat="1" ht="48" customHeight="1" x14ac:dyDescent="0.2">
      <c r="A150" s="430" t="s">
        <v>236</v>
      </c>
      <c r="B150" s="434" t="s">
        <v>27</v>
      </c>
      <c r="C150"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0" s="436">
        <f>F150*1.2</f>
        <v>16336.8</v>
      </c>
      <c r="E150" s="361">
        <f>F150*1.1</f>
        <v>14975.400000000001</v>
      </c>
      <c r="F150" s="361">
        <v>13614</v>
      </c>
      <c r="G150" s="361">
        <f>F150*0.75</f>
        <v>10210.5</v>
      </c>
      <c r="H150" s="362">
        <f>F150*0.5</f>
        <v>6807</v>
      </c>
    </row>
    <row r="151" spans="1:8" s="16" customFormat="1" ht="132" customHeight="1" x14ac:dyDescent="0.2">
      <c r="A151" s="431"/>
      <c r="B151" s="435"/>
      <c r="C151" s="435"/>
      <c r="D151" s="340"/>
      <c r="E151" s="338"/>
      <c r="F151" s="338"/>
      <c r="G151" s="338"/>
      <c r="H151" s="339"/>
    </row>
    <row r="152" spans="1:8" s="16" customFormat="1" ht="97.5" customHeight="1" x14ac:dyDescent="0.2">
      <c r="A152" s="431"/>
      <c r="B152" s="24" t="s">
        <v>12</v>
      </c>
      <c r="C152"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2" s="340"/>
      <c r="E152" s="338"/>
      <c r="F152" s="338"/>
      <c r="G152" s="338"/>
      <c r="H152" s="339"/>
    </row>
    <row r="153" spans="1:8" s="16" customFormat="1" ht="166.5" customHeight="1" x14ac:dyDescent="0.2">
      <c r="A153" s="431"/>
      <c r="B153" s="31" t="s">
        <v>13</v>
      </c>
      <c r="C153"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3" s="340"/>
      <c r="E153" s="338"/>
      <c r="F153" s="338"/>
      <c r="G153" s="338"/>
      <c r="H153" s="339"/>
    </row>
    <row r="154" spans="1:8" s="16" customFormat="1" ht="92.25" customHeight="1" thickBot="1" x14ac:dyDescent="0.25">
      <c r="A154" s="468"/>
      <c r="B154" s="26" t="s">
        <v>16</v>
      </c>
      <c r="C15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4" s="461"/>
      <c r="E154" s="354"/>
      <c r="F154" s="354"/>
      <c r="G154" s="354"/>
      <c r="H154" s="355"/>
    </row>
    <row r="155" spans="1:8" s="16" customFormat="1" ht="24.95" customHeight="1" thickBot="1" x14ac:dyDescent="0.25">
      <c r="A155" s="40"/>
      <c r="B155" s="41"/>
      <c r="C155" s="42"/>
      <c r="D155" s="498"/>
      <c r="E155" s="498"/>
      <c r="F155" s="498"/>
      <c r="G155" s="498"/>
      <c r="H155" s="624"/>
    </row>
    <row r="156" spans="1:8" s="16" customFormat="1" ht="50.1" customHeight="1" x14ac:dyDescent="0.2">
      <c r="A156" s="417" t="s">
        <v>237</v>
      </c>
      <c r="B156" s="454" t="s">
        <v>23</v>
      </c>
      <c r="C156"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6" s="506">
        <v>396</v>
      </c>
      <c r="E156" s="507"/>
      <c r="F156" s="507"/>
      <c r="G156" s="507"/>
      <c r="H156" s="508"/>
    </row>
    <row r="157" spans="1:8" s="16" customFormat="1" ht="94.5" customHeight="1" x14ac:dyDescent="0.2">
      <c r="A157" s="418"/>
      <c r="B157" s="455"/>
      <c r="C157" s="457"/>
      <c r="D157" s="459"/>
      <c r="E157" s="426"/>
      <c r="F157" s="426"/>
      <c r="G157" s="426"/>
      <c r="H157" s="509"/>
    </row>
    <row r="158" spans="1:8" s="16" customFormat="1" ht="163.5" customHeight="1" thickBot="1" x14ac:dyDescent="0.25">
      <c r="A158" s="419"/>
      <c r="B158" s="43" t="s">
        <v>13</v>
      </c>
      <c r="C15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8" s="510"/>
      <c r="E158" s="511"/>
      <c r="F158" s="511"/>
      <c r="G158" s="511"/>
      <c r="H158" s="512"/>
    </row>
    <row r="159" spans="1:8" s="16" customFormat="1" ht="24.95" customHeight="1" thickBot="1" x14ac:dyDescent="0.25">
      <c r="A159" s="40"/>
      <c r="B159" s="59"/>
      <c r="C159" s="60"/>
      <c r="D159" s="570" t="s">
        <v>234</v>
      </c>
      <c r="E159" s="570"/>
      <c r="F159" s="570"/>
      <c r="G159" s="570"/>
      <c r="H159" s="593"/>
    </row>
    <row r="160" spans="1:8" s="16" customFormat="1" ht="50.1" customHeight="1" thickBot="1" x14ac:dyDescent="0.25">
      <c r="A160" s="386" t="s">
        <v>38</v>
      </c>
      <c r="B160" s="387"/>
      <c r="C160" s="387"/>
      <c r="D160" s="757" t="str">
        <f>"от "&amp;MIN(D161:D179)&amp;" до "&amp;MAX(D161:D179)</f>
        <v>от 2706 до 97416</v>
      </c>
      <c r="E160" s="758"/>
      <c r="F160" s="758"/>
      <c r="G160" s="758"/>
      <c r="H160" s="759"/>
    </row>
    <row r="161" spans="1:8" s="16" customFormat="1" ht="37.5" customHeight="1" outlineLevel="1" x14ac:dyDescent="0.2">
      <c r="A161" s="408" t="s">
        <v>238</v>
      </c>
      <c r="B161" s="577"/>
      <c r="C161" s="43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61" s="436">
        <v>2706</v>
      </c>
      <c r="E161" s="361"/>
      <c r="F161" s="361"/>
      <c r="G161" s="361"/>
      <c r="H161" s="362"/>
    </row>
    <row r="162" spans="1:8" s="16" customFormat="1" ht="37.5" customHeight="1" outlineLevel="1" x14ac:dyDescent="0.2">
      <c r="A162" s="667" t="s">
        <v>239</v>
      </c>
      <c r="B162" s="672"/>
      <c r="C162" s="578"/>
      <c r="D162" s="340">
        <v>5412</v>
      </c>
      <c r="E162" s="338"/>
      <c r="F162" s="338"/>
      <c r="G162" s="338"/>
      <c r="H162" s="339"/>
    </row>
    <row r="163" spans="1:8" s="16" customFormat="1" ht="37.5" customHeight="1" outlineLevel="1" x14ac:dyDescent="0.2">
      <c r="A163" s="667" t="s">
        <v>240</v>
      </c>
      <c r="B163" s="672"/>
      <c r="C163" s="578"/>
      <c r="D163" s="340">
        <v>10824</v>
      </c>
      <c r="E163" s="338"/>
      <c r="F163" s="338"/>
      <c r="G163" s="338"/>
      <c r="H163" s="339"/>
    </row>
    <row r="164" spans="1:8" s="16" customFormat="1" ht="37.5" customHeight="1" outlineLevel="1" x14ac:dyDescent="0.2">
      <c r="A164" s="667" t="s">
        <v>241</v>
      </c>
      <c r="B164" s="672"/>
      <c r="C164" s="578"/>
      <c r="D164" s="340">
        <v>16236</v>
      </c>
      <c r="E164" s="338"/>
      <c r="F164" s="338"/>
      <c r="G164" s="338"/>
      <c r="H164" s="339"/>
    </row>
    <row r="165" spans="1:8" s="16" customFormat="1" ht="37.5" customHeight="1" outlineLevel="1" x14ac:dyDescent="0.2">
      <c r="A165" s="667" t="s">
        <v>242</v>
      </c>
      <c r="B165" s="672"/>
      <c r="C165" s="578"/>
      <c r="D165" s="340">
        <v>21648</v>
      </c>
      <c r="E165" s="338"/>
      <c r="F165" s="338"/>
      <c r="G165" s="338"/>
      <c r="H165" s="339"/>
    </row>
    <row r="166" spans="1:8" s="16" customFormat="1" ht="37.5" customHeight="1" outlineLevel="1" x14ac:dyDescent="0.2">
      <c r="A166" s="667" t="s">
        <v>243</v>
      </c>
      <c r="B166" s="672"/>
      <c r="C166" s="578"/>
      <c r="D166" s="340">
        <v>27060</v>
      </c>
      <c r="E166" s="338"/>
      <c r="F166" s="338"/>
      <c r="G166" s="338"/>
      <c r="H166" s="339"/>
    </row>
    <row r="167" spans="1:8" s="16" customFormat="1" ht="37.5" customHeight="1" outlineLevel="1" x14ac:dyDescent="0.2">
      <c r="A167" s="667" t="s">
        <v>244</v>
      </c>
      <c r="B167" s="672"/>
      <c r="C167" s="578"/>
      <c r="D167" s="340">
        <v>32472</v>
      </c>
      <c r="E167" s="338"/>
      <c r="F167" s="338"/>
      <c r="G167" s="338"/>
      <c r="H167" s="339"/>
    </row>
    <row r="168" spans="1:8" s="16" customFormat="1" ht="37.5" customHeight="1" outlineLevel="1" x14ac:dyDescent="0.2">
      <c r="A168" s="667" t="s">
        <v>245</v>
      </c>
      <c r="B168" s="672"/>
      <c r="C168" s="578"/>
      <c r="D168" s="340">
        <v>37884</v>
      </c>
      <c r="E168" s="338"/>
      <c r="F168" s="338"/>
      <c r="G168" s="338"/>
      <c r="H168" s="339"/>
    </row>
    <row r="169" spans="1:8" s="16" customFormat="1" ht="37.5" customHeight="1" outlineLevel="1" x14ac:dyDescent="0.2">
      <c r="A169" s="667" t="s">
        <v>246</v>
      </c>
      <c r="B169" s="672"/>
      <c r="C169" s="578"/>
      <c r="D169" s="340">
        <v>43296</v>
      </c>
      <c r="E169" s="338"/>
      <c r="F169" s="338"/>
      <c r="G169" s="338"/>
      <c r="H169" s="339"/>
    </row>
    <row r="170" spans="1:8" s="16" customFormat="1" ht="37.5" customHeight="1" outlineLevel="1" x14ac:dyDescent="0.2">
      <c r="A170" s="667" t="s">
        <v>247</v>
      </c>
      <c r="B170" s="672"/>
      <c r="C170" s="578"/>
      <c r="D170" s="340">
        <v>48708</v>
      </c>
      <c r="E170" s="338"/>
      <c r="F170" s="338"/>
      <c r="G170" s="338"/>
      <c r="H170" s="339"/>
    </row>
    <row r="171" spans="1:8" s="16" customFormat="1" ht="37.5" customHeight="1" outlineLevel="1" x14ac:dyDescent="0.2">
      <c r="A171" s="667" t="s">
        <v>248</v>
      </c>
      <c r="B171" s="672"/>
      <c r="C171" s="578"/>
      <c r="D171" s="340">
        <v>54120</v>
      </c>
      <c r="E171" s="338"/>
      <c r="F171" s="338"/>
      <c r="G171" s="338"/>
      <c r="H171" s="339"/>
    </row>
    <row r="172" spans="1:8" s="16" customFormat="1" ht="37.5" customHeight="1" outlineLevel="1" x14ac:dyDescent="0.2">
      <c r="A172" s="667" t="s">
        <v>249</v>
      </c>
      <c r="B172" s="672"/>
      <c r="C172" s="578"/>
      <c r="D172" s="340">
        <v>59532</v>
      </c>
      <c r="E172" s="338"/>
      <c r="F172" s="338"/>
      <c r="G172" s="338"/>
      <c r="H172" s="339"/>
    </row>
    <row r="173" spans="1:8" s="16" customFormat="1" ht="37.5" customHeight="1" outlineLevel="1" x14ac:dyDescent="0.2">
      <c r="A173" s="667" t="s">
        <v>250</v>
      </c>
      <c r="B173" s="672"/>
      <c r="C173" s="578"/>
      <c r="D173" s="340">
        <v>64944</v>
      </c>
      <c r="E173" s="338"/>
      <c r="F173" s="338"/>
      <c r="G173" s="338"/>
      <c r="H173" s="339"/>
    </row>
    <row r="174" spans="1:8" s="16" customFormat="1" ht="37.5" customHeight="1" outlineLevel="1" x14ac:dyDescent="0.2">
      <c r="A174" s="667" t="s">
        <v>251</v>
      </c>
      <c r="B174" s="672"/>
      <c r="C174" s="578"/>
      <c r="D174" s="340">
        <v>70356</v>
      </c>
      <c r="E174" s="338"/>
      <c r="F174" s="338"/>
      <c r="G174" s="338"/>
      <c r="H174" s="339"/>
    </row>
    <row r="175" spans="1:8" s="16" customFormat="1" ht="37.5" customHeight="1" outlineLevel="1" x14ac:dyDescent="0.2">
      <c r="A175" s="667" t="s">
        <v>252</v>
      </c>
      <c r="B175" s="672"/>
      <c r="C175" s="578"/>
      <c r="D175" s="340">
        <v>75768</v>
      </c>
      <c r="E175" s="338"/>
      <c r="F175" s="338"/>
      <c r="G175" s="338"/>
      <c r="H175" s="339"/>
    </row>
    <row r="176" spans="1:8" s="16" customFormat="1" ht="37.5" customHeight="1" outlineLevel="1" x14ac:dyDescent="0.2">
      <c r="A176" s="667" t="s">
        <v>253</v>
      </c>
      <c r="B176" s="672"/>
      <c r="C176" s="578"/>
      <c r="D176" s="340">
        <v>81180</v>
      </c>
      <c r="E176" s="338"/>
      <c r="F176" s="338"/>
      <c r="G176" s="338"/>
      <c r="H176" s="339"/>
    </row>
    <row r="177" spans="1:8" s="16" customFormat="1" ht="37.5" customHeight="1" outlineLevel="1" x14ac:dyDescent="0.2">
      <c r="A177" s="667" t="s">
        <v>254</v>
      </c>
      <c r="B177" s="672"/>
      <c r="C177" s="578"/>
      <c r="D177" s="340">
        <v>86592</v>
      </c>
      <c r="E177" s="338"/>
      <c r="F177" s="338"/>
      <c r="G177" s="338"/>
      <c r="H177" s="339"/>
    </row>
    <row r="178" spans="1:8" s="16" customFormat="1" ht="37.5" customHeight="1" outlineLevel="1" x14ac:dyDescent="0.2">
      <c r="A178" s="667" t="s">
        <v>255</v>
      </c>
      <c r="B178" s="672"/>
      <c r="C178" s="578"/>
      <c r="D178" s="340">
        <v>92004</v>
      </c>
      <c r="E178" s="338"/>
      <c r="F178" s="338"/>
      <c r="G178" s="338"/>
      <c r="H178" s="339"/>
    </row>
    <row r="179" spans="1:8" s="16" customFormat="1" ht="37.5" customHeight="1" outlineLevel="1" x14ac:dyDescent="0.2">
      <c r="A179" s="667" t="s">
        <v>256</v>
      </c>
      <c r="B179" s="672"/>
      <c r="C179" s="578"/>
      <c r="D179" s="340">
        <v>97416</v>
      </c>
      <c r="E179" s="338"/>
      <c r="F179" s="338"/>
      <c r="G179" s="338"/>
      <c r="H179" s="339"/>
    </row>
    <row r="180" spans="1:8" s="16" customFormat="1" ht="37.5" customHeight="1" outlineLevel="1" x14ac:dyDescent="0.2">
      <c r="A180" s="396" t="s">
        <v>257</v>
      </c>
      <c r="B180" s="565"/>
      <c r="C180" s="578"/>
      <c r="D180" s="340">
        <v>102828</v>
      </c>
      <c r="E180" s="338"/>
      <c r="F180" s="338"/>
      <c r="G180" s="338"/>
      <c r="H180" s="339"/>
    </row>
    <row r="181" spans="1:8" s="16" customFormat="1" ht="37.5" customHeight="1" outlineLevel="1" x14ac:dyDescent="0.2">
      <c r="A181" s="396" t="s">
        <v>258</v>
      </c>
      <c r="B181" s="565"/>
      <c r="C181" s="578"/>
      <c r="D181" s="340">
        <v>108240</v>
      </c>
      <c r="E181" s="338"/>
      <c r="F181" s="338"/>
      <c r="G181" s="338"/>
      <c r="H181" s="339"/>
    </row>
    <row r="182" spans="1:8" s="16" customFormat="1" ht="37.5" customHeight="1" outlineLevel="1" x14ac:dyDescent="0.2">
      <c r="A182" s="396" t="s">
        <v>259</v>
      </c>
      <c r="B182" s="565"/>
      <c r="C182" s="578"/>
      <c r="D182" s="340">
        <v>113652</v>
      </c>
      <c r="E182" s="338"/>
      <c r="F182" s="338"/>
      <c r="G182" s="338"/>
      <c r="H182" s="339"/>
    </row>
    <row r="183" spans="1:8" s="16" customFormat="1" ht="37.5" customHeight="1" outlineLevel="1" x14ac:dyDescent="0.2">
      <c r="A183" s="396" t="s">
        <v>260</v>
      </c>
      <c r="B183" s="565"/>
      <c r="C183" s="578"/>
      <c r="D183" s="340">
        <v>119064</v>
      </c>
      <c r="E183" s="338"/>
      <c r="F183" s="338"/>
      <c r="G183" s="338"/>
      <c r="H183" s="339"/>
    </row>
    <row r="184" spans="1:8" s="16" customFormat="1" ht="37.5" customHeight="1" outlineLevel="1" x14ac:dyDescent="0.2">
      <c r="A184" s="396" t="s">
        <v>261</v>
      </c>
      <c r="B184" s="565"/>
      <c r="C184" s="578"/>
      <c r="D184" s="340">
        <v>124476</v>
      </c>
      <c r="E184" s="338"/>
      <c r="F184" s="338"/>
      <c r="G184" s="338"/>
      <c r="H184" s="339"/>
    </row>
    <row r="185" spans="1:8" s="16" customFormat="1" ht="37.5" customHeight="1" outlineLevel="1" x14ac:dyDescent="0.2">
      <c r="A185" s="396" t="s">
        <v>262</v>
      </c>
      <c r="B185" s="565"/>
      <c r="C185" s="578"/>
      <c r="D185" s="340">
        <v>129888</v>
      </c>
      <c r="E185" s="338"/>
      <c r="F185" s="338"/>
      <c r="G185" s="338"/>
      <c r="H185" s="339"/>
    </row>
    <row r="186" spans="1:8" s="16" customFormat="1" ht="37.5" customHeight="1" outlineLevel="1" x14ac:dyDescent="0.2">
      <c r="A186" s="396" t="s">
        <v>263</v>
      </c>
      <c r="B186" s="565"/>
      <c r="C186" s="578"/>
      <c r="D186" s="340">
        <v>135300</v>
      </c>
      <c r="E186" s="338"/>
      <c r="F186" s="338"/>
      <c r="G186" s="338"/>
      <c r="H186" s="339"/>
    </row>
    <row r="187" spans="1:8" s="16" customFormat="1" ht="37.5" customHeight="1" outlineLevel="1" x14ac:dyDescent="0.2">
      <c r="A187" s="396" t="s">
        <v>264</v>
      </c>
      <c r="B187" s="565"/>
      <c r="C187" s="578"/>
      <c r="D187" s="340">
        <v>140712</v>
      </c>
      <c r="E187" s="338"/>
      <c r="F187" s="338"/>
      <c r="G187" s="338"/>
      <c r="H187" s="339"/>
    </row>
    <row r="188" spans="1:8" s="16" customFormat="1" ht="37.5" customHeight="1" outlineLevel="1" x14ac:dyDescent="0.2">
      <c r="A188" s="396" t="s">
        <v>265</v>
      </c>
      <c r="B188" s="565"/>
      <c r="C188" s="578"/>
      <c r="D188" s="340">
        <v>146124</v>
      </c>
      <c r="E188" s="338"/>
      <c r="F188" s="338"/>
      <c r="G188" s="338"/>
      <c r="H188" s="339"/>
    </row>
    <row r="189" spans="1:8" s="16" customFormat="1" ht="37.5" customHeight="1" outlineLevel="1" x14ac:dyDescent="0.2">
      <c r="A189" s="396" t="s">
        <v>266</v>
      </c>
      <c r="B189" s="565"/>
      <c r="C189" s="578"/>
      <c r="D189" s="340">
        <v>151536</v>
      </c>
      <c r="E189" s="338"/>
      <c r="F189" s="338"/>
      <c r="G189" s="338"/>
      <c r="H189" s="339"/>
    </row>
    <row r="190" spans="1:8" s="16" customFormat="1" ht="37.5" customHeight="1" outlineLevel="1" x14ac:dyDescent="0.2">
      <c r="A190" s="396" t="s">
        <v>267</v>
      </c>
      <c r="B190" s="565"/>
      <c r="C190" s="578"/>
      <c r="D190" s="340">
        <v>156948</v>
      </c>
      <c r="E190" s="338"/>
      <c r="F190" s="338"/>
      <c r="G190" s="338"/>
      <c r="H190" s="339"/>
    </row>
    <row r="191" spans="1:8" s="16" customFormat="1" ht="37.5" customHeight="1" outlineLevel="1" x14ac:dyDescent="0.2">
      <c r="A191" s="396" t="s">
        <v>268</v>
      </c>
      <c r="B191" s="565"/>
      <c r="C191" s="578"/>
      <c r="D191" s="340">
        <v>162360</v>
      </c>
      <c r="E191" s="338"/>
      <c r="F191" s="338"/>
      <c r="G191" s="338"/>
      <c r="H191" s="339"/>
    </row>
    <row r="192" spans="1:8" s="16" customFormat="1" ht="37.5" customHeight="1" outlineLevel="1" x14ac:dyDescent="0.2">
      <c r="A192" s="396" t="s">
        <v>269</v>
      </c>
      <c r="B192" s="565"/>
      <c r="C192" s="578"/>
      <c r="D192" s="340">
        <v>167772</v>
      </c>
      <c r="E192" s="338"/>
      <c r="F192" s="338"/>
      <c r="G192" s="338"/>
      <c r="H192" s="339"/>
    </row>
    <row r="193" spans="1:8" s="16" customFormat="1" ht="37.5" customHeight="1" outlineLevel="1" x14ac:dyDescent="0.2">
      <c r="A193" s="396" t="s">
        <v>270</v>
      </c>
      <c r="B193" s="565"/>
      <c r="C193" s="578"/>
      <c r="D193" s="340">
        <v>173184</v>
      </c>
      <c r="E193" s="338"/>
      <c r="F193" s="338"/>
      <c r="G193" s="338"/>
      <c r="H193" s="339"/>
    </row>
    <row r="194" spans="1:8" s="16" customFormat="1" ht="37.5" customHeight="1" outlineLevel="1" x14ac:dyDescent="0.2">
      <c r="A194" s="396" t="s">
        <v>271</v>
      </c>
      <c r="B194" s="565"/>
      <c r="C194" s="578"/>
      <c r="D194" s="340">
        <v>178596</v>
      </c>
      <c r="E194" s="338"/>
      <c r="F194" s="338"/>
      <c r="G194" s="338"/>
      <c r="H194" s="339"/>
    </row>
    <row r="195" spans="1:8" s="16" customFormat="1" ht="37.5" customHeight="1" outlineLevel="1" thickBot="1" x14ac:dyDescent="0.25">
      <c r="A195" s="396" t="s">
        <v>272</v>
      </c>
      <c r="B195" s="565"/>
      <c r="C195" s="579"/>
      <c r="D195" s="340">
        <v>184008</v>
      </c>
      <c r="E195" s="338"/>
      <c r="F195" s="338"/>
      <c r="G195" s="338"/>
      <c r="H195" s="339"/>
    </row>
    <row r="196" spans="1:8" s="16" customFormat="1" ht="50.1" customHeight="1" thickBot="1" x14ac:dyDescent="0.25">
      <c r="A196" s="386" t="s">
        <v>59</v>
      </c>
      <c r="B196" s="387"/>
      <c r="C196" s="387"/>
      <c r="D196" s="757" t="str">
        <f>"от "&amp;MIN(D197:D206)&amp;" до "&amp;MAX(D197:D206)</f>
        <v>от 390 до 20490</v>
      </c>
      <c r="E196" s="758"/>
      <c r="F196" s="758"/>
      <c r="G196" s="758"/>
      <c r="H196" s="759"/>
    </row>
    <row r="197" spans="1:8" s="16" customFormat="1" ht="159.75" customHeight="1" x14ac:dyDescent="0.2">
      <c r="A197" s="176" t="s">
        <v>338</v>
      </c>
      <c r="B197" s="63" t="s">
        <v>194</v>
      </c>
      <c r="C197" s="28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60">
        <v>1500</v>
      </c>
      <c r="E197" s="361"/>
      <c r="F197" s="361"/>
      <c r="G197" s="361"/>
      <c r="H197" s="362"/>
    </row>
    <row r="198" spans="1:8" s="16" customFormat="1" ht="37.5" customHeight="1" x14ac:dyDescent="0.2">
      <c r="A198" s="335" t="s">
        <v>61</v>
      </c>
      <c r="B198" s="336"/>
      <c r="C198" s="556"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8" s="337">
        <v>1290</v>
      </c>
      <c r="E198" s="338"/>
      <c r="F198" s="338"/>
      <c r="G198" s="338"/>
      <c r="H198" s="339"/>
    </row>
    <row r="199" spans="1:8" s="16" customFormat="1" ht="37.5" customHeight="1" x14ac:dyDescent="0.2">
      <c r="A199" s="335" t="s">
        <v>62</v>
      </c>
      <c r="B199" s="336"/>
      <c r="C199" s="557"/>
      <c r="D199" s="337">
        <v>20490</v>
      </c>
      <c r="E199" s="338"/>
      <c r="F199" s="338"/>
      <c r="G199" s="338"/>
      <c r="H199" s="339"/>
    </row>
    <row r="200" spans="1:8" s="16" customFormat="1" ht="37.5" customHeight="1" x14ac:dyDescent="0.2">
      <c r="A200" s="335" t="s">
        <v>63</v>
      </c>
      <c r="B200" s="336"/>
      <c r="C200" s="557"/>
      <c r="D200" s="337">
        <v>4590</v>
      </c>
      <c r="E200" s="338"/>
      <c r="F200" s="338"/>
      <c r="G200" s="338"/>
      <c r="H200" s="339"/>
    </row>
    <row r="201" spans="1:8" s="16" customFormat="1" ht="37.5" customHeight="1" x14ac:dyDescent="0.2">
      <c r="A201" s="335" t="s">
        <v>64</v>
      </c>
      <c r="B201" s="336"/>
      <c r="C201" s="557"/>
      <c r="D201" s="337">
        <v>12390</v>
      </c>
      <c r="E201" s="338"/>
      <c r="F201" s="338"/>
      <c r="G201" s="338"/>
      <c r="H201" s="339"/>
    </row>
    <row r="202" spans="1:8" s="16" customFormat="1" ht="37.5" customHeight="1" x14ac:dyDescent="0.2">
      <c r="A202" s="335" t="s">
        <v>65</v>
      </c>
      <c r="B202" s="336"/>
      <c r="C202" s="557"/>
      <c r="D202" s="337">
        <v>390</v>
      </c>
      <c r="E202" s="338"/>
      <c r="F202" s="338"/>
      <c r="G202" s="338"/>
      <c r="H202" s="339"/>
    </row>
    <row r="203" spans="1:8" s="16" customFormat="1" ht="37.5" customHeight="1" x14ac:dyDescent="0.2">
      <c r="A203" s="335" t="s">
        <v>66</v>
      </c>
      <c r="B203" s="336"/>
      <c r="C203" s="557"/>
      <c r="D203" s="337">
        <v>390</v>
      </c>
      <c r="E203" s="338"/>
      <c r="F203" s="338"/>
      <c r="G203" s="338"/>
      <c r="H203" s="339"/>
    </row>
    <row r="204" spans="1:8" s="16" customFormat="1" ht="37.5" customHeight="1" x14ac:dyDescent="0.2">
      <c r="A204" s="335" t="s">
        <v>67</v>
      </c>
      <c r="B204" s="336"/>
      <c r="C204" s="557"/>
      <c r="D204" s="337">
        <v>780</v>
      </c>
      <c r="E204" s="338"/>
      <c r="F204" s="338"/>
      <c r="G204" s="338"/>
      <c r="H204" s="339"/>
    </row>
    <row r="205" spans="1:8" s="16" customFormat="1" ht="37.5" customHeight="1" x14ac:dyDescent="0.2">
      <c r="A205" s="335" t="s">
        <v>68</v>
      </c>
      <c r="B205" s="336"/>
      <c r="C205" s="557"/>
      <c r="D205" s="337">
        <v>1170</v>
      </c>
      <c r="E205" s="338"/>
      <c r="F205" s="338"/>
      <c r="G205" s="338"/>
      <c r="H205" s="339"/>
    </row>
    <row r="206" spans="1:8" s="16" customFormat="1" ht="37.5" customHeight="1" thickBot="1" x14ac:dyDescent="0.25">
      <c r="A206" s="348" t="s">
        <v>69</v>
      </c>
      <c r="B206" s="349"/>
      <c r="C206" s="558"/>
      <c r="D206" s="353">
        <v>10290</v>
      </c>
      <c r="E206" s="354"/>
      <c r="F206" s="354"/>
      <c r="G206" s="354"/>
      <c r="H206" s="355"/>
    </row>
    <row r="207" spans="1:8" s="16" customFormat="1" ht="117.75" customHeight="1" thickBot="1" x14ac:dyDescent="0.25">
      <c r="A207" s="501" t="s">
        <v>71</v>
      </c>
      <c r="B207" s="502"/>
      <c r="C20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07" s="354">
        <v>30</v>
      </c>
      <c r="E207" s="354"/>
      <c r="F207" s="354"/>
      <c r="G207" s="354"/>
      <c r="H207" s="355"/>
    </row>
    <row r="208" spans="1:8" s="23" customFormat="1" ht="50.1" customHeight="1" thickBot="1" x14ac:dyDescent="0.25">
      <c r="A208" s="341" t="s">
        <v>72</v>
      </c>
      <c r="B208" s="342"/>
      <c r="C208" s="21"/>
      <c r="D208" s="605" t="str">
        <f>"от "&amp;MIN(D99,D210:D263)&amp;" до "&amp;MAX(D99,D209:D263)</f>
        <v>от 540 до 229920</v>
      </c>
      <c r="E208" s="605"/>
      <c r="F208" s="605"/>
      <c r="G208" s="605"/>
      <c r="H208" s="606"/>
    </row>
    <row r="209" spans="1:8" s="16" customFormat="1" ht="24.95" customHeight="1" thickBot="1" x14ac:dyDescent="0.25">
      <c r="A209" s="497"/>
      <c r="B209" s="498"/>
      <c r="C209" s="60"/>
      <c r="D209" s="372"/>
      <c r="E209" s="372"/>
      <c r="F209" s="372"/>
      <c r="G209" s="372"/>
      <c r="H209" s="373"/>
    </row>
    <row r="210" spans="1:8" s="16" customFormat="1" ht="72" customHeight="1" thickBot="1" x14ac:dyDescent="0.25">
      <c r="A210" s="374" t="s">
        <v>73</v>
      </c>
      <c r="B210" s="375"/>
      <c r="C210"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210" s="379">
        <v>13860</v>
      </c>
      <c r="E210" s="379"/>
      <c r="F210" s="379"/>
      <c r="G210" s="379"/>
      <c r="H210" s="380"/>
    </row>
    <row r="211" spans="1:8" s="16" customFormat="1" ht="72" customHeight="1" thickBot="1" x14ac:dyDescent="0.25">
      <c r="A211" s="381" t="s">
        <v>74</v>
      </c>
      <c r="B211" s="382"/>
      <c r="C211" s="377"/>
      <c r="D211" s="383" t="s">
        <v>75</v>
      </c>
      <c r="E211" s="384"/>
      <c r="F211" s="384"/>
      <c r="G211" s="384"/>
      <c r="H211" s="385"/>
    </row>
    <row r="212" spans="1:8" s="16" customFormat="1" ht="72" customHeight="1" x14ac:dyDescent="0.2">
      <c r="A212" s="363" t="s">
        <v>76</v>
      </c>
      <c r="B212" s="364"/>
      <c r="C212" s="377"/>
      <c r="D212" s="368">
        <f>D210/4</f>
        <v>3465</v>
      </c>
      <c r="E212" s="368"/>
      <c r="F212" s="368"/>
      <c r="G212" s="368"/>
      <c r="H212" s="369"/>
    </row>
    <row r="213" spans="1:8" s="16" customFormat="1" ht="72" customHeight="1" x14ac:dyDescent="0.2">
      <c r="A213" s="363" t="s">
        <v>77</v>
      </c>
      <c r="B213" s="364"/>
      <c r="C213" s="377"/>
      <c r="D213" s="368">
        <f>D210/5</f>
        <v>2772</v>
      </c>
      <c r="E213" s="368"/>
      <c r="F213" s="368"/>
      <c r="G213" s="368"/>
      <c r="H213" s="369"/>
    </row>
    <row r="214" spans="1:8" s="16" customFormat="1" ht="72" customHeight="1" x14ac:dyDescent="0.2">
      <c r="A214" s="363" t="s">
        <v>78</v>
      </c>
      <c r="B214" s="364"/>
      <c r="C214" s="377"/>
      <c r="D214" s="368">
        <f>D210/6</f>
        <v>2310</v>
      </c>
      <c r="E214" s="368"/>
      <c r="F214" s="368"/>
      <c r="G214" s="368"/>
      <c r="H214" s="369"/>
    </row>
    <row r="215" spans="1:8" s="16" customFormat="1" ht="72" customHeight="1" x14ac:dyDescent="0.2">
      <c r="A215" s="363" t="s">
        <v>79</v>
      </c>
      <c r="B215" s="364"/>
      <c r="C215" s="377"/>
      <c r="D215" s="368">
        <f>D210/7</f>
        <v>1980</v>
      </c>
      <c r="E215" s="368"/>
      <c r="F215" s="368"/>
      <c r="G215" s="368"/>
      <c r="H215" s="369"/>
    </row>
    <row r="216" spans="1:8" s="16" customFormat="1" ht="72" customHeight="1" x14ac:dyDescent="0.2">
      <c r="A216" s="363" t="s">
        <v>80</v>
      </c>
      <c r="B216" s="364"/>
      <c r="C216" s="377"/>
      <c r="D216" s="368">
        <f>D210/8</f>
        <v>1732.5</v>
      </c>
      <c r="E216" s="368"/>
      <c r="F216" s="368"/>
      <c r="G216" s="368"/>
      <c r="H216" s="369"/>
    </row>
    <row r="217" spans="1:8" s="16" customFormat="1" ht="72" customHeight="1" x14ac:dyDescent="0.2">
      <c r="A217" s="363" t="s">
        <v>81</v>
      </c>
      <c r="B217" s="364"/>
      <c r="C217" s="377"/>
      <c r="D217" s="368">
        <f>D210/9</f>
        <v>1540</v>
      </c>
      <c r="E217" s="368"/>
      <c r="F217" s="368"/>
      <c r="G217" s="368"/>
      <c r="H217" s="369"/>
    </row>
    <row r="218" spans="1:8" s="16" customFormat="1" ht="72" customHeight="1" x14ac:dyDescent="0.2">
      <c r="A218" s="363" t="s">
        <v>82</v>
      </c>
      <c r="B218" s="364"/>
      <c r="C218" s="377"/>
      <c r="D218" s="368">
        <f>D210/10</f>
        <v>1386</v>
      </c>
      <c r="E218" s="368"/>
      <c r="F218" s="368"/>
      <c r="G218" s="368"/>
      <c r="H218" s="369"/>
    </row>
    <row r="219" spans="1:8" s="16" customFormat="1" ht="72" customHeight="1" thickBot="1" x14ac:dyDescent="0.25">
      <c r="A219" s="374" t="s">
        <v>83</v>
      </c>
      <c r="B219" s="375"/>
      <c r="C219" s="377"/>
      <c r="D219" s="379">
        <v>20784</v>
      </c>
      <c r="E219" s="379"/>
      <c r="F219" s="379"/>
      <c r="G219" s="379"/>
      <c r="H219" s="380"/>
    </row>
    <row r="220" spans="1:8" s="16" customFormat="1" ht="72" customHeight="1" thickBot="1" x14ac:dyDescent="0.25">
      <c r="A220" s="381" t="s">
        <v>74</v>
      </c>
      <c r="B220" s="382"/>
      <c r="C220" s="377"/>
      <c r="D220" s="383" t="s">
        <v>75</v>
      </c>
      <c r="E220" s="384"/>
      <c r="F220" s="384"/>
      <c r="G220" s="384"/>
      <c r="H220" s="385"/>
    </row>
    <row r="221" spans="1:8" s="16" customFormat="1" ht="72" customHeight="1" x14ac:dyDescent="0.2">
      <c r="A221" s="363" t="s">
        <v>76</v>
      </c>
      <c r="B221" s="364"/>
      <c r="C221" s="377"/>
      <c r="D221" s="368">
        <v>5196</v>
      </c>
      <c r="E221" s="368"/>
      <c r="F221" s="368"/>
      <c r="G221" s="368"/>
      <c r="H221" s="369"/>
    </row>
    <row r="222" spans="1:8" s="16" customFormat="1" ht="72" customHeight="1" x14ac:dyDescent="0.2">
      <c r="A222" s="363" t="s">
        <v>77</v>
      </c>
      <c r="B222" s="364"/>
      <c r="C222" s="377"/>
      <c r="D222" s="368">
        <v>4156.8</v>
      </c>
      <c r="E222" s="368"/>
      <c r="F222" s="368"/>
      <c r="G222" s="368"/>
      <c r="H222" s="369"/>
    </row>
    <row r="223" spans="1:8" s="16" customFormat="1" ht="72" customHeight="1" x14ac:dyDescent="0.2">
      <c r="A223" s="363" t="s">
        <v>78</v>
      </c>
      <c r="B223" s="364"/>
      <c r="C223" s="377"/>
      <c r="D223" s="368">
        <v>3463.9999999999995</v>
      </c>
      <c r="E223" s="368"/>
      <c r="F223" s="368"/>
      <c r="G223" s="368"/>
      <c r="H223" s="369"/>
    </row>
    <row r="224" spans="1:8" s="16" customFormat="1" ht="72" customHeight="1" x14ac:dyDescent="0.2">
      <c r="A224" s="363" t="s">
        <v>79</v>
      </c>
      <c r="B224" s="364"/>
      <c r="C224" s="377"/>
      <c r="D224" s="368">
        <v>2969.1428571428569</v>
      </c>
      <c r="E224" s="368"/>
      <c r="F224" s="368"/>
      <c r="G224" s="368"/>
      <c r="H224" s="369"/>
    </row>
    <row r="225" spans="1:8" s="16" customFormat="1" ht="72" customHeight="1" x14ac:dyDescent="0.2">
      <c r="A225" s="363" t="s">
        <v>80</v>
      </c>
      <c r="B225" s="364"/>
      <c r="C225" s="377"/>
      <c r="D225" s="368">
        <v>2598</v>
      </c>
      <c r="E225" s="368"/>
      <c r="F225" s="368"/>
      <c r="G225" s="368"/>
      <c r="H225" s="369"/>
    </row>
    <row r="226" spans="1:8" s="16" customFormat="1" ht="72" customHeight="1" x14ac:dyDescent="0.2">
      <c r="A226" s="363" t="s">
        <v>81</v>
      </c>
      <c r="B226" s="364"/>
      <c r="C226" s="377"/>
      <c r="D226" s="368">
        <v>2309.333333333333</v>
      </c>
      <c r="E226" s="368"/>
      <c r="F226" s="368"/>
      <c r="G226" s="368"/>
      <c r="H226" s="369"/>
    </row>
    <row r="227" spans="1:8" s="16" customFormat="1" ht="72" customHeight="1" thickBot="1" x14ac:dyDescent="0.25">
      <c r="A227" s="363" t="s">
        <v>82</v>
      </c>
      <c r="B227" s="364"/>
      <c r="C227" s="378"/>
      <c r="D227" s="368">
        <v>2078.4</v>
      </c>
      <c r="E227" s="368"/>
      <c r="F227" s="368"/>
      <c r="G227" s="368"/>
      <c r="H227" s="369"/>
    </row>
    <row r="228" spans="1:8" s="16" customFormat="1" ht="62.45" customHeight="1" thickBot="1" x14ac:dyDescent="0.25">
      <c r="A228" s="358" t="s">
        <v>84</v>
      </c>
      <c r="B228" s="359"/>
      <c r="C22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8" s="353">
        <v>25002</v>
      </c>
      <c r="E228" s="354"/>
      <c r="F228" s="354"/>
      <c r="G228" s="354"/>
      <c r="H228" s="355"/>
    </row>
    <row r="229" spans="1:8" s="16" customFormat="1" ht="24.95" customHeight="1" thickBot="1" x14ac:dyDescent="0.25">
      <c r="A229" s="497"/>
      <c r="B229" s="498"/>
      <c r="C229" s="56"/>
      <c r="D229" s="331"/>
      <c r="E229" s="331"/>
      <c r="F229" s="331"/>
      <c r="G229" s="331"/>
      <c r="H229" s="332"/>
    </row>
    <row r="230" spans="1:8" s="16" customFormat="1" ht="50.1" customHeight="1" x14ac:dyDescent="0.2">
      <c r="A230" s="335" t="s">
        <v>85</v>
      </c>
      <c r="B230" s="336"/>
      <c r="C230" s="66" t="str">
        <f>"Интернет-площадка 2gis.ru на основе Cправочника организаций "&amp;$C$2&amp;""</f>
        <v>Интернет-площадка 2gis.ru на основе Cправочника организаций "2ГИС.САНКТ-ПЕТЕРБУРГ"</v>
      </c>
      <c r="D230" s="360">
        <v>14190</v>
      </c>
      <c r="E230" s="361"/>
      <c r="F230" s="361"/>
      <c r="G230" s="361"/>
      <c r="H230" s="362"/>
    </row>
    <row r="231" spans="1:8" s="16" customFormat="1" ht="50.1" customHeight="1" x14ac:dyDescent="0.2">
      <c r="A231" s="335" t="s">
        <v>651</v>
      </c>
      <c r="B231" s="336"/>
      <c r="C231" s="67" t="s">
        <v>95</v>
      </c>
      <c r="D231" s="337">
        <v>139290</v>
      </c>
      <c r="E231" s="338"/>
      <c r="F231" s="338"/>
      <c r="G231" s="338"/>
      <c r="H231" s="339"/>
    </row>
    <row r="232" spans="1:8" s="16" customFormat="1" ht="50.1" customHeight="1" x14ac:dyDescent="0.2">
      <c r="A232" s="335" t="s">
        <v>86</v>
      </c>
      <c r="B232" s="336"/>
      <c r="C232"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2" s="337">
        <v>10290</v>
      </c>
      <c r="E232" s="338"/>
      <c r="F232" s="338"/>
      <c r="G232" s="338"/>
      <c r="H232" s="339"/>
    </row>
    <row r="233" spans="1:8" s="16" customFormat="1" ht="50.1" customHeight="1" x14ac:dyDescent="0.2">
      <c r="A233" s="335" t="s">
        <v>87</v>
      </c>
      <c r="B233" s="336"/>
      <c r="C233"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3" s="337">
        <v>35490</v>
      </c>
      <c r="E233" s="338"/>
      <c r="F233" s="338"/>
      <c r="G233" s="338"/>
      <c r="H233" s="339"/>
    </row>
    <row r="234" spans="1:8" s="16" customFormat="1" ht="50.1" customHeight="1" x14ac:dyDescent="0.2">
      <c r="A234" s="335" t="s">
        <v>88</v>
      </c>
      <c r="B234" s="336"/>
      <c r="C234" s="67" t="str">
        <f>"Интернет-площадка 2gis.ru на основе Cправочника организаций "&amp;$C$2&amp;""</f>
        <v>Интернет-площадка 2gis.ru на основе Cправочника организаций "2ГИС.САНКТ-ПЕТЕРБУРГ"</v>
      </c>
      <c r="D234" s="337">
        <v>17790</v>
      </c>
      <c r="E234" s="338"/>
      <c r="F234" s="338"/>
      <c r="G234" s="338"/>
      <c r="H234" s="339"/>
    </row>
    <row r="235" spans="1:8" s="16" customFormat="1" ht="50.1" customHeight="1" x14ac:dyDescent="0.2">
      <c r="A235" s="335" t="s">
        <v>89</v>
      </c>
      <c r="B235" s="336"/>
      <c r="C235" s="67" t="str">
        <f>"Интернет-площадка 2gis.ru на основе Cправочника организаций "&amp;$C$2&amp;""</f>
        <v>Интернет-площадка 2gis.ru на основе Cправочника организаций "2ГИС.САНКТ-ПЕТЕРБУРГ"</v>
      </c>
      <c r="D235" s="337">
        <v>21348</v>
      </c>
      <c r="E235" s="338"/>
      <c r="F235" s="338"/>
      <c r="G235" s="338"/>
      <c r="H235" s="339"/>
    </row>
    <row r="236" spans="1:8" s="16" customFormat="1" ht="50.1" customHeight="1" x14ac:dyDescent="0.2">
      <c r="A236" s="335" t="s">
        <v>90</v>
      </c>
      <c r="B236" s="336"/>
      <c r="C236"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6" s="337">
        <v>7290</v>
      </c>
      <c r="E236" s="338"/>
      <c r="F236" s="338"/>
      <c r="G236" s="338"/>
      <c r="H236" s="339"/>
    </row>
    <row r="237" spans="1:8" s="16" customFormat="1" ht="50.1" customHeight="1" x14ac:dyDescent="0.2">
      <c r="A237" s="335" t="s">
        <v>91</v>
      </c>
      <c r="B237" s="336"/>
      <c r="C237"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7" s="337">
        <v>14790</v>
      </c>
      <c r="E237" s="338"/>
      <c r="F237" s="338"/>
      <c r="G237" s="338"/>
      <c r="H237" s="339"/>
    </row>
    <row r="238" spans="1:8" s="16" customFormat="1" ht="50.1" customHeight="1" x14ac:dyDescent="0.2">
      <c r="A238" s="335" t="s">
        <v>92</v>
      </c>
      <c r="B238" s="336"/>
      <c r="C238"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37">
        <v>42690</v>
      </c>
      <c r="E238" s="338"/>
      <c r="F238" s="338"/>
      <c r="G238" s="338"/>
      <c r="H238" s="339"/>
    </row>
    <row r="239" spans="1:8" s="16" customFormat="1" ht="50.1" customHeight="1" x14ac:dyDescent="0.2">
      <c r="A239" s="335" t="s">
        <v>93</v>
      </c>
      <c r="B239" s="336"/>
      <c r="C239" s="67" t="e">
        <f>#REF!</f>
        <v>#REF!</v>
      </c>
      <c r="D239" s="337">
        <v>34680</v>
      </c>
      <c r="E239" s="338"/>
      <c r="F239" s="338"/>
      <c r="G239" s="338"/>
      <c r="H239" s="339"/>
    </row>
    <row r="240" spans="1:8" s="16" customFormat="1" ht="50.1" customHeight="1" x14ac:dyDescent="0.2">
      <c r="A240" s="335" t="s">
        <v>94</v>
      </c>
      <c r="B240" s="336"/>
      <c r="C240" s="67" t="s">
        <v>95</v>
      </c>
      <c r="D240" s="337">
        <v>540</v>
      </c>
      <c r="E240" s="338"/>
      <c r="F240" s="338"/>
      <c r="G240" s="338"/>
      <c r="H240" s="339"/>
    </row>
    <row r="241" spans="1:8" s="16" customFormat="1" ht="70.5" customHeight="1" x14ac:dyDescent="0.2">
      <c r="A241" s="335" t="s">
        <v>96</v>
      </c>
      <c r="B241" s="336"/>
      <c r="C24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1" s="337">
        <v>13290</v>
      </c>
      <c r="E241" s="338"/>
      <c r="F241" s="338"/>
      <c r="G241" s="338"/>
      <c r="H241" s="339"/>
    </row>
    <row r="242" spans="1:8" s="16" customFormat="1" ht="70.5" customHeight="1" x14ac:dyDescent="0.2">
      <c r="A242" s="335" t="s">
        <v>97</v>
      </c>
      <c r="B242" s="336"/>
      <c r="C242" s="67" t="str">
        <f t="shared" ref="C242:C2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2" s="337">
        <v>10632</v>
      </c>
      <c r="E242" s="338"/>
      <c r="F242" s="338"/>
      <c r="G242" s="338"/>
      <c r="H242" s="339"/>
    </row>
    <row r="243" spans="1:8" s="16" customFormat="1" ht="70.5" customHeight="1" x14ac:dyDescent="0.2">
      <c r="A243" s="335" t="s">
        <v>98</v>
      </c>
      <c r="B243" s="336"/>
      <c r="C243"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3" s="337">
        <v>11190</v>
      </c>
      <c r="E243" s="338"/>
      <c r="F243" s="338"/>
      <c r="G243" s="338"/>
      <c r="H243" s="339"/>
    </row>
    <row r="244" spans="1:8" s="16" customFormat="1" ht="70.5" customHeight="1" x14ac:dyDescent="0.2">
      <c r="A244" s="335" t="s">
        <v>99</v>
      </c>
      <c r="B244" s="336"/>
      <c r="C244"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4" s="337">
        <v>5316</v>
      </c>
      <c r="E244" s="338"/>
      <c r="F244" s="338"/>
      <c r="G244" s="338"/>
      <c r="H244" s="339"/>
    </row>
    <row r="245" spans="1:8" s="16" customFormat="1" ht="50.1" customHeight="1" thickBot="1" x14ac:dyDescent="0.25">
      <c r="A245" s="335" t="s">
        <v>102</v>
      </c>
      <c r="B245" s="336"/>
      <c r="C245"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45" s="337">
        <v>31890</v>
      </c>
      <c r="E245" s="338"/>
      <c r="F245" s="338"/>
      <c r="G245" s="338"/>
      <c r="H245" s="339"/>
    </row>
    <row r="246" spans="1:8" s="16" customFormat="1" ht="102" customHeight="1" thickBot="1" x14ac:dyDescent="0.25">
      <c r="A246" s="335" t="s">
        <v>16</v>
      </c>
      <c r="B246" s="336"/>
      <c r="C246" s="28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6" s="337">
        <v>1500</v>
      </c>
      <c r="E246" s="338"/>
      <c r="F246" s="338"/>
      <c r="G246" s="338"/>
      <c r="H246" s="339"/>
    </row>
    <row r="247" spans="1:8" s="16" customFormat="1" ht="102" customHeight="1" thickBot="1" x14ac:dyDescent="0.25">
      <c r="A247" s="335" t="s">
        <v>103</v>
      </c>
      <c r="B247" s="336"/>
      <c r="C247" s="28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7" s="337">
        <v>200010</v>
      </c>
      <c r="E247" s="338"/>
      <c r="F247" s="338"/>
      <c r="G247" s="338"/>
      <c r="H247" s="339"/>
    </row>
    <row r="248" spans="1:8" s="16" customFormat="1" ht="126" customHeight="1" x14ac:dyDescent="0.2">
      <c r="A248" s="335" t="s">
        <v>104</v>
      </c>
      <c r="B248" s="336"/>
      <c r="C248" s="17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8" s="411">
        <v>20025</v>
      </c>
      <c r="E248" s="412"/>
      <c r="F248" s="412"/>
      <c r="G248" s="412"/>
      <c r="H248" s="413"/>
    </row>
    <row r="249" spans="1:8" s="16" customFormat="1" ht="96" customHeight="1" x14ac:dyDescent="0.2">
      <c r="A249" s="356" t="s">
        <v>105</v>
      </c>
      <c r="B249" s="357"/>
      <c r="C249"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9" s="337">
        <v>10005</v>
      </c>
      <c r="E249" s="338"/>
      <c r="F249" s="338"/>
      <c r="G249" s="338"/>
      <c r="H249" s="339"/>
    </row>
    <row r="250" spans="1:8" s="16" customFormat="1" ht="96" customHeight="1" thickBot="1" x14ac:dyDescent="0.25">
      <c r="A250" s="356" t="s">
        <v>106</v>
      </c>
      <c r="B250" s="357"/>
      <c r="C2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0" s="337">
        <v>20004</v>
      </c>
      <c r="E250" s="338"/>
      <c r="F250" s="338"/>
      <c r="G250" s="338"/>
      <c r="H250" s="339"/>
    </row>
    <row r="251" spans="1:8" s="16" customFormat="1" ht="93" customHeight="1" thickBot="1" x14ac:dyDescent="0.25">
      <c r="A251" s="335" t="s">
        <v>100</v>
      </c>
      <c r="B251" s="336" t="s">
        <v>100</v>
      </c>
      <c r="C251" s="26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1" s="337">
        <v>20004</v>
      </c>
      <c r="E251" s="338"/>
      <c r="F251" s="338"/>
      <c r="G251" s="338"/>
      <c r="H251" s="339"/>
    </row>
    <row r="252" spans="1:8" s="16" customFormat="1" ht="93" customHeight="1" x14ac:dyDescent="0.2">
      <c r="A252" s="335" t="s">
        <v>101</v>
      </c>
      <c r="B252" s="336" t="s">
        <v>101</v>
      </c>
      <c r="C252" s="26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2" s="337">
        <v>15000</v>
      </c>
      <c r="E252" s="338"/>
      <c r="F252" s="338"/>
      <c r="G252" s="338"/>
      <c r="H252" s="339"/>
    </row>
    <row r="253" spans="1:8" s="16" customFormat="1" ht="50.1" customHeight="1" x14ac:dyDescent="0.2">
      <c r="A253" s="335" t="s">
        <v>107</v>
      </c>
      <c r="B253" s="336"/>
      <c r="C253" s="67" t="str">
        <f>"Интернет-площадка 2gis.ru на основе Cправочника организаций "&amp;$C$2&amp;""</f>
        <v>Интернет-площадка 2gis.ru на основе Cправочника организаций "2ГИС.САНКТ-ПЕТЕРБУРГ"</v>
      </c>
      <c r="D253" s="337">
        <v>35520</v>
      </c>
      <c r="E253" s="338"/>
      <c r="F253" s="338"/>
      <c r="G253" s="338"/>
      <c r="H253" s="339"/>
    </row>
    <row r="254" spans="1:8" s="16" customFormat="1" ht="50.1" customHeight="1" x14ac:dyDescent="0.2">
      <c r="A254" s="335" t="s">
        <v>652</v>
      </c>
      <c r="B254" s="336"/>
      <c r="C254" s="67" t="s">
        <v>95</v>
      </c>
      <c r="D254" s="337">
        <v>229920</v>
      </c>
      <c r="E254" s="338"/>
      <c r="F254" s="338"/>
      <c r="G254" s="338"/>
      <c r="H254" s="339"/>
    </row>
    <row r="255" spans="1:8" s="16" customFormat="1" ht="50.1" customHeight="1" x14ac:dyDescent="0.2">
      <c r="A255" s="356" t="s">
        <v>108</v>
      </c>
      <c r="B255" s="357"/>
      <c r="C255" s="67" t="str">
        <f t="shared" ref="C255:C263"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5" s="337">
        <v>25800</v>
      </c>
      <c r="E255" s="338"/>
      <c r="F255" s="338"/>
      <c r="G255" s="338"/>
      <c r="H255" s="339"/>
    </row>
    <row r="256" spans="1:8" s="16" customFormat="1" ht="50.1" customHeight="1" x14ac:dyDescent="0.2">
      <c r="A256" s="335" t="s">
        <v>109</v>
      </c>
      <c r="B256" s="336"/>
      <c r="C256" s="67" t="str">
        <f t="shared" si="1"/>
        <v>Электронный справочник на основе Справочника организаций "2ГИС.САНКТ-ПЕТЕРБУРГ" (версия для ПК)</v>
      </c>
      <c r="D256" s="337">
        <v>88800</v>
      </c>
      <c r="E256" s="338"/>
      <c r="F256" s="338"/>
      <c r="G256" s="338"/>
      <c r="H256" s="339"/>
    </row>
    <row r="257" spans="1:8" s="16" customFormat="1" ht="50.1" customHeight="1" x14ac:dyDescent="0.2">
      <c r="A257" s="335" t="s">
        <v>110</v>
      </c>
      <c r="B257" s="336"/>
      <c r="C257" s="67" t="str">
        <f>"Интернет-площадка 2gis.ru на основе Cправочника организаций "&amp;$C$2&amp;""</f>
        <v>Интернет-площадка 2gis.ru на основе Cправочника организаций "2ГИС.САНКТ-ПЕТЕРБУРГ"</v>
      </c>
      <c r="D257" s="337">
        <v>44520</v>
      </c>
      <c r="E257" s="338"/>
      <c r="F257" s="338"/>
      <c r="G257" s="338"/>
      <c r="H257" s="339"/>
    </row>
    <row r="258" spans="1:8" s="16" customFormat="1" ht="50.1" customHeight="1" x14ac:dyDescent="0.2">
      <c r="A258" s="335" t="s">
        <v>111</v>
      </c>
      <c r="B258" s="336"/>
      <c r="C258" s="67" t="str">
        <f>"Интернет-площадка 2gis.ru на основе Cправочника организаций "&amp;$C$2&amp;""</f>
        <v>Интернет-площадка 2gis.ru на основе Cправочника организаций "2ГИС.САНКТ-ПЕТЕРБУРГ"</v>
      </c>
      <c r="D258" s="337">
        <v>53424</v>
      </c>
      <c r="E258" s="338"/>
      <c r="F258" s="338"/>
      <c r="G258" s="338"/>
      <c r="H258" s="339"/>
    </row>
    <row r="259" spans="1:8" s="16" customFormat="1" ht="50.1" customHeight="1" x14ac:dyDescent="0.2">
      <c r="A259" s="335" t="s">
        <v>112</v>
      </c>
      <c r="B259" s="336"/>
      <c r="C259" s="67" t="str">
        <f t="shared" si="1"/>
        <v>Электронный справочник на основе Справочника организаций "2ГИС.САНКТ-ПЕТЕРБУРГ" (версия для ПК)</v>
      </c>
      <c r="D259" s="337">
        <v>18240</v>
      </c>
      <c r="E259" s="338"/>
      <c r="F259" s="338"/>
      <c r="G259" s="338"/>
      <c r="H259" s="339"/>
    </row>
    <row r="260" spans="1:8" s="16" customFormat="1" ht="50.1" customHeight="1" x14ac:dyDescent="0.2">
      <c r="A260" s="335" t="s">
        <v>113</v>
      </c>
      <c r="B260" s="336"/>
      <c r="C260" s="67" t="str">
        <f t="shared" si="1"/>
        <v>Электронный справочник на основе Справочника организаций "2ГИС.САНКТ-ПЕТЕРБУРГ" (версия для ПК)</v>
      </c>
      <c r="D260" s="337">
        <v>37080</v>
      </c>
      <c r="E260" s="338"/>
      <c r="F260" s="338"/>
      <c r="G260" s="338"/>
      <c r="H260" s="339"/>
    </row>
    <row r="261" spans="1:8" s="16" customFormat="1" ht="50.1" customHeight="1" x14ac:dyDescent="0.2">
      <c r="A261" s="335" t="s">
        <v>114</v>
      </c>
      <c r="B261" s="336"/>
      <c r="C261" s="67" t="str">
        <f t="shared" si="1"/>
        <v>Электронный справочник на основе Справочника организаций "2ГИС.САНКТ-ПЕТЕРБУРГ" (версия для ПК)</v>
      </c>
      <c r="D261" s="337">
        <v>106800</v>
      </c>
      <c r="E261" s="338"/>
      <c r="F261" s="338"/>
      <c r="G261" s="338"/>
      <c r="H261" s="339"/>
    </row>
    <row r="262" spans="1:8" s="16" customFormat="1" ht="50.1" customHeight="1" x14ac:dyDescent="0.2">
      <c r="A262" s="335" t="s">
        <v>339</v>
      </c>
      <c r="B262" s="336"/>
      <c r="C262" s="67" t="s">
        <v>95</v>
      </c>
      <c r="D262" s="337">
        <v>1440</v>
      </c>
      <c r="E262" s="338"/>
      <c r="F262" s="338"/>
      <c r="G262" s="338"/>
      <c r="H262" s="339"/>
    </row>
    <row r="263" spans="1:8" s="16" customFormat="1" ht="50.1" customHeight="1" thickBot="1" x14ac:dyDescent="0.25">
      <c r="A263" s="335" t="s">
        <v>117</v>
      </c>
      <c r="B263" s="336"/>
      <c r="C263" s="67" t="str">
        <f t="shared" si="1"/>
        <v>Электронный справочник на основе Справочника организаций "2ГИС.САНКТ-ПЕТЕРБУРГ" (версия для ПК)</v>
      </c>
      <c r="D263" s="353">
        <v>79800</v>
      </c>
      <c r="E263" s="354"/>
      <c r="F263" s="354"/>
      <c r="G263" s="354"/>
      <c r="H263" s="355"/>
    </row>
    <row r="264" spans="1:8" s="23" customFormat="1" ht="50.1" customHeight="1" thickBot="1" x14ac:dyDescent="0.25">
      <c r="A264" s="341" t="s">
        <v>118</v>
      </c>
      <c r="B264" s="342"/>
      <c r="C264" s="21"/>
      <c r="D264" s="343"/>
      <c r="E264" s="343"/>
      <c r="F264" s="343"/>
      <c r="G264" s="343"/>
      <c r="H264" s="344"/>
    </row>
    <row r="265" spans="1:8" s="16" customFormat="1" ht="50.1" customHeight="1" x14ac:dyDescent="0.2">
      <c r="A265" s="335" t="s">
        <v>119</v>
      </c>
      <c r="B265" s="336"/>
      <c r="C265"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65" s="340">
        <v>15000</v>
      </c>
      <c r="E265" s="338"/>
      <c r="F265" s="338"/>
      <c r="G265" s="338"/>
      <c r="H265" s="339"/>
    </row>
    <row r="266" spans="1:8" s="16" customFormat="1" ht="50.1" customHeight="1" x14ac:dyDescent="0.2">
      <c r="A266" s="335" t="s">
        <v>120</v>
      </c>
      <c r="B266" s="336"/>
      <c r="C266" s="346"/>
      <c r="D266" s="340">
        <v>15000</v>
      </c>
      <c r="E266" s="338"/>
      <c r="F266" s="338"/>
      <c r="G266" s="338"/>
      <c r="H266" s="339"/>
    </row>
    <row r="267" spans="1:8" s="16" customFormat="1" ht="50.1" customHeight="1" x14ac:dyDescent="0.2">
      <c r="A267" s="348" t="s">
        <v>121</v>
      </c>
      <c r="B267" s="349"/>
      <c r="C267" s="346"/>
      <c r="D267" s="496">
        <v>3000</v>
      </c>
      <c r="E267" s="368"/>
      <c r="F267" s="368"/>
      <c r="G267" s="368"/>
      <c r="H267" s="368"/>
    </row>
    <row r="268" spans="1:8" s="16" customFormat="1" ht="50.1" customHeight="1" x14ac:dyDescent="0.2">
      <c r="A268" s="348" t="s">
        <v>122</v>
      </c>
      <c r="B268" s="349"/>
      <c r="C268" s="346"/>
      <c r="D268" s="496">
        <v>300</v>
      </c>
      <c r="E268" s="368"/>
      <c r="F268" s="368"/>
      <c r="G268" s="368"/>
      <c r="H268" s="368"/>
    </row>
    <row r="269" spans="1:8" s="16" customFormat="1" ht="50.1" customHeight="1" thickBot="1" x14ac:dyDescent="0.25">
      <c r="A269" s="348" t="s">
        <v>123</v>
      </c>
      <c r="B269" s="349"/>
      <c r="C269" s="347"/>
      <c r="D269" s="450">
        <v>1050</v>
      </c>
      <c r="E269" s="451"/>
      <c r="F269" s="451"/>
      <c r="G269" s="451"/>
      <c r="H269" s="451"/>
    </row>
    <row r="270" spans="1:8" s="16" customFormat="1" ht="50.1" customHeight="1" thickBot="1" x14ac:dyDescent="0.25">
      <c r="A270" s="341" t="s">
        <v>124</v>
      </c>
      <c r="B270" s="342"/>
      <c r="C270" s="21"/>
      <c r="D270" s="605"/>
      <c r="E270" s="605"/>
      <c r="F270" s="605"/>
      <c r="G270" s="605"/>
      <c r="H270" s="606"/>
    </row>
    <row r="271" spans="1:8" s="16" customFormat="1" ht="50.1" customHeight="1" x14ac:dyDescent="0.2">
      <c r="A271" s="335" t="s">
        <v>125</v>
      </c>
      <c r="B271" s="336"/>
      <c r="C271" s="68" t="str">
        <f>"Интернет-площадка 2gis.ru на основе Cправочника организаций "&amp;$C$2&amp;""</f>
        <v>Интернет-площадка 2gis.ru на основе Cправочника организаций "2ГИС.САНКТ-ПЕТЕРБУРГ"</v>
      </c>
      <c r="D271" s="340">
        <v>10890</v>
      </c>
      <c r="E271" s="338"/>
      <c r="F271" s="338"/>
      <c r="G271" s="338"/>
      <c r="H271" s="339"/>
    </row>
    <row r="272" spans="1:8" s="16" customFormat="1" ht="50.1" customHeight="1" x14ac:dyDescent="0.2">
      <c r="A272" s="335" t="s">
        <v>126</v>
      </c>
      <c r="B272" s="336"/>
      <c r="C272"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72" s="340">
        <v>9990</v>
      </c>
      <c r="E272" s="338"/>
      <c r="F272" s="338"/>
      <c r="G272" s="338"/>
      <c r="H272" s="339"/>
    </row>
    <row r="273" spans="1:8" s="16" customFormat="1" ht="50.1" customHeight="1" x14ac:dyDescent="0.2">
      <c r="A273" s="335" t="s">
        <v>195</v>
      </c>
      <c r="B273" s="336"/>
      <c r="C273" s="68" t="str">
        <f>"Интернет-площадка 2gis.ru на основе Cправочника организаций "&amp;$C$2&amp;""</f>
        <v>Интернет-площадка 2gis.ru на основе Cправочника организаций "2ГИС.САНКТ-ПЕТЕРБУРГ"</v>
      </c>
      <c r="D273" s="368">
        <v>27240</v>
      </c>
      <c r="E273" s="368"/>
      <c r="F273" s="368"/>
      <c r="G273" s="368"/>
      <c r="H273" s="369"/>
    </row>
    <row r="274" spans="1:8" s="16" customFormat="1" ht="50.1" customHeight="1" x14ac:dyDescent="0.2">
      <c r="A274" s="335" t="s">
        <v>128</v>
      </c>
      <c r="B274" s="336"/>
      <c r="C274"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74" s="340">
        <v>25080</v>
      </c>
      <c r="E274" s="338"/>
      <c r="F274" s="338"/>
      <c r="G274" s="338"/>
      <c r="H274" s="339"/>
    </row>
    <row r="275" spans="1:8" s="16" customFormat="1" ht="126" customHeight="1" thickBot="1" x14ac:dyDescent="0.25">
      <c r="A275" s="335" t="s">
        <v>129</v>
      </c>
      <c r="B275" s="336"/>
      <c r="C27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75" s="340">
        <v>12120</v>
      </c>
      <c r="E275" s="338"/>
      <c r="F275" s="338"/>
      <c r="G275" s="338"/>
      <c r="H275" s="339"/>
    </row>
    <row r="276" spans="1:8" s="23" customFormat="1" ht="50.1" customHeight="1" thickBot="1" x14ac:dyDescent="0.25">
      <c r="A276" s="497"/>
      <c r="B276" s="498"/>
      <c r="C276" s="56"/>
      <c r="D276" s="499"/>
      <c r="E276" s="499"/>
      <c r="F276" s="499"/>
      <c r="G276" s="499"/>
      <c r="H276" s="500"/>
    </row>
    <row r="277" spans="1:8" s="20" customFormat="1" ht="26.25" x14ac:dyDescent="0.2">
      <c r="A277" s="71"/>
      <c r="B277" s="72"/>
      <c r="C277" s="73"/>
      <c r="D277" s="72"/>
      <c r="E277" s="72"/>
      <c r="F277" s="72"/>
      <c r="G277" s="72"/>
      <c r="H277" s="74"/>
    </row>
    <row r="278" spans="1:8" s="16" customFormat="1" ht="21" x14ac:dyDescent="0.2">
      <c r="A278" s="75"/>
      <c r="B278" s="76" t="s">
        <v>130</v>
      </c>
      <c r="C278" s="333" t="s">
        <v>214</v>
      </c>
      <c r="D278" s="333"/>
      <c r="E278" s="77"/>
      <c r="F278" s="77"/>
      <c r="G278" s="77"/>
      <c r="H278" s="77"/>
    </row>
    <row r="279" spans="1:8" s="16" customFormat="1" ht="21" x14ac:dyDescent="0.2">
      <c r="A279" s="75"/>
      <c r="B279" s="77"/>
      <c r="C279" s="327" t="s">
        <v>215</v>
      </c>
      <c r="D279" s="327"/>
      <c r="E279" s="77"/>
      <c r="F279" s="77"/>
      <c r="G279" s="77"/>
      <c r="H279" s="77"/>
    </row>
    <row r="280" spans="1:8" s="16" customFormat="1" ht="21" x14ac:dyDescent="0.2">
      <c r="A280" s="75"/>
      <c r="B280" s="77"/>
      <c r="C280" s="333" t="s">
        <v>216</v>
      </c>
      <c r="D280" s="327"/>
      <c r="E280" s="77"/>
      <c r="F280" s="77"/>
      <c r="G280" s="77"/>
      <c r="H280" s="77"/>
    </row>
    <row r="281" spans="1:8" s="16" customFormat="1" ht="21" x14ac:dyDescent="0.2">
      <c r="A281" s="71"/>
      <c r="B281" s="72"/>
      <c r="C281" s="327"/>
      <c r="D281" s="327"/>
      <c r="E281" s="77"/>
      <c r="F281" s="77"/>
      <c r="G281" s="77"/>
      <c r="H281" s="72"/>
    </row>
    <row r="282" spans="1:8" s="16" customFormat="1" ht="26.25" x14ac:dyDescent="0.2">
      <c r="A282" s="324" t="str">
        <f>Абакан_юр!A171</f>
        <v>По соглашению сторон в качестве валюты платежа могут выступать украинские гривны, в этом случае курс следующий: 1 руб. = 0,5104 гривен</v>
      </c>
      <c r="B282" s="324"/>
      <c r="C282" s="324"/>
      <c r="D282" s="79"/>
      <c r="E282" s="79"/>
      <c r="F282" s="80"/>
      <c r="G282" s="328"/>
      <c r="H282" s="328"/>
    </row>
    <row r="283" spans="1:8" s="16" customFormat="1" ht="26.25" x14ac:dyDescent="0.2">
      <c r="A283" s="324" t="str">
        <f>Абакан_юр!A172</f>
        <v>По соглашению сторон в качестве валюты платежа могут выступать дирхамы ОАЭ, в этом случае курс следующий: 1 руб. = 0,0434 дирхам</v>
      </c>
      <c r="B283" s="324"/>
      <c r="C283" s="324"/>
      <c r="D283" s="79"/>
      <c r="E283" s="79"/>
      <c r="F283" s="80"/>
      <c r="G283" s="82"/>
      <c r="H283" s="82"/>
    </row>
    <row r="284" spans="1:8" ht="12.6" customHeight="1" x14ac:dyDescent="0.2">
      <c r="A284" s="324" t="str">
        <f>Абакан_юр!A173</f>
        <v>По соглашению сторон в качестве валюты платежа могут выступать доллары США, в этом случае курс следующий: 1 руб. = 0,0126 доллара</v>
      </c>
      <c r="B284" s="324"/>
      <c r="C284" s="324"/>
      <c r="D284" s="79"/>
      <c r="E284" s="79"/>
      <c r="F284" s="80"/>
      <c r="G284" s="82"/>
      <c r="H284" s="82"/>
    </row>
    <row r="285" spans="1:8" s="77" customFormat="1" ht="24.95" customHeight="1" x14ac:dyDescent="0.2">
      <c r="A285" s="324" t="str">
        <f>Абакан_юр!A174</f>
        <v>По соглашению сторон в качестве валюты платежа могут выступать евро, в этом случае курс следующий: 1 руб. = 0,0117 евро</v>
      </c>
      <c r="B285" s="324"/>
      <c r="C285" s="324"/>
      <c r="D285" s="79"/>
      <c r="E285" s="80"/>
      <c r="F285" s="80"/>
      <c r="G285" s="82"/>
      <c r="H285" s="82"/>
    </row>
    <row r="286" spans="1:8" s="77" customFormat="1" ht="24.95" customHeight="1" x14ac:dyDescent="0.2">
      <c r="A286" s="324" t="str">
        <f>Абакан_юр!A175</f>
        <v>По соглашению сторон в качестве валюты платежа могут выступать чешские кроны, в этом случае курс следующий: 1 руб. = 0,2914 крона</v>
      </c>
      <c r="B286" s="324"/>
      <c r="C286" s="324"/>
      <c r="D286" s="79"/>
      <c r="E286" s="80"/>
      <c r="F286" s="80"/>
      <c r="G286" s="82"/>
      <c r="H286" s="82"/>
    </row>
    <row r="287" spans="1:8" s="77" customFormat="1" ht="24.95" customHeight="1" x14ac:dyDescent="0.2">
      <c r="A287" s="324" t="str">
        <f>Абакан_юр!A176</f>
        <v>По соглашению сторон в качестве валюты платежа могут выступать киргизские сомы, в этом случае курс следующий: 1 руб. = 1,0988 сом</v>
      </c>
      <c r="B287" s="324"/>
      <c r="C287" s="324"/>
      <c r="D287" s="79"/>
      <c r="E287" s="79"/>
      <c r="F287" s="80"/>
      <c r="G287" s="82"/>
      <c r="H287" s="82"/>
    </row>
    <row r="288" spans="1:8" s="72" customFormat="1" ht="12.6" customHeight="1" x14ac:dyDescent="0.2">
      <c r="A288" s="324" t="str">
        <f>Абакан_юр!A177</f>
        <v>По соглашению сторон в качестве валюты платежа могут выступать казахстанские тенге, в этом случае курс следующий: 1 руб. = 5,7644 тенге</v>
      </c>
      <c r="B288" s="324"/>
      <c r="C288" s="324"/>
      <c r="D288" s="79"/>
      <c r="E288" s="79"/>
      <c r="F288" s="80"/>
      <c r="G288" s="82"/>
      <c r="H288" s="82"/>
    </row>
    <row r="289" spans="1:8" s="81" customFormat="1" ht="24.95" customHeight="1" x14ac:dyDescent="0.2">
      <c r="A289" s="83"/>
      <c r="B289" s="83"/>
      <c r="C289" s="84"/>
      <c r="D289" s="85"/>
      <c r="E289" s="85"/>
      <c r="F289" s="86"/>
      <c r="G289" s="87"/>
      <c r="H289" s="87"/>
    </row>
    <row r="290" spans="1:8" s="81" customFormat="1" ht="24.95" customHeight="1" x14ac:dyDescent="0.2">
      <c r="A290" s="325" t="s">
        <v>141</v>
      </c>
      <c r="B290" s="325"/>
      <c r="C290" s="325"/>
      <c r="D290" s="325"/>
      <c r="E290" s="325"/>
      <c r="F290" s="325"/>
      <c r="G290" s="325"/>
      <c r="H290" s="325"/>
    </row>
    <row r="291" spans="1:8" s="81" customFormat="1" ht="24.95" customHeight="1" x14ac:dyDescent="0.2">
      <c r="A291" s="325" t="s">
        <v>142</v>
      </c>
      <c r="B291" s="325"/>
      <c r="C291" s="325"/>
      <c r="D291" s="325"/>
      <c r="E291" s="325"/>
      <c r="F291" s="325"/>
      <c r="G291" s="325"/>
      <c r="H291" s="325"/>
    </row>
    <row r="292" spans="1:8" s="81" customFormat="1" ht="24.95" customHeight="1" x14ac:dyDescent="0.2">
      <c r="A292" s="324" t="s">
        <v>478</v>
      </c>
      <c r="B292" s="324"/>
      <c r="C292" s="324"/>
      <c r="D292" s="324"/>
      <c r="E292" s="324"/>
      <c r="F292" s="324"/>
      <c r="G292" s="324"/>
      <c r="H292" s="324"/>
    </row>
    <row r="293" spans="1:8" s="81" customFormat="1" ht="24.95" customHeight="1" thickBot="1" x14ac:dyDescent="0.25">
      <c r="A293" s="326" t="s">
        <v>143</v>
      </c>
      <c r="B293" s="326"/>
      <c r="C293" s="326"/>
      <c r="D293" s="326"/>
      <c r="E293" s="326"/>
      <c r="F293" s="89"/>
      <c r="H293" s="90"/>
    </row>
    <row r="294" spans="1:8" s="81" customFormat="1" ht="24.95" customHeight="1" thickBot="1" x14ac:dyDescent="0.25">
      <c r="A294" s="312" t="s">
        <v>144</v>
      </c>
      <c r="B294" s="313"/>
      <c r="C294" s="313"/>
      <c r="D294" s="313"/>
      <c r="E294" s="314"/>
      <c r="F294" s="91"/>
      <c r="G294" s="72"/>
      <c r="H294" s="92"/>
    </row>
    <row r="295" spans="1:8" s="81" customFormat="1" ht="24.95" customHeight="1" thickBot="1" x14ac:dyDescent="0.25">
      <c r="A295" s="517" t="s">
        <v>145</v>
      </c>
      <c r="B295" s="518"/>
      <c r="C295" s="93" t="s">
        <v>146</v>
      </c>
      <c r="D295" s="600" t="s">
        <v>147</v>
      </c>
      <c r="E295" s="735"/>
      <c r="F295" s="601"/>
      <c r="G295" s="94"/>
      <c r="H295" s="94"/>
    </row>
    <row r="296" spans="1:8" s="88" customFormat="1" ht="12" customHeight="1" x14ac:dyDescent="0.2">
      <c r="A296" s="318" t="s">
        <v>203</v>
      </c>
      <c r="B296" s="319"/>
      <c r="C296" s="320" t="s">
        <v>204</v>
      </c>
      <c r="D296" s="736">
        <v>1500</v>
      </c>
      <c r="E296" s="737"/>
      <c r="F296" s="738"/>
      <c r="G296" s="94"/>
      <c r="H296" s="94"/>
    </row>
    <row r="297" spans="1:8" ht="24.95" customHeight="1" x14ac:dyDescent="0.2">
      <c r="A297" s="322" t="s">
        <v>205</v>
      </c>
      <c r="B297" s="323"/>
      <c r="C297" s="310"/>
      <c r="D297" s="732">
        <v>1380</v>
      </c>
      <c r="E297" s="733"/>
      <c r="F297" s="734"/>
      <c r="G297" s="94"/>
      <c r="H297" s="94"/>
    </row>
    <row r="298" spans="1:8" ht="24.95" customHeight="1" x14ac:dyDescent="0.2">
      <c r="A298" s="322" t="s">
        <v>206</v>
      </c>
      <c r="B298" s="323"/>
      <c r="C298" s="310"/>
      <c r="D298" s="732">
        <v>1290</v>
      </c>
      <c r="E298" s="733"/>
      <c r="F298" s="734"/>
      <c r="G298" s="94"/>
      <c r="H298" s="94"/>
    </row>
    <row r="299" spans="1:8" s="72" customFormat="1" ht="38.25" customHeight="1" x14ac:dyDescent="0.2">
      <c r="A299" s="322" t="s">
        <v>207</v>
      </c>
      <c r="B299" s="323"/>
      <c r="C299" s="310"/>
      <c r="D299" s="732">
        <v>1170</v>
      </c>
      <c r="E299" s="733"/>
      <c r="F299" s="734"/>
      <c r="G299" s="94"/>
      <c r="H299" s="94"/>
    </row>
    <row r="300" spans="1:8" s="90" customFormat="1" ht="50.1" customHeight="1" x14ac:dyDescent="0.2">
      <c r="A300" s="322" t="s">
        <v>148</v>
      </c>
      <c r="B300" s="323"/>
      <c r="C300" s="96" t="s">
        <v>149</v>
      </c>
      <c r="D300" s="627" t="s">
        <v>150</v>
      </c>
      <c r="E300" s="730"/>
      <c r="F300" s="628"/>
      <c r="G300" s="94"/>
      <c r="H300" s="94"/>
    </row>
    <row r="301" spans="1:8" s="92" customFormat="1" ht="50.1" customHeight="1" x14ac:dyDescent="0.2">
      <c r="A301" s="322" t="s">
        <v>151</v>
      </c>
      <c r="B301" s="323"/>
      <c r="C301" s="96" t="s">
        <v>152</v>
      </c>
      <c r="D301" s="627" t="s">
        <v>153</v>
      </c>
      <c r="E301" s="730"/>
      <c r="F301" s="628"/>
      <c r="G301" s="94"/>
      <c r="H301" s="94"/>
    </row>
    <row r="302" spans="1:8" ht="102" customHeight="1" thickBot="1" x14ac:dyDescent="0.25">
      <c r="A302" s="474" t="s">
        <v>154</v>
      </c>
      <c r="B302" s="475"/>
      <c r="C302" s="111" t="s">
        <v>155</v>
      </c>
      <c r="D302" s="598" t="s">
        <v>153</v>
      </c>
      <c r="E302" s="731"/>
      <c r="F302" s="599"/>
      <c r="G302" s="94"/>
      <c r="H302" s="94"/>
    </row>
    <row r="303" spans="1:8" ht="50.1" customHeight="1" thickBot="1" x14ac:dyDescent="0.25">
      <c r="A303" s="474" t="s">
        <v>157</v>
      </c>
      <c r="B303" s="475"/>
      <c r="C303" s="230" t="s">
        <v>158</v>
      </c>
      <c r="D303" s="727" t="s">
        <v>153</v>
      </c>
      <c r="E303" s="728"/>
      <c r="F303" s="729"/>
      <c r="G303" s="91"/>
      <c r="H303" s="91"/>
    </row>
    <row r="304" spans="1:8" ht="50.1" customHeight="1" thickBot="1" x14ac:dyDescent="0.25">
      <c r="A304" s="474" t="s">
        <v>159</v>
      </c>
      <c r="B304" s="475"/>
      <c r="C304" s="111" t="s">
        <v>160</v>
      </c>
      <c r="D304" s="727" t="s">
        <v>153</v>
      </c>
      <c r="E304" s="728"/>
      <c r="F304" s="729"/>
      <c r="G304" s="87"/>
      <c r="H304" s="87"/>
    </row>
    <row r="305" spans="1:8" ht="50.1" customHeight="1" x14ac:dyDescent="0.2">
      <c r="A305" s="307" t="s">
        <v>161</v>
      </c>
      <c r="B305" s="307"/>
      <c r="C305" s="307"/>
      <c r="D305" s="307"/>
      <c r="E305" s="307"/>
      <c r="F305" s="307"/>
      <c r="G305" s="307"/>
      <c r="H305" s="307"/>
    </row>
    <row r="306" spans="1:8" ht="50.1" customHeight="1" x14ac:dyDescent="0.2">
      <c r="A306" s="307" t="s">
        <v>162</v>
      </c>
      <c r="B306" s="307"/>
      <c r="C306" s="307"/>
      <c r="D306" s="307"/>
      <c r="E306" s="307"/>
      <c r="F306" s="307"/>
      <c r="G306" s="307"/>
      <c r="H306" s="307"/>
    </row>
    <row r="307" spans="1:8" ht="99.95" customHeight="1" x14ac:dyDescent="0.2">
      <c r="A30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7" s="472"/>
      <c r="C307" s="472"/>
      <c r="D307" s="472"/>
      <c r="E307" s="472"/>
      <c r="F307" s="472"/>
      <c r="G307" s="472"/>
      <c r="H307" s="472"/>
    </row>
    <row r="308" spans="1:8" ht="75" customHeight="1" x14ac:dyDescent="0.2">
      <c r="A308" s="325" t="s">
        <v>164</v>
      </c>
      <c r="B308" s="325"/>
      <c r="C308" s="325"/>
      <c r="D308" s="325"/>
      <c r="E308" s="325"/>
      <c r="F308" s="325"/>
      <c r="G308" s="325"/>
      <c r="H308" s="325"/>
    </row>
    <row r="309" spans="1:8" ht="122.25" customHeight="1" x14ac:dyDescent="0.2">
      <c r="A309" s="307" t="s">
        <v>165</v>
      </c>
      <c r="B309" s="307"/>
      <c r="C309" s="307"/>
      <c r="D309" s="307"/>
      <c r="E309" s="307"/>
      <c r="F309" s="307"/>
      <c r="G309" s="307"/>
      <c r="H309" s="307"/>
    </row>
    <row r="310" spans="1:8" s="72" customFormat="1" ht="102.75" customHeight="1" x14ac:dyDescent="0.2">
      <c r="A310" s="71"/>
      <c r="C310" s="73"/>
      <c r="H310" s="74"/>
    </row>
    <row r="311" spans="1:8" s="72" customFormat="1" ht="125.25" customHeight="1" x14ac:dyDescent="0.2">
      <c r="A311" s="618" t="s">
        <v>281</v>
      </c>
      <c r="B311" s="618"/>
      <c r="C311" s="618"/>
      <c r="D311" s="618"/>
      <c r="E311" s="618"/>
      <c r="F311" s="618"/>
      <c r="G311" s="618"/>
      <c r="H311" s="618"/>
    </row>
    <row r="312" spans="1:8" ht="25.5" x14ac:dyDescent="0.35">
      <c r="A312" s="616" t="s">
        <v>282</v>
      </c>
      <c r="B312" s="617"/>
      <c r="C312" s="158" t="s">
        <v>283</v>
      </c>
    </row>
    <row r="313" spans="1:8" ht="25.5" x14ac:dyDescent="0.35">
      <c r="A313" s="614" t="s">
        <v>284</v>
      </c>
      <c r="B313" s="615"/>
      <c r="C313" s="159">
        <v>1</v>
      </c>
    </row>
    <row r="314" spans="1:8" ht="25.5" x14ac:dyDescent="0.35">
      <c r="A314" s="614">
        <v>2</v>
      </c>
      <c r="B314" s="615"/>
      <c r="C314" s="159">
        <v>1.1000000000000001</v>
      </c>
    </row>
    <row r="315" spans="1:8" ht="25.5" x14ac:dyDescent="0.35">
      <c r="A315" s="614">
        <v>3</v>
      </c>
      <c r="B315" s="615"/>
      <c r="C315" s="159">
        <v>1.2</v>
      </c>
    </row>
    <row r="316" spans="1:8" ht="25.5" x14ac:dyDescent="0.35">
      <c r="A316" s="614" t="s">
        <v>285</v>
      </c>
      <c r="B316" s="615"/>
      <c r="C316" s="159">
        <v>1.25</v>
      </c>
    </row>
    <row r="317" spans="1:8" ht="25.5" x14ac:dyDescent="0.35">
      <c r="A317" s="614" t="s">
        <v>286</v>
      </c>
      <c r="B317" s="615"/>
      <c r="C317" s="159">
        <v>1.3</v>
      </c>
    </row>
    <row r="318" spans="1:8" ht="25.5" x14ac:dyDescent="0.35">
      <c r="A318" s="614" t="s">
        <v>287</v>
      </c>
      <c r="B318" s="615"/>
      <c r="C318" s="159">
        <v>1.35</v>
      </c>
    </row>
    <row r="319" spans="1:8" ht="25.5" x14ac:dyDescent="0.35">
      <c r="A319" s="614" t="s">
        <v>288</v>
      </c>
      <c r="B319" s="615"/>
      <c r="C319" s="159">
        <v>1.4</v>
      </c>
    </row>
    <row r="320" spans="1:8" ht="25.5" x14ac:dyDescent="0.35">
      <c r="A320" s="614" t="s">
        <v>289</v>
      </c>
      <c r="B320" s="615"/>
      <c r="C320" s="159">
        <v>1.45</v>
      </c>
    </row>
    <row r="321" spans="1:8" ht="25.5" x14ac:dyDescent="0.35">
      <c r="A321" s="614" t="s">
        <v>290</v>
      </c>
      <c r="B321" s="615"/>
      <c r="C321" s="159">
        <v>1.5</v>
      </c>
    </row>
    <row r="322" spans="1:8" ht="25.5" x14ac:dyDescent="0.35">
      <c r="A322" s="614" t="s">
        <v>291</v>
      </c>
      <c r="B322" s="615"/>
      <c r="C322" s="159">
        <v>2</v>
      </c>
    </row>
    <row r="323" spans="1:8" ht="23.25" x14ac:dyDescent="0.2">
      <c r="A323" s="307" t="s">
        <v>292</v>
      </c>
      <c r="B323" s="307"/>
      <c r="C323" s="307"/>
      <c r="D323" s="307"/>
      <c r="E323" s="307"/>
      <c r="F323" s="307"/>
      <c r="G323" s="307"/>
      <c r="H323" s="307"/>
    </row>
    <row r="326" spans="1:8" s="97" customFormat="1" ht="114.75" customHeight="1" x14ac:dyDescent="0.2">
      <c r="A326" s="325" t="s">
        <v>479</v>
      </c>
      <c r="B326" s="325"/>
      <c r="C326" s="325"/>
      <c r="D326" s="325"/>
      <c r="E326" s="325"/>
      <c r="F326" s="325"/>
      <c r="G326" s="325"/>
      <c r="H326" s="325"/>
    </row>
    <row r="332" spans="1:8" s="97" customFormat="1" ht="114.75" customHeight="1" x14ac:dyDescent="0.2">
      <c r="A332" s="71"/>
      <c r="B332" s="72"/>
      <c r="C332" s="73"/>
      <c r="D332" s="72"/>
      <c r="E332" s="72"/>
      <c r="F332" s="72"/>
      <c r="G332" s="72"/>
      <c r="H332" s="74"/>
    </row>
  </sheetData>
  <sheetProtection selectLockedCells="1" selectUnlockedCells="1"/>
  <mergeCells count="549">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D77:H77"/>
    <mergeCell ref="A78:B78"/>
    <mergeCell ref="D78:H78"/>
    <mergeCell ref="A79:B79"/>
    <mergeCell ref="D79:H79"/>
    <mergeCell ref="A80:B80"/>
    <mergeCell ref="D80:H80"/>
    <mergeCell ref="A73:C73"/>
    <mergeCell ref="D73:H73"/>
    <mergeCell ref="A74:B74"/>
    <mergeCell ref="C74:C142"/>
    <mergeCell ref="D74:H74"/>
    <mergeCell ref="A75:B75"/>
    <mergeCell ref="D75:H75"/>
    <mergeCell ref="A76:B76"/>
    <mergeCell ref="D76:H76"/>
    <mergeCell ref="A77:B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1:B141"/>
    <mergeCell ref="D141:H141"/>
    <mergeCell ref="A142:B142"/>
    <mergeCell ref="D142:H142"/>
    <mergeCell ref="D143:H143"/>
    <mergeCell ref="A145:A148"/>
    <mergeCell ref="B145:B146"/>
    <mergeCell ref="C145:C146"/>
    <mergeCell ref="D145:D148"/>
    <mergeCell ref="E145:E148"/>
    <mergeCell ref="G150:G154"/>
    <mergeCell ref="H150:H154"/>
    <mergeCell ref="D155:H155"/>
    <mergeCell ref="A156:A158"/>
    <mergeCell ref="B156:B157"/>
    <mergeCell ref="C156:C157"/>
    <mergeCell ref="D156:H158"/>
    <mergeCell ref="F145:F148"/>
    <mergeCell ref="G145:G148"/>
    <mergeCell ref="H145:H148"/>
    <mergeCell ref="D149:H149"/>
    <mergeCell ref="A150:A154"/>
    <mergeCell ref="B150:B151"/>
    <mergeCell ref="C150:C151"/>
    <mergeCell ref="D150:D154"/>
    <mergeCell ref="E150:E154"/>
    <mergeCell ref="F150:F154"/>
    <mergeCell ref="A164:B164"/>
    <mergeCell ref="D164:H164"/>
    <mergeCell ref="A165:B165"/>
    <mergeCell ref="D165:H165"/>
    <mergeCell ref="A166:B166"/>
    <mergeCell ref="D166:H166"/>
    <mergeCell ref="D159:H159"/>
    <mergeCell ref="A160:C160"/>
    <mergeCell ref="D160:H160"/>
    <mergeCell ref="A161:B161"/>
    <mergeCell ref="C161:C195"/>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C196"/>
    <mergeCell ref="D196:H196"/>
    <mergeCell ref="A191:B191"/>
    <mergeCell ref="D191:H191"/>
    <mergeCell ref="A192:B192"/>
    <mergeCell ref="D192:H192"/>
    <mergeCell ref="A193:B193"/>
    <mergeCell ref="D193:H193"/>
    <mergeCell ref="D197:H197"/>
    <mergeCell ref="A198:B198"/>
    <mergeCell ref="C198:C206"/>
    <mergeCell ref="D198:H198"/>
    <mergeCell ref="A199:B199"/>
    <mergeCell ref="D199:H199"/>
    <mergeCell ref="A200:B200"/>
    <mergeCell ref="D200:H200"/>
    <mergeCell ref="A201:B201"/>
    <mergeCell ref="D201:H201"/>
    <mergeCell ref="A205:B205"/>
    <mergeCell ref="D205:H205"/>
    <mergeCell ref="A206:B206"/>
    <mergeCell ref="D206:H206"/>
    <mergeCell ref="A207:B207"/>
    <mergeCell ref="D207:H207"/>
    <mergeCell ref="A202:B202"/>
    <mergeCell ref="D202:H202"/>
    <mergeCell ref="A203:B203"/>
    <mergeCell ref="D203:H203"/>
    <mergeCell ref="A204:B204"/>
    <mergeCell ref="D204:H204"/>
    <mergeCell ref="D212:H212"/>
    <mergeCell ref="A213:B213"/>
    <mergeCell ref="D213:H213"/>
    <mergeCell ref="A214:B214"/>
    <mergeCell ref="D214:H214"/>
    <mergeCell ref="A215:B215"/>
    <mergeCell ref="D215:H215"/>
    <mergeCell ref="A208:B208"/>
    <mergeCell ref="D208:H208"/>
    <mergeCell ref="A209:B209"/>
    <mergeCell ref="D209:H209"/>
    <mergeCell ref="A210:B210"/>
    <mergeCell ref="C210:C227"/>
    <mergeCell ref="D210:H210"/>
    <mergeCell ref="A211:B211"/>
    <mergeCell ref="D211:H211"/>
    <mergeCell ref="A212:B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61:B261"/>
    <mergeCell ref="D261:H261"/>
    <mergeCell ref="A262:B262"/>
    <mergeCell ref="D262:H262"/>
    <mergeCell ref="A263:B263"/>
    <mergeCell ref="D263:H263"/>
    <mergeCell ref="A258:B258"/>
    <mergeCell ref="D258:H258"/>
    <mergeCell ref="A259:B259"/>
    <mergeCell ref="D259:H259"/>
    <mergeCell ref="A260:B260"/>
    <mergeCell ref="D260:H260"/>
    <mergeCell ref="D268:H268"/>
    <mergeCell ref="A269:B269"/>
    <mergeCell ref="D269:H269"/>
    <mergeCell ref="A270:B270"/>
    <mergeCell ref="D270:H270"/>
    <mergeCell ref="A271:B271"/>
    <mergeCell ref="D271:H271"/>
    <mergeCell ref="A264:B264"/>
    <mergeCell ref="D264:H264"/>
    <mergeCell ref="A265:B265"/>
    <mergeCell ref="C265:C269"/>
    <mergeCell ref="D265:H265"/>
    <mergeCell ref="A266:B266"/>
    <mergeCell ref="D266:H266"/>
    <mergeCell ref="A267:B267"/>
    <mergeCell ref="D267:H267"/>
    <mergeCell ref="A268:B268"/>
    <mergeCell ref="A275:B275"/>
    <mergeCell ref="D275:H275"/>
    <mergeCell ref="A276:B276"/>
    <mergeCell ref="D276:H276"/>
    <mergeCell ref="C278:D278"/>
    <mergeCell ref="C279:D279"/>
    <mergeCell ref="A272:B272"/>
    <mergeCell ref="D272:H272"/>
    <mergeCell ref="A273:B273"/>
    <mergeCell ref="D273:H273"/>
    <mergeCell ref="A274:B274"/>
    <mergeCell ref="D274:H274"/>
    <mergeCell ref="A285:C285"/>
    <mergeCell ref="A286:C286"/>
    <mergeCell ref="A287:C287"/>
    <mergeCell ref="A288:C288"/>
    <mergeCell ref="A290:H290"/>
    <mergeCell ref="A291:H291"/>
    <mergeCell ref="C280:D280"/>
    <mergeCell ref="C281:D281"/>
    <mergeCell ref="A282:C282"/>
    <mergeCell ref="G282:H282"/>
    <mergeCell ref="A283:C283"/>
    <mergeCell ref="A284:C284"/>
    <mergeCell ref="A292:H292"/>
    <mergeCell ref="A293:E293"/>
    <mergeCell ref="A294:E294"/>
    <mergeCell ref="A295:B295"/>
    <mergeCell ref="D295:F295"/>
    <mergeCell ref="A296:B296"/>
    <mergeCell ref="C296:C299"/>
    <mergeCell ref="D296:F296"/>
    <mergeCell ref="A297:B297"/>
    <mergeCell ref="D297:F297"/>
    <mergeCell ref="A301:B301"/>
    <mergeCell ref="D301:F301"/>
    <mergeCell ref="A302:B302"/>
    <mergeCell ref="D302:F302"/>
    <mergeCell ref="A303:B303"/>
    <mergeCell ref="D303:F303"/>
    <mergeCell ref="A298:B298"/>
    <mergeCell ref="D298:F298"/>
    <mergeCell ref="A299:B299"/>
    <mergeCell ref="D299:F299"/>
    <mergeCell ref="A300:B300"/>
    <mergeCell ref="D300:F300"/>
    <mergeCell ref="A309:H309"/>
    <mergeCell ref="A311:H311"/>
    <mergeCell ref="A312:B312"/>
    <mergeCell ref="A313:B313"/>
    <mergeCell ref="A314:B314"/>
    <mergeCell ref="A315:B315"/>
    <mergeCell ref="A304:B304"/>
    <mergeCell ref="D304:F304"/>
    <mergeCell ref="A305:H305"/>
    <mergeCell ref="A306:H306"/>
    <mergeCell ref="A307:H307"/>
    <mergeCell ref="A308:H308"/>
    <mergeCell ref="A322:B322"/>
    <mergeCell ref="A323:H323"/>
    <mergeCell ref="A326:E326"/>
    <mergeCell ref="F326:H326"/>
    <mergeCell ref="A316:B316"/>
    <mergeCell ref="A317:B317"/>
    <mergeCell ref="A318:B318"/>
    <mergeCell ref="A319:B319"/>
    <mergeCell ref="A320:B320"/>
    <mergeCell ref="A321:B321"/>
  </mergeCells>
  <hyperlinks>
    <hyperlink ref="C281"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0"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653</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60">
        <f>F7*1.2</f>
        <v>5112</v>
      </c>
      <c r="E7" s="361">
        <f>F7*1.1</f>
        <v>4686</v>
      </c>
      <c r="F7" s="361">
        <v>4260</v>
      </c>
      <c r="G7" s="361">
        <f>F7*0.75</f>
        <v>3195</v>
      </c>
      <c r="H7" s="362">
        <f>F7*0.5</f>
        <v>2130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436">
        <f>F12*1.2</f>
        <v>5940</v>
      </c>
      <c r="E12" s="361">
        <f>F12*1.1</f>
        <v>5445</v>
      </c>
      <c r="F12" s="361">
        <v>4950</v>
      </c>
      <c r="G12" s="361">
        <f>F12*0.75</f>
        <v>3712.5</v>
      </c>
      <c r="H12" s="362">
        <f>F12*0.5</f>
        <v>2475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1212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"2ГИС.САРАНСК"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506">
        <v>120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60">
        <f>F27*1.2</f>
        <v>7156.8</v>
      </c>
      <c r="E27" s="361">
        <f>F27*1.1</f>
        <v>6560.4000000000005</v>
      </c>
      <c r="F27" s="361">
        <v>5964</v>
      </c>
      <c r="G27" s="361">
        <f>F27*0.75</f>
        <v>4473</v>
      </c>
      <c r="H27" s="362">
        <f>F27*0.5</f>
        <v>2982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436">
        <f>F32*1.2</f>
        <v>8323.1999999999989</v>
      </c>
      <c r="E32" s="361">
        <f>F32*1.1</f>
        <v>7629.6</v>
      </c>
      <c r="F32" s="361">
        <v>6936</v>
      </c>
      <c r="G32" s="361">
        <f>F32*0.75</f>
        <v>5202</v>
      </c>
      <c r="H32" s="362">
        <f>F32*0.5</f>
        <v>3468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1800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"2ГИС.САРАНСК"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444">
        <v>168</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60">
        <f>F48*1.2</f>
        <v>6134.4</v>
      </c>
      <c r="E48" s="361">
        <f>F48*1.1</f>
        <v>5623.2000000000007</v>
      </c>
      <c r="F48" s="361">
        <v>5112</v>
      </c>
      <c r="G48" s="361">
        <f>F48*0.75</f>
        <v>3834</v>
      </c>
      <c r="H48" s="362">
        <f>F48*0.5</f>
        <v>2556</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436">
        <f>F54*1.2</f>
        <v>7128</v>
      </c>
      <c r="E54" s="361">
        <f>F54*1.1</f>
        <v>6534.0000000000009</v>
      </c>
      <c r="F54" s="361">
        <v>5940</v>
      </c>
      <c r="G54" s="361">
        <f>F54*0.75</f>
        <v>4455</v>
      </c>
      <c r="H54" s="362">
        <f>F54*0.5</f>
        <v>2970</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506">
        <v>120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510"/>
      <c r="E62" s="511"/>
      <c r="F62" s="511"/>
      <c r="G62" s="511"/>
      <c r="H62" s="512"/>
    </row>
    <row r="63" spans="1:8" s="16" customFormat="1" ht="24.95" customHeight="1" thickBot="1" x14ac:dyDescent="0.25">
      <c r="A63" s="40"/>
      <c r="B63" s="59"/>
      <c r="C63" s="60"/>
      <c r="D63" s="414"/>
      <c r="E63" s="415"/>
      <c r="F63" s="415"/>
      <c r="G63" s="415"/>
      <c r="H63" s="416"/>
    </row>
    <row r="64" spans="1:8" s="16" customFormat="1" ht="37.5" customHeight="1" outlineLevel="1" x14ac:dyDescent="0.2">
      <c r="A64" s="408" t="s">
        <v>39</v>
      </c>
      <c r="B64" s="577"/>
      <c r="C64" s="434"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37">
        <v>498</v>
      </c>
      <c r="E64" s="338"/>
      <c r="F64" s="338"/>
      <c r="G64" s="338"/>
      <c r="H64" s="339"/>
    </row>
    <row r="65" spans="1:8" s="16" customFormat="1" ht="37.5" customHeight="1" outlineLevel="1" x14ac:dyDescent="0.2">
      <c r="A65" s="396" t="s">
        <v>40</v>
      </c>
      <c r="B65" s="565"/>
      <c r="C65" s="578"/>
      <c r="D65" s="337">
        <v>996</v>
      </c>
      <c r="E65" s="338"/>
      <c r="F65" s="338"/>
      <c r="G65" s="338"/>
      <c r="H65" s="339"/>
    </row>
    <row r="66" spans="1:8" s="16" customFormat="1" ht="37.5" customHeight="1" outlineLevel="1" x14ac:dyDescent="0.2">
      <c r="A66" s="396" t="s">
        <v>41</v>
      </c>
      <c r="B66" s="565"/>
      <c r="C66" s="578"/>
      <c r="D66" s="337">
        <v>1494</v>
      </c>
      <c r="E66" s="338"/>
      <c r="F66" s="338"/>
      <c r="G66" s="338"/>
      <c r="H66" s="339"/>
    </row>
    <row r="67" spans="1:8" s="16" customFormat="1" ht="37.5" customHeight="1" outlineLevel="1" x14ac:dyDescent="0.2">
      <c r="A67" s="396" t="s">
        <v>42</v>
      </c>
      <c r="B67" s="565"/>
      <c r="C67" s="578"/>
      <c r="D67" s="337">
        <v>1992</v>
      </c>
      <c r="E67" s="338"/>
      <c r="F67" s="338"/>
      <c r="G67" s="338"/>
      <c r="H67" s="339"/>
    </row>
    <row r="68" spans="1:8" s="16" customFormat="1" ht="37.5" customHeight="1" outlineLevel="1" x14ac:dyDescent="0.2">
      <c r="A68" s="396" t="s">
        <v>43</v>
      </c>
      <c r="B68" s="565"/>
      <c r="C68" s="578"/>
      <c r="D68" s="337">
        <v>2490</v>
      </c>
      <c r="E68" s="338"/>
      <c r="F68" s="338"/>
      <c r="G68" s="338"/>
      <c r="H68" s="339"/>
    </row>
    <row r="69" spans="1:8" s="16" customFormat="1" ht="37.5" customHeight="1" outlineLevel="1" x14ac:dyDescent="0.2">
      <c r="A69" s="396" t="s">
        <v>44</v>
      </c>
      <c r="B69" s="565"/>
      <c r="C69" s="578"/>
      <c r="D69" s="337">
        <v>2988</v>
      </c>
      <c r="E69" s="338"/>
      <c r="F69" s="338"/>
      <c r="G69" s="338"/>
      <c r="H69" s="339"/>
    </row>
    <row r="70" spans="1:8" s="16" customFormat="1" ht="37.5" customHeight="1" outlineLevel="1" x14ac:dyDescent="0.2">
      <c r="A70" s="396" t="s">
        <v>45</v>
      </c>
      <c r="B70" s="565"/>
      <c r="C70" s="578"/>
      <c r="D70" s="337">
        <v>3486</v>
      </c>
      <c r="E70" s="338"/>
      <c r="F70" s="338"/>
      <c r="G70" s="338"/>
      <c r="H70" s="339"/>
    </row>
    <row r="71" spans="1:8" s="16" customFormat="1" ht="37.5" customHeight="1" outlineLevel="1" x14ac:dyDescent="0.2">
      <c r="A71" s="396" t="s">
        <v>46</v>
      </c>
      <c r="B71" s="565"/>
      <c r="C71" s="578"/>
      <c r="D71" s="337">
        <v>3984</v>
      </c>
      <c r="E71" s="338"/>
      <c r="F71" s="338"/>
      <c r="G71" s="338"/>
      <c r="H71" s="339"/>
    </row>
    <row r="72" spans="1:8" s="16" customFormat="1" ht="37.5" customHeight="1" outlineLevel="1" x14ac:dyDescent="0.2">
      <c r="A72" s="396" t="s">
        <v>47</v>
      </c>
      <c r="B72" s="565"/>
      <c r="C72" s="578"/>
      <c r="D72" s="337">
        <v>4482</v>
      </c>
      <c r="E72" s="338"/>
      <c r="F72" s="338"/>
      <c r="G72" s="338"/>
      <c r="H72" s="339"/>
    </row>
    <row r="73" spans="1:8" s="16" customFormat="1" ht="37.5" customHeight="1" outlineLevel="1" x14ac:dyDescent="0.2">
      <c r="A73" s="396" t="s">
        <v>48</v>
      </c>
      <c r="B73" s="565"/>
      <c r="C73" s="578"/>
      <c r="D73" s="337">
        <v>4980</v>
      </c>
      <c r="E73" s="338"/>
      <c r="F73" s="338"/>
      <c r="G73" s="338"/>
      <c r="H73" s="339"/>
    </row>
    <row r="74" spans="1:8" s="16" customFormat="1" ht="37.5" customHeight="1" outlineLevel="1" x14ac:dyDescent="0.2">
      <c r="A74" s="396" t="s">
        <v>49</v>
      </c>
      <c r="B74" s="565"/>
      <c r="C74" s="578"/>
      <c r="D74" s="337">
        <v>5478</v>
      </c>
      <c r="E74" s="338"/>
      <c r="F74" s="338"/>
      <c r="G74" s="338"/>
      <c r="H74" s="339"/>
    </row>
    <row r="75" spans="1:8" s="16" customFormat="1" ht="37.5" customHeight="1" outlineLevel="1" x14ac:dyDescent="0.2">
      <c r="A75" s="396" t="s">
        <v>50</v>
      </c>
      <c r="B75" s="565"/>
      <c r="C75" s="578"/>
      <c r="D75" s="337">
        <v>5976</v>
      </c>
      <c r="E75" s="338"/>
      <c r="F75" s="338"/>
      <c r="G75" s="338"/>
      <c r="H75" s="339"/>
    </row>
    <row r="76" spans="1:8" s="16" customFormat="1" ht="37.5" customHeight="1" outlineLevel="1" x14ac:dyDescent="0.2">
      <c r="A76" s="396" t="s">
        <v>51</v>
      </c>
      <c r="B76" s="565"/>
      <c r="C76" s="578"/>
      <c r="D76" s="337">
        <v>6474</v>
      </c>
      <c r="E76" s="338"/>
      <c r="F76" s="338"/>
      <c r="G76" s="338"/>
      <c r="H76" s="339"/>
    </row>
    <row r="77" spans="1:8" s="16" customFormat="1" ht="37.5" customHeight="1" outlineLevel="1" x14ac:dyDescent="0.2">
      <c r="A77" s="396" t="s">
        <v>52</v>
      </c>
      <c r="B77" s="565"/>
      <c r="C77" s="578"/>
      <c r="D77" s="337">
        <v>6972</v>
      </c>
      <c r="E77" s="338"/>
      <c r="F77" s="338"/>
      <c r="G77" s="338"/>
      <c r="H77" s="339"/>
    </row>
    <row r="78" spans="1:8" s="16" customFormat="1" ht="37.5" customHeight="1" outlineLevel="1" x14ac:dyDescent="0.2">
      <c r="A78" s="396" t="s">
        <v>53</v>
      </c>
      <c r="B78" s="565"/>
      <c r="C78" s="578"/>
      <c r="D78" s="337">
        <v>7470</v>
      </c>
      <c r="E78" s="338"/>
      <c r="F78" s="338"/>
      <c r="G78" s="338"/>
      <c r="H78" s="339"/>
    </row>
    <row r="79" spans="1:8" s="16" customFormat="1" ht="37.5" customHeight="1" outlineLevel="1" x14ac:dyDescent="0.2">
      <c r="A79" s="396" t="s">
        <v>54</v>
      </c>
      <c r="B79" s="565"/>
      <c r="C79" s="578"/>
      <c r="D79" s="337">
        <v>7968</v>
      </c>
      <c r="E79" s="338"/>
      <c r="F79" s="338"/>
      <c r="G79" s="338"/>
      <c r="H79" s="339"/>
    </row>
    <row r="80" spans="1:8" s="16" customFormat="1" ht="37.5" customHeight="1" outlineLevel="1" x14ac:dyDescent="0.2">
      <c r="A80" s="396" t="s">
        <v>55</v>
      </c>
      <c r="B80" s="565"/>
      <c r="C80" s="578"/>
      <c r="D80" s="337">
        <v>8466</v>
      </c>
      <c r="E80" s="338"/>
      <c r="F80" s="338"/>
      <c r="G80" s="338"/>
      <c r="H80" s="339"/>
    </row>
    <row r="81" spans="1:8" s="16" customFormat="1" ht="37.5" customHeight="1" outlineLevel="1" x14ac:dyDescent="0.2">
      <c r="A81" s="396" t="s">
        <v>56</v>
      </c>
      <c r="B81" s="565"/>
      <c r="C81" s="578"/>
      <c r="D81" s="337">
        <v>8964</v>
      </c>
      <c r="E81" s="338"/>
      <c r="F81" s="338"/>
      <c r="G81" s="338"/>
      <c r="H81" s="339"/>
    </row>
    <row r="82" spans="1:8" s="16" customFormat="1" ht="37.5" customHeight="1" outlineLevel="1" x14ac:dyDescent="0.2">
      <c r="A82" s="396" t="s">
        <v>57</v>
      </c>
      <c r="B82" s="565"/>
      <c r="C82" s="578"/>
      <c r="D82" s="337">
        <v>9462</v>
      </c>
      <c r="E82" s="338"/>
      <c r="F82" s="338"/>
      <c r="G82" s="338"/>
      <c r="H82" s="339"/>
    </row>
    <row r="83" spans="1:8" s="16" customFormat="1" ht="37.5" customHeight="1" outlineLevel="1" thickBot="1" x14ac:dyDescent="0.25">
      <c r="A83" s="396" t="s">
        <v>58</v>
      </c>
      <c r="B83" s="565"/>
      <c r="C83" s="579"/>
      <c r="D83" s="337">
        <v>9960</v>
      </c>
      <c r="E83" s="338"/>
      <c r="F83" s="338"/>
      <c r="G83" s="338"/>
      <c r="H83" s="339"/>
    </row>
    <row r="84" spans="1:8" s="16" customFormat="1" ht="50.1" customHeight="1" thickBot="1" x14ac:dyDescent="0.25">
      <c r="A84" s="386" t="s">
        <v>59</v>
      </c>
      <c r="B84" s="387"/>
      <c r="C84" s="387"/>
      <c r="D84" s="398" t="str">
        <f>"от "&amp;MIN(D85:D94)&amp;" до "&amp;MAX(D85:D94)</f>
        <v>от 186 до 3990</v>
      </c>
      <c r="E84" s="399"/>
      <c r="F84" s="399"/>
      <c r="G84" s="399"/>
      <c r="H84" s="400"/>
    </row>
    <row r="85" spans="1:8" s="16" customFormat="1" ht="150" customHeight="1" x14ac:dyDescent="0.2">
      <c r="A85" s="62" t="s">
        <v>60</v>
      </c>
      <c r="B85" s="63" t="s">
        <v>13</v>
      </c>
      <c r="C85" s="6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411">
        <v>690</v>
      </c>
      <c r="E85" s="412"/>
      <c r="F85" s="412"/>
      <c r="G85" s="412"/>
      <c r="H85" s="413"/>
    </row>
    <row r="86" spans="1:8" s="16" customFormat="1" ht="37.5" customHeight="1" x14ac:dyDescent="0.2">
      <c r="A86" s="335" t="s">
        <v>61</v>
      </c>
      <c r="B86" s="336"/>
      <c r="C86" s="4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340">
        <v>372</v>
      </c>
      <c r="E86" s="338"/>
      <c r="F86" s="338"/>
      <c r="G86" s="338"/>
      <c r="H86" s="339"/>
    </row>
    <row r="87" spans="1:8" s="16" customFormat="1" ht="37.5" customHeight="1" x14ac:dyDescent="0.2">
      <c r="A87" s="335" t="s">
        <v>62</v>
      </c>
      <c r="B87" s="336"/>
      <c r="C87" s="404"/>
      <c r="D87" s="340">
        <v>3990</v>
      </c>
      <c r="E87" s="338"/>
      <c r="F87" s="338"/>
      <c r="G87" s="338"/>
      <c r="H87" s="339"/>
    </row>
    <row r="88" spans="1:8" s="16" customFormat="1" ht="37.5" customHeight="1" x14ac:dyDescent="0.2">
      <c r="A88" s="335" t="s">
        <v>63</v>
      </c>
      <c r="B88" s="503"/>
      <c r="C88" s="404"/>
      <c r="D88" s="340">
        <v>840</v>
      </c>
      <c r="E88" s="338"/>
      <c r="F88" s="338"/>
      <c r="G88" s="338"/>
      <c r="H88" s="339"/>
    </row>
    <row r="89" spans="1:8" s="16" customFormat="1" ht="37.5" customHeight="1" x14ac:dyDescent="0.2">
      <c r="A89" s="335" t="s">
        <v>64</v>
      </c>
      <c r="B89" s="336"/>
      <c r="C89" s="404"/>
      <c r="D89" s="340">
        <v>2400</v>
      </c>
      <c r="E89" s="338"/>
      <c r="F89" s="338"/>
      <c r="G89" s="338"/>
      <c r="H89" s="339"/>
    </row>
    <row r="90" spans="1:8" s="16" customFormat="1" ht="37.5" customHeight="1" x14ac:dyDescent="0.2">
      <c r="A90" s="335" t="s">
        <v>65</v>
      </c>
      <c r="B90" s="503"/>
      <c r="C90" s="404"/>
      <c r="D90" s="337">
        <v>186</v>
      </c>
      <c r="E90" s="338"/>
      <c r="F90" s="338"/>
      <c r="G90" s="338"/>
      <c r="H90" s="339"/>
    </row>
    <row r="91" spans="1:8" s="16" customFormat="1" ht="37.5" customHeight="1" x14ac:dyDescent="0.2">
      <c r="A91" s="335" t="s">
        <v>66</v>
      </c>
      <c r="B91" s="503"/>
      <c r="C91" s="404"/>
      <c r="D91" s="337">
        <v>186</v>
      </c>
      <c r="E91" s="338"/>
      <c r="F91" s="338"/>
      <c r="G91" s="338"/>
      <c r="H91" s="339"/>
    </row>
    <row r="92" spans="1:8" s="16" customFormat="1" ht="37.5" customHeight="1" x14ac:dyDescent="0.2">
      <c r="A92" s="335" t="s">
        <v>67</v>
      </c>
      <c r="B92" s="503"/>
      <c r="C92" s="404"/>
      <c r="D92" s="337">
        <v>372</v>
      </c>
      <c r="E92" s="338"/>
      <c r="F92" s="338"/>
      <c r="G92" s="338"/>
      <c r="H92" s="339"/>
    </row>
    <row r="93" spans="1:8" s="16" customFormat="1" ht="37.5" customHeight="1" x14ac:dyDescent="0.2">
      <c r="A93" s="335" t="s">
        <v>68</v>
      </c>
      <c r="B93" s="503"/>
      <c r="C93" s="404"/>
      <c r="D93" s="337">
        <v>558</v>
      </c>
      <c r="E93" s="338"/>
      <c r="F93" s="338"/>
      <c r="G93" s="338"/>
      <c r="H93" s="339"/>
    </row>
    <row r="94" spans="1:8" s="16" customFormat="1" ht="37.5" customHeight="1" thickBot="1" x14ac:dyDescent="0.25">
      <c r="A94" s="348" t="s">
        <v>69</v>
      </c>
      <c r="B94" s="504"/>
      <c r="C94" s="405"/>
      <c r="D94" s="337">
        <v>2910</v>
      </c>
      <c r="E94" s="338"/>
      <c r="F94" s="338"/>
      <c r="G94" s="338"/>
      <c r="H94" s="339"/>
    </row>
    <row r="95" spans="1:8" s="16" customFormat="1" ht="117.75" customHeight="1" thickBot="1" x14ac:dyDescent="0.25">
      <c r="A95" s="501" t="s">
        <v>71</v>
      </c>
      <c r="B95" s="502"/>
      <c r="C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354">
        <v>30</v>
      </c>
      <c r="E95" s="354"/>
      <c r="F95" s="354"/>
      <c r="G95" s="354"/>
      <c r="H95" s="355"/>
    </row>
    <row r="96" spans="1:8" s="23" customFormat="1" ht="49.5" customHeight="1" thickBot="1" x14ac:dyDescent="0.25">
      <c r="A96" s="341" t="s">
        <v>72</v>
      </c>
      <c r="B96" s="342"/>
      <c r="C96" s="21"/>
      <c r="D96" s="343" t="e">
        <f>"от "&amp;MIN(D98,D118:H119,#REF!,D120:H134)&amp;" до "&amp;MAX(D98,D118:H119,#REF!,D120:H134)</f>
        <v>#REF!</v>
      </c>
      <c r="E96" s="343"/>
      <c r="F96" s="343"/>
      <c r="G96" s="343"/>
      <c r="H96" s="344"/>
    </row>
    <row r="97" spans="1:8" s="16" customFormat="1" ht="24.95" customHeight="1" thickBot="1" x14ac:dyDescent="0.25">
      <c r="A97" s="497"/>
      <c r="B97" s="498"/>
      <c r="C97" s="60"/>
      <c r="D97" s="499"/>
      <c r="E97" s="499"/>
      <c r="F97" s="499"/>
      <c r="G97" s="499"/>
      <c r="H97" s="500"/>
    </row>
    <row r="98" spans="1:8" s="16" customFormat="1" ht="66" customHeight="1" thickBot="1" x14ac:dyDescent="0.25">
      <c r="A98" s="374" t="s">
        <v>73</v>
      </c>
      <c r="B98" s="375"/>
      <c r="C9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379">
        <v>2232</v>
      </c>
      <c r="E98" s="379"/>
      <c r="F98" s="379"/>
      <c r="G98" s="379"/>
      <c r="H98" s="380"/>
    </row>
    <row r="99" spans="1:8" s="16" customFormat="1" ht="66" customHeight="1" thickBot="1" x14ac:dyDescent="0.25">
      <c r="A99" s="381" t="s">
        <v>74</v>
      </c>
      <c r="B99" s="382"/>
      <c r="C99" s="377"/>
      <c r="D99" s="383" t="s">
        <v>75</v>
      </c>
      <c r="E99" s="384"/>
      <c r="F99" s="384"/>
      <c r="G99" s="384"/>
      <c r="H99" s="385"/>
    </row>
    <row r="100" spans="1:8" s="16" customFormat="1" ht="66" customHeight="1" x14ac:dyDescent="0.2">
      <c r="A100" s="363" t="s">
        <v>76</v>
      </c>
      <c r="B100" s="364"/>
      <c r="C100" s="377"/>
      <c r="D100" s="368">
        <f>D98/4</f>
        <v>558</v>
      </c>
      <c r="E100" s="368"/>
      <c r="F100" s="368"/>
      <c r="G100" s="368"/>
      <c r="H100" s="369"/>
    </row>
    <row r="101" spans="1:8" s="16" customFormat="1" ht="66" customHeight="1" x14ac:dyDescent="0.2">
      <c r="A101" s="363" t="s">
        <v>77</v>
      </c>
      <c r="B101" s="364"/>
      <c r="C101" s="377"/>
      <c r="D101" s="368">
        <f>D98/5</f>
        <v>446.4</v>
      </c>
      <c r="E101" s="368"/>
      <c r="F101" s="368"/>
      <c r="G101" s="368"/>
      <c r="H101" s="369"/>
    </row>
    <row r="102" spans="1:8" s="16" customFormat="1" ht="66" customHeight="1" x14ac:dyDescent="0.2">
      <c r="A102" s="363" t="s">
        <v>78</v>
      </c>
      <c r="B102" s="364"/>
      <c r="C102" s="377"/>
      <c r="D102" s="368">
        <f>D98/6</f>
        <v>372</v>
      </c>
      <c r="E102" s="368"/>
      <c r="F102" s="368"/>
      <c r="G102" s="368"/>
      <c r="H102" s="369"/>
    </row>
    <row r="103" spans="1:8" s="16" customFormat="1" ht="66" customHeight="1" x14ac:dyDescent="0.2">
      <c r="A103" s="363" t="s">
        <v>79</v>
      </c>
      <c r="B103" s="364"/>
      <c r="C103" s="377"/>
      <c r="D103" s="368">
        <f>D98/7</f>
        <v>318.85714285714283</v>
      </c>
      <c r="E103" s="368"/>
      <c r="F103" s="368"/>
      <c r="G103" s="368"/>
      <c r="H103" s="369"/>
    </row>
    <row r="104" spans="1:8" s="16" customFormat="1" ht="66" customHeight="1" x14ac:dyDescent="0.2">
      <c r="A104" s="363" t="s">
        <v>80</v>
      </c>
      <c r="B104" s="364"/>
      <c r="C104" s="377"/>
      <c r="D104" s="368">
        <f>D98/8</f>
        <v>279</v>
      </c>
      <c r="E104" s="368"/>
      <c r="F104" s="368"/>
      <c r="G104" s="368"/>
      <c r="H104" s="369"/>
    </row>
    <row r="105" spans="1:8" s="16" customFormat="1" ht="66" customHeight="1" x14ac:dyDescent="0.2">
      <c r="A105" s="363" t="s">
        <v>81</v>
      </c>
      <c r="B105" s="364"/>
      <c r="C105" s="377"/>
      <c r="D105" s="368">
        <f>D98/9</f>
        <v>248</v>
      </c>
      <c r="E105" s="368"/>
      <c r="F105" s="368"/>
      <c r="G105" s="368"/>
      <c r="H105" s="369"/>
    </row>
    <row r="106" spans="1:8" s="16" customFormat="1" ht="66" customHeight="1" x14ac:dyDescent="0.2">
      <c r="A106" s="363" t="s">
        <v>82</v>
      </c>
      <c r="B106" s="364"/>
      <c r="C106" s="377"/>
      <c r="D106" s="368">
        <f>D98/10</f>
        <v>223.2</v>
      </c>
      <c r="E106" s="368"/>
      <c r="F106" s="368"/>
      <c r="G106" s="368"/>
      <c r="H106" s="369"/>
    </row>
    <row r="107" spans="1:8" s="16" customFormat="1" ht="66" customHeight="1" thickBot="1" x14ac:dyDescent="0.25">
      <c r="A107" s="374" t="s">
        <v>83</v>
      </c>
      <c r="B107" s="375"/>
      <c r="C107" s="377"/>
      <c r="D107" s="379">
        <v>3336</v>
      </c>
      <c r="E107" s="379"/>
      <c r="F107" s="379"/>
      <c r="G107" s="379"/>
      <c r="H107" s="380"/>
    </row>
    <row r="108" spans="1:8" s="16" customFormat="1" ht="66" customHeight="1" thickBot="1" x14ac:dyDescent="0.25">
      <c r="A108" s="381" t="s">
        <v>74</v>
      </c>
      <c r="B108" s="382"/>
      <c r="C108" s="377"/>
      <c r="D108" s="383" t="s">
        <v>75</v>
      </c>
      <c r="E108" s="384"/>
      <c r="F108" s="384"/>
      <c r="G108" s="384"/>
      <c r="H108" s="385"/>
    </row>
    <row r="109" spans="1:8" s="16" customFormat="1" ht="66" customHeight="1" x14ac:dyDescent="0.2">
      <c r="A109" s="363" t="s">
        <v>76</v>
      </c>
      <c r="B109" s="364"/>
      <c r="C109" s="377"/>
      <c r="D109" s="368">
        <v>834</v>
      </c>
      <c r="E109" s="368"/>
      <c r="F109" s="368"/>
      <c r="G109" s="368"/>
      <c r="H109" s="369"/>
    </row>
    <row r="110" spans="1:8" s="16" customFormat="1" ht="66" customHeight="1" x14ac:dyDescent="0.2">
      <c r="A110" s="363" t="s">
        <v>77</v>
      </c>
      <c r="B110" s="364"/>
      <c r="C110" s="377"/>
      <c r="D110" s="368">
        <v>667.19999999999993</v>
      </c>
      <c r="E110" s="368"/>
      <c r="F110" s="368"/>
      <c r="G110" s="368"/>
      <c r="H110" s="369"/>
    </row>
    <row r="111" spans="1:8" s="16" customFormat="1" ht="66" customHeight="1" x14ac:dyDescent="0.2">
      <c r="A111" s="363" t="s">
        <v>78</v>
      </c>
      <c r="B111" s="364"/>
      <c r="C111" s="377"/>
      <c r="D111" s="368">
        <v>556</v>
      </c>
      <c r="E111" s="368"/>
      <c r="F111" s="368"/>
      <c r="G111" s="368"/>
      <c r="H111" s="369"/>
    </row>
    <row r="112" spans="1:8" s="16" customFormat="1" ht="66" customHeight="1" x14ac:dyDescent="0.2">
      <c r="A112" s="363" t="s">
        <v>79</v>
      </c>
      <c r="B112" s="364"/>
      <c r="C112" s="377"/>
      <c r="D112" s="368">
        <v>476.57142857142856</v>
      </c>
      <c r="E112" s="368"/>
      <c r="F112" s="368"/>
      <c r="G112" s="368"/>
      <c r="H112" s="369"/>
    </row>
    <row r="113" spans="1:8" s="16" customFormat="1" ht="66" customHeight="1" x14ac:dyDescent="0.2">
      <c r="A113" s="363" t="s">
        <v>80</v>
      </c>
      <c r="B113" s="364"/>
      <c r="C113" s="377"/>
      <c r="D113" s="368">
        <v>417</v>
      </c>
      <c r="E113" s="368"/>
      <c r="F113" s="368"/>
      <c r="G113" s="368"/>
      <c r="H113" s="369"/>
    </row>
    <row r="114" spans="1:8" s="16" customFormat="1" ht="66" customHeight="1" x14ac:dyDescent="0.2">
      <c r="A114" s="363" t="s">
        <v>81</v>
      </c>
      <c r="B114" s="364"/>
      <c r="C114" s="377"/>
      <c r="D114" s="368">
        <v>370.66666666666669</v>
      </c>
      <c r="E114" s="368"/>
      <c r="F114" s="368"/>
      <c r="G114" s="368"/>
      <c r="H114" s="369"/>
    </row>
    <row r="115" spans="1:8" s="16" customFormat="1" ht="66" customHeight="1" thickBot="1" x14ac:dyDescent="0.25">
      <c r="A115" s="363" t="s">
        <v>82</v>
      </c>
      <c r="B115" s="364"/>
      <c r="C115" s="378"/>
      <c r="D115" s="368">
        <v>333.59999999999997</v>
      </c>
      <c r="E115" s="368"/>
      <c r="F115" s="368"/>
      <c r="G115" s="368"/>
      <c r="H115" s="369"/>
    </row>
    <row r="116" spans="1:8" s="16" customFormat="1" ht="62.45" customHeight="1" thickBot="1" x14ac:dyDescent="0.25">
      <c r="A116" s="358" t="s">
        <v>84</v>
      </c>
      <c r="B116" s="359"/>
      <c r="C1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353">
        <v>5004</v>
      </c>
      <c r="E116" s="354"/>
      <c r="F116" s="354"/>
      <c r="G116" s="354"/>
      <c r="H116" s="355"/>
    </row>
    <row r="117" spans="1:8" s="16" customFormat="1" ht="24.75" customHeight="1" thickBot="1" x14ac:dyDescent="0.25">
      <c r="A117" s="497"/>
      <c r="B117" s="498"/>
      <c r="C117" s="56"/>
      <c r="D117" s="499"/>
      <c r="E117" s="499"/>
      <c r="F117" s="499"/>
      <c r="G117" s="499"/>
      <c r="H117" s="500"/>
    </row>
    <row r="118" spans="1:8" s="16" customFormat="1" ht="50.1" customHeight="1" x14ac:dyDescent="0.2">
      <c r="A118" s="335" t="s">
        <v>85</v>
      </c>
      <c r="B118" s="336"/>
      <c r="C118" s="105" t="str">
        <f>"Интернет-площадка 2gis.ru на основе Cправочника организаций "&amp;$C$2&amp;""</f>
        <v>Интернет-площадка 2gis.ru на основе Cправочника организаций "2ГИС.САРАНСК"</v>
      </c>
      <c r="D118" s="340">
        <v>1680</v>
      </c>
      <c r="E118" s="338"/>
      <c r="F118" s="338"/>
      <c r="G118" s="338"/>
      <c r="H118" s="339"/>
    </row>
    <row r="119" spans="1:8" s="16" customFormat="1" ht="50.1" customHeight="1" x14ac:dyDescent="0.2">
      <c r="A119" s="335" t="s">
        <v>86</v>
      </c>
      <c r="B119" s="336"/>
      <c r="C11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340">
        <v>2220</v>
      </c>
      <c r="E119" s="338"/>
      <c r="F119" s="338"/>
      <c r="G119" s="338"/>
      <c r="H119" s="339"/>
    </row>
    <row r="120" spans="1:8" s="16" customFormat="1" ht="50.1" customHeight="1" x14ac:dyDescent="0.2">
      <c r="A120" s="335" t="s">
        <v>87</v>
      </c>
      <c r="B120" s="336"/>
      <c r="C120" s="68" t="str">
        <f t="shared" ref="C120:C134"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340">
        <v>5298</v>
      </c>
      <c r="E120" s="338"/>
      <c r="F120" s="338"/>
      <c r="G120" s="338"/>
      <c r="H120" s="339"/>
    </row>
    <row r="121" spans="1:8" s="16" customFormat="1" ht="50.1" customHeight="1" x14ac:dyDescent="0.2">
      <c r="A121" s="335" t="s">
        <v>88</v>
      </c>
      <c r="B121" s="336"/>
      <c r="C121" s="68" t="str">
        <f>"Интернет-площадка 2gis.ru на основе Cправочника организаций "&amp;$C$2&amp;""</f>
        <v>Интернет-площадка 2gis.ru на основе Cправочника организаций "2ГИС.САРАНСК"</v>
      </c>
      <c r="D121" s="340">
        <v>5148</v>
      </c>
      <c r="E121" s="338"/>
      <c r="F121" s="338"/>
      <c r="G121" s="338"/>
      <c r="H121" s="339"/>
    </row>
    <row r="122" spans="1:8" s="16" customFormat="1" ht="50.1" customHeight="1" x14ac:dyDescent="0.2">
      <c r="A122" s="335" t="s">
        <v>89</v>
      </c>
      <c r="B122" s="336"/>
      <c r="C122" s="68" t="str">
        <f>"Интернет-площадка 2gis.ru на основе Cправочника организаций "&amp;$C$2&amp;""</f>
        <v>Интернет-площадка 2gis.ru на основе Cправочника организаций "2ГИС.САРАНСК"</v>
      </c>
      <c r="D122" s="340">
        <v>6177.5999999999995</v>
      </c>
      <c r="E122" s="338"/>
      <c r="F122" s="338"/>
      <c r="G122" s="338"/>
      <c r="H122" s="339"/>
    </row>
    <row r="123" spans="1:8" s="16" customFormat="1" ht="50.1" customHeight="1" x14ac:dyDescent="0.2">
      <c r="A123" s="335" t="s">
        <v>90</v>
      </c>
      <c r="B123" s="336"/>
      <c r="C123" s="68" t="str">
        <f t="shared" si="1"/>
        <v>Электронный справочник на основе Справочника организаций "2ГИС.САРАНСК" (версия для ПК)</v>
      </c>
      <c r="D123" s="340">
        <v>3570</v>
      </c>
      <c r="E123" s="338"/>
      <c r="F123" s="338"/>
      <c r="G123" s="338"/>
      <c r="H123" s="339"/>
    </row>
    <row r="124" spans="1:8" s="16" customFormat="1" ht="50.1" customHeight="1" x14ac:dyDescent="0.2">
      <c r="A124" s="335" t="s">
        <v>91</v>
      </c>
      <c r="B124" s="336"/>
      <c r="C124" s="68" t="str">
        <f t="shared" si="1"/>
        <v>Электронный справочник на основе Справочника организаций "2ГИС.САРАНСК" (версия для ПК)</v>
      </c>
      <c r="D124" s="340">
        <v>3570</v>
      </c>
      <c r="E124" s="338"/>
      <c r="F124" s="338"/>
      <c r="G124" s="338"/>
      <c r="H124" s="339"/>
    </row>
    <row r="125" spans="1:8" s="16" customFormat="1" ht="50.1" customHeight="1" x14ac:dyDescent="0.2">
      <c r="A125" s="335" t="s">
        <v>92</v>
      </c>
      <c r="B125" s="336"/>
      <c r="C125" s="68" t="str">
        <f t="shared" si="1"/>
        <v>Электронный справочник на основе Справочника организаций "2ГИС.САРАНСК" (версия для ПК)</v>
      </c>
      <c r="D125" s="340">
        <v>2880</v>
      </c>
      <c r="E125" s="338"/>
      <c r="F125" s="338"/>
      <c r="G125" s="338"/>
      <c r="H125" s="339"/>
    </row>
    <row r="126" spans="1:8" s="16" customFormat="1" ht="50.1" customHeight="1" x14ac:dyDescent="0.2">
      <c r="A126" s="335" t="s">
        <v>93</v>
      </c>
      <c r="B126" s="336"/>
      <c r="C126" s="68" t="e">
        <f>#REF!</f>
        <v>#REF!</v>
      </c>
      <c r="D126" s="340">
        <v>1002</v>
      </c>
      <c r="E126" s="338"/>
      <c r="F126" s="338"/>
      <c r="G126" s="338"/>
      <c r="H126" s="339"/>
    </row>
    <row r="127" spans="1:8" s="16" customFormat="1" ht="50.1" customHeight="1" x14ac:dyDescent="0.2">
      <c r="A127" s="335" t="s">
        <v>94</v>
      </c>
      <c r="B127" s="336"/>
      <c r="C127" s="68" t="s">
        <v>95</v>
      </c>
      <c r="D127" s="340">
        <v>540</v>
      </c>
      <c r="E127" s="338"/>
      <c r="F127" s="338"/>
      <c r="G127" s="338"/>
      <c r="H127" s="339"/>
    </row>
    <row r="128" spans="1:8" s="16" customFormat="1" ht="83.25" customHeight="1" x14ac:dyDescent="0.2">
      <c r="A128" s="335" t="s">
        <v>96</v>
      </c>
      <c r="B128" s="336"/>
      <c r="C1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340">
        <v>1344</v>
      </c>
      <c r="E128" s="338"/>
      <c r="F128" s="338"/>
      <c r="G128" s="338"/>
      <c r="H128" s="339"/>
    </row>
    <row r="129" spans="1:8" s="16" customFormat="1" ht="83.25" customHeight="1" x14ac:dyDescent="0.2">
      <c r="A129" s="335" t="s">
        <v>97</v>
      </c>
      <c r="B129" s="336"/>
      <c r="C129" s="68"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340">
        <v>1074</v>
      </c>
      <c r="E129" s="338"/>
      <c r="F129" s="338"/>
      <c r="G129" s="338"/>
      <c r="H129" s="339"/>
    </row>
    <row r="130" spans="1:8" s="16" customFormat="1" ht="83.25" customHeight="1" x14ac:dyDescent="0.2">
      <c r="A130" s="335" t="s">
        <v>98</v>
      </c>
      <c r="B130" s="336"/>
      <c r="C130"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340">
        <v>1098</v>
      </c>
      <c r="E130" s="338"/>
      <c r="F130" s="338"/>
      <c r="G130" s="338"/>
      <c r="H130" s="339"/>
    </row>
    <row r="131" spans="1:8" s="16" customFormat="1" ht="83.25" customHeight="1" x14ac:dyDescent="0.2">
      <c r="A131" s="335" t="s">
        <v>99</v>
      </c>
      <c r="B131" s="336"/>
      <c r="C131"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340">
        <v>540</v>
      </c>
      <c r="E131" s="338"/>
      <c r="F131" s="338"/>
      <c r="G131" s="338"/>
      <c r="H131" s="339"/>
    </row>
    <row r="132" spans="1:8" s="16" customFormat="1" ht="83.25" customHeight="1" x14ac:dyDescent="0.2">
      <c r="A132" s="335" t="s">
        <v>100</v>
      </c>
      <c r="B132" s="336" t="s">
        <v>100</v>
      </c>
      <c r="C13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340">
        <v>5916</v>
      </c>
      <c r="E132" s="338"/>
      <c r="F132" s="338"/>
      <c r="G132" s="338"/>
      <c r="H132" s="339"/>
    </row>
    <row r="133" spans="1:8" s="16" customFormat="1" ht="83.25" customHeight="1" x14ac:dyDescent="0.2">
      <c r="A133" s="335" t="s">
        <v>101</v>
      </c>
      <c r="B133" s="336" t="s">
        <v>101</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340">
        <v>2004</v>
      </c>
      <c r="E133" s="338"/>
      <c r="F133" s="338"/>
      <c r="G133" s="338"/>
      <c r="H133" s="339"/>
    </row>
    <row r="134" spans="1:8" s="16" customFormat="1" ht="50.1" customHeight="1" thickBot="1" x14ac:dyDescent="0.25">
      <c r="A134" s="335" t="s">
        <v>102</v>
      </c>
      <c r="B134" s="336"/>
      <c r="C134" s="68" t="str">
        <f t="shared" si="1"/>
        <v>Электронный справочник на основе Справочника организаций "2ГИС.САРАНСК" (версия для ПК)</v>
      </c>
      <c r="D134" s="340">
        <v>2334</v>
      </c>
      <c r="E134" s="338"/>
      <c r="F134" s="338"/>
      <c r="G134" s="338"/>
      <c r="H134" s="339"/>
    </row>
    <row r="135" spans="1:8" s="16" customFormat="1" ht="102" customHeight="1" thickBot="1" x14ac:dyDescent="0.25">
      <c r="A135" s="335" t="s">
        <v>16</v>
      </c>
      <c r="B135" s="336"/>
      <c r="C13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340">
        <v>690</v>
      </c>
      <c r="E135" s="338"/>
      <c r="F135" s="338"/>
      <c r="G135" s="338"/>
      <c r="H135" s="339"/>
    </row>
    <row r="136" spans="1:8" s="16" customFormat="1" ht="102" customHeight="1" thickBot="1" x14ac:dyDescent="0.25">
      <c r="A136" s="335" t="s">
        <v>103</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6" s="340">
        <v>50010</v>
      </c>
      <c r="E136" s="338"/>
      <c r="F136" s="338"/>
      <c r="G136" s="338"/>
      <c r="H136" s="339"/>
    </row>
    <row r="137" spans="1:8" s="16" customFormat="1" ht="126" customHeight="1" x14ac:dyDescent="0.2">
      <c r="A137" s="335" t="s">
        <v>104</v>
      </c>
      <c r="B137" s="336"/>
      <c r="C13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7" s="340">
        <v>2715</v>
      </c>
      <c r="E137" s="338"/>
      <c r="F137" s="338"/>
      <c r="G137" s="338"/>
      <c r="H137" s="339"/>
    </row>
    <row r="138" spans="1:8" s="16" customFormat="1" ht="96" customHeight="1" x14ac:dyDescent="0.2">
      <c r="A138" s="356" t="s">
        <v>105</v>
      </c>
      <c r="B138" s="357"/>
      <c r="C13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340">
        <v>3000</v>
      </c>
      <c r="E138" s="338"/>
      <c r="F138" s="338"/>
      <c r="G138" s="338"/>
      <c r="H138" s="339"/>
    </row>
    <row r="139" spans="1:8" s="16" customFormat="1" ht="96" customHeight="1" x14ac:dyDescent="0.2">
      <c r="A139" s="356" t="s">
        <v>106</v>
      </c>
      <c r="B139" s="357"/>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9" s="340">
        <v>2004</v>
      </c>
      <c r="E139" s="338"/>
      <c r="F139" s="338"/>
      <c r="G139" s="338"/>
      <c r="H139" s="339"/>
    </row>
    <row r="140" spans="1:8" s="16" customFormat="1" ht="50.1" customHeight="1" x14ac:dyDescent="0.2">
      <c r="A140" s="335" t="s">
        <v>107</v>
      </c>
      <c r="B140" s="336"/>
      <c r="C140" s="68" t="str">
        <f>"Интернет-площадка 2gis.ru на основе Cправочника организаций "&amp;$C$2&amp;""</f>
        <v>Интернет-площадка 2gis.ru на основе Cправочника организаций "2ГИС.САРАНСК"</v>
      </c>
      <c r="D140" s="340">
        <v>2400</v>
      </c>
      <c r="E140" s="338"/>
      <c r="F140" s="338"/>
      <c r="G140" s="338"/>
      <c r="H140" s="339"/>
    </row>
    <row r="141" spans="1:8" s="16" customFormat="1" ht="50.1" customHeight="1" x14ac:dyDescent="0.2">
      <c r="A141" s="356" t="s">
        <v>108</v>
      </c>
      <c r="B141" s="357"/>
      <c r="C141" s="68"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340">
        <v>3120</v>
      </c>
      <c r="E141" s="338"/>
      <c r="F141" s="338"/>
      <c r="G141" s="338"/>
      <c r="H141" s="339"/>
    </row>
    <row r="142" spans="1:8" s="16" customFormat="1" ht="50.1" customHeight="1" x14ac:dyDescent="0.2">
      <c r="A142" s="335" t="s">
        <v>109</v>
      </c>
      <c r="B142" s="336"/>
      <c r="C142" s="68" t="str">
        <f t="shared" si="3"/>
        <v>Электронный справочник на основе Справочника организаций "2ГИС.САРАНСК" (версия для ПК)</v>
      </c>
      <c r="D142" s="340">
        <v>7440</v>
      </c>
      <c r="E142" s="338"/>
      <c r="F142" s="338"/>
      <c r="G142" s="338"/>
      <c r="H142" s="339"/>
    </row>
    <row r="143" spans="1:8" s="16" customFormat="1" ht="50.1" customHeight="1" x14ac:dyDescent="0.2">
      <c r="A143" s="335" t="s">
        <v>110</v>
      </c>
      <c r="B143" s="336"/>
      <c r="C143" s="68" t="str">
        <f>"Интернет-площадка 2gis.ru на основе Cправочника организаций "&amp;$C$2&amp;""</f>
        <v>Интернет-площадка 2gis.ru на основе Cправочника организаций "2ГИС.САРАНСК"</v>
      </c>
      <c r="D143" s="340">
        <v>7320</v>
      </c>
      <c r="E143" s="338"/>
      <c r="F143" s="338"/>
      <c r="G143" s="338"/>
      <c r="H143" s="339"/>
    </row>
    <row r="144" spans="1:8" s="16" customFormat="1" ht="50.1" customHeight="1" x14ac:dyDescent="0.2">
      <c r="A144" s="335" t="s">
        <v>111</v>
      </c>
      <c r="B144" s="336"/>
      <c r="C144" s="68" t="str">
        <f>"Интернет-площадка 2gis.ru на основе Cправочника организаций "&amp;$C$2&amp;""</f>
        <v>Интернет-площадка 2gis.ru на основе Cправочника организаций "2ГИС.САРАНСК"</v>
      </c>
      <c r="D144" s="340">
        <v>8784</v>
      </c>
      <c r="E144" s="338"/>
      <c r="F144" s="338"/>
      <c r="G144" s="338"/>
      <c r="H144" s="339"/>
    </row>
    <row r="145" spans="1:8" s="16" customFormat="1" ht="50.1" customHeight="1" x14ac:dyDescent="0.2">
      <c r="A145" s="335" t="s">
        <v>112</v>
      </c>
      <c r="B145" s="336"/>
      <c r="C145" s="68" t="str">
        <f t="shared" si="3"/>
        <v>Электронный справочник на основе Справочника организаций "2ГИС.САРАНСК" (версия для ПК)</v>
      </c>
      <c r="D145" s="340">
        <v>5040</v>
      </c>
      <c r="E145" s="338"/>
      <c r="F145" s="338"/>
      <c r="G145" s="338"/>
      <c r="H145" s="339"/>
    </row>
    <row r="146" spans="1:8" s="16" customFormat="1" ht="50.1" customHeight="1" x14ac:dyDescent="0.2">
      <c r="A146" s="335" t="s">
        <v>113</v>
      </c>
      <c r="B146" s="336"/>
      <c r="C146" s="68" t="str">
        <f t="shared" si="3"/>
        <v>Электронный справочник на основе Справочника организаций "2ГИС.САРАНСК" (версия для ПК)</v>
      </c>
      <c r="D146" s="340">
        <v>5040</v>
      </c>
      <c r="E146" s="338"/>
      <c r="F146" s="338"/>
      <c r="G146" s="338"/>
      <c r="H146" s="339"/>
    </row>
    <row r="147" spans="1:8" s="16" customFormat="1" ht="50.1" customHeight="1" x14ac:dyDescent="0.2">
      <c r="A147" s="335" t="s">
        <v>114</v>
      </c>
      <c r="B147" s="336"/>
      <c r="C147" s="68" t="str">
        <f t="shared" si="3"/>
        <v>Электронный справочник на основе Справочника организаций "2ГИС.САРАНСК" (версия для ПК)</v>
      </c>
      <c r="D147" s="340">
        <v>4080</v>
      </c>
      <c r="E147" s="338"/>
      <c r="F147" s="338"/>
      <c r="G147" s="338"/>
      <c r="H147" s="339"/>
    </row>
    <row r="148" spans="1:8" s="16" customFormat="1" ht="50.1" customHeight="1" x14ac:dyDescent="0.2">
      <c r="A148" s="335" t="s">
        <v>115</v>
      </c>
      <c r="B148" s="336"/>
      <c r="C148" s="68" t="s">
        <v>95</v>
      </c>
      <c r="D148" s="340">
        <v>840</v>
      </c>
      <c r="E148" s="338"/>
      <c r="F148" s="338"/>
      <c r="G148" s="338"/>
      <c r="H148" s="339"/>
    </row>
    <row r="149" spans="1:8" s="16" customFormat="1" ht="77.25" customHeight="1" x14ac:dyDescent="0.2">
      <c r="A149" s="335" t="s">
        <v>116</v>
      </c>
      <c r="B149" s="336"/>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340">
        <v>8400</v>
      </c>
      <c r="E149" s="338"/>
      <c r="F149" s="338"/>
      <c r="G149" s="338"/>
      <c r="H149" s="339"/>
    </row>
    <row r="150" spans="1:8" s="16" customFormat="1" ht="50.1" customHeight="1" thickBot="1" x14ac:dyDescent="0.25">
      <c r="A150" s="335" t="s">
        <v>117</v>
      </c>
      <c r="B150" s="336"/>
      <c r="C150" s="68" t="str">
        <f t="shared" si="3"/>
        <v>Электронный справочник на основе Справочника организаций "2ГИС.САРАНСК" (версия для ПК)</v>
      </c>
      <c r="D150" s="340">
        <v>3360</v>
      </c>
      <c r="E150" s="338"/>
      <c r="F150" s="338"/>
      <c r="G150" s="338"/>
      <c r="H150" s="339"/>
    </row>
    <row r="151" spans="1:8" s="23" customFormat="1" ht="50.1" customHeight="1" thickBot="1" x14ac:dyDescent="0.25">
      <c r="A151" s="341" t="s">
        <v>118</v>
      </c>
      <c r="B151" s="342"/>
      <c r="C151" s="21"/>
      <c r="D151" s="343"/>
      <c r="E151" s="343"/>
      <c r="F151" s="343"/>
      <c r="G151" s="343"/>
      <c r="H151" s="344"/>
    </row>
    <row r="152" spans="1:8" s="16" customFormat="1" ht="50.1" customHeight="1" x14ac:dyDescent="0.2">
      <c r="A152" s="335" t="s">
        <v>119</v>
      </c>
      <c r="B152" s="336"/>
      <c r="C152"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340">
        <v>2004</v>
      </c>
      <c r="E152" s="338"/>
      <c r="F152" s="338"/>
      <c r="G152" s="338"/>
      <c r="H152" s="339"/>
    </row>
    <row r="153" spans="1:8" s="16" customFormat="1" ht="50.1" customHeight="1" x14ac:dyDescent="0.2">
      <c r="A153" s="335" t="s">
        <v>120</v>
      </c>
      <c r="B153" s="336"/>
      <c r="C153" s="346"/>
      <c r="D153" s="340">
        <v>2004</v>
      </c>
      <c r="E153" s="338"/>
      <c r="F153" s="338"/>
      <c r="G153" s="338"/>
      <c r="H153" s="339"/>
    </row>
    <row r="154" spans="1:8" s="16" customFormat="1" ht="50.1" customHeight="1" x14ac:dyDescent="0.2">
      <c r="A154" s="348" t="s">
        <v>121</v>
      </c>
      <c r="B154" s="349"/>
      <c r="C154" s="346"/>
      <c r="D154" s="496">
        <v>1500</v>
      </c>
      <c r="E154" s="368"/>
      <c r="F154" s="368"/>
      <c r="G154" s="368"/>
      <c r="H154" s="368"/>
    </row>
    <row r="155" spans="1:8" s="16" customFormat="1" ht="50.1" customHeight="1" x14ac:dyDescent="0.2">
      <c r="A155" s="348" t="s">
        <v>122</v>
      </c>
      <c r="B155" s="349"/>
      <c r="C155" s="346"/>
      <c r="D155" s="496">
        <v>150</v>
      </c>
      <c r="E155" s="368"/>
      <c r="F155" s="368"/>
      <c r="G155" s="368"/>
      <c r="H155" s="368"/>
    </row>
    <row r="156" spans="1:8" s="16" customFormat="1" ht="50.1" customHeight="1" thickBot="1" x14ac:dyDescent="0.25">
      <c r="A156" s="348" t="s">
        <v>123</v>
      </c>
      <c r="B156" s="349"/>
      <c r="C156" s="347"/>
      <c r="D156" s="450">
        <v>510</v>
      </c>
      <c r="E156" s="451"/>
      <c r="F156" s="451"/>
      <c r="G156" s="451"/>
      <c r="H156" s="451"/>
    </row>
    <row r="157" spans="1:8" s="16" customFormat="1" ht="50.1" customHeight="1" thickBot="1" x14ac:dyDescent="0.25">
      <c r="A157" s="341" t="s">
        <v>124</v>
      </c>
      <c r="B157" s="342"/>
      <c r="C157" s="21"/>
      <c r="D157" s="343"/>
      <c r="E157" s="343"/>
      <c r="F157" s="343"/>
      <c r="G157" s="343"/>
      <c r="H157" s="344"/>
    </row>
    <row r="158" spans="1:8" s="16" customFormat="1" ht="50.1" customHeight="1" x14ac:dyDescent="0.2">
      <c r="A158" s="335" t="s">
        <v>125</v>
      </c>
      <c r="B158" s="336"/>
      <c r="C158" s="68" t="str">
        <f>"Интернет-площадка 2gis.ru на основе Cправочника организаций "&amp;$C$2&amp;""</f>
        <v>Интернет-площадка 2gis.ru на основе Cправочника организаций "2ГИС.САРАНСК"</v>
      </c>
      <c r="D158" s="340">
        <v>1860</v>
      </c>
      <c r="E158" s="338"/>
      <c r="F158" s="338"/>
      <c r="G158" s="338"/>
      <c r="H158" s="339"/>
    </row>
    <row r="159" spans="1:8" s="16" customFormat="1" ht="50.1" customHeight="1" x14ac:dyDescent="0.2">
      <c r="A159" s="335" t="s">
        <v>126</v>
      </c>
      <c r="B159" s="336"/>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59" s="340">
        <v>1068</v>
      </c>
      <c r="E159" s="338"/>
      <c r="F159" s="338"/>
      <c r="G159" s="338"/>
      <c r="H159" s="339"/>
    </row>
    <row r="160" spans="1:8" s="16" customFormat="1" ht="50.1" customHeight="1" x14ac:dyDescent="0.2">
      <c r="A160" s="335" t="s">
        <v>195</v>
      </c>
      <c r="B160" s="336"/>
      <c r="C160" s="68" t="str">
        <f>"Интернет-площадка 2gis.ru на основе Cправочника организаций "&amp;$C$2&amp;""</f>
        <v>Интернет-площадка 2gis.ru на основе Cправочника организаций "2ГИС.САРАНСК"</v>
      </c>
      <c r="D160" s="337">
        <v>2640</v>
      </c>
      <c r="E160" s="338"/>
      <c r="F160" s="338"/>
      <c r="G160" s="338"/>
      <c r="H160" s="339"/>
    </row>
    <row r="161" spans="1:8" s="16" customFormat="1" ht="50.1" customHeight="1" x14ac:dyDescent="0.2">
      <c r="A161" s="335" t="s">
        <v>128</v>
      </c>
      <c r="B161" s="336"/>
      <c r="C161"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1" s="337">
        <v>1560</v>
      </c>
      <c r="E161" s="338"/>
      <c r="F161" s="338"/>
      <c r="G161" s="338"/>
      <c r="H161" s="339"/>
    </row>
    <row r="162" spans="1:8" s="16" customFormat="1" ht="126" customHeight="1" thickBot="1" x14ac:dyDescent="0.25">
      <c r="A162" s="335" t="s">
        <v>129</v>
      </c>
      <c r="B162" s="336"/>
      <c r="C162" s="160" t="str">
        <f>C158</f>
        <v>Интернет-площадка 2gis.ru на основе Cправочника организаций "2ГИС.САРАНСК"</v>
      </c>
      <c r="D162" s="340">
        <v>3192</v>
      </c>
      <c r="E162" s="338"/>
      <c r="F162" s="338"/>
      <c r="G162" s="338"/>
      <c r="H162" s="339"/>
    </row>
    <row r="163" spans="1:8" s="23" customFormat="1" ht="50.1" customHeight="1" thickBot="1" x14ac:dyDescent="0.25">
      <c r="A163" s="341" t="s">
        <v>196</v>
      </c>
      <c r="B163" s="342"/>
      <c r="C163" s="21"/>
      <c r="D163" s="343"/>
      <c r="E163" s="343"/>
      <c r="F163" s="343"/>
      <c r="G163" s="343"/>
      <c r="H163" s="344"/>
    </row>
    <row r="164" spans="1:8" s="20" customFormat="1" ht="30" customHeight="1" thickBot="1" x14ac:dyDescent="0.25">
      <c r="A164" s="485"/>
      <c r="B164" s="486"/>
      <c r="C164" s="602"/>
      <c r="D164" s="486"/>
      <c r="E164" s="486"/>
      <c r="F164" s="486"/>
      <c r="G164" s="486"/>
      <c r="H164" s="487"/>
    </row>
    <row r="165" spans="1:8" s="16" customFormat="1" ht="185.25" customHeight="1" x14ac:dyDescent="0.2">
      <c r="A165" s="335" t="s">
        <v>197</v>
      </c>
      <c r="B165" s="336"/>
      <c r="C165"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5" s="360">
        <v>5400</v>
      </c>
      <c r="E165" s="361"/>
      <c r="F165" s="361"/>
      <c r="G165" s="361"/>
      <c r="H165" s="362"/>
    </row>
    <row r="166" spans="1:8" s="16" customFormat="1" ht="83.25" customHeight="1" thickBot="1" x14ac:dyDescent="0.25">
      <c r="A166" s="335" t="s">
        <v>198</v>
      </c>
      <c r="B166" s="336"/>
      <c r="C166" s="346"/>
      <c r="D166" s="337">
        <v>5400</v>
      </c>
      <c r="E166" s="338"/>
      <c r="F166" s="338"/>
      <c r="G166" s="338"/>
      <c r="H166" s="339"/>
    </row>
    <row r="167" spans="1:8" s="16" customFormat="1" ht="21.75" thickBot="1" x14ac:dyDescent="0.25">
      <c r="A167" s="497"/>
      <c r="B167" s="498"/>
      <c r="C167" s="56"/>
      <c r="D167" s="499"/>
      <c r="E167" s="499"/>
      <c r="F167" s="499"/>
      <c r="G167" s="499"/>
      <c r="H167" s="500"/>
    </row>
    <row r="168" spans="1:8" ht="12.6" customHeight="1" x14ac:dyDescent="0.2">
      <c r="E168" s="77"/>
      <c r="F168" s="77"/>
    </row>
    <row r="169" spans="1:8" s="77" customFormat="1" ht="24.95" customHeight="1" x14ac:dyDescent="0.2">
      <c r="A169" s="75"/>
      <c r="B169" s="76" t="s">
        <v>130</v>
      </c>
      <c r="C169" s="760" t="s">
        <v>654</v>
      </c>
      <c r="D169" s="760"/>
    </row>
    <row r="170" spans="1:8" s="77" customFormat="1" ht="24.95" customHeight="1" x14ac:dyDescent="0.2">
      <c r="A170" s="75"/>
      <c r="C170" s="327" t="s">
        <v>655</v>
      </c>
      <c r="D170" s="327"/>
    </row>
    <row r="171" spans="1:8" s="77" customFormat="1" ht="24.95" customHeight="1" x14ac:dyDescent="0.2">
      <c r="A171" s="75"/>
      <c r="C171" s="333" t="s">
        <v>656</v>
      </c>
      <c r="D171" s="327"/>
    </row>
    <row r="172" spans="1:8" s="72" customFormat="1" ht="12.6" customHeight="1" x14ac:dyDescent="0.2">
      <c r="A172" s="71"/>
      <c r="C172" s="327"/>
      <c r="D172" s="327"/>
      <c r="E172" s="77"/>
      <c r="F172" s="77"/>
      <c r="G172" s="77"/>
    </row>
    <row r="173" spans="1:8" s="81" customFormat="1" ht="24.95" customHeight="1" x14ac:dyDescent="0.2">
      <c r="A173" s="324" t="str">
        <f>Абакан_юр!A171</f>
        <v>По соглашению сторон в качестве валюты платежа могут выступать украинские гривны, в этом случае курс следующий: 1 руб. = 0,5104 гривен</v>
      </c>
      <c r="B173" s="324"/>
      <c r="C173" s="324"/>
      <c r="D173" s="79"/>
      <c r="E173" s="79"/>
      <c r="F173" s="80"/>
      <c r="G173" s="328"/>
      <c r="H173" s="328"/>
    </row>
    <row r="174" spans="1:8" s="81" customFormat="1" ht="24.95" customHeight="1" x14ac:dyDescent="0.2">
      <c r="A174" s="324" t="str">
        <f>Абакан_юр!A172</f>
        <v>По соглашению сторон в качестве валюты платежа могут выступать дирхамы ОАЭ, в этом случае курс следующий: 1 руб. = 0,0434 дирхам</v>
      </c>
      <c r="B174" s="324"/>
      <c r="C174" s="324"/>
      <c r="D174" s="79"/>
      <c r="E174" s="79"/>
      <c r="F174" s="80"/>
      <c r="G174" s="82"/>
      <c r="H174" s="82"/>
    </row>
    <row r="175" spans="1:8" s="81" customFormat="1" ht="24.95" customHeight="1" x14ac:dyDescent="0.2">
      <c r="A175" s="324" t="str">
        <f>Абакан_юр!A173</f>
        <v>По соглашению сторон в качестве валюты платежа могут выступать доллары США, в этом случае курс следующий: 1 руб. = 0,0126 доллара</v>
      </c>
      <c r="B175" s="324"/>
      <c r="C175" s="324"/>
      <c r="D175" s="79"/>
      <c r="E175" s="79"/>
      <c r="F175" s="80"/>
      <c r="G175" s="82"/>
      <c r="H175" s="82"/>
    </row>
    <row r="176" spans="1:8" s="81" customFormat="1" ht="24.95" customHeight="1" x14ac:dyDescent="0.2">
      <c r="A176" s="324" t="str">
        <f>Абакан_юр!A174</f>
        <v>По соглашению сторон в качестве валюты платежа могут выступать евро, в этом случае курс следующий: 1 руб. = 0,0117 евро</v>
      </c>
      <c r="B176" s="324"/>
      <c r="C176" s="324"/>
      <c r="D176" s="79"/>
      <c r="E176" s="80"/>
      <c r="F176" s="80"/>
      <c r="G176" s="82"/>
      <c r="H176" s="82"/>
    </row>
    <row r="177" spans="1:8" s="81" customFormat="1" ht="24.95" customHeight="1" x14ac:dyDescent="0.2">
      <c r="A177" s="324" t="str">
        <f>Абакан_юр!A175</f>
        <v>По соглашению сторон в качестве валюты платежа могут выступать чешские кроны, в этом случае курс следующий: 1 руб. = 0,2914 крона</v>
      </c>
      <c r="B177" s="324"/>
      <c r="C177" s="324"/>
      <c r="D177" s="79"/>
      <c r="E177" s="80"/>
      <c r="F177" s="80"/>
      <c r="G177" s="82"/>
      <c r="H177" s="82"/>
    </row>
    <row r="178" spans="1:8" s="81" customFormat="1" ht="24.95" customHeight="1" x14ac:dyDescent="0.2">
      <c r="A178" s="324" t="str">
        <f>Абакан_юр!A176</f>
        <v>По соглашению сторон в качестве валюты платежа могут выступать киргизские сомы, в этом случае курс следующий: 1 руб. = 1,0988 сом</v>
      </c>
      <c r="B178" s="324"/>
      <c r="C178" s="324"/>
      <c r="D178" s="79"/>
      <c r="E178" s="79"/>
      <c r="F178" s="80"/>
      <c r="G178" s="82"/>
      <c r="H178" s="82"/>
    </row>
    <row r="179" spans="1:8" s="81" customFormat="1" ht="24.95" customHeight="1" x14ac:dyDescent="0.2">
      <c r="A179"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9" s="324"/>
      <c r="C179" s="324"/>
      <c r="D179" s="79"/>
      <c r="E179" s="79"/>
      <c r="F179" s="80"/>
      <c r="G179" s="82"/>
      <c r="H179" s="82"/>
    </row>
    <row r="180" spans="1:8" s="88" customFormat="1" ht="12" customHeight="1" x14ac:dyDescent="0.2">
      <c r="A180" s="83"/>
      <c r="B180" s="83"/>
      <c r="C180" s="84"/>
      <c r="D180" s="85"/>
      <c r="E180" s="85"/>
      <c r="F180" s="86"/>
      <c r="G180" s="87"/>
      <c r="H180" s="87"/>
    </row>
    <row r="181" spans="1:8" ht="24.95" customHeight="1" x14ac:dyDescent="0.2">
      <c r="A181" s="325" t="s">
        <v>141</v>
      </c>
      <c r="B181" s="325"/>
      <c r="C181" s="325"/>
      <c r="D181" s="325"/>
      <c r="E181" s="325"/>
      <c r="F181" s="325"/>
      <c r="G181" s="325"/>
      <c r="H181" s="325"/>
    </row>
    <row r="182" spans="1:8" ht="24.95" customHeight="1" x14ac:dyDescent="0.2">
      <c r="A182" s="325" t="s">
        <v>142</v>
      </c>
      <c r="B182" s="325"/>
      <c r="C182" s="325"/>
      <c r="D182" s="325"/>
      <c r="E182" s="325"/>
      <c r="F182" s="325"/>
      <c r="G182" s="325"/>
      <c r="H182" s="325"/>
    </row>
    <row r="183" spans="1:8" s="88" customFormat="1" ht="12.6" customHeight="1" x14ac:dyDescent="0.2">
      <c r="A183" s="83"/>
      <c r="B183" s="83"/>
      <c r="C183" s="84"/>
      <c r="D183" s="85"/>
      <c r="E183" s="85"/>
      <c r="F183" s="86"/>
      <c r="G183" s="87"/>
      <c r="H183" s="87"/>
    </row>
    <row r="184" spans="1:8" s="90" customFormat="1" ht="50.1" customHeight="1" thickBot="1" x14ac:dyDescent="0.25">
      <c r="A184" s="326" t="s">
        <v>143</v>
      </c>
      <c r="B184" s="326"/>
      <c r="C184" s="326"/>
      <c r="D184" s="326"/>
      <c r="E184" s="326"/>
      <c r="F184" s="89"/>
      <c r="G184" s="81"/>
    </row>
    <row r="185" spans="1:8" s="92" customFormat="1" ht="50.1" customHeight="1" thickBot="1" x14ac:dyDescent="0.25">
      <c r="A185" s="478" t="s">
        <v>144</v>
      </c>
      <c r="B185" s="479"/>
      <c r="C185" s="479"/>
      <c r="D185" s="479"/>
      <c r="E185" s="480"/>
      <c r="F185" s="91"/>
      <c r="G185" s="72"/>
    </row>
    <row r="186" spans="1:8" ht="106.5" customHeight="1" thickBot="1" x14ac:dyDescent="0.25">
      <c r="A186" s="517" t="s">
        <v>145</v>
      </c>
      <c r="B186" s="518"/>
      <c r="C186" s="93" t="s">
        <v>146</v>
      </c>
      <c r="D186" s="600" t="s">
        <v>147</v>
      </c>
      <c r="E186" s="601"/>
      <c r="F186" s="94"/>
      <c r="G186" s="94"/>
      <c r="H186" s="94"/>
    </row>
    <row r="187" spans="1:8" ht="99.95" customHeight="1" x14ac:dyDescent="0.2">
      <c r="A187" s="322" t="s">
        <v>148</v>
      </c>
      <c r="B187" s="323"/>
      <c r="C187" s="96" t="s">
        <v>149</v>
      </c>
      <c r="D187" s="310" t="s">
        <v>150</v>
      </c>
      <c r="E187" s="311"/>
      <c r="F187" s="94"/>
      <c r="G187" s="94"/>
      <c r="H187" s="94"/>
    </row>
    <row r="188" spans="1:8" ht="75" customHeight="1" x14ac:dyDescent="0.2">
      <c r="A188" s="322" t="s">
        <v>151</v>
      </c>
      <c r="B188" s="323"/>
      <c r="C188" s="96" t="s">
        <v>152</v>
      </c>
      <c r="D188" s="310" t="s">
        <v>153</v>
      </c>
      <c r="E188" s="311"/>
      <c r="F188" s="94"/>
      <c r="G188" s="94"/>
      <c r="H188" s="94"/>
    </row>
    <row r="189" spans="1:8" ht="114.75" customHeight="1" thickBot="1" x14ac:dyDescent="0.25">
      <c r="A189" s="474" t="s">
        <v>154</v>
      </c>
      <c r="B189" s="475"/>
      <c r="C189" s="111" t="s">
        <v>155</v>
      </c>
      <c r="D189" s="476" t="s">
        <v>153</v>
      </c>
      <c r="E189" s="477"/>
      <c r="F189" s="94"/>
      <c r="G189" s="94"/>
      <c r="H189" s="94"/>
    </row>
    <row r="190" spans="1:8" s="72" customFormat="1" ht="102.75" customHeight="1" thickBot="1" x14ac:dyDescent="0.25">
      <c r="A190" s="474" t="s">
        <v>157</v>
      </c>
      <c r="B190" s="475"/>
      <c r="C190" s="230" t="s">
        <v>158</v>
      </c>
      <c r="D190" s="475" t="s">
        <v>153</v>
      </c>
      <c r="E190" s="686"/>
      <c r="F190" s="91"/>
      <c r="G190" s="91"/>
      <c r="H190" s="91"/>
    </row>
    <row r="191" spans="1:8" s="88" customFormat="1" ht="222.75" customHeight="1" thickBot="1" x14ac:dyDescent="0.25">
      <c r="A191" s="474" t="s">
        <v>159</v>
      </c>
      <c r="B191" s="475"/>
      <c r="C191" s="111" t="s">
        <v>160</v>
      </c>
      <c r="D191" s="476" t="s">
        <v>153</v>
      </c>
      <c r="E191" s="477"/>
      <c r="F191" s="86"/>
      <c r="G191" s="87"/>
      <c r="H191" s="87"/>
    </row>
    <row r="192" spans="1:8" s="185" customFormat="1" ht="75" customHeight="1" x14ac:dyDescent="0.2">
      <c r="A192" s="650" t="s">
        <v>657</v>
      </c>
      <c r="B192" s="650"/>
      <c r="C192" s="650"/>
      <c r="D192" s="650"/>
      <c r="E192" s="650"/>
      <c r="F192" s="650"/>
      <c r="G192" s="650"/>
      <c r="H192" s="650"/>
    </row>
    <row r="193" spans="1:8" s="185" customFormat="1" ht="24.75" customHeight="1" x14ac:dyDescent="0.2">
      <c r="A193" s="651" t="s">
        <v>658</v>
      </c>
      <c r="B193" s="651"/>
      <c r="C193" s="651"/>
      <c r="D193" s="651"/>
      <c r="E193" s="651"/>
      <c r="F193" s="651"/>
      <c r="G193" s="651"/>
      <c r="H193" s="651"/>
    </row>
    <row r="194" spans="1:8" s="88" customFormat="1" ht="12" customHeight="1" x14ac:dyDescent="0.2">
      <c r="A194" s="83"/>
      <c r="B194" s="83"/>
      <c r="C194" s="84"/>
      <c r="D194" s="85"/>
      <c r="E194" s="85"/>
      <c r="F194" s="86"/>
      <c r="G194" s="87"/>
      <c r="H194" s="87"/>
    </row>
    <row r="195" spans="1:8" ht="44.25" customHeight="1" x14ac:dyDescent="0.2">
      <c r="A195" s="307" t="s">
        <v>161</v>
      </c>
      <c r="B195" s="307"/>
      <c r="C195" s="307"/>
      <c r="D195" s="307"/>
      <c r="E195" s="307"/>
      <c r="F195" s="307"/>
      <c r="G195" s="307"/>
      <c r="H195" s="307"/>
    </row>
    <row r="196" spans="1:8" ht="39.75" customHeight="1" x14ac:dyDescent="0.2">
      <c r="A196" s="307" t="s">
        <v>162</v>
      </c>
      <c r="B196" s="307"/>
      <c r="C196" s="307"/>
      <c r="D196" s="307"/>
      <c r="E196" s="307"/>
      <c r="F196" s="307"/>
      <c r="G196" s="307"/>
      <c r="H196" s="307"/>
    </row>
    <row r="197" spans="1:8" ht="183" customHeight="1" x14ac:dyDescent="0.2">
      <c r="A19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72"/>
      <c r="C197" s="472"/>
      <c r="D197" s="472"/>
      <c r="E197" s="472"/>
      <c r="F197" s="472"/>
      <c r="G197" s="472"/>
      <c r="H197" s="472"/>
    </row>
    <row r="198" spans="1:8" s="16" customFormat="1" ht="67.5" customHeight="1" x14ac:dyDescent="0.2">
      <c r="A198" s="325" t="s">
        <v>164</v>
      </c>
      <c r="B198" s="325"/>
      <c r="C198" s="325"/>
      <c r="D198" s="325"/>
      <c r="E198" s="325"/>
      <c r="F198" s="325"/>
      <c r="G198" s="325"/>
      <c r="H198" s="325"/>
    </row>
    <row r="199" spans="1:8" ht="23.25" x14ac:dyDescent="0.2">
      <c r="A199" s="307" t="s">
        <v>165</v>
      </c>
      <c r="B199" s="307"/>
      <c r="C199" s="307"/>
      <c r="D199" s="307"/>
      <c r="E199" s="307"/>
      <c r="F199" s="307"/>
      <c r="G199" s="307"/>
      <c r="H199" s="307"/>
    </row>
    <row r="200" spans="1:8" s="97" customFormat="1" ht="114.75" customHeight="1" x14ac:dyDescent="0.2">
      <c r="A200" s="325" t="s">
        <v>166</v>
      </c>
      <c r="B200" s="325"/>
      <c r="C200" s="325"/>
      <c r="D200" s="325"/>
      <c r="E200" s="325"/>
      <c r="F200" s="325"/>
      <c r="G200" s="325"/>
      <c r="H200" s="325"/>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C98:C115"/>
    <mergeCell ref="D98:H98"/>
    <mergeCell ref="A99:B99"/>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C152:C156"/>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74:C174"/>
    <mergeCell ref="A175:C175"/>
    <mergeCell ref="A176:C176"/>
    <mergeCell ref="A177:C177"/>
    <mergeCell ref="A178:C178"/>
    <mergeCell ref="A179:C179"/>
    <mergeCell ref="C169:D169"/>
    <mergeCell ref="C170:D170"/>
    <mergeCell ref="C171:D171"/>
    <mergeCell ref="C172:D172"/>
    <mergeCell ref="A173:C17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95:H195"/>
    <mergeCell ref="A196:H196"/>
    <mergeCell ref="A197:H197"/>
    <mergeCell ref="A198:H198"/>
    <mergeCell ref="A199:H199"/>
    <mergeCell ref="A200:E200"/>
    <mergeCell ref="F200:H200"/>
    <mergeCell ref="A190:B190"/>
    <mergeCell ref="D190:E190"/>
    <mergeCell ref="A191:B191"/>
    <mergeCell ref="D191:E191"/>
    <mergeCell ref="A192:H192"/>
    <mergeCell ref="A193:H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659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ht="12.75"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515">
        <f>F7*1.2</f>
        <v>10800</v>
      </c>
      <c r="E7" s="515">
        <f>F7*1.1</f>
        <v>9900</v>
      </c>
      <c r="F7" s="515">
        <v>9000</v>
      </c>
      <c r="G7" s="515">
        <f>F7*0.75</f>
        <v>6750</v>
      </c>
      <c r="H7" s="515">
        <f>F7*0.5</f>
        <v>4500</v>
      </c>
    </row>
    <row r="8" spans="1:8" ht="12.75" customHeight="1" x14ac:dyDescent="0.2">
      <c r="A8" s="441"/>
      <c r="B8" s="435"/>
      <c r="C8" s="435"/>
      <c r="D8" s="516"/>
      <c r="E8" s="516"/>
      <c r="F8" s="516"/>
      <c r="G8" s="516"/>
      <c r="H8" s="516"/>
    </row>
    <row r="9" spans="1:8" ht="105"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516"/>
      <c r="E9" s="516"/>
      <c r="F9" s="516"/>
      <c r="G9" s="516"/>
      <c r="H9" s="516"/>
    </row>
    <row r="10" spans="1:8" ht="152.25"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516"/>
      <c r="E10" s="516"/>
      <c r="F10" s="516"/>
      <c r="G10" s="516"/>
      <c r="H10" s="516"/>
    </row>
    <row r="11" spans="1:8" ht="21.75" thickBot="1" x14ac:dyDescent="0.25">
      <c r="A11" s="28"/>
      <c r="B11" s="29"/>
      <c r="C11" s="30"/>
      <c r="D11" s="414"/>
      <c r="E11" s="415"/>
      <c r="F11" s="415"/>
      <c r="G11" s="415"/>
      <c r="H11" s="416"/>
    </row>
    <row r="12" spans="1:8" ht="12.75"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515">
        <f>F12*1.2</f>
        <v>11556</v>
      </c>
      <c r="E12" s="515">
        <f>F12*1.1</f>
        <v>10593</v>
      </c>
      <c r="F12" s="515">
        <v>9630</v>
      </c>
      <c r="G12" s="515">
        <f>F12*0.75</f>
        <v>7222.5</v>
      </c>
      <c r="H12" s="515">
        <f>F12*0.5</f>
        <v>4815</v>
      </c>
    </row>
    <row r="13" spans="1:8" ht="147" customHeight="1" x14ac:dyDescent="0.2">
      <c r="A13" s="431"/>
      <c r="B13" s="435"/>
      <c r="C13" s="435"/>
      <c r="D13" s="516"/>
      <c r="E13" s="516"/>
      <c r="F13" s="516"/>
      <c r="G13" s="516"/>
      <c r="H13" s="516"/>
    </row>
    <row r="14" spans="1:8" ht="10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516"/>
      <c r="E14" s="516"/>
      <c r="F14" s="516"/>
      <c r="G14" s="516"/>
      <c r="H14" s="516"/>
    </row>
    <row r="15" spans="1:8" ht="151.5"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516"/>
      <c r="E15" s="516"/>
      <c r="F15" s="516"/>
      <c r="G15" s="516"/>
      <c r="H15" s="516"/>
    </row>
    <row r="16" spans="1:8" ht="84.7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589"/>
      <c r="E16" s="589"/>
      <c r="F16" s="589"/>
      <c r="G16" s="589"/>
      <c r="H16" s="589"/>
    </row>
    <row r="17" spans="1:8" ht="21.75" thickBot="1" x14ac:dyDescent="0.25">
      <c r="A17" s="28"/>
      <c r="B17" s="34"/>
      <c r="C17" s="30"/>
      <c r="D17" s="414"/>
      <c r="E17" s="415"/>
      <c r="F17" s="415"/>
      <c r="G17" s="415"/>
      <c r="H17" s="416"/>
    </row>
    <row r="18" spans="1:8" ht="105" x14ac:dyDescent="0.2">
      <c r="A18" s="417" t="s">
        <v>17</v>
      </c>
      <c r="B18" s="37" t="s">
        <v>18</v>
      </c>
      <c r="C18" s="38"/>
      <c r="D18" s="458">
        <v>1620</v>
      </c>
      <c r="E18" s="424"/>
      <c r="F18" s="424"/>
      <c r="G18" s="424"/>
      <c r="H18" s="425"/>
    </row>
    <row r="19" spans="1:8" ht="21" x14ac:dyDescent="0.2">
      <c r="A19" s="418"/>
      <c r="B19" s="39" t="s">
        <v>19</v>
      </c>
      <c r="C19" s="453" t="str">
        <f>"Электронный справочник "&amp;$C$2&amp;" (версия для ПК)"</f>
        <v>Электронный справочник "2ГИС.САРАТОВ" (версия для ПК)</v>
      </c>
      <c r="D19" s="459"/>
      <c r="E19" s="426"/>
      <c r="F19" s="426"/>
      <c r="G19" s="426"/>
      <c r="H19" s="427"/>
    </row>
    <row r="20" spans="1:8" ht="21" x14ac:dyDescent="0.2">
      <c r="A20" s="418"/>
      <c r="B20" s="39" t="s">
        <v>20</v>
      </c>
      <c r="C20" s="435"/>
      <c r="D20" s="459"/>
      <c r="E20" s="426"/>
      <c r="F20" s="426"/>
      <c r="G20" s="426"/>
      <c r="H20" s="427"/>
    </row>
    <row r="21" spans="1:8" ht="63.75"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460"/>
      <c r="E21" s="428"/>
      <c r="F21" s="428"/>
      <c r="G21" s="428"/>
      <c r="H21" s="429"/>
    </row>
    <row r="22" spans="1:8" ht="21.75" thickBot="1" x14ac:dyDescent="0.25">
      <c r="A22" s="40"/>
      <c r="B22" s="41"/>
      <c r="C22" s="42"/>
      <c r="D22" s="260"/>
      <c r="E22" s="260"/>
      <c r="F22" s="260"/>
      <c r="G22" s="260"/>
      <c r="H22" s="289"/>
    </row>
    <row r="23" spans="1:8" ht="12.75"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444">
        <v>360</v>
      </c>
      <c r="E23" s="445"/>
      <c r="F23" s="445"/>
      <c r="G23" s="445"/>
      <c r="H23" s="446"/>
    </row>
    <row r="24" spans="1:8" ht="105" customHeight="1" x14ac:dyDescent="0.2">
      <c r="A24" s="418"/>
      <c r="B24" s="455"/>
      <c r="C24" s="457"/>
      <c r="D24" s="447"/>
      <c r="E24" s="448"/>
      <c r="F24" s="448"/>
      <c r="G24" s="448"/>
      <c r="H24" s="449"/>
    </row>
    <row r="25" spans="1:8" ht="152.25"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450"/>
      <c r="E25" s="451"/>
      <c r="F25" s="451"/>
      <c r="G25" s="451"/>
      <c r="H25" s="452"/>
    </row>
    <row r="26" spans="1:8" ht="21.75" thickBot="1" x14ac:dyDescent="0.25">
      <c r="A26" s="40"/>
      <c r="B26" s="29"/>
      <c r="C26" s="30"/>
      <c r="D26" s="414"/>
      <c r="E26" s="415"/>
      <c r="F26" s="415"/>
      <c r="G26" s="415"/>
      <c r="H26" s="416"/>
    </row>
    <row r="27" spans="1:8" ht="12.75"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515">
        <f>F27*1.2</f>
        <v>15120</v>
      </c>
      <c r="E27" s="515">
        <f>F27*1.1</f>
        <v>13860.000000000002</v>
      </c>
      <c r="F27" s="515">
        <v>12600</v>
      </c>
      <c r="G27" s="515">
        <f>F27*0.75</f>
        <v>9450</v>
      </c>
      <c r="H27" s="515">
        <f>F27*0.5</f>
        <v>6300</v>
      </c>
    </row>
    <row r="28" spans="1:8" ht="105" customHeight="1" x14ac:dyDescent="0.2">
      <c r="A28" s="418"/>
      <c r="B28" s="435"/>
      <c r="C28" s="435"/>
      <c r="D28" s="516"/>
      <c r="E28" s="516"/>
      <c r="F28" s="516"/>
      <c r="G28" s="516"/>
      <c r="H28" s="516"/>
    </row>
    <row r="29" spans="1:8" ht="63"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516"/>
      <c r="E29" s="516"/>
      <c r="F29" s="516"/>
      <c r="G29" s="516"/>
      <c r="H29" s="516"/>
    </row>
    <row r="30" spans="1:8" ht="152.25"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516"/>
      <c r="E30" s="516"/>
      <c r="F30" s="516"/>
      <c r="G30" s="516"/>
      <c r="H30" s="516"/>
    </row>
    <row r="31" spans="1:8" ht="21.75" thickBot="1" x14ac:dyDescent="0.25">
      <c r="A31" s="40"/>
      <c r="B31" s="29"/>
      <c r="C31" s="30"/>
      <c r="D31" s="414"/>
      <c r="E31" s="415"/>
      <c r="F31" s="415"/>
      <c r="G31" s="415"/>
      <c r="H31" s="416"/>
    </row>
    <row r="32" spans="1:8" ht="42"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515">
        <f>F32*1.2</f>
        <v>16185.599999999999</v>
      </c>
      <c r="E32" s="515">
        <f>F32*1.1</f>
        <v>14836.800000000001</v>
      </c>
      <c r="F32" s="515">
        <v>13488</v>
      </c>
      <c r="G32" s="515">
        <f>F32*0.75</f>
        <v>10116</v>
      </c>
      <c r="H32" s="515">
        <f>F32*0.5</f>
        <v>6744</v>
      </c>
    </row>
    <row r="33" spans="1:8" ht="105.75" customHeight="1" x14ac:dyDescent="0.2">
      <c r="A33" s="418"/>
      <c r="B33" s="435"/>
      <c r="C33" s="435"/>
      <c r="D33" s="516"/>
      <c r="E33" s="516"/>
      <c r="F33" s="516"/>
      <c r="G33" s="516"/>
      <c r="H33" s="516"/>
    </row>
    <row r="34" spans="1:8" ht="63"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516"/>
      <c r="E34" s="516"/>
      <c r="F34" s="516"/>
      <c r="G34" s="516"/>
      <c r="H34" s="516"/>
    </row>
    <row r="35" spans="1:8" ht="151.5"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516"/>
      <c r="E35" s="516"/>
      <c r="F35" s="516"/>
      <c r="G35" s="516"/>
      <c r="H35" s="516"/>
    </row>
    <row r="36" spans="1:8" ht="84.7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516"/>
      <c r="E36" s="516"/>
      <c r="F36" s="516"/>
      <c r="G36" s="516"/>
      <c r="H36" s="516"/>
    </row>
    <row r="37" spans="1:8" ht="21.75" thickBot="1" x14ac:dyDescent="0.25">
      <c r="A37" s="52"/>
      <c r="B37" s="34"/>
      <c r="C37" s="30"/>
      <c r="D37" s="60"/>
      <c r="E37" s="60"/>
      <c r="F37" s="60"/>
      <c r="G37" s="60"/>
      <c r="H37" s="174"/>
    </row>
    <row r="38" spans="1:8" ht="105" x14ac:dyDescent="0.2">
      <c r="A38" s="417" t="s">
        <v>28</v>
      </c>
      <c r="B38" s="37" t="s">
        <v>29</v>
      </c>
      <c r="C38" s="38"/>
      <c r="D38" s="458">
        <v>2280</v>
      </c>
      <c r="E38" s="424"/>
      <c r="F38" s="424"/>
      <c r="G38" s="424"/>
      <c r="H38" s="425"/>
    </row>
    <row r="39" spans="1:8" ht="21" x14ac:dyDescent="0.2">
      <c r="A39" s="418"/>
      <c r="B39" s="39" t="s">
        <v>19</v>
      </c>
      <c r="C39" s="453" t="str">
        <f>"Электронный справочник "&amp;$C$2&amp;" (версия для ПК)"</f>
        <v>Электронный справочник "2ГИС.САРАТОВ" (версия для ПК)</v>
      </c>
      <c r="D39" s="459"/>
      <c r="E39" s="426"/>
      <c r="F39" s="426"/>
      <c r="G39" s="426"/>
      <c r="H39" s="427"/>
    </row>
    <row r="40" spans="1:8" ht="21" x14ac:dyDescent="0.2">
      <c r="A40" s="418"/>
      <c r="B40" s="39" t="s">
        <v>20</v>
      </c>
      <c r="C40" s="435"/>
      <c r="D40" s="459"/>
      <c r="E40" s="426"/>
      <c r="F40" s="426"/>
      <c r="G40" s="426"/>
      <c r="H40" s="427"/>
    </row>
    <row r="41" spans="1:8" ht="63.75"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460"/>
      <c r="E41" s="428"/>
      <c r="F41" s="428"/>
      <c r="G41" s="428"/>
      <c r="H41" s="429"/>
    </row>
    <row r="42" spans="1:8" ht="21.75" thickBot="1" x14ac:dyDescent="0.25">
      <c r="A42" s="40"/>
      <c r="B42" s="41"/>
      <c r="C42" s="42"/>
      <c r="D42" s="60"/>
      <c r="E42" s="60"/>
      <c r="F42" s="60"/>
      <c r="G42" s="60"/>
      <c r="H42" s="60"/>
    </row>
    <row r="43" spans="1:8" ht="42"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458">
        <v>504</v>
      </c>
      <c r="E43" s="424"/>
      <c r="F43" s="424"/>
      <c r="G43" s="424"/>
      <c r="H43" s="425"/>
    </row>
    <row r="44" spans="1:8" ht="12.75" customHeight="1" x14ac:dyDescent="0.2">
      <c r="A44" s="418"/>
      <c r="B44" s="455"/>
      <c r="C44" s="457"/>
      <c r="D44" s="459"/>
      <c r="E44" s="426"/>
      <c r="F44" s="426"/>
      <c r="G44" s="426"/>
      <c r="H44" s="427"/>
    </row>
    <row r="45" spans="1:8" ht="151.5"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459"/>
      <c r="E45" s="426"/>
      <c r="F45" s="426"/>
      <c r="G45" s="426"/>
      <c r="H45" s="427"/>
    </row>
    <row r="46" spans="1:8" ht="152.25"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460"/>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515">
        <f>F48*1.2</f>
        <v>5400</v>
      </c>
      <c r="E48" s="515">
        <f>F48*1.1</f>
        <v>4950</v>
      </c>
      <c r="F48" s="515">
        <v>4500</v>
      </c>
      <c r="G48" s="515">
        <f>F48*0.75</f>
        <v>3375</v>
      </c>
      <c r="H48" s="515">
        <f>F48*0.5</f>
        <v>2250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458">
        <v>330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60">
        <f>F55*1.2</f>
        <v>11793.6</v>
      </c>
      <c r="E55" s="361">
        <f>F55*1.1</f>
        <v>10810.800000000001</v>
      </c>
      <c r="F55" s="361">
        <v>9828</v>
      </c>
      <c r="G55" s="361">
        <f>F55*0.75</f>
        <v>7371</v>
      </c>
      <c r="H55" s="362">
        <f>F55*0.5</f>
        <v>4914</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436">
        <f>F61*1.2</f>
        <v>12614.4</v>
      </c>
      <c r="E61" s="361">
        <f>F61*1.1</f>
        <v>11563.2</v>
      </c>
      <c r="F61" s="361">
        <v>10512</v>
      </c>
      <c r="G61" s="361">
        <f>F61*0.75</f>
        <v>7884</v>
      </c>
      <c r="H61" s="362">
        <f>F61*0.5</f>
        <v>5256</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506">
        <v>360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660</v>
      </c>
      <c r="B71" s="387"/>
      <c r="C71" s="387"/>
      <c r="D71" s="398" t="str">
        <f>"от "&amp;MIN(D72:D91)&amp;" до "&amp;MAX(D72:D91)</f>
        <v>от 1830 до 36600</v>
      </c>
      <c r="E71" s="399"/>
      <c r="F71" s="399"/>
      <c r="G71" s="399"/>
      <c r="H71" s="400"/>
    </row>
    <row r="72" spans="1:8" s="16" customFormat="1" ht="37.5" customHeight="1" outlineLevel="1" x14ac:dyDescent="0.2">
      <c r="A72" s="408" t="s">
        <v>39</v>
      </c>
      <c r="B72" s="577"/>
      <c r="C72" s="43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580">
        <v>1830</v>
      </c>
      <c r="E72" s="412"/>
      <c r="F72" s="412"/>
      <c r="G72" s="412"/>
      <c r="H72" s="413"/>
    </row>
    <row r="73" spans="1:8" s="16" customFormat="1" ht="37.5" customHeight="1" outlineLevel="1" x14ac:dyDescent="0.2">
      <c r="A73" s="396" t="s">
        <v>40</v>
      </c>
      <c r="B73" s="565"/>
      <c r="C73" s="578"/>
      <c r="D73" s="340">
        <v>3660</v>
      </c>
      <c r="E73" s="338"/>
      <c r="F73" s="338"/>
      <c r="G73" s="338"/>
      <c r="H73" s="339"/>
    </row>
    <row r="74" spans="1:8" s="16" customFormat="1" ht="37.5" customHeight="1" outlineLevel="1" x14ac:dyDescent="0.2">
      <c r="A74" s="396" t="s">
        <v>41</v>
      </c>
      <c r="B74" s="565"/>
      <c r="C74" s="578"/>
      <c r="D74" s="340">
        <v>5490</v>
      </c>
      <c r="E74" s="338"/>
      <c r="F74" s="338"/>
      <c r="G74" s="338"/>
      <c r="H74" s="339"/>
    </row>
    <row r="75" spans="1:8" s="16" customFormat="1" ht="37.5" customHeight="1" outlineLevel="1" x14ac:dyDescent="0.2">
      <c r="A75" s="396" t="s">
        <v>42</v>
      </c>
      <c r="B75" s="565"/>
      <c r="C75" s="578"/>
      <c r="D75" s="340">
        <v>7320</v>
      </c>
      <c r="E75" s="338"/>
      <c r="F75" s="338"/>
      <c r="G75" s="338"/>
      <c r="H75" s="339"/>
    </row>
    <row r="76" spans="1:8" s="16" customFormat="1" ht="37.5" customHeight="1" outlineLevel="1" x14ac:dyDescent="0.2">
      <c r="A76" s="396" t="s">
        <v>43</v>
      </c>
      <c r="B76" s="565"/>
      <c r="C76" s="578"/>
      <c r="D76" s="340">
        <v>9150</v>
      </c>
      <c r="E76" s="338"/>
      <c r="F76" s="338"/>
      <c r="G76" s="338"/>
      <c r="H76" s="339"/>
    </row>
    <row r="77" spans="1:8" s="16" customFormat="1" ht="37.5" customHeight="1" outlineLevel="1" x14ac:dyDescent="0.2">
      <c r="A77" s="396" t="s">
        <v>44</v>
      </c>
      <c r="B77" s="565"/>
      <c r="C77" s="578"/>
      <c r="D77" s="340">
        <v>10980</v>
      </c>
      <c r="E77" s="338"/>
      <c r="F77" s="338"/>
      <c r="G77" s="338"/>
      <c r="H77" s="339"/>
    </row>
    <row r="78" spans="1:8" s="16" customFormat="1" ht="37.5" customHeight="1" outlineLevel="1" x14ac:dyDescent="0.2">
      <c r="A78" s="396" t="s">
        <v>45</v>
      </c>
      <c r="B78" s="565"/>
      <c r="C78" s="578"/>
      <c r="D78" s="340">
        <v>12810</v>
      </c>
      <c r="E78" s="338"/>
      <c r="F78" s="338"/>
      <c r="G78" s="338"/>
      <c r="H78" s="339"/>
    </row>
    <row r="79" spans="1:8" s="16" customFormat="1" ht="37.5" customHeight="1" outlineLevel="1" x14ac:dyDescent="0.2">
      <c r="A79" s="396" t="s">
        <v>46</v>
      </c>
      <c r="B79" s="565"/>
      <c r="C79" s="578"/>
      <c r="D79" s="340">
        <v>14640</v>
      </c>
      <c r="E79" s="338"/>
      <c r="F79" s="338"/>
      <c r="G79" s="338"/>
      <c r="H79" s="339"/>
    </row>
    <row r="80" spans="1:8" s="16" customFormat="1" ht="37.5" customHeight="1" outlineLevel="1" x14ac:dyDescent="0.2">
      <c r="A80" s="396" t="s">
        <v>47</v>
      </c>
      <c r="B80" s="565"/>
      <c r="C80" s="578"/>
      <c r="D80" s="340">
        <v>16470</v>
      </c>
      <c r="E80" s="338"/>
      <c r="F80" s="338"/>
      <c r="G80" s="338"/>
      <c r="H80" s="339"/>
    </row>
    <row r="81" spans="1:8" s="16" customFormat="1" ht="37.5" customHeight="1" outlineLevel="1" x14ac:dyDescent="0.2">
      <c r="A81" s="396" t="s">
        <v>48</v>
      </c>
      <c r="B81" s="565"/>
      <c r="C81" s="578"/>
      <c r="D81" s="340">
        <v>18300</v>
      </c>
      <c r="E81" s="338"/>
      <c r="F81" s="338"/>
      <c r="G81" s="338"/>
      <c r="H81" s="339"/>
    </row>
    <row r="82" spans="1:8" s="16" customFormat="1" ht="37.5" customHeight="1" outlineLevel="1" x14ac:dyDescent="0.2">
      <c r="A82" s="396" t="s">
        <v>49</v>
      </c>
      <c r="B82" s="565"/>
      <c r="C82" s="578"/>
      <c r="D82" s="340">
        <v>20130</v>
      </c>
      <c r="E82" s="338"/>
      <c r="F82" s="338"/>
      <c r="G82" s="338"/>
      <c r="H82" s="339"/>
    </row>
    <row r="83" spans="1:8" s="16" customFormat="1" ht="37.5" customHeight="1" outlineLevel="1" x14ac:dyDescent="0.2">
      <c r="A83" s="396" t="s">
        <v>50</v>
      </c>
      <c r="B83" s="565"/>
      <c r="C83" s="578"/>
      <c r="D83" s="340">
        <v>21960</v>
      </c>
      <c r="E83" s="338"/>
      <c r="F83" s="338"/>
      <c r="G83" s="338"/>
      <c r="H83" s="339"/>
    </row>
    <row r="84" spans="1:8" s="16" customFormat="1" ht="37.5" customHeight="1" outlineLevel="1" x14ac:dyDescent="0.2">
      <c r="A84" s="396" t="s">
        <v>51</v>
      </c>
      <c r="B84" s="565"/>
      <c r="C84" s="578"/>
      <c r="D84" s="340">
        <v>23790</v>
      </c>
      <c r="E84" s="338"/>
      <c r="F84" s="338"/>
      <c r="G84" s="338"/>
      <c r="H84" s="339"/>
    </row>
    <row r="85" spans="1:8" s="16" customFormat="1" ht="37.5" customHeight="1" outlineLevel="1" x14ac:dyDescent="0.2">
      <c r="A85" s="396" t="s">
        <v>52</v>
      </c>
      <c r="B85" s="565"/>
      <c r="C85" s="578"/>
      <c r="D85" s="340">
        <v>25620</v>
      </c>
      <c r="E85" s="338"/>
      <c r="F85" s="338"/>
      <c r="G85" s="338"/>
      <c r="H85" s="339"/>
    </row>
    <row r="86" spans="1:8" s="16" customFormat="1" ht="37.5" customHeight="1" outlineLevel="1" x14ac:dyDescent="0.2">
      <c r="A86" s="396" t="s">
        <v>53</v>
      </c>
      <c r="B86" s="565"/>
      <c r="C86" s="578"/>
      <c r="D86" s="340">
        <v>27450</v>
      </c>
      <c r="E86" s="338"/>
      <c r="F86" s="338"/>
      <c r="G86" s="338"/>
      <c r="H86" s="339"/>
    </row>
    <row r="87" spans="1:8" s="16" customFormat="1" ht="37.5" customHeight="1" outlineLevel="1" x14ac:dyDescent="0.2">
      <c r="A87" s="396" t="s">
        <v>54</v>
      </c>
      <c r="B87" s="565"/>
      <c r="C87" s="578"/>
      <c r="D87" s="340">
        <v>29280</v>
      </c>
      <c r="E87" s="338"/>
      <c r="F87" s="338"/>
      <c r="G87" s="338"/>
      <c r="H87" s="339"/>
    </row>
    <row r="88" spans="1:8" s="16" customFormat="1" ht="37.5" customHeight="1" outlineLevel="1" x14ac:dyDescent="0.2">
      <c r="A88" s="396" t="s">
        <v>55</v>
      </c>
      <c r="B88" s="565"/>
      <c r="C88" s="578"/>
      <c r="D88" s="340">
        <v>31110</v>
      </c>
      <c r="E88" s="338"/>
      <c r="F88" s="338"/>
      <c r="G88" s="338"/>
      <c r="H88" s="339"/>
    </row>
    <row r="89" spans="1:8" s="16" customFormat="1" ht="37.5" customHeight="1" outlineLevel="1" x14ac:dyDescent="0.2">
      <c r="A89" s="396" t="s">
        <v>56</v>
      </c>
      <c r="B89" s="565"/>
      <c r="C89" s="578"/>
      <c r="D89" s="340">
        <v>32940</v>
      </c>
      <c r="E89" s="338"/>
      <c r="F89" s="338"/>
      <c r="G89" s="338"/>
      <c r="H89" s="339"/>
    </row>
    <row r="90" spans="1:8" s="16" customFormat="1" ht="37.5" customHeight="1" outlineLevel="1" x14ac:dyDescent="0.2">
      <c r="A90" s="396" t="s">
        <v>57</v>
      </c>
      <c r="B90" s="565"/>
      <c r="C90" s="578"/>
      <c r="D90" s="340">
        <v>34770</v>
      </c>
      <c r="E90" s="338"/>
      <c r="F90" s="338"/>
      <c r="G90" s="338"/>
      <c r="H90" s="339"/>
    </row>
    <row r="91" spans="1:8" s="16" customFormat="1" ht="37.5" customHeight="1" outlineLevel="1" x14ac:dyDescent="0.2">
      <c r="A91" s="396" t="s">
        <v>58</v>
      </c>
      <c r="B91" s="565"/>
      <c r="C91" s="578"/>
      <c r="D91" s="340">
        <v>36600</v>
      </c>
      <c r="E91" s="338"/>
      <c r="F91" s="338"/>
      <c r="G91" s="338"/>
      <c r="H91" s="339"/>
    </row>
    <row r="92" spans="1:8" s="16" customFormat="1" ht="37.5" customHeight="1" outlineLevel="1" x14ac:dyDescent="0.2">
      <c r="A92" s="396" t="s">
        <v>178</v>
      </c>
      <c r="B92" s="397"/>
      <c r="C92" s="578"/>
      <c r="D92" s="340">
        <v>38430</v>
      </c>
      <c r="E92" s="338"/>
      <c r="F92" s="338"/>
      <c r="G92" s="338"/>
      <c r="H92" s="339"/>
    </row>
    <row r="93" spans="1:8" s="16" customFormat="1" ht="37.5" customHeight="1" outlineLevel="1" x14ac:dyDescent="0.2">
      <c r="A93" s="396" t="s">
        <v>179</v>
      </c>
      <c r="B93" s="397"/>
      <c r="C93" s="578"/>
      <c r="D93" s="340">
        <v>40260</v>
      </c>
      <c r="E93" s="338"/>
      <c r="F93" s="338"/>
      <c r="G93" s="338"/>
      <c r="H93" s="339"/>
    </row>
    <row r="94" spans="1:8" s="16" customFormat="1" ht="37.5" customHeight="1" outlineLevel="1" x14ac:dyDescent="0.2">
      <c r="A94" s="396" t="s">
        <v>180</v>
      </c>
      <c r="B94" s="397"/>
      <c r="C94" s="578"/>
      <c r="D94" s="340">
        <v>42090</v>
      </c>
      <c r="E94" s="338"/>
      <c r="F94" s="338"/>
      <c r="G94" s="338"/>
      <c r="H94" s="339"/>
    </row>
    <row r="95" spans="1:8" s="16" customFormat="1" ht="37.5" customHeight="1" outlineLevel="1" x14ac:dyDescent="0.2">
      <c r="A95" s="396" t="s">
        <v>181</v>
      </c>
      <c r="B95" s="397"/>
      <c r="C95" s="578"/>
      <c r="D95" s="340">
        <v>43920</v>
      </c>
      <c r="E95" s="338"/>
      <c r="F95" s="338"/>
      <c r="G95" s="338"/>
      <c r="H95" s="339"/>
    </row>
    <row r="96" spans="1:8" s="16" customFormat="1" ht="37.5" customHeight="1" outlineLevel="1" x14ac:dyDescent="0.2">
      <c r="A96" s="396" t="s">
        <v>182</v>
      </c>
      <c r="B96" s="397"/>
      <c r="C96" s="578"/>
      <c r="D96" s="340">
        <v>45750</v>
      </c>
      <c r="E96" s="338"/>
      <c r="F96" s="338"/>
      <c r="G96" s="338"/>
      <c r="H96" s="339"/>
    </row>
    <row r="97" spans="1:8" s="16" customFormat="1" ht="37.5" customHeight="1" outlineLevel="1" x14ac:dyDescent="0.2">
      <c r="A97" s="396" t="s">
        <v>183</v>
      </c>
      <c r="B97" s="397"/>
      <c r="C97" s="578"/>
      <c r="D97" s="340">
        <v>47580</v>
      </c>
      <c r="E97" s="338"/>
      <c r="F97" s="338"/>
      <c r="G97" s="338"/>
      <c r="H97" s="339"/>
    </row>
    <row r="98" spans="1:8" s="16" customFormat="1" ht="37.5" customHeight="1" outlineLevel="1" x14ac:dyDescent="0.2">
      <c r="A98" s="396" t="s">
        <v>184</v>
      </c>
      <c r="B98" s="397"/>
      <c r="C98" s="578"/>
      <c r="D98" s="340">
        <v>49410</v>
      </c>
      <c r="E98" s="338"/>
      <c r="F98" s="338"/>
      <c r="G98" s="338"/>
      <c r="H98" s="339"/>
    </row>
    <row r="99" spans="1:8" s="16" customFormat="1" ht="37.5" customHeight="1" outlineLevel="1" x14ac:dyDescent="0.2">
      <c r="A99" s="396" t="s">
        <v>185</v>
      </c>
      <c r="B99" s="397"/>
      <c r="C99" s="578"/>
      <c r="D99" s="340">
        <v>51240</v>
      </c>
      <c r="E99" s="338"/>
      <c r="F99" s="338"/>
      <c r="G99" s="338"/>
      <c r="H99" s="339"/>
    </row>
    <row r="100" spans="1:8" s="16" customFormat="1" ht="37.5" customHeight="1" outlineLevel="1" x14ac:dyDescent="0.2">
      <c r="A100" s="396" t="s">
        <v>186</v>
      </c>
      <c r="B100" s="397"/>
      <c r="C100" s="578"/>
      <c r="D100" s="340">
        <v>53070</v>
      </c>
      <c r="E100" s="338"/>
      <c r="F100" s="338"/>
      <c r="G100" s="338"/>
      <c r="H100" s="339"/>
    </row>
    <row r="101" spans="1:8" s="16" customFormat="1" ht="37.5" customHeight="1" outlineLevel="1" x14ac:dyDescent="0.2">
      <c r="A101" s="396" t="s">
        <v>187</v>
      </c>
      <c r="B101" s="397"/>
      <c r="C101" s="578"/>
      <c r="D101" s="340">
        <v>54900</v>
      </c>
      <c r="E101" s="338"/>
      <c r="F101" s="338"/>
      <c r="G101" s="338"/>
      <c r="H101" s="339"/>
    </row>
    <row r="102" spans="1:8" s="16" customFormat="1" ht="37.5" customHeight="1" outlineLevel="1" x14ac:dyDescent="0.2">
      <c r="A102" s="396" t="s">
        <v>188</v>
      </c>
      <c r="B102" s="397"/>
      <c r="C102" s="578"/>
      <c r="D102" s="340">
        <v>56730</v>
      </c>
      <c r="E102" s="338"/>
      <c r="F102" s="338"/>
      <c r="G102" s="338"/>
      <c r="H102" s="339"/>
    </row>
    <row r="103" spans="1:8" s="16" customFormat="1" ht="37.5" customHeight="1" outlineLevel="1" x14ac:dyDescent="0.2">
      <c r="A103" s="396" t="s">
        <v>189</v>
      </c>
      <c r="B103" s="397"/>
      <c r="C103" s="578"/>
      <c r="D103" s="340">
        <v>58560</v>
      </c>
      <c r="E103" s="338"/>
      <c r="F103" s="338"/>
      <c r="G103" s="338"/>
      <c r="H103" s="339"/>
    </row>
    <row r="104" spans="1:8" s="16" customFormat="1" ht="37.5" customHeight="1" outlineLevel="1" x14ac:dyDescent="0.2">
      <c r="A104" s="396" t="s">
        <v>190</v>
      </c>
      <c r="B104" s="397"/>
      <c r="C104" s="578"/>
      <c r="D104" s="340">
        <v>60390</v>
      </c>
      <c r="E104" s="338"/>
      <c r="F104" s="338"/>
      <c r="G104" s="338"/>
      <c r="H104" s="339"/>
    </row>
    <row r="105" spans="1:8" s="16" customFormat="1" ht="37.5" customHeight="1" outlineLevel="1" x14ac:dyDescent="0.2">
      <c r="A105" s="396" t="s">
        <v>191</v>
      </c>
      <c r="B105" s="397"/>
      <c r="C105" s="578"/>
      <c r="D105" s="340">
        <v>62220</v>
      </c>
      <c r="E105" s="338"/>
      <c r="F105" s="338"/>
      <c r="G105" s="338"/>
      <c r="H105" s="339"/>
    </row>
    <row r="106" spans="1:8" s="16" customFormat="1" ht="37.5" customHeight="1" outlineLevel="1" x14ac:dyDescent="0.2">
      <c r="A106" s="396" t="s">
        <v>192</v>
      </c>
      <c r="B106" s="397"/>
      <c r="C106" s="578"/>
      <c r="D106" s="340">
        <v>64050</v>
      </c>
      <c r="E106" s="338"/>
      <c r="F106" s="338"/>
      <c r="G106" s="338"/>
      <c r="H106" s="339"/>
    </row>
    <row r="107" spans="1:8" s="16" customFormat="1" ht="37.5" customHeight="1" outlineLevel="1" x14ac:dyDescent="0.2">
      <c r="A107" s="396" t="s">
        <v>229</v>
      </c>
      <c r="B107" s="397"/>
      <c r="C107" s="578"/>
      <c r="D107" s="340">
        <v>65880</v>
      </c>
      <c r="E107" s="338"/>
      <c r="F107" s="338"/>
      <c r="G107" s="338"/>
      <c r="H107" s="339"/>
    </row>
    <row r="108" spans="1:8" s="16" customFormat="1" ht="37.5" customHeight="1" outlineLevel="1" x14ac:dyDescent="0.2">
      <c r="A108" s="396" t="s">
        <v>230</v>
      </c>
      <c r="B108" s="397"/>
      <c r="C108" s="578"/>
      <c r="D108" s="340">
        <v>67710</v>
      </c>
      <c r="E108" s="338"/>
      <c r="F108" s="338"/>
      <c r="G108" s="338"/>
      <c r="H108" s="339"/>
    </row>
    <row r="109" spans="1:8" s="16" customFormat="1" ht="37.5" customHeight="1" outlineLevel="1" x14ac:dyDescent="0.2">
      <c r="A109" s="396" t="s">
        <v>231</v>
      </c>
      <c r="B109" s="397"/>
      <c r="C109" s="578"/>
      <c r="D109" s="340">
        <v>69540</v>
      </c>
      <c r="E109" s="338"/>
      <c r="F109" s="338"/>
      <c r="G109" s="338"/>
      <c r="H109" s="339"/>
    </row>
    <row r="110" spans="1:8" s="16" customFormat="1" ht="37.5" customHeight="1" outlineLevel="1" x14ac:dyDescent="0.2">
      <c r="A110" s="396" t="s">
        <v>232</v>
      </c>
      <c r="B110" s="397"/>
      <c r="C110" s="578"/>
      <c r="D110" s="340">
        <v>71370</v>
      </c>
      <c r="E110" s="338"/>
      <c r="F110" s="338"/>
      <c r="G110" s="338"/>
      <c r="H110" s="339"/>
    </row>
    <row r="111" spans="1:8" s="16" customFormat="1" ht="37.5" customHeight="1" outlineLevel="1" thickBot="1" x14ac:dyDescent="0.25">
      <c r="A111" s="396" t="s">
        <v>233</v>
      </c>
      <c r="B111" s="397"/>
      <c r="C111" s="578"/>
      <c r="D111" s="340">
        <v>73200</v>
      </c>
      <c r="E111" s="338"/>
      <c r="F111" s="338"/>
      <c r="G111" s="338"/>
      <c r="H111" s="339"/>
    </row>
    <row r="112" spans="1:8" s="16" customFormat="1" ht="50.1" customHeight="1" thickBot="1" x14ac:dyDescent="0.25">
      <c r="A112" s="386" t="s">
        <v>59</v>
      </c>
      <c r="B112" s="387"/>
      <c r="C112" s="387"/>
      <c r="D112" s="398" t="str">
        <f>"от "&amp;MIN(D113:D122)&amp;" до "&amp;MAX(D113:D122)</f>
        <v>от 75 до 6150</v>
      </c>
      <c r="E112" s="399"/>
      <c r="F112" s="399"/>
      <c r="G112" s="399"/>
      <c r="H112" s="400"/>
    </row>
    <row r="113" spans="1:8" s="16" customFormat="1" ht="159.75" customHeight="1" x14ac:dyDescent="0.2">
      <c r="A113" s="62" t="s">
        <v>60</v>
      </c>
      <c r="B113" s="63" t="s">
        <v>13</v>
      </c>
      <c r="C113" s="107"/>
      <c r="D113" s="411">
        <v>1320</v>
      </c>
      <c r="E113" s="412"/>
      <c r="F113" s="412"/>
      <c r="G113" s="412"/>
      <c r="H113" s="413"/>
    </row>
    <row r="114" spans="1:8" s="16" customFormat="1" ht="37.5" customHeight="1" x14ac:dyDescent="0.2">
      <c r="A114" s="335" t="s">
        <v>61</v>
      </c>
      <c r="B114" s="503"/>
      <c r="C114" s="4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37">
        <v>75</v>
      </c>
      <c r="E114" s="338"/>
      <c r="F114" s="338"/>
      <c r="G114" s="338"/>
      <c r="H114" s="339"/>
    </row>
    <row r="115" spans="1:8" s="16" customFormat="1" ht="37.5" customHeight="1" x14ac:dyDescent="0.2">
      <c r="A115" s="335" t="s">
        <v>62</v>
      </c>
      <c r="B115" s="503"/>
      <c r="C115" s="404"/>
      <c r="D115" s="337">
        <v>4650</v>
      </c>
      <c r="E115" s="338"/>
      <c r="F115" s="338"/>
      <c r="G115" s="338"/>
      <c r="H115" s="339"/>
    </row>
    <row r="116" spans="1:8" s="16" customFormat="1" ht="37.5" customHeight="1" x14ac:dyDescent="0.2">
      <c r="A116" s="335" t="s">
        <v>63</v>
      </c>
      <c r="B116" s="503"/>
      <c r="C116" s="404"/>
      <c r="D116" s="337">
        <v>960</v>
      </c>
      <c r="E116" s="338"/>
      <c r="F116" s="338"/>
      <c r="G116" s="338"/>
      <c r="H116" s="339"/>
    </row>
    <row r="117" spans="1:8" s="16" customFormat="1" ht="37.5" customHeight="1" x14ac:dyDescent="0.2">
      <c r="A117" s="335" t="s">
        <v>64</v>
      </c>
      <c r="B117" s="336"/>
      <c r="C117" s="404"/>
      <c r="D117" s="337">
        <v>3990</v>
      </c>
      <c r="E117" s="338"/>
      <c r="F117" s="338"/>
      <c r="G117" s="338"/>
      <c r="H117" s="339"/>
    </row>
    <row r="118" spans="1:8" s="16" customFormat="1" ht="37.5" customHeight="1" x14ac:dyDescent="0.2">
      <c r="A118" s="335" t="s">
        <v>65</v>
      </c>
      <c r="B118" s="503"/>
      <c r="C118" s="404"/>
      <c r="D118" s="337">
        <v>300</v>
      </c>
      <c r="E118" s="338"/>
      <c r="F118" s="338"/>
      <c r="G118" s="338"/>
      <c r="H118" s="339"/>
    </row>
    <row r="119" spans="1:8" s="16" customFormat="1" ht="37.5" customHeight="1" x14ac:dyDescent="0.2">
      <c r="A119" s="335" t="s">
        <v>66</v>
      </c>
      <c r="B119" s="503"/>
      <c r="C119" s="404"/>
      <c r="D119" s="337">
        <v>300</v>
      </c>
      <c r="E119" s="338"/>
      <c r="F119" s="338"/>
      <c r="G119" s="338"/>
      <c r="H119" s="339"/>
    </row>
    <row r="120" spans="1:8" s="16" customFormat="1" ht="37.5" customHeight="1" x14ac:dyDescent="0.2">
      <c r="A120" s="335" t="s">
        <v>67</v>
      </c>
      <c r="B120" s="503"/>
      <c r="C120" s="404"/>
      <c r="D120" s="337">
        <v>600</v>
      </c>
      <c r="E120" s="338"/>
      <c r="F120" s="338"/>
      <c r="G120" s="338"/>
      <c r="H120" s="339"/>
    </row>
    <row r="121" spans="1:8" s="16" customFormat="1" ht="37.5" customHeight="1" x14ac:dyDescent="0.2">
      <c r="A121" s="335" t="s">
        <v>68</v>
      </c>
      <c r="B121" s="503"/>
      <c r="C121" s="404"/>
      <c r="D121" s="337">
        <v>870</v>
      </c>
      <c r="E121" s="338"/>
      <c r="F121" s="338"/>
      <c r="G121" s="338"/>
      <c r="H121" s="339"/>
    </row>
    <row r="122" spans="1:8" s="16" customFormat="1" ht="37.5" customHeight="1" thickBot="1" x14ac:dyDescent="0.25">
      <c r="A122" s="348" t="s">
        <v>69</v>
      </c>
      <c r="B122" s="504"/>
      <c r="C122" s="405"/>
      <c r="D122" s="337">
        <v>6150</v>
      </c>
      <c r="E122" s="338"/>
      <c r="F122" s="338"/>
      <c r="G122" s="338"/>
      <c r="H122" s="339"/>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354">
        <f>30*1.2</f>
        <v>36</v>
      </c>
      <c r="E123" s="354"/>
      <c r="F123" s="354"/>
      <c r="G123" s="354"/>
      <c r="H123" s="355"/>
    </row>
    <row r="124" spans="1:8" s="23" customFormat="1" ht="49.5" customHeight="1" thickBot="1" x14ac:dyDescent="0.25">
      <c r="A124" s="341" t="s">
        <v>72</v>
      </c>
      <c r="B124" s="342"/>
      <c r="C124" s="21"/>
      <c r="D124" s="343" t="e">
        <f>"от "&amp;MIN(D126,D146:H147,#REF!,D148:H162)&amp;" до "&amp;MAX(D126,D146:H147,#REF!,D148:H162)</f>
        <v>#REF!</v>
      </c>
      <c r="E124" s="343"/>
      <c r="F124" s="343"/>
      <c r="G124" s="343"/>
      <c r="H124" s="344"/>
    </row>
    <row r="125" spans="1:8" s="16" customFormat="1" ht="24.95" customHeight="1" thickBot="1" x14ac:dyDescent="0.25">
      <c r="A125" s="497"/>
      <c r="B125" s="498"/>
      <c r="C125" s="60"/>
      <c r="D125" s="499"/>
      <c r="E125" s="499"/>
      <c r="F125" s="499"/>
      <c r="G125" s="499"/>
      <c r="H125" s="500"/>
    </row>
    <row r="126" spans="1:8" s="16" customFormat="1" ht="54.7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379">
        <v>7200</v>
      </c>
      <c r="E126" s="379"/>
      <c r="F126" s="379"/>
      <c r="G126" s="379"/>
      <c r="H126" s="380"/>
    </row>
    <row r="127" spans="1:8" s="16" customFormat="1" ht="54.75" customHeight="1" thickBot="1" x14ac:dyDescent="0.25">
      <c r="A127" s="381" t="s">
        <v>74</v>
      </c>
      <c r="B127" s="382"/>
      <c r="C127" s="377"/>
      <c r="D127" s="383" t="s">
        <v>75</v>
      </c>
      <c r="E127" s="384"/>
      <c r="F127" s="384"/>
      <c r="G127" s="384"/>
      <c r="H127" s="385"/>
    </row>
    <row r="128" spans="1:8" s="16" customFormat="1" ht="54.75" customHeight="1" x14ac:dyDescent="0.2">
      <c r="A128" s="363" t="s">
        <v>76</v>
      </c>
      <c r="B128" s="364"/>
      <c r="C128" s="377"/>
      <c r="D128" s="368">
        <f>D126/4</f>
        <v>1800</v>
      </c>
      <c r="E128" s="368"/>
      <c r="F128" s="368"/>
      <c r="G128" s="368"/>
      <c r="H128" s="369"/>
    </row>
    <row r="129" spans="1:8" s="16" customFormat="1" ht="54.75" customHeight="1" x14ac:dyDescent="0.2">
      <c r="A129" s="363" t="s">
        <v>77</v>
      </c>
      <c r="B129" s="364"/>
      <c r="C129" s="377"/>
      <c r="D129" s="368">
        <f>D126/5</f>
        <v>1440</v>
      </c>
      <c r="E129" s="368"/>
      <c r="F129" s="368"/>
      <c r="G129" s="368"/>
      <c r="H129" s="369"/>
    </row>
    <row r="130" spans="1:8" s="16" customFormat="1" ht="54.75" customHeight="1" x14ac:dyDescent="0.2">
      <c r="A130" s="363" t="s">
        <v>78</v>
      </c>
      <c r="B130" s="364"/>
      <c r="C130" s="377"/>
      <c r="D130" s="368">
        <f>D126/6</f>
        <v>1200</v>
      </c>
      <c r="E130" s="368"/>
      <c r="F130" s="368"/>
      <c r="G130" s="368"/>
      <c r="H130" s="369"/>
    </row>
    <row r="131" spans="1:8" s="16" customFormat="1" ht="54.75" customHeight="1" x14ac:dyDescent="0.2">
      <c r="A131" s="363" t="s">
        <v>79</v>
      </c>
      <c r="B131" s="364"/>
      <c r="C131" s="377"/>
      <c r="D131" s="368">
        <f>D126/7</f>
        <v>1028.5714285714287</v>
      </c>
      <c r="E131" s="368"/>
      <c r="F131" s="368"/>
      <c r="G131" s="368"/>
      <c r="H131" s="369"/>
    </row>
    <row r="132" spans="1:8" s="16" customFormat="1" ht="54.75" customHeight="1" x14ac:dyDescent="0.2">
      <c r="A132" s="363" t="s">
        <v>80</v>
      </c>
      <c r="B132" s="364"/>
      <c r="C132" s="377"/>
      <c r="D132" s="368">
        <f>D126/8</f>
        <v>900</v>
      </c>
      <c r="E132" s="368"/>
      <c r="F132" s="368"/>
      <c r="G132" s="368"/>
      <c r="H132" s="369"/>
    </row>
    <row r="133" spans="1:8" s="16" customFormat="1" ht="54.75" customHeight="1" x14ac:dyDescent="0.2">
      <c r="A133" s="363" t="s">
        <v>81</v>
      </c>
      <c r="B133" s="364"/>
      <c r="C133" s="377"/>
      <c r="D133" s="368">
        <f>D126/9</f>
        <v>800</v>
      </c>
      <c r="E133" s="368"/>
      <c r="F133" s="368"/>
      <c r="G133" s="368"/>
      <c r="H133" s="369"/>
    </row>
    <row r="134" spans="1:8" s="16" customFormat="1" ht="54.75" customHeight="1" x14ac:dyDescent="0.2">
      <c r="A134" s="363" t="s">
        <v>82</v>
      </c>
      <c r="B134" s="364"/>
      <c r="C134" s="377"/>
      <c r="D134" s="368">
        <f>D126/10</f>
        <v>720</v>
      </c>
      <c r="E134" s="368"/>
      <c r="F134" s="368"/>
      <c r="G134" s="368"/>
      <c r="H134" s="369"/>
    </row>
    <row r="135" spans="1:8" s="16" customFormat="1" ht="54.75" customHeight="1" thickBot="1" x14ac:dyDescent="0.25">
      <c r="A135" s="374" t="s">
        <v>83</v>
      </c>
      <c r="B135" s="375"/>
      <c r="C135" s="377"/>
      <c r="D135" s="379">
        <v>9720</v>
      </c>
      <c r="E135" s="379"/>
      <c r="F135" s="379"/>
      <c r="G135" s="379"/>
      <c r="H135" s="380"/>
    </row>
    <row r="136" spans="1:8" s="16" customFormat="1" ht="54.75" customHeight="1" thickBot="1" x14ac:dyDescent="0.25">
      <c r="A136" s="381" t="s">
        <v>74</v>
      </c>
      <c r="B136" s="382"/>
      <c r="C136" s="377"/>
      <c r="D136" s="383" t="s">
        <v>75</v>
      </c>
      <c r="E136" s="384"/>
      <c r="F136" s="384"/>
      <c r="G136" s="384"/>
      <c r="H136" s="385"/>
    </row>
    <row r="137" spans="1:8" s="16" customFormat="1" ht="54.75" customHeight="1" x14ac:dyDescent="0.2">
      <c r="A137" s="363" t="s">
        <v>76</v>
      </c>
      <c r="B137" s="364"/>
      <c r="C137" s="377"/>
      <c r="D137" s="368">
        <v>2430</v>
      </c>
      <c r="E137" s="368"/>
      <c r="F137" s="368"/>
      <c r="G137" s="368"/>
      <c r="H137" s="369"/>
    </row>
    <row r="138" spans="1:8" s="16" customFormat="1" ht="54.75" customHeight="1" x14ac:dyDescent="0.2">
      <c r="A138" s="363" t="s">
        <v>77</v>
      </c>
      <c r="B138" s="364"/>
      <c r="C138" s="377"/>
      <c r="D138" s="368">
        <v>1944</v>
      </c>
      <c r="E138" s="368"/>
      <c r="F138" s="368"/>
      <c r="G138" s="368"/>
      <c r="H138" s="369"/>
    </row>
    <row r="139" spans="1:8" s="16" customFormat="1" ht="54.75" customHeight="1" x14ac:dyDescent="0.2">
      <c r="A139" s="363" t="s">
        <v>78</v>
      </c>
      <c r="B139" s="364"/>
      <c r="C139" s="377"/>
      <c r="D139" s="368">
        <v>1620</v>
      </c>
      <c r="E139" s="368"/>
      <c r="F139" s="368"/>
      <c r="G139" s="368"/>
      <c r="H139" s="369"/>
    </row>
    <row r="140" spans="1:8" s="16" customFormat="1" ht="54.75" customHeight="1" x14ac:dyDescent="0.2">
      <c r="A140" s="363" t="s">
        <v>79</v>
      </c>
      <c r="B140" s="364"/>
      <c r="C140" s="377"/>
      <c r="D140" s="368">
        <v>1388.5714285714284</v>
      </c>
      <c r="E140" s="368"/>
      <c r="F140" s="368"/>
      <c r="G140" s="368"/>
      <c r="H140" s="369"/>
    </row>
    <row r="141" spans="1:8" s="16" customFormat="1" ht="54.75" customHeight="1" x14ac:dyDescent="0.2">
      <c r="A141" s="363" t="s">
        <v>80</v>
      </c>
      <c r="B141" s="364"/>
      <c r="C141" s="377"/>
      <c r="D141" s="368">
        <v>1215</v>
      </c>
      <c r="E141" s="368"/>
      <c r="F141" s="368"/>
      <c r="G141" s="368"/>
      <c r="H141" s="369"/>
    </row>
    <row r="142" spans="1:8" s="16" customFormat="1" ht="54.75" customHeight="1" x14ac:dyDescent="0.2">
      <c r="A142" s="363" t="s">
        <v>81</v>
      </c>
      <c r="B142" s="364"/>
      <c r="C142" s="377"/>
      <c r="D142" s="368">
        <v>1080</v>
      </c>
      <c r="E142" s="368"/>
      <c r="F142" s="368"/>
      <c r="G142" s="368"/>
      <c r="H142" s="369"/>
    </row>
    <row r="143" spans="1:8" s="16" customFormat="1" ht="54.75" customHeight="1" thickBot="1" x14ac:dyDescent="0.25">
      <c r="A143" s="363" t="s">
        <v>82</v>
      </c>
      <c r="B143" s="364"/>
      <c r="C143" s="378"/>
      <c r="D143" s="368">
        <v>972</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353">
        <v>14550</v>
      </c>
      <c r="E144" s="354"/>
      <c r="F144" s="354"/>
      <c r="G144" s="354"/>
      <c r="H144" s="355"/>
    </row>
    <row r="145" spans="1:8" s="16" customFormat="1" ht="24.95" customHeight="1" thickBot="1" x14ac:dyDescent="0.25">
      <c r="A145" s="497"/>
      <c r="B145" s="498"/>
      <c r="C145" s="56"/>
      <c r="D145" s="499"/>
      <c r="E145" s="499"/>
      <c r="F145" s="499"/>
      <c r="G145" s="499"/>
      <c r="H145" s="500"/>
    </row>
    <row r="146" spans="1:8" s="16" customFormat="1" ht="50.1" customHeight="1" x14ac:dyDescent="0.2">
      <c r="A146" s="335" t="s">
        <v>85</v>
      </c>
      <c r="B146" s="336"/>
      <c r="C146" s="105" t="str">
        <f>"Интернет-площадка 2gis.ru на основе Cправочника организаций "&amp;$C$2&amp;""</f>
        <v>Интернет-площадка 2gis.ru на основе Cправочника организаций "2ГИС.САРАТОВ"</v>
      </c>
      <c r="D146" s="340">
        <v>7800</v>
      </c>
      <c r="E146" s="338"/>
      <c r="F146" s="338"/>
      <c r="G146" s="338"/>
      <c r="H146" s="339"/>
    </row>
    <row r="147" spans="1:8" s="16" customFormat="1" ht="50.1" customHeight="1" x14ac:dyDescent="0.2">
      <c r="A147" s="335" t="s">
        <v>86</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340">
        <v>7800</v>
      </c>
      <c r="E147" s="338"/>
      <c r="F147" s="338"/>
      <c r="G147" s="338"/>
      <c r="H147" s="339"/>
    </row>
    <row r="148" spans="1:8" s="16" customFormat="1" ht="50.1" customHeight="1" x14ac:dyDescent="0.2">
      <c r="A148" s="335" t="s">
        <v>87</v>
      </c>
      <c r="B148" s="336"/>
      <c r="C14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340">
        <v>13500</v>
      </c>
      <c r="E148" s="338"/>
      <c r="F148" s="338"/>
      <c r="G148" s="338"/>
      <c r="H148" s="339"/>
    </row>
    <row r="149" spans="1:8" s="16" customFormat="1" ht="50.1" customHeight="1" x14ac:dyDescent="0.2">
      <c r="A149" s="335" t="s">
        <v>88</v>
      </c>
      <c r="B149" s="336"/>
      <c r="C149" s="68" t="str">
        <f>"Интернет-площадка 2gis.ru на основе Cправочника организаций "&amp;$C$2&amp;""</f>
        <v>Интернет-площадка 2gis.ru на основе Cправочника организаций "2ГИС.САРАТОВ"</v>
      </c>
      <c r="D149" s="340">
        <v>7800</v>
      </c>
      <c r="E149" s="338"/>
      <c r="F149" s="338"/>
      <c r="G149" s="338"/>
      <c r="H149" s="339"/>
    </row>
    <row r="150" spans="1:8" s="16" customFormat="1" ht="50.1" customHeight="1" x14ac:dyDescent="0.2">
      <c r="A150" s="335" t="s">
        <v>89</v>
      </c>
      <c r="B150" s="336"/>
      <c r="C150" s="68" t="str">
        <f>"Интернет-площадка 2gis.ru на основе Cправочника организаций "&amp;$C$2&amp;""</f>
        <v>Интернет-площадка 2gis.ru на основе Cправочника организаций "2ГИС.САРАТОВ"</v>
      </c>
      <c r="D150" s="340">
        <v>9360</v>
      </c>
      <c r="E150" s="338"/>
      <c r="F150" s="338"/>
      <c r="G150" s="338"/>
      <c r="H150" s="339"/>
    </row>
    <row r="151" spans="1:8" s="16" customFormat="1" ht="50.1" customHeight="1" x14ac:dyDescent="0.2">
      <c r="A151" s="335" t="s">
        <v>90</v>
      </c>
      <c r="B151" s="336"/>
      <c r="C151"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340">
        <v>5100</v>
      </c>
      <c r="E151" s="338"/>
      <c r="F151" s="338"/>
      <c r="G151" s="338"/>
      <c r="H151" s="339"/>
    </row>
    <row r="152" spans="1:8" s="16" customFormat="1" ht="50.1" customHeight="1" x14ac:dyDescent="0.2">
      <c r="A152" s="335" t="s">
        <v>91</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340">
        <v>5100</v>
      </c>
      <c r="E152" s="338"/>
      <c r="F152" s="338"/>
      <c r="G152" s="338"/>
      <c r="H152" s="339"/>
    </row>
    <row r="153" spans="1:8" s="16" customFormat="1" ht="50.1" customHeight="1" x14ac:dyDescent="0.2">
      <c r="A153" s="335" t="s">
        <v>92</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340">
        <v>15000</v>
      </c>
      <c r="E153" s="338"/>
      <c r="F153" s="338"/>
      <c r="G153" s="338"/>
      <c r="H153" s="339"/>
    </row>
    <row r="154" spans="1:8" s="16" customFormat="1" ht="50.1" customHeight="1" x14ac:dyDescent="0.2">
      <c r="A154" s="335" t="s">
        <v>93</v>
      </c>
      <c r="B154" s="336"/>
      <c r="C154" s="68" t="e">
        <f>#REF!</f>
        <v>#REF!</v>
      </c>
      <c r="D154" s="340">
        <v>18600</v>
      </c>
      <c r="E154" s="338"/>
      <c r="F154" s="338"/>
      <c r="G154" s="338"/>
      <c r="H154" s="339"/>
    </row>
    <row r="155" spans="1:8" s="16" customFormat="1" ht="50.1" customHeight="1" x14ac:dyDescent="0.2">
      <c r="A155" s="335" t="s">
        <v>94</v>
      </c>
      <c r="B155" s="336"/>
      <c r="C155" s="68" t="s">
        <v>95</v>
      </c>
      <c r="D155" s="340">
        <v>690</v>
      </c>
      <c r="E155" s="338"/>
      <c r="F155" s="338"/>
      <c r="G155" s="338"/>
      <c r="H155" s="339"/>
    </row>
    <row r="156" spans="1:8" s="16" customFormat="1" ht="66.75"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340">
        <v>3600</v>
      </c>
      <c r="E156" s="338"/>
      <c r="F156" s="338"/>
      <c r="G156" s="338"/>
      <c r="H156" s="339"/>
    </row>
    <row r="157" spans="1:8" s="16" customFormat="1" ht="66.75"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340">
        <v>2400</v>
      </c>
      <c r="E157" s="338"/>
      <c r="F157" s="338"/>
      <c r="G157" s="338"/>
      <c r="H157" s="339"/>
    </row>
    <row r="158" spans="1:8" s="16" customFormat="1" ht="66.75" customHeight="1" x14ac:dyDescent="0.2">
      <c r="A158" s="335" t="s">
        <v>98</v>
      </c>
      <c r="B158" s="336"/>
      <c r="C158"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340">
        <v>3000</v>
      </c>
      <c r="E158" s="338"/>
      <c r="F158" s="338"/>
      <c r="G158" s="338"/>
      <c r="H158" s="339"/>
    </row>
    <row r="159" spans="1:8" s="16" customFormat="1" ht="66.75" customHeight="1" x14ac:dyDescent="0.2">
      <c r="A159" s="335" t="s">
        <v>99</v>
      </c>
      <c r="B159" s="336"/>
      <c r="C159"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340">
        <v>1200</v>
      </c>
      <c r="E159" s="338"/>
      <c r="F159" s="338"/>
      <c r="G159" s="338"/>
      <c r="H159" s="339"/>
    </row>
    <row r="160" spans="1:8" s="16" customFormat="1" ht="75"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340">
        <v>21900</v>
      </c>
      <c r="E160" s="338"/>
      <c r="F160" s="338"/>
      <c r="G160" s="338"/>
      <c r="H160" s="339"/>
    </row>
    <row r="161" spans="1:8" s="16" customFormat="1" ht="75"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340">
        <v>4800</v>
      </c>
      <c r="E161" s="338"/>
      <c r="F161" s="338"/>
      <c r="G161" s="338"/>
      <c r="H161" s="339"/>
    </row>
    <row r="162" spans="1:8" s="16" customFormat="1" ht="50.1" customHeight="1" thickBot="1" x14ac:dyDescent="0.25">
      <c r="A162" s="335" t="s">
        <v>102</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340">
        <v>9900</v>
      </c>
      <c r="E162" s="338"/>
      <c r="F162" s="338"/>
      <c r="G162" s="338"/>
      <c r="H162" s="33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340">
        <v>1590</v>
      </c>
      <c r="E163" s="338"/>
      <c r="F163" s="338"/>
      <c r="G163" s="338"/>
      <c r="H163" s="33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4" s="340">
        <v>50010</v>
      </c>
      <c r="E164" s="338"/>
      <c r="F164" s="338"/>
      <c r="G164" s="338"/>
      <c r="H164" s="339"/>
    </row>
    <row r="165" spans="1:8" s="16" customFormat="1" ht="126" customHeight="1" x14ac:dyDescent="0.2">
      <c r="A165" s="356" t="s">
        <v>104</v>
      </c>
      <c r="B165" s="357"/>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5" s="340">
        <v>7980</v>
      </c>
      <c r="E165" s="338"/>
      <c r="F165" s="338"/>
      <c r="G165" s="338"/>
      <c r="H165" s="339"/>
    </row>
    <row r="166" spans="1:8" s="16" customFormat="1" ht="96" customHeight="1" x14ac:dyDescent="0.2">
      <c r="A166" s="356" t="s">
        <v>105</v>
      </c>
      <c r="B166" s="357"/>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340">
        <v>7980</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7" s="340">
        <v>6690</v>
      </c>
      <c r="E167" s="338"/>
      <c r="F167" s="338"/>
      <c r="G167" s="338"/>
      <c r="H167" s="339"/>
    </row>
    <row r="168" spans="1:8" s="16" customFormat="1" ht="50.1" customHeight="1" x14ac:dyDescent="0.2">
      <c r="A168" s="335" t="s">
        <v>107</v>
      </c>
      <c r="B168" s="336"/>
      <c r="C168" s="68" t="str">
        <f>"Интернет-площадка 2gis.ru на основе Cправочника организаций "&amp;$C$2&amp;""</f>
        <v>Интернет-площадка 2gis.ru на основе Cправочника организаций "2ГИС.САРАТОВ"</v>
      </c>
      <c r="D168" s="340">
        <v>10920</v>
      </c>
      <c r="E168" s="338"/>
      <c r="F168" s="338"/>
      <c r="G168" s="338"/>
      <c r="H168" s="339"/>
    </row>
    <row r="169" spans="1:8" s="16" customFormat="1" ht="50.1" customHeight="1" x14ac:dyDescent="0.2">
      <c r="A169" s="356" t="s">
        <v>108</v>
      </c>
      <c r="B169" s="357"/>
      <c r="C16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340">
        <v>10920</v>
      </c>
      <c r="E169" s="338"/>
      <c r="F169" s="338"/>
      <c r="G169" s="338"/>
      <c r="H169" s="339"/>
    </row>
    <row r="170" spans="1:8" s="16" customFormat="1" ht="50.1" customHeight="1" x14ac:dyDescent="0.2">
      <c r="A170" s="335" t="s">
        <v>109</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340">
        <v>18960</v>
      </c>
      <c r="E170" s="338"/>
      <c r="F170" s="338"/>
      <c r="G170" s="338"/>
      <c r="H170" s="339"/>
    </row>
    <row r="171" spans="1:8" s="16" customFormat="1" ht="50.1" customHeight="1" x14ac:dyDescent="0.2">
      <c r="A171" s="335" t="s">
        <v>110</v>
      </c>
      <c r="B171" s="336"/>
      <c r="C171" s="68" t="str">
        <f>"Интернет-площадка 2gis.ru на основе Cправочника организаций "&amp;$C$2&amp;""</f>
        <v>Интернет-площадка 2gis.ru на основе Cправочника организаций "2ГИС.САРАТОВ"</v>
      </c>
      <c r="D171" s="340">
        <v>10920</v>
      </c>
      <c r="E171" s="338"/>
      <c r="F171" s="338"/>
      <c r="G171" s="338"/>
      <c r="H171" s="339"/>
    </row>
    <row r="172" spans="1:8" s="16" customFormat="1" ht="50.1" customHeight="1" x14ac:dyDescent="0.2">
      <c r="A172" s="335" t="s">
        <v>111</v>
      </c>
      <c r="B172" s="336"/>
      <c r="C172" s="68" t="str">
        <f>"Интернет-площадка 2gis.ru на основе Cправочника организаций "&amp;$C$2&amp;""</f>
        <v>Интернет-площадка 2gis.ru на основе Cправочника организаций "2ГИС.САРАТОВ"</v>
      </c>
      <c r="D172" s="340">
        <v>13104</v>
      </c>
      <c r="E172" s="338"/>
      <c r="F172" s="338"/>
      <c r="G172" s="338"/>
      <c r="H172" s="339"/>
    </row>
    <row r="173" spans="1:8" s="16" customFormat="1" ht="50.1" customHeight="1" x14ac:dyDescent="0.2">
      <c r="A173" s="335" t="s">
        <v>112</v>
      </c>
      <c r="B173" s="336"/>
      <c r="C17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340">
        <v>7200</v>
      </c>
      <c r="E173" s="338"/>
      <c r="F173" s="338"/>
      <c r="G173" s="338"/>
      <c r="H173" s="339"/>
    </row>
    <row r="174" spans="1:8" s="16" customFormat="1" ht="50.1" customHeight="1" x14ac:dyDescent="0.2">
      <c r="A174" s="335" t="s">
        <v>113</v>
      </c>
      <c r="B174" s="336"/>
      <c r="C174"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340">
        <v>7200</v>
      </c>
      <c r="E174" s="338"/>
      <c r="F174" s="338"/>
      <c r="G174" s="338"/>
      <c r="H174" s="339"/>
    </row>
    <row r="175" spans="1:8" s="16" customFormat="1" ht="50.1" customHeight="1" x14ac:dyDescent="0.2">
      <c r="A175" s="335" t="s">
        <v>114</v>
      </c>
      <c r="B175" s="336"/>
      <c r="C175"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340">
        <v>21000</v>
      </c>
      <c r="E175" s="338"/>
      <c r="F175" s="338"/>
      <c r="G175" s="338"/>
      <c r="H175" s="339"/>
    </row>
    <row r="176" spans="1:8" s="16" customFormat="1" ht="50.1" customHeight="1" x14ac:dyDescent="0.2">
      <c r="A176" s="335" t="s">
        <v>115</v>
      </c>
      <c r="B176" s="336"/>
      <c r="C176" s="68" t="s">
        <v>95</v>
      </c>
      <c r="D176" s="340">
        <v>1080</v>
      </c>
      <c r="E176" s="338"/>
      <c r="F176" s="338"/>
      <c r="G176" s="338"/>
      <c r="H176" s="339"/>
    </row>
    <row r="177" spans="1:8" s="16" customFormat="1" ht="75" customHeight="1" x14ac:dyDescent="0.2">
      <c r="A177" s="335" t="s">
        <v>116</v>
      </c>
      <c r="B177" s="336"/>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340">
        <v>30720</v>
      </c>
      <c r="E177" s="338"/>
      <c r="F177" s="338"/>
      <c r="G177" s="338"/>
      <c r="H177" s="339"/>
    </row>
    <row r="178" spans="1:8" s="16" customFormat="1" ht="50.1" customHeight="1" thickBot="1" x14ac:dyDescent="0.25">
      <c r="A178" s="335" t="s">
        <v>117</v>
      </c>
      <c r="B178" s="336"/>
      <c r="C17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340">
        <v>13920</v>
      </c>
      <c r="E178" s="338"/>
      <c r="F178" s="338"/>
      <c r="G178" s="338"/>
      <c r="H178" s="339"/>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37">
        <v>6690</v>
      </c>
      <c r="E180" s="338"/>
      <c r="F180" s="338"/>
      <c r="G180" s="338"/>
      <c r="H180" s="339"/>
    </row>
    <row r="181" spans="1:8" s="16" customFormat="1" ht="50.1" customHeight="1" x14ac:dyDescent="0.2">
      <c r="A181" s="335" t="s">
        <v>120</v>
      </c>
      <c r="B181" s="336"/>
      <c r="C181" s="346"/>
      <c r="D181" s="337">
        <v>7980</v>
      </c>
      <c r="E181" s="338"/>
      <c r="F181" s="338"/>
      <c r="G181" s="338"/>
      <c r="H181" s="339"/>
    </row>
    <row r="182" spans="1:8" s="16" customFormat="1" ht="50.1" customHeight="1" x14ac:dyDescent="0.2">
      <c r="A182" s="348" t="s">
        <v>121</v>
      </c>
      <c r="B182" s="349"/>
      <c r="C182" s="346"/>
      <c r="D182" s="496">
        <v>3900</v>
      </c>
      <c r="E182" s="368"/>
      <c r="F182" s="368"/>
      <c r="G182" s="368"/>
      <c r="H182" s="368"/>
    </row>
    <row r="183" spans="1:8" s="16" customFormat="1" ht="50.1" customHeight="1" x14ac:dyDescent="0.2">
      <c r="A183" s="348" t="s">
        <v>122</v>
      </c>
      <c r="B183" s="349"/>
      <c r="C183" s="346"/>
      <c r="D183" s="496">
        <v>390</v>
      </c>
      <c r="E183" s="368"/>
      <c r="F183" s="368"/>
      <c r="G183" s="368"/>
      <c r="H183" s="368"/>
    </row>
    <row r="184" spans="1:8" s="16" customFormat="1" ht="50.1" customHeight="1" thickBot="1" x14ac:dyDescent="0.25">
      <c r="A184" s="348" t="s">
        <v>123</v>
      </c>
      <c r="B184" s="349"/>
      <c r="C184" s="347"/>
      <c r="D184" s="450">
        <v>1380</v>
      </c>
      <c r="E184" s="451"/>
      <c r="F184" s="451"/>
      <c r="G184" s="451"/>
      <c r="H184" s="451"/>
    </row>
    <row r="185" spans="1:8" s="16" customFormat="1" ht="50.1" customHeight="1" thickBot="1" x14ac:dyDescent="0.25">
      <c r="A185" s="341" t="s">
        <v>124</v>
      </c>
      <c r="B185" s="342"/>
      <c r="C185" s="21"/>
      <c r="D185" s="343"/>
      <c r="E185" s="343"/>
      <c r="F185" s="343"/>
      <c r="G185" s="343"/>
      <c r="H185" s="344"/>
    </row>
    <row r="186" spans="1:8" s="16" customFormat="1" ht="50.1" customHeight="1" x14ac:dyDescent="0.2">
      <c r="A186" s="335" t="s">
        <v>125</v>
      </c>
      <c r="B186" s="336"/>
      <c r="C186" s="68" t="str">
        <f>"Интернет-площадка 2gis.ru на основе Cправочника организаций "&amp;$C$2&amp;""</f>
        <v>Интернет-площадка 2gis.ru на основе Cправочника организаций "2ГИС.САРАТОВ"</v>
      </c>
      <c r="D186" s="337">
        <v>3390</v>
      </c>
      <c r="E186" s="338"/>
      <c r="F186" s="338"/>
      <c r="G186" s="338"/>
      <c r="H186" s="339"/>
    </row>
    <row r="187" spans="1:8" s="16" customFormat="1" ht="50.1" customHeight="1" x14ac:dyDescent="0.2">
      <c r="A187" s="335" t="s">
        <v>126</v>
      </c>
      <c r="B187" s="336"/>
      <c r="C18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7" s="340">
        <v>3390</v>
      </c>
      <c r="E187" s="338"/>
      <c r="F187" s="338"/>
      <c r="G187" s="338"/>
      <c r="H187" s="339"/>
    </row>
    <row r="188" spans="1:8" s="16" customFormat="1" ht="50.1" customHeight="1" x14ac:dyDescent="0.2">
      <c r="A188" s="335" t="s">
        <v>195</v>
      </c>
      <c r="B188" s="336"/>
      <c r="C188" s="68" t="str">
        <f>"Интернет-площадка 2gis.ru на основе Cправочника организаций "&amp;$C$2&amp;""</f>
        <v>Интернет-площадка 2gis.ru на основе Cправочника организаций "2ГИС.САРАТОВ"</v>
      </c>
      <c r="D188" s="337">
        <v>4800</v>
      </c>
      <c r="E188" s="338"/>
      <c r="F188" s="338"/>
      <c r="G188" s="338"/>
      <c r="H188" s="339"/>
    </row>
    <row r="189" spans="1:8" s="16" customFormat="1" ht="50.1" customHeight="1" x14ac:dyDescent="0.2">
      <c r="A189" s="335" t="s">
        <v>128</v>
      </c>
      <c r="B189" s="336"/>
      <c r="C18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9" s="337">
        <v>4800</v>
      </c>
      <c r="E189" s="338"/>
      <c r="F189" s="338"/>
      <c r="G189" s="338"/>
      <c r="H189" s="339"/>
    </row>
    <row r="190" spans="1:8" s="16" customFormat="1" ht="126" customHeight="1" thickBot="1" x14ac:dyDescent="0.25">
      <c r="A190" s="335" t="s">
        <v>129</v>
      </c>
      <c r="B190" s="336"/>
      <c r="C190" s="149" t="str">
        <f>C186</f>
        <v>Интернет-площадка 2gis.ru на основе Cправочника организаций "2ГИС.САРАТОВ"</v>
      </c>
      <c r="D190" s="495">
        <v>6798</v>
      </c>
      <c r="E190" s="393"/>
      <c r="F190" s="393"/>
      <c r="G190" s="393"/>
      <c r="H190" s="394"/>
    </row>
    <row r="191" spans="1:8" s="23" customFormat="1" ht="50.1" customHeight="1" thickBot="1" x14ac:dyDescent="0.25">
      <c r="A191" s="341" t="s">
        <v>196</v>
      </c>
      <c r="B191" s="342"/>
      <c r="C191" s="21"/>
      <c r="D191" s="343"/>
      <c r="E191" s="343"/>
      <c r="F191" s="343"/>
      <c r="G191" s="343"/>
      <c r="H191" s="344"/>
    </row>
    <row r="192" spans="1:8" s="20" customFormat="1" ht="30" customHeight="1" thickBot="1" x14ac:dyDescent="0.25">
      <c r="A192" s="485"/>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3" s="360">
        <v>8400</v>
      </c>
      <c r="E193" s="361"/>
      <c r="F193" s="361"/>
      <c r="G193" s="361"/>
      <c r="H193" s="362"/>
    </row>
    <row r="194" spans="1:8" s="16" customFormat="1" ht="83.25" customHeight="1" thickBot="1" x14ac:dyDescent="0.25">
      <c r="A194" s="335" t="s">
        <v>198</v>
      </c>
      <c r="B194" s="336"/>
      <c r="C194" s="346"/>
      <c r="D194" s="337">
        <v>8400</v>
      </c>
      <c r="E194" s="338"/>
      <c r="F194" s="338"/>
      <c r="G194" s="338"/>
      <c r="H194" s="339"/>
    </row>
    <row r="195" spans="1:8" s="16" customFormat="1" ht="21.75" thickBot="1" x14ac:dyDescent="0.25">
      <c r="A195" s="497"/>
      <c r="B195" s="498"/>
      <c r="C195" s="56"/>
      <c r="D195" s="499"/>
      <c r="E195" s="499"/>
      <c r="F195" s="499"/>
      <c r="G195" s="499"/>
      <c r="H195" s="500"/>
    </row>
    <row r="196" spans="1:8" ht="12.6" customHeight="1" x14ac:dyDescent="0.2"/>
    <row r="197" spans="1:8" s="77" customFormat="1" ht="24.95" customHeight="1" x14ac:dyDescent="0.2">
      <c r="A197" s="75"/>
      <c r="B197" s="76" t="s">
        <v>130</v>
      </c>
      <c r="C197" s="333" t="s">
        <v>333</v>
      </c>
      <c r="D197" s="333"/>
    </row>
    <row r="198" spans="1:8" s="77" customFormat="1" ht="24.95" customHeight="1" x14ac:dyDescent="0.2">
      <c r="A198" s="75"/>
      <c r="C198" s="327" t="s">
        <v>334</v>
      </c>
      <c r="D198" s="327"/>
    </row>
    <row r="199" spans="1:8" s="77" customFormat="1" ht="24.95" customHeight="1" x14ac:dyDescent="0.2">
      <c r="A199" s="75"/>
      <c r="C199" s="327" t="s">
        <v>335</v>
      </c>
      <c r="D199" s="327"/>
    </row>
    <row r="200" spans="1:8" s="72" customFormat="1" ht="12" customHeight="1" x14ac:dyDescent="0.2">
      <c r="A200" s="71"/>
      <c r="C200" s="327"/>
      <c r="D200" s="327"/>
      <c r="E200" s="77"/>
      <c r="F200" s="77"/>
      <c r="G200" s="77"/>
    </row>
    <row r="201" spans="1:8" s="81" customFormat="1" ht="24.95" customHeight="1"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c r="F201" s="80"/>
      <c r="G201" s="328"/>
      <c r="H201" s="328"/>
    </row>
    <row r="202" spans="1:8" s="81" customFormat="1" ht="24.95" customHeight="1"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c r="F202" s="80"/>
      <c r="G202" s="82"/>
      <c r="H202" s="82"/>
    </row>
    <row r="203" spans="1:8" s="81" customFormat="1" ht="24.95" customHeight="1"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c r="F203" s="80"/>
      <c r="G203" s="82"/>
      <c r="H203" s="82"/>
    </row>
    <row r="204" spans="1:8" s="81" customFormat="1" ht="24.95" customHeight="1"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80"/>
      <c r="F204" s="80"/>
      <c r="G204" s="82"/>
      <c r="H204" s="82"/>
    </row>
    <row r="205" spans="1:8" s="81" customFormat="1" ht="24.95" customHeight="1"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80"/>
      <c r="F205" s="80"/>
      <c r="G205" s="82"/>
      <c r="H205" s="82"/>
    </row>
    <row r="206" spans="1:8" s="81" customFormat="1" ht="24.95" customHeight="1"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c r="F206" s="80"/>
      <c r="G206" s="82"/>
      <c r="H206" s="82"/>
    </row>
    <row r="207" spans="1:8" s="81" customFormat="1" ht="24.95" customHeight="1"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5" t="s">
        <v>141</v>
      </c>
      <c r="B209" s="325"/>
      <c r="C209" s="325"/>
      <c r="D209" s="325"/>
      <c r="E209" s="325"/>
      <c r="F209" s="325"/>
      <c r="G209" s="325"/>
      <c r="H209" s="325"/>
    </row>
    <row r="210" spans="1:8" ht="24.95" customHeight="1" x14ac:dyDescent="0.2">
      <c r="A210" s="325" t="s">
        <v>142</v>
      </c>
      <c r="B210" s="325"/>
      <c r="C210" s="325"/>
      <c r="D210" s="325"/>
      <c r="E210" s="325"/>
      <c r="F210" s="325"/>
      <c r="G210" s="325"/>
      <c r="H210" s="325"/>
    </row>
    <row r="211" spans="1:8" s="88" customFormat="1" ht="12.6" customHeight="1" x14ac:dyDescent="0.2">
      <c r="A211" s="83"/>
      <c r="B211" s="83"/>
      <c r="C211" s="84"/>
      <c r="D211" s="85"/>
      <c r="E211" s="85"/>
      <c r="F211" s="86"/>
      <c r="G211" s="87"/>
      <c r="H211" s="87"/>
    </row>
    <row r="212" spans="1:8" s="90" customFormat="1" ht="50.1" customHeight="1" thickBot="1" x14ac:dyDescent="0.25">
      <c r="A212" s="326" t="s">
        <v>143</v>
      </c>
      <c r="B212" s="326"/>
      <c r="C212" s="326"/>
      <c r="D212" s="326"/>
      <c r="E212" s="326"/>
      <c r="F212" s="89"/>
      <c r="G212" s="81"/>
    </row>
    <row r="213" spans="1:8" s="92" customFormat="1" ht="50.1" customHeight="1" thickBot="1" x14ac:dyDescent="0.25">
      <c r="A213" s="478" t="s">
        <v>144</v>
      </c>
      <c r="B213" s="479"/>
      <c r="C213" s="479"/>
      <c r="D213" s="479"/>
      <c r="E213" s="480"/>
      <c r="F213" s="91"/>
      <c r="G213" s="72"/>
    </row>
    <row r="214" spans="1:8" ht="99" customHeight="1" thickBot="1" x14ac:dyDescent="0.25">
      <c r="A214" s="517" t="s">
        <v>145</v>
      </c>
      <c r="B214" s="518"/>
      <c r="C214" s="93" t="s">
        <v>146</v>
      </c>
      <c r="D214" s="600" t="s">
        <v>147</v>
      </c>
      <c r="E214" s="601"/>
      <c r="F214" s="94"/>
      <c r="G214" s="94"/>
      <c r="H214" s="94"/>
    </row>
    <row r="215" spans="1:8" ht="99.95" customHeight="1" x14ac:dyDescent="0.2">
      <c r="A215" s="322" t="s">
        <v>148</v>
      </c>
      <c r="B215" s="323"/>
      <c r="C215" s="96" t="s">
        <v>149</v>
      </c>
      <c r="D215" s="310" t="s">
        <v>150</v>
      </c>
      <c r="E215" s="311"/>
      <c r="F215" s="94"/>
      <c r="G215" s="94"/>
      <c r="H215" s="94"/>
    </row>
    <row r="216" spans="1:8" ht="75" customHeight="1" x14ac:dyDescent="0.2">
      <c r="A216" s="322" t="s">
        <v>151</v>
      </c>
      <c r="B216" s="323"/>
      <c r="C216" s="96" t="s">
        <v>152</v>
      </c>
      <c r="D216" s="310" t="s">
        <v>153</v>
      </c>
      <c r="E216" s="311"/>
      <c r="F216" s="94"/>
      <c r="G216" s="94"/>
      <c r="H216" s="94"/>
    </row>
    <row r="217" spans="1:8" ht="134.25" customHeight="1" thickBot="1" x14ac:dyDescent="0.25">
      <c r="A217" s="474" t="s">
        <v>154</v>
      </c>
      <c r="B217" s="475"/>
      <c r="C217" s="111" t="s">
        <v>155</v>
      </c>
      <c r="D217" s="476" t="s">
        <v>153</v>
      </c>
      <c r="E217" s="477"/>
      <c r="F217" s="94"/>
      <c r="G217" s="94"/>
      <c r="H217" s="94"/>
    </row>
    <row r="218" spans="1:8" s="72" customFormat="1" ht="102.75" customHeight="1" thickBot="1" x14ac:dyDescent="0.25">
      <c r="A218" s="474" t="s">
        <v>157</v>
      </c>
      <c r="B218" s="475"/>
      <c r="C218" s="230" t="s">
        <v>158</v>
      </c>
      <c r="D218" s="475" t="s">
        <v>153</v>
      </c>
      <c r="E218" s="686"/>
      <c r="F218" s="91"/>
      <c r="G218" s="91"/>
      <c r="H218" s="91"/>
    </row>
    <row r="219" spans="1:8" s="88" customFormat="1" ht="222.75" customHeight="1" thickBot="1" x14ac:dyDescent="0.25">
      <c r="A219" s="474" t="s">
        <v>159</v>
      </c>
      <c r="B219" s="475"/>
      <c r="C219" s="111" t="s">
        <v>160</v>
      </c>
      <c r="D219" s="476" t="s">
        <v>153</v>
      </c>
      <c r="E219" s="477"/>
      <c r="F219" s="86"/>
      <c r="G219" s="87"/>
      <c r="H219" s="87"/>
    </row>
    <row r="220" spans="1:8" ht="45" customHeight="1" x14ac:dyDescent="0.2">
      <c r="A220" s="307" t="s">
        <v>161</v>
      </c>
      <c r="B220" s="307"/>
      <c r="C220" s="307"/>
      <c r="D220" s="307"/>
      <c r="E220" s="307"/>
      <c r="F220" s="307"/>
      <c r="G220" s="307"/>
      <c r="H220" s="307"/>
    </row>
    <row r="221" spans="1:8" ht="45" customHeight="1" x14ac:dyDescent="0.2">
      <c r="A221" s="307" t="s">
        <v>162</v>
      </c>
      <c r="B221" s="307"/>
      <c r="C221" s="307"/>
      <c r="D221" s="307"/>
      <c r="E221" s="307"/>
      <c r="F221" s="307"/>
      <c r="G221" s="307"/>
      <c r="H221" s="307"/>
    </row>
    <row r="222" spans="1:8" ht="179.25" customHeight="1" x14ac:dyDescent="0.2">
      <c r="A22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2"/>
      <c r="C222" s="472"/>
      <c r="D222" s="472"/>
      <c r="E222" s="472"/>
      <c r="F222" s="472"/>
      <c r="G222" s="472"/>
      <c r="H222" s="472"/>
    </row>
    <row r="223" spans="1:8" s="16" customFormat="1" ht="67.5" customHeight="1" x14ac:dyDescent="0.2">
      <c r="A223" s="325" t="s">
        <v>164</v>
      </c>
      <c r="B223" s="325"/>
      <c r="C223" s="325"/>
      <c r="D223" s="325"/>
      <c r="E223" s="325"/>
      <c r="F223" s="325"/>
      <c r="G223" s="325"/>
      <c r="H223" s="325"/>
    </row>
    <row r="224" spans="1:8" ht="23.25" x14ac:dyDescent="0.2">
      <c r="A224" s="307" t="s">
        <v>165</v>
      </c>
      <c r="B224" s="307"/>
      <c r="C224" s="307"/>
      <c r="D224" s="307"/>
      <c r="E224" s="307"/>
      <c r="F224" s="307"/>
      <c r="G224" s="307"/>
      <c r="H224" s="307"/>
    </row>
    <row r="225" spans="1:8" s="97" customFormat="1" ht="114.75" customHeight="1" x14ac:dyDescent="0.2">
      <c r="A225" s="325" t="s">
        <v>166</v>
      </c>
      <c r="B225" s="325"/>
      <c r="C225" s="325"/>
      <c r="D225" s="325"/>
      <c r="E225" s="325"/>
      <c r="F225" s="325"/>
      <c r="G225" s="325"/>
      <c r="H225" s="325"/>
    </row>
  </sheetData>
  <sheetProtection selectLockedCells="1" selectUnlockedCells="1"/>
  <mergeCells count="37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ht="12.75"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515">
        <f>F7*1.2</f>
        <v>7480.7999999999993</v>
      </c>
      <c r="E7" s="515">
        <f>F7*1.1</f>
        <v>6857.4000000000005</v>
      </c>
      <c r="F7" s="515">
        <v>6234</v>
      </c>
      <c r="G7" s="515">
        <f>F7*0.75</f>
        <v>4675.5</v>
      </c>
      <c r="H7" s="515">
        <f>F7*0.5</f>
        <v>3117</v>
      </c>
    </row>
    <row r="8" spans="1:8" ht="99" customHeight="1" x14ac:dyDescent="0.2">
      <c r="A8" s="441"/>
      <c r="B8" s="435"/>
      <c r="C8" s="435"/>
      <c r="D8" s="516"/>
      <c r="E8" s="516"/>
      <c r="F8" s="516"/>
      <c r="G8" s="516"/>
      <c r="H8" s="516"/>
    </row>
    <row r="9" spans="1:8" ht="105"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516"/>
      <c r="E9" s="516"/>
      <c r="F9" s="516"/>
      <c r="G9" s="516"/>
      <c r="H9" s="516"/>
    </row>
    <row r="10" spans="1:8" ht="152.25"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516"/>
      <c r="E10" s="516"/>
      <c r="F10" s="516"/>
      <c r="G10" s="516"/>
      <c r="H10" s="516"/>
    </row>
    <row r="11" spans="1:8" ht="21.75" thickBot="1" x14ac:dyDescent="0.25">
      <c r="A11" s="28"/>
      <c r="B11" s="29"/>
      <c r="C11" s="30"/>
      <c r="D11" s="414"/>
      <c r="E11" s="415"/>
      <c r="F11" s="415"/>
      <c r="G11" s="415"/>
      <c r="H11" s="416"/>
    </row>
    <row r="12" spans="1:8" ht="12.75"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515">
        <f>F12*1.2</f>
        <v>8395.1999999999989</v>
      </c>
      <c r="E12" s="515">
        <f>F12*1.1</f>
        <v>7695.6</v>
      </c>
      <c r="F12" s="515">
        <v>6996</v>
      </c>
      <c r="G12" s="515">
        <f>F12*0.75</f>
        <v>5247</v>
      </c>
      <c r="H12" s="515">
        <f>F12*0.5</f>
        <v>3498</v>
      </c>
    </row>
    <row r="13" spans="1:8" ht="147" customHeight="1" x14ac:dyDescent="0.2">
      <c r="A13" s="431"/>
      <c r="B13" s="435"/>
      <c r="C13" s="435"/>
      <c r="D13" s="516"/>
      <c r="E13" s="516"/>
      <c r="F13" s="516"/>
      <c r="G13" s="516"/>
      <c r="H13" s="516"/>
    </row>
    <row r="14" spans="1:8" ht="10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516"/>
      <c r="E14" s="516"/>
      <c r="F14" s="516"/>
      <c r="G14" s="516"/>
      <c r="H14" s="516"/>
    </row>
    <row r="15" spans="1:8" ht="151.5"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516"/>
      <c r="E15" s="516"/>
      <c r="F15" s="516"/>
      <c r="G15" s="516"/>
      <c r="H15" s="516"/>
    </row>
    <row r="16" spans="1:8" ht="84.7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589"/>
      <c r="E16" s="589"/>
      <c r="F16" s="589"/>
      <c r="G16" s="589"/>
      <c r="H16" s="589"/>
    </row>
    <row r="17" spans="1:8" ht="21.75" thickBot="1" x14ac:dyDescent="0.25">
      <c r="A17" s="28"/>
      <c r="B17" s="34"/>
      <c r="C17" s="30"/>
      <c r="D17" s="414"/>
      <c r="E17" s="415"/>
      <c r="F17" s="415"/>
      <c r="G17" s="415"/>
      <c r="H17" s="416"/>
    </row>
    <row r="18" spans="1:8" ht="105" x14ac:dyDescent="0.2">
      <c r="A18" s="417" t="s">
        <v>17</v>
      </c>
      <c r="B18" s="37" t="s">
        <v>18</v>
      </c>
      <c r="C18" s="38"/>
      <c r="D18" s="458">
        <v>144</v>
      </c>
      <c r="E18" s="424"/>
      <c r="F18" s="424"/>
      <c r="G18" s="424"/>
      <c r="H18" s="425"/>
    </row>
    <row r="19" spans="1:8" ht="21" x14ac:dyDescent="0.2">
      <c r="A19" s="418"/>
      <c r="B19" s="39" t="s">
        <v>19</v>
      </c>
      <c r="C19" s="453" t="str">
        <f>"Электронный справочник "&amp;$C$2&amp;" (версия для ПК)"</f>
        <v>Электронный справочник "2ГИС.СМОЛЕНСК" (версия для ПК)</v>
      </c>
      <c r="D19" s="459"/>
      <c r="E19" s="426"/>
      <c r="F19" s="426"/>
      <c r="G19" s="426"/>
      <c r="H19" s="427"/>
    </row>
    <row r="20" spans="1:8" ht="21" x14ac:dyDescent="0.2">
      <c r="A20" s="418"/>
      <c r="B20" s="39" t="s">
        <v>20</v>
      </c>
      <c r="C20" s="435"/>
      <c r="D20" s="459"/>
      <c r="E20" s="426"/>
      <c r="F20" s="426"/>
      <c r="G20" s="426"/>
      <c r="H20" s="427"/>
    </row>
    <row r="21" spans="1:8" ht="63.75"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460"/>
      <c r="E21" s="428"/>
      <c r="F21" s="428"/>
      <c r="G21" s="428"/>
      <c r="H21" s="429"/>
    </row>
    <row r="22" spans="1:8" ht="21.75" thickBot="1" x14ac:dyDescent="0.25">
      <c r="A22" s="40"/>
      <c r="B22" s="41"/>
      <c r="C22" s="42"/>
      <c r="D22" s="260"/>
      <c r="E22" s="260"/>
      <c r="F22" s="260"/>
      <c r="G22" s="260"/>
      <c r="H22" s="289"/>
    </row>
    <row r="23" spans="1:8" ht="12.75"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444">
        <v>234</v>
      </c>
      <c r="E23" s="445"/>
      <c r="F23" s="445"/>
      <c r="G23" s="445"/>
      <c r="H23" s="446"/>
    </row>
    <row r="24" spans="1:8" ht="105" customHeight="1" x14ac:dyDescent="0.2">
      <c r="A24" s="418"/>
      <c r="B24" s="455"/>
      <c r="C24" s="457"/>
      <c r="D24" s="447"/>
      <c r="E24" s="448"/>
      <c r="F24" s="448"/>
      <c r="G24" s="448"/>
      <c r="H24" s="449"/>
    </row>
    <row r="25" spans="1:8" ht="152.25"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450"/>
      <c r="E25" s="451"/>
      <c r="F25" s="451"/>
      <c r="G25" s="451"/>
      <c r="H25" s="452"/>
    </row>
    <row r="26" spans="1:8" ht="21.75" thickBot="1" x14ac:dyDescent="0.25">
      <c r="A26" s="40"/>
      <c r="B26" s="29"/>
      <c r="C26" s="30"/>
      <c r="D26" s="414"/>
      <c r="E26" s="415"/>
      <c r="F26" s="415"/>
      <c r="G26" s="415"/>
      <c r="H26" s="416"/>
    </row>
    <row r="27" spans="1:8" ht="12.75"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515">
        <f>F27*1.2</f>
        <v>10483.199999999999</v>
      </c>
      <c r="E27" s="515">
        <f>F27*1.1</f>
        <v>9609.6</v>
      </c>
      <c r="F27" s="515">
        <v>8736</v>
      </c>
      <c r="G27" s="515">
        <f>F27*0.75</f>
        <v>6552</v>
      </c>
      <c r="H27" s="515">
        <f>F27*0.5</f>
        <v>4368</v>
      </c>
    </row>
    <row r="28" spans="1:8" ht="105" customHeight="1" x14ac:dyDescent="0.2">
      <c r="A28" s="418"/>
      <c r="B28" s="435"/>
      <c r="C28" s="435"/>
      <c r="D28" s="516"/>
      <c r="E28" s="516"/>
      <c r="F28" s="516"/>
      <c r="G28" s="516"/>
      <c r="H28" s="516"/>
    </row>
    <row r="29" spans="1:8" ht="63"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516"/>
      <c r="E29" s="516"/>
      <c r="F29" s="516"/>
      <c r="G29" s="516"/>
      <c r="H29" s="516"/>
    </row>
    <row r="30" spans="1:8" ht="152.25"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516"/>
      <c r="E30" s="516"/>
      <c r="F30" s="516"/>
      <c r="G30" s="516"/>
      <c r="H30" s="516"/>
    </row>
    <row r="31" spans="1:8" ht="21.75" thickBot="1" x14ac:dyDescent="0.25">
      <c r="A31" s="40"/>
      <c r="B31" s="29"/>
      <c r="C31" s="30"/>
      <c r="D31" s="414"/>
      <c r="E31" s="415"/>
      <c r="F31" s="415"/>
      <c r="G31" s="415"/>
      <c r="H31" s="416"/>
    </row>
    <row r="32" spans="1:8" ht="42"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515">
        <f>F32*1.2</f>
        <v>11764.8</v>
      </c>
      <c r="E32" s="515">
        <f>F32*1.1</f>
        <v>10784.400000000001</v>
      </c>
      <c r="F32" s="515">
        <v>9804</v>
      </c>
      <c r="G32" s="515">
        <f>F32*0.75</f>
        <v>7353</v>
      </c>
      <c r="H32" s="515">
        <f>F32*0.5</f>
        <v>4902</v>
      </c>
    </row>
    <row r="33" spans="1:8" ht="105.75" customHeight="1" x14ac:dyDescent="0.2">
      <c r="A33" s="418"/>
      <c r="B33" s="435"/>
      <c r="C33" s="435"/>
      <c r="D33" s="516"/>
      <c r="E33" s="516"/>
      <c r="F33" s="516"/>
      <c r="G33" s="516"/>
      <c r="H33" s="516"/>
    </row>
    <row r="34" spans="1:8" ht="63"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516"/>
      <c r="E34" s="516"/>
      <c r="F34" s="516"/>
      <c r="G34" s="516"/>
      <c r="H34" s="516"/>
    </row>
    <row r="35" spans="1:8" ht="151.5"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516"/>
      <c r="E35" s="516"/>
      <c r="F35" s="516"/>
      <c r="G35" s="516"/>
      <c r="H35" s="516"/>
    </row>
    <row r="36" spans="1:8" ht="84.7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516"/>
      <c r="E36" s="516"/>
      <c r="F36" s="516"/>
      <c r="G36" s="516"/>
      <c r="H36" s="516"/>
    </row>
    <row r="37" spans="1:8" ht="21.75" thickBot="1" x14ac:dyDescent="0.25">
      <c r="A37" s="52"/>
      <c r="B37" s="34"/>
      <c r="C37" s="30"/>
      <c r="D37" s="60"/>
      <c r="E37" s="60"/>
      <c r="F37" s="60"/>
      <c r="G37" s="60"/>
      <c r="H37" s="174"/>
    </row>
    <row r="38" spans="1:8" ht="105" x14ac:dyDescent="0.2">
      <c r="A38" s="417" t="s">
        <v>28</v>
      </c>
      <c r="B38" s="37" t="s">
        <v>29</v>
      </c>
      <c r="C38" s="38"/>
      <c r="D38" s="458">
        <v>240</v>
      </c>
      <c r="E38" s="424"/>
      <c r="F38" s="424"/>
      <c r="G38" s="424"/>
      <c r="H38" s="425"/>
    </row>
    <row r="39" spans="1:8" ht="21" x14ac:dyDescent="0.2">
      <c r="A39" s="418"/>
      <c r="B39" s="39" t="s">
        <v>19</v>
      </c>
      <c r="C39" s="453" t="str">
        <f>"Электронный справочник "&amp;$C$2&amp;" (версия для ПК)"</f>
        <v>Электронный справочник "2ГИС.СМОЛЕНСК" (версия для ПК)</v>
      </c>
      <c r="D39" s="459"/>
      <c r="E39" s="426"/>
      <c r="F39" s="426"/>
      <c r="G39" s="426"/>
      <c r="H39" s="427"/>
    </row>
    <row r="40" spans="1:8" ht="21" x14ac:dyDescent="0.2">
      <c r="A40" s="418"/>
      <c r="B40" s="39" t="s">
        <v>20</v>
      </c>
      <c r="C40" s="435"/>
      <c r="D40" s="459"/>
      <c r="E40" s="426"/>
      <c r="F40" s="426"/>
      <c r="G40" s="426"/>
      <c r="H40" s="427"/>
    </row>
    <row r="41" spans="1:8" ht="63.75"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460"/>
      <c r="E41" s="428"/>
      <c r="F41" s="428"/>
      <c r="G41" s="428"/>
      <c r="H41" s="429"/>
    </row>
    <row r="42" spans="1:8" ht="21.75" thickBot="1" x14ac:dyDescent="0.25">
      <c r="A42" s="40"/>
      <c r="B42" s="41"/>
      <c r="C42" s="42"/>
      <c r="D42" s="60"/>
      <c r="E42" s="60"/>
      <c r="F42" s="60"/>
      <c r="G42" s="60"/>
      <c r="H42" s="60"/>
    </row>
    <row r="43" spans="1:8" ht="42"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458">
        <v>336</v>
      </c>
      <c r="E43" s="424"/>
      <c r="F43" s="424"/>
      <c r="G43" s="424"/>
      <c r="H43" s="425"/>
    </row>
    <row r="44" spans="1:8" ht="12.75" customHeight="1" x14ac:dyDescent="0.2">
      <c r="A44" s="418"/>
      <c r="B44" s="455"/>
      <c r="C44" s="457"/>
      <c r="D44" s="459"/>
      <c r="E44" s="426"/>
      <c r="F44" s="426"/>
      <c r="G44" s="426"/>
      <c r="H44" s="427"/>
    </row>
    <row r="45" spans="1:8" ht="151.5"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459"/>
      <c r="E45" s="426"/>
      <c r="F45" s="426"/>
      <c r="G45" s="426"/>
      <c r="H45" s="427"/>
    </row>
    <row r="46" spans="1:8" ht="152.25"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460"/>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60">
        <f>F48*1.2</f>
        <v>8978.4</v>
      </c>
      <c r="E48" s="361">
        <f>F48*1.1</f>
        <v>8230.2000000000007</v>
      </c>
      <c r="F48" s="361">
        <v>7482</v>
      </c>
      <c r="G48" s="361">
        <f>F48*0.75</f>
        <v>5611.5</v>
      </c>
      <c r="H48" s="362">
        <f>F48*0.5</f>
        <v>3741</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436">
        <f>F54*1.2</f>
        <v>10080</v>
      </c>
      <c r="E54" s="361">
        <f>F54*1.1</f>
        <v>9240</v>
      </c>
      <c r="F54" s="361">
        <v>8400</v>
      </c>
      <c r="G54" s="361">
        <f>F54*0.75</f>
        <v>6300</v>
      </c>
      <c r="H54" s="362">
        <f>F54*0.5</f>
        <v>4200</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506">
        <v>234</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300 до 6000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411">
        <v>300</v>
      </c>
      <c r="E65" s="412"/>
      <c r="F65" s="412"/>
      <c r="G65" s="412"/>
      <c r="H65" s="413"/>
    </row>
    <row r="66" spans="1:8" ht="37.5" customHeight="1" x14ac:dyDescent="0.2">
      <c r="A66" s="396" t="s">
        <v>40</v>
      </c>
      <c r="B66" s="397"/>
      <c r="C66" s="410"/>
      <c r="D66" s="337">
        <v>600</v>
      </c>
      <c r="E66" s="338"/>
      <c r="F66" s="338"/>
      <c r="G66" s="338"/>
      <c r="H66" s="339"/>
    </row>
    <row r="67" spans="1:8" ht="37.5" customHeight="1" x14ac:dyDescent="0.2">
      <c r="A67" s="396" t="s">
        <v>41</v>
      </c>
      <c r="B67" s="397"/>
      <c r="C67" s="410"/>
      <c r="D67" s="337">
        <v>900</v>
      </c>
      <c r="E67" s="338"/>
      <c r="F67" s="338"/>
      <c r="G67" s="338"/>
      <c r="H67" s="339"/>
    </row>
    <row r="68" spans="1:8" ht="37.5" customHeight="1" x14ac:dyDescent="0.2">
      <c r="A68" s="396" t="s">
        <v>42</v>
      </c>
      <c r="B68" s="397"/>
      <c r="C68" s="410"/>
      <c r="D68" s="337">
        <v>1200</v>
      </c>
      <c r="E68" s="338"/>
      <c r="F68" s="338"/>
      <c r="G68" s="338"/>
      <c r="H68" s="339"/>
    </row>
    <row r="69" spans="1:8" ht="37.5" customHeight="1" x14ac:dyDescent="0.2">
      <c r="A69" s="396" t="s">
        <v>43</v>
      </c>
      <c r="B69" s="397"/>
      <c r="C69" s="410"/>
      <c r="D69" s="337">
        <v>1500</v>
      </c>
      <c r="E69" s="338"/>
      <c r="F69" s="338"/>
      <c r="G69" s="338"/>
      <c r="H69" s="339"/>
    </row>
    <row r="70" spans="1:8" ht="37.5" customHeight="1" x14ac:dyDescent="0.2">
      <c r="A70" s="396" t="s">
        <v>44</v>
      </c>
      <c r="B70" s="397"/>
      <c r="C70" s="410"/>
      <c r="D70" s="337">
        <v>1800</v>
      </c>
      <c r="E70" s="338"/>
      <c r="F70" s="338"/>
      <c r="G70" s="338"/>
      <c r="H70" s="339"/>
    </row>
    <row r="71" spans="1:8" ht="37.5" customHeight="1" x14ac:dyDescent="0.2">
      <c r="A71" s="396" t="s">
        <v>45</v>
      </c>
      <c r="B71" s="397"/>
      <c r="C71" s="410"/>
      <c r="D71" s="337">
        <v>2100</v>
      </c>
      <c r="E71" s="338"/>
      <c r="F71" s="338"/>
      <c r="G71" s="338"/>
      <c r="H71" s="339"/>
    </row>
    <row r="72" spans="1:8" ht="37.5" customHeight="1" x14ac:dyDescent="0.2">
      <c r="A72" s="396" t="s">
        <v>46</v>
      </c>
      <c r="B72" s="397"/>
      <c r="C72" s="410"/>
      <c r="D72" s="337">
        <v>2400</v>
      </c>
      <c r="E72" s="338"/>
      <c r="F72" s="338"/>
      <c r="G72" s="338"/>
      <c r="H72" s="339"/>
    </row>
    <row r="73" spans="1:8" ht="37.5" customHeight="1" x14ac:dyDescent="0.2">
      <c r="A73" s="396" t="s">
        <v>47</v>
      </c>
      <c r="B73" s="397"/>
      <c r="C73" s="410"/>
      <c r="D73" s="337">
        <v>2700</v>
      </c>
      <c r="E73" s="338"/>
      <c r="F73" s="338"/>
      <c r="G73" s="338"/>
      <c r="H73" s="339"/>
    </row>
    <row r="74" spans="1:8" ht="37.5" customHeight="1" x14ac:dyDescent="0.2">
      <c r="A74" s="396" t="s">
        <v>48</v>
      </c>
      <c r="B74" s="397"/>
      <c r="C74" s="410"/>
      <c r="D74" s="337">
        <v>3000</v>
      </c>
      <c r="E74" s="338"/>
      <c r="F74" s="338"/>
      <c r="G74" s="338"/>
      <c r="H74" s="339"/>
    </row>
    <row r="75" spans="1:8" ht="37.5" customHeight="1" x14ac:dyDescent="0.2">
      <c r="A75" s="396" t="s">
        <v>49</v>
      </c>
      <c r="B75" s="397"/>
      <c r="C75" s="410"/>
      <c r="D75" s="337">
        <v>3300</v>
      </c>
      <c r="E75" s="338"/>
      <c r="F75" s="338"/>
      <c r="G75" s="338"/>
      <c r="H75" s="339"/>
    </row>
    <row r="76" spans="1:8" ht="37.5" customHeight="1" x14ac:dyDescent="0.2">
      <c r="A76" s="396" t="s">
        <v>50</v>
      </c>
      <c r="B76" s="397"/>
      <c r="C76" s="410"/>
      <c r="D76" s="337">
        <v>3600</v>
      </c>
      <c r="E76" s="338"/>
      <c r="F76" s="338"/>
      <c r="G76" s="338"/>
      <c r="H76" s="339"/>
    </row>
    <row r="77" spans="1:8" ht="37.5" customHeight="1" x14ac:dyDescent="0.2">
      <c r="A77" s="396" t="s">
        <v>51</v>
      </c>
      <c r="B77" s="397"/>
      <c r="C77" s="410"/>
      <c r="D77" s="337">
        <v>3900</v>
      </c>
      <c r="E77" s="338"/>
      <c r="F77" s="338"/>
      <c r="G77" s="338"/>
      <c r="H77" s="339"/>
    </row>
    <row r="78" spans="1:8" ht="37.5" customHeight="1" x14ac:dyDescent="0.2">
      <c r="A78" s="396" t="s">
        <v>52</v>
      </c>
      <c r="B78" s="397"/>
      <c r="C78" s="410"/>
      <c r="D78" s="337">
        <v>4200</v>
      </c>
      <c r="E78" s="338"/>
      <c r="F78" s="338"/>
      <c r="G78" s="338"/>
      <c r="H78" s="339"/>
    </row>
    <row r="79" spans="1:8" ht="37.5" customHeight="1" x14ac:dyDescent="0.2">
      <c r="A79" s="396" t="s">
        <v>53</v>
      </c>
      <c r="B79" s="397"/>
      <c r="C79" s="410"/>
      <c r="D79" s="337">
        <v>4500</v>
      </c>
      <c r="E79" s="338"/>
      <c r="F79" s="338"/>
      <c r="G79" s="338"/>
      <c r="H79" s="339"/>
    </row>
    <row r="80" spans="1:8" ht="37.5" customHeight="1" x14ac:dyDescent="0.2">
      <c r="A80" s="396" t="s">
        <v>54</v>
      </c>
      <c r="B80" s="397"/>
      <c r="C80" s="410"/>
      <c r="D80" s="337">
        <v>4800</v>
      </c>
      <c r="E80" s="338"/>
      <c r="F80" s="338"/>
      <c r="G80" s="338"/>
      <c r="H80" s="339"/>
    </row>
    <row r="81" spans="1:8" ht="37.5" customHeight="1" x14ac:dyDescent="0.2">
      <c r="A81" s="396" t="s">
        <v>55</v>
      </c>
      <c r="B81" s="397"/>
      <c r="C81" s="410"/>
      <c r="D81" s="337">
        <v>5100</v>
      </c>
      <c r="E81" s="338"/>
      <c r="F81" s="338"/>
      <c r="G81" s="338"/>
      <c r="H81" s="339"/>
    </row>
    <row r="82" spans="1:8" ht="37.5" customHeight="1" x14ac:dyDescent="0.2">
      <c r="A82" s="396" t="s">
        <v>56</v>
      </c>
      <c r="B82" s="397"/>
      <c r="C82" s="410"/>
      <c r="D82" s="337">
        <v>5400</v>
      </c>
      <c r="E82" s="338"/>
      <c r="F82" s="338"/>
      <c r="G82" s="338"/>
      <c r="H82" s="339"/>
    </row>
    <row r="83" spans="1:8" ht="37.5" customHeight="1" x14ac:dyDescent="0.2">
      <c r="A83" s="396" t="s">
        <v>57</v>
      </c>
      <c r="B83" s="397"/>
      <c r="C83" s="410"/>
      <c r="D83" s="337">
        <v>5700</v>
      </c>
      <c r="E83" s="338"/>
      <c r="F83" s="338"/>
      <c r="G83" s="338"/>
      <c r="H83" s="339"/>
    </row>
    <row r="84" spans="1:8" ht="37.5" customHeight="1" thickBot="1" x14ac:dyDescent="0.25">
      <c r="A84" s="396" t="s">
        <v>58</v>
      </c>
      <c r="B84" s="397"/>
      <c r="C84" s="410"/>
      <c r="D84" s="337">
        <v>6000</v>
      </c>
      <c r="E84" s="338"/>
      <c r="F84" s="338"/>
      <c r="G84" s="338"/>
      <c r="H84" s="339"/>
    </row>
    <row r="85" spans="1:8" ht="50.1" customHeight="1" thickBot="1" x14ac:dyDescent="0.25">
      <c r="A85" s="386" t="s">
        <v>59</v>
      </c>
      <c r="B85" s="387"/>
      <c r="C85" s="387"/>
      <c r="D85" s="398" t="str">
        <f>"от "&amp;MIN(D86:D95)&amp;" до "&amp;MAX(D86:D95)</f>
        <v>от 246 до 6618</v>
      </c>
      <c r="E85" s="399"/>
      <c r="F85" s="399"/>
      <c r="G85" s="399"/>
      <c r="H85" s="400"/>
    </row>
    <row r="86" spans="1:8" ht="151.5" x14ac:dyDescent="0.2">
      <c r="A86" s="176" t="s">
        <v>193</v>
      </c>
      <c r="B86" s="63" t="s">
        <v>194</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401">
        <v>762</v>
      </c>
      <c r="E86" s="401"/>
      <c r="F86" s="401"/>
      <c r="G86" s="401"/>
      <c r="H86" s="402"/>
    </row>
    <row r="87" spans="1:8" ht="37.5" customHeight="1" x14ac:dyDescent="0.2">
      <c r="A87" s="356" t="s">
        <v>61</v>
      </c>
      <c r="B87" s="395"/>
      <c r="C87" s="40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368">
        <v>432</v>
      </c>
      <c r="E87" s="368"/>
      <c r="F87" s="368"/>
      <c r="G87" s="368"/>
      <c r="H87" s="369"/>
    </row>
    <row r="88" spans="1:8" ht="37.5" customHeight="1" x14ac:dyDescent="0.2">
      <c r="A88" s="356" t="s">
        <v>62</v>
      </c>
      <c r="B88" s="395"/>
      <c r="C88" s="404"/>
      <c r="D88" s="368">
        <v>6618</v>
      </c>
      <c r="E88" s="368"/>
      <c r="F88" s="368"/>
      <c r="G88" s="368"/>
      <c r="H88" s="369"/>
    </row>
    <row r="89" spans="1:8" ht="37.5" customHeight="1" x14ac:dyDescent="0.2">
      <c r="A89" s="356" t="s">
        <v>63</v>
      </c>
      <c r="B89" s="395"/>
      <c r="C89" s="404"/>
      <c r="D89" s="368">
        <v>1350</v>
      </c>
      <c r="E89" s="368"/>
      <c r="F89" s="368"/>
      <c r="G89" s="368"/>
      <c r="H89" s="369"/>
    </row>
    <row r="90" spans="1:8" ht="37.5" customHeight="1" x14ac:dyDescent="0.2">
      <c r="A90" s="335" t="s">
        <v>64</v>
      </c>
      <c r="B90" s="336"/>
      <c r="C90" s="404"/>
      <c r="D90" s="368">
        <v>4134</v>
      </c>
      <c r="E90" s="368"/>
      <c r="F90" s="368"/>
      <c r="G90" s="368"/>
      <c r="H90" s="369"/>
    </row>
    <row r="91" spans="1:8" ht="37.5" customHeight="1" x14ac:dyDescent="0.2">
      <c r="A91" s="356" t="s">
        <v>65</v>
      </c>
      <c r="B91" s="395"/>
      <c r="C91" s="404"/>
      <c r="D91" s="368">
        <v>246</v>
      </c>
      <c r="E91" s="368"/>
      <c r="F91" s="368"/>
      <c r="G91" s="368"/>
      <c r="H91" s="369"/>
    </row>
    <row r="92" spans="1:8" ht="37.5" customHeight="1" x14ac:dyDescent="0.2">
      <c r="A92" s="356" t="s">
        <v>66</v>
      </c>
      <c r="B92" s="395"/>
      <c r="C92" s="404"/>
      <c r="D92" s="368">
        <v>246</v>
      </c>
      <c r="E92" s="368"/>
      <c r="F92" s="368"/>
      <c r="G92" s="368"/>
      <c r="H92" s="369"/>
    </row>
    <row r="93" spans="1:8" ht="37.5" customHeight="1" x14ac:dyDescent="0.2">
      <c r="A93" s="356" t="s">
        <v>67</v>
      </c>
      <c r="B93" s="395"/>
      <c r="C93" s="404"/>
      <c r="D93" s="368">
        <v>492</v>
      </c>
      <c r="E93" s="368"/>
      <c r="F93" s="368"/>
      <c r="G93" s="368"/>
      <c r="H93" s="369"/>
    </row>
    <row r="94" spans="1:8" ht="37.5" customHeight="1" x14ac:dyDescent="0.2">
      <c r="A94" s="356" t="s">
        <v>68</v>
      </c>
      <c r="B94" s="395"/>
      <c r="C94" s="404"/>
      <c r="D94" s="368">
        <v>738</v>
      </c>
      <c r="E94" s="368"/>
      <c r="F94" s="368"/>
      <c r="G94" s="368"/>
      <c r="H94" s="369"/>
    </row>
    <row r="95" spans="1:8" ht="37.5" customHeight="1" thickBot="1" x14ac:dyDescent="0.25">
      <c r="A95" s="406" t="s">
        <v>69</v>
      </c>
      <c r="B95" s="407"/>
      <c r="C95" s="405"/>
      <c r="D95" s="393">
        <v>4152</v>
      </c>
      <c r="E95" s="393"/>
      <c r="F95" s="393"/>
      <c r="G95" s="393"/>
      <c r="H95" s="394"/>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354">
        <v>30</v>
      </c>
      <c r="E96" s="354"/>
      <c r="F96" s="354"/>
      <c r="G96" s="354"/>
      <c r="H96" s="355"/>
    </row>
    <row r="97" spans="1:8" ht="50.1" customHeight="1" thickBot="1" x14ac:dyDescent="0.25">
      <c r="A97" s="341" t="s">
        <v>72</v>
      </c>
      <c r="B97" s="342"/>
      <c r="C97" s="21"/>
      <c r="D97" s="343" t="str">
        <f>"от "&amp;MIN(D99,D119:H158,D121:H135)&amp;" до "&amp;MAX(D99,D119:H158,D121:H135)</f>
        <v>от 150 до 50010</v>
      </c>
      <c r="E97" s="343"/>
      <c r="F97" s="343"/>
      <c r="G97" s="343"/>
      <c r="H97" s="344"/>
    </row>
    <row r="98" spans="1:8" ht="21.75" thickBot="1" x14ac:dyDescent="0.25">
      <c r="A98" s="370"/>
      <c r="B98" s="371"/>
      <c r="C98" s="60"/>
      <c r="D98" s="372"/>
      <c r="E98" s="372"/>
      <c r="F98" s="372"/>
      <c r="G98" s="372"/>
      <c r="H98" s="373"/>
    </row>
    <row r="99" spans="1:8" ht="64.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379">
        <v>3060</v>
      </c>
      <c r="E99" s="379"/>
      <c r="F99" s="379"/>
      <c r="G99" s="379"/>
      <c r="H99" s="380"/>
    </row>
    <row r="100" spans="1:8" ht="64.5" customHeight="1" thickBot="1" x14ac:dyDescent="0.25">
      <c r="A100" s="381" t="s">
        <v>74</v>
      </c>
      <c r="B100" s="382"/>
      <c r="C100" s="377"/>
      <c r="D100" s="383" t="s">
        <v>75</v>
      </c>
      <c r="E100" s="384"/>
      <c r="F100" s="384"/>
      <c r="G100" s="384"/>
      <c r="H100" s="385"/>
    </row>
    <row r="101" spans="1:8" ht="64.5" customHeight="1" x14ac:dyDescent="0.2">
      <c r="A101" s="363" t="s">
        <v>76</v>
      </c>
      <c r="B101" s="364"/>
      <c r="C101" s="377"/>
      <c r="D101" s="368">
        <f>D99/4</f>
        <v>765</v>
      </c>
      <c r="E101" s="368"/>
      <c r="F101" s="368"/>
      <c r="G101" s="368"/>
      <c r="H101" s="369"/>
    </row>
    <row r="102" spans="1:8" ht="64.5" customHeight="1" x14ac:dyDescent="0.2">
      <c r="A102" s="363" t="s">
        <v>77</v>
      </c>
      <c r="B102" s="364"/>
      <c r="C102" s="377"/>
      <c r="D102" s="368">
        <f>D99/5</f>
        <v>612</v>
      </c>
      <c r="E102" s="368"/>
      <c r="F102" s="368"/>
      <c r="G102" s="368"/>
      <c r="H102" s="369"/>
    </row>
    <row r="103" spans="1:8" ht="64.5" customHeight="1" x14ac:dyDescent="0.2">
      <c r="A103" s="363" t="s">
        <v>78</v>
      </c>
      <c r="B103" s="364"/>
      <c r="C103" s="377"/>
      <c r="D103" s="368">
        <f>D99/6</f>
        <v>510</v>
      </c>
      <c r="E103" s="368"/>
      <c r="F103" s="368"/>
      <c r="G103" s="368"/>
      <c r="H103" s="369"/>
    </row>
    <row r="104" spans="1:8" ht="64.5" customHeight="1" x14ac:dyDescent="0.2">
      <c r="A104" s="363" t="s">
        <v>79</v>
      </c>
      <c r="B104" s="364"/>
      <c r="C104" s="377"/>
      <c r="D104" s="368">
        <f>D99/7</f>
        <v>437.14285714285717</v>
      </c>
      <c r="E104" s="368"/>
      <c r="F104" s="368"/>
      <c r="G104" s="368"/>
      <c r="H104" s="369"/>
    </row>
    <row r="105" spans="1:8" ht="64.5" customHeight="1" x14ac:dyDescent="0.2">
      <c r="A105" s="363" t="s">
        <v>80</v>
      </c>
      <c r="B105" s="364"/>
      <c r="C105" s="377"/>
      <c r="D105" s="368">
        <f>D99/8</f>
        <v>382.5</v>
      </c>
      <c r="E105" s="368"/>
      <c r="F105" s="368"/>
      <c r="G105" s="368"/>
      <c r="H105" s="369"/>
    </row>
    <row r="106" spans="1:8" ht="64.5" customHeight="1" x14ac:dyDescent="0.2">
      <c r="A106" s="363" t="s">
        <v>81</v>
      </c>
      <c r="B106" s="364"/>
      <c r="C106" s="377"/>
      <c r="D106" s="368">
        <f>D99/9</f>
        <v>340</v>
      </c>
      <c r="E106" s="368"/>
      <c r="F106" s="368"/>
      <c r="G106" s="368"/>
      <c r="H106" s="369"/>
    </row>
    <row r="107" spans="1:8" ht="64.5" customHeight="1" x14ac:dyDescent="0.2">
      <c r="A107" s="363" t="s">
        <v>82</v>
      </c>
      <c r="B107" s="364"/>
      <c r="C107" s="377"/>
      <c r="D107" s="368">
        <f>D99/10</f>
        <v>306</v>
      </c>
      <c r="E107" s="368"/>
      <c r="F107" s="368"/>
      <c r="G107" s="368"/>
      <c r="H107" s="369"/>
    </row>
    <row r="108" spans="1:8" ht="64.5" customHeight="1" thickBot="1" x14ac:dyDescent="0.25">
      <c r="A108" s="374" t="s">
        <v>83</v>
      </c>
      <c r="B108" s="375"/>
      <c r="C108" s="377"/>
      <c r="D108" s="379">
        <v>4584</v>
      </c>
      <c r="E108" s="379"/>
      <c r="F108" s="379"/>
      <c r="G108" s="379"/>
      <c r="H108" s="380"/>
    </row>
    <row r="109" spans="1:8" ht="64.5" customHeight="1" thickBot="1" x14ac:dyDescent="0.25">
      <c r="A109" s="381" t="s">
        <v>74</v>
      </c>
      <c r="B109" s="382"/>
      <c r="C109" s="377"/>
      <c r="D109" s="383" t="s">
        <v>75</v>
      </c>
      <c r="E109" s="384"/>
      <c r="F109" s="384"/>
      <c r="G109" s="384"/>
      <c r="H109" s="385"/>
    </row>
    <row r="110" spans="1:8" ht="64.5" customHeight="1" x14ac:dyDescent="0.2">
      <c r="A110" s="363" t="s">
        <v>76</v>
      </c>
      <c r="B110" s="364"/>
      <c r="C110" s="377"/>
      <c r="D110" s="368">
        <v>1146</v>
      </c>
      <c r="E110" s="368"/>
      <c r="F110" s="368"/>
      <c r="G110" s="368"/>
      <c r="H110" s="369"/>
    </row>
    <row r="111" spans="1:8" ht="64.5" customHeight="1" x14ac:dyDescent="0.2">
      <c r="A111" s="363" t="s">
        <v>77</v>
      </c>
      <c r="B111" s="364"/>
      <c r="C111" s="377"/>
      <c r="D111" s="368">
        <v>916.8</v>
      </c>
      <c r="E111" s="368"/>
      <c r="F111" s="368"/>
      <c r="G111" s="368"/>
      <c r="H111" s="369"/>
    </row>
    <row r="112" spans="1:8" ht="64.5" customHeight="1" x14ac:dyDescent="0.2">
      <c r="A112" s="363" t="s">
        <v>78</v>
      </c>
      <c r="B112" s="364"/>
      <c r="C112" s="377"/>
      <c r="D112" s="368">
        <v>763.99999999999989</v>
      </c>
      <c r="E112" s="368"/>
      <c r="F112" s="368"/>
      <c r="G112" s="368"/>
      <c r="H112" s="369"/>
    </row>
    <row r="113" spans="1:8" ht="64.5" customHeight="1" x14ac:dyDescent="0.2">
      <c r="A113" s="363" t="s">
        <v>79</v>
      </c>
      <c r="B113" s="364"/>
      <c r="C113" s="377"/>
      <c r="D113" s="368">
        <v>654.85714285714278</v>
      </c>
      <c r="E113" s="368"/>
      <c r="F113" s="368"/>
      <c r="G113" s="368"/>
      <c r="H113" s="369"/>
    </row>
    <row r="114" spans="1:8" ht="64.5" customHeight="1" x14ac:dyDescent="0.2">
      <c r="A114" s="363" t="s">
        <v>80</v>
      </c>
      <c r="B114" s="364"/>
      <c r="C114" s="377"/>
      <c r="D114" s="368">
        <v>573</v>
      </c>
      <c r="E114" s="368"/>
      <c r="F114" s="368"/>
      <c r="G114" s="368"/>
      <c r="H114" s="369"/>
    </row>
    <row r="115" spans="1:8" ht="64.5" customHeight="1" x14ac:dyDescent="0.2">
      <c r="A115" s="363" t="s">
        <v>81</v>
      </c>
      <c r="B115" s="364"/>
      <c r="C115" s="377"/>
      <c r="D115" s="368">
        <v>509.33333333333331</v>
      </c>
      <c r="E115" s="368"/>
      <c r="F115" s="368"/>
      <c r="G115" s="368"/>
      <c r="H115" s="369"/>
    </row>
    <row r="116" spans="1:8" ht="64.5" customHeight="1" thickBot="1" x14ac:dyDescent="0.25">
      <c r="A116" s="363" t="s">
        <v>82</v>
      </c>
      <c r="B116" s="364"/>
      <c r="C116" s="378"/>
      <c r="D116" s="368">
        <v>458.4</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353">
        <v>5004</v>
      </c>
      <c r="E117" s="354"/>
      <c r="F117" s="354"/>
      <c r="G117" s="354"/>
      <c r="H117" s="355"/>
    </row>
    <row r="118" spans="1:8" ht="21.75" thickBot="1" x14ac:dyDescent="0.25">
      <c r="A118" s="329"/>
      <c r="B118" s="330"/>
      <c r="C118" s="56"/>
      <c r="D118" s="331"/>
      <c r="E118" s="331"/>
      <c r="F118" s="331"/>
      <c r="G118" s="331"/>
      <c r="H118" s="332"/>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"2ГИС.СМОЛЕНСК"</v>
      </c>
      <c r="D119" s="360">
        <v>3150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37">
        <v>3966</v>
      </c>
      <c r="E120" s="338"/>
      <c r="F120" s="338"/>
      <c r="G120" s="338"/>
      <c r="H120" s="339"/>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37">
        <v>14496</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"2ГИС.СМОЛЕНСК"</v>
      </c>
      <c r="D122" s="337">
        <v>7350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"2ГИС.СМОЛЕНСК"</v>
      </c>
      <c r="D123" s="337">
        <v>8820</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37">
        <v>5700</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37">
        <v>7374</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37">
        <v>17406</v>
      </c>
      <c r="E126" s="338"/>
      <c r="F126" s="338"/>
      <c r="G126" s="338"/>
      <c r="H126" s="339"/>
    </row>
    <row r="127" spans="1:8" ht="50.1" customHeight="1" x14ac:dyDescent="0.2">
      <c r="A127" s="335" t="s">
        <v>93</v>
      </c>
      <c r="B127" s="336"/>
      <c r="C127" s="68" t="e">
        <f>#REF!</f>
        <v>#REF!</v>
      </c>
      <c r="D127" s="337">
        <v>6750</v>
      </c>
      <c r="E127" s="338"/>
      <c r="F127" s="338"/>
      <c r="G127" s="338"/>
      <c r="H127" s="339"/>
    </row>
    <row r="128" spans="1:8" ht="50.1" customHeight="1" x14ac:dyDescent="0.2">
      <c r="A128" s="335" t="s">
        <v>94</v>
      </c>
      <c r="B128" s="336"/>
      <c r="C128" s="67" t="s">
        <v>95</v>
      </c>
      <c r="D128" s="337">
        <v>600</v>
      </c>
      <c r="E128" s="338"/>
      <c r="F128" s="338"/>
      <c r="G128" s="338"/>
      <c r="H128" s="339"/>
    </row>
    <row r="129" spans="1:8" ht="68.25" customHeight="1" x14ac:dyDescent="0.2">
      <c r="A129" s="335" t="s">
        <v>96</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37">
        <v>4200</v>
      </c>
      <c r="E129" s="338"/>
      <c r="F129" s="338"/>
      <c r="G129" s="338"/>
      <c r="H129" s="339"/>
    </row>
    <row r="130" spans="1:8" ht="68.25" customHeight="1" x14ac:dyDescent="0.2">
      <c r="A130" s="335" t="s">
        <v>97</v>
      </c>
      <c r="B130" s="336"/>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37">
        <v>3360</v>
      </c>
      <c r="E130" s="338"/>
      <c r="F130" s="338"/>
      <c r="G130" s="338"/>
      <c r="H130" s="339"/>
    </row>
    <row r="131" spans="1:8" ht="68.25" customHeight="1" x14ac:dyDescent="0.2">
      <c r="A131" s="335" t="s">
        <v>98</v>
      </c>
      <c r="B131" s="336"/>
      <c r="C131"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37">
        <v>3570</v>
      </c>
      <c r="E131" s="338"/>
      <c r="F131" s="338"/>
      <c r="G131" s="338"/>
      <c r="H131" s="339"/>
    </row>
    <row r="132" spans="1:8" ht="68.25" customHeight="1" x14ac:dyDescent="0.2">
      <c r="A132" s="335" t="s">
        <v>99</v>
      </c>
      <c r="B132" s="336"/>
      <c r="C132"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37">
        <v>1680</v>
      </c>
      <c r="E132" s="338"/>
      <c r="F132" s="338"/>
      <c r="G132" s="338"/>
      <c r="H132" s="339"/>
    </row>
    <row r="133" spans="1:8" ht="68.2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37">
        <v>11538</v>
      </c>
      <c r="E133" s="338"/>
      <c r="F133" s="338"/>
      <c r="G133" s="338"/>
      <c r="H133" s="339"/>
    </row>
    <row r="134" spans="1:8" ht="68.2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37">
        <v>2004</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37">
        <v>3162</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37">
        <v>762</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8" s="337">
        <v>1500</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37">
        <v>3000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0" s="337">
        <v>3000</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"2ГИС.СМОЛЕНСК"</v>
      </c>
      <c r="D141" s="337">
        <v>4440</v>
      </c>
      <c r="E141" s="338"/>
      <c r="F141" s="338"/>
      <c r="G141" s="338"/>
      <c r="H141" s="339"/>
    </row>
    <row r="142" spans="1:8" ht="50.1" customHeight="1" x14ac:dyDescent="0.2">
      <c r="A142" s="335" t="s">
        <v>108</v>
      </c>
      <c r="B142" s="336"/>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37">
        <v>5640</v>
      </c>
      <c r="E142" s="338"/>
      <c r="F142" s="338"/>
      <c r="G142" s="338"/>
      <c r="H142" s="339"/>
    </row>
    <row r="143" spans="1:8" ht="50.1" customHeight="1" x14ac:dyDescent="0.2">
      <c r="A143" s="335" t="s">
        <v>109</v>
      </c>
      <c r="B143" s="336"/>
      <c r="C143" s="67" t="str">
        <f t="shared" si="1"/>
        <v>Электронный справочник на основе Справочника организаций "2ГИС.СМОЛЕНСК" (версия для ПК)</v>
      </c>
      <c r="D143" s="337">
        <v>20400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"2ГИС.СМОЛЕНСК"</v>
      </c>
      <c r="D144" s="337">
        <v>10320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"2ГИС.СМОЛЕНСК"</v>
      </c>
      <c r="D145" s="337">
        <v>12384</v>
      </c>
      <c r="E145" s="338"/>
      <c r="F145" s="338"/>
      <c r="G145" s="338"/>
      <c r="H145" s="339"/>
    </row>
    <row r="146" spans="1:8" ht="50.1" customHeight="1" x14ac:dyDescent="0.2">
      <c r="A146" s="335" t="s">
        <v>112</v>
      </c>
      <c r="B146" s="336"/>
      <c r="C146" s="67" t="str">
        <f t="shared" si="1"/>
        <v>Электронный справочник на основе Справочника организаций "2ГИС.СМОЛЕНСК" (версия для ПК)</v>
      </c>
      <c r="D146" s="337">
        <v>8040</v>
      </c>
      <c r="E146" s="338"/>
      <c r="F146" s="338"/>
      <c r="G146" s="338"/>
      <c r="H146" s="339"/>
    </row>
    <row r="147" spans="1:8" ht="50.1" customHeight="1" x14ac:dyDescent="0.2">
      <c r="A147" s="335" t="s">
        <v>113</v>
      </c>
      <c r="B147" s="336"/>
      <c r="C147" s="67" t="str">
        <f t="shared" si="1"/>
        <v>Электронный справочник на основе Справочника организаций "2ГИС.СМОЛЕНСК" (версия для ПК)</v>
      </c>
      <c r="D147" s="337">
        <v>10440</v>
      </c>
      <c r="E147" s="338"/>
      <c r="F147" s="338"/>
      <c r="G147" s="338"/>
      <c r="H147" s="339"/>
    </row>
    <row r="148" spans="1:8" ht="50.1" customHeight="1" x14ac:dyDescent="0.2">
      <c r="A148" s="335" t="s">
        <v>114</v>
      </c>
      <c r="B148" s="336"/>
      <c r="C148" s="67" t="str">
        <f t="shared" si="1"/>
        <v>Электронный справочник на основе Справочника организаций "2ГИС.СМОЛЕНСК" (версия для ПК)</v>
      </c>
      <c r="D148" s="337">
        <v>24480</v>
      </c>
      <c r="E148" s="338"/>
      <c r="F148" s="338"/>
      <c r="G148" s="338"/>
      <c r="H148" s="339"/>
    </row>
    <row r="149" spans="1:8" ht="50.1" customHeight="1" x14ac:dyDescent="0.2">
      <c r="A149" s="335" t="s">
        <v>115</v>
      </c>
      <c r="B149" s="336"/>
      <c r="C149" s="67" t="s">
        <v>95</v>
      </c>
      <c r="D149" s="337">
        <v>840</v>
      </c>
      <c r="E149" s="338"/>
      <c r="F149" s="338"/>
      <c r="G149" s="338"/>
      <c r="H149" s="339"/>
    </row>
    <row r="150" spans="1:8" ht="63.7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37">
        <v>16200</v>
      </c>
      <c r="E150" s="338"/>
      <c r="F150" s="338"/>
      <c r="G150" s="338"/>
      <c r="H150" s="339"/>
    </row>
    <row r="151" spans="1:8" ht="50.1" customHeight="1" thickBot="1" x14ac:dyDescent="0.25">
      <c r="A151" s="335" t="s">
        <v>117</v>
      </c>
      <c r="B151" s="336"/>
      <c r="C151" s="67" t="str">
        <f t="shared" si="1"/>
        <v>Электронный справочник на основе Справочника организаций "2ГИС.СМОЛЕНСК" (версия для ПК)</v>
      </c>
      <c r="D151" s="353">
        <v>4440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37">
        <v>2004</v>
      </c>
      <c r="E153" s="338"/>
      <c r="F153" s="338"/>
      <c r="G153" s="338"/>
      <c r="H153" s="339"/>
    </row>
    <row r="154" spans="1:8" s="16" customFormat="1" ht="50.1" customHeight="1" x14ac:dyDescent="0.2">
      <c r="A154" s="335" t="s">
        <v>120</v>
      </c>
      <c r="B154" s="336"/>
      <c r="C154" s="346"/>
      <c r="D154" s="337">
        <v>2004</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510</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"2ГИС.СМОЛЕНСК"</v>
      </c>
      <c r="D159" s="337">
        <v>2958</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0" s="337">
        <v>4530</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"2ГИС.СМОЛЕНСК"</v>
      </c>
      <c r="D161" s="337">
        <v>4200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2" s="337">
        <v>6360</v>
      </c>
      <c r="E162" s="338"/>
      <c r="F162" s="338"/>
      <c r="G162" s="338"/>
      <c r="H162" s="339"/>
    </row>
    <row r="163" spans="1:8" s="16" customFormat="1" ht="126" customHeight="1" thickBot="1" x14ac:dyDescent="0.25">
      <c r="A163" s="335" t="s">
        <v>129</v>
      </c>
      <c r="B163" s="336"/>
      <c r="C163" s="160" t="str">
        <f>C159</f>
        <v>Интернет-площадка 2gis.ru на основе Cправочника организаций "2ГИС.СМОЛЕНСК"</v>
      </c>
      <c r="D163" s="337">
        <v>3324</v>
      </c>
      <c r="E163" s="338"/>
      <c r="F163" s="338"/>
      <c r="G163" s="338"/>
      <c r="H163" s="339"/>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6" s="360">
        <v>5730</v>
      </c>
      <c r="E166" s="361"/>
      <c r="F166" s="361"/>
      <c r="G166" s="361"/>
      <c r="H166" s="362"/>
    </row>
    <row r="167" spans="1:8" s="16" customFormat="1" ht="83.25" customHeight="1" thickBot="1" x14ac:dyDescent="0.25">
      <c r="A167" s="335" t="s">
        <v>198</v>
      </c>
      <c r="B167" s="336"/>
      <c r="C167" s="346"/>
      <c r="D167" s="337">
        <v>5730</v>
      </c>
      <c r="E167" s="338"/>
      <c r="F167" s="338"/>
      <c r="G167" s="338"/>
      <c r="H167" s="339"/>
    </row>
    <row r="168" spans="1:8" ht="21.75" thickBot="1" x14ac:dyDescent="0.25">
      <c r="A168" s="497"/>
      <c r="B168" s="498"/>
      <c r="C168" s="56"/>
      <c r="D168" s="499"/>
      <c r="E168" s="499"/>
      <c r="F168" s="499"/>
      <c r="G168" s="499"/>
      <c r="H168" s="500"/>
    </row>
    <row r="170" spans="1:8" ht="21" x14ac:dyDescent="0.2">
      <c r="A170" s="75"/>
      <c r="B170" s="76" t="s">
        <v>130</v>
      </c>
      <c r="C170" s="333" t="s">
        <v>662</v>
      </c>
      <c r="D170" s="333"/>
      <c r="E170" s="77"/>
      <c r="F170" s="77"/>
      <c r="G170" s="77"/>
      <c r="H170" s="77"/>
    </row>
    <row r="171" spans="1:8" ht="21" x14ac:dyDescent="0.2">
      <c r="A171" s="75"/>
      <c r="B171" s="77"/>
      <c r="C171" s="327" t="s">
        <v>663</v>
      </c>
      <c r="D171" s="327"/>
      <c r="E171" s="77"/>
      <c r="F171" s="77"/>
      <c r="G171" s="77"/>
      <c r="H171" s="77"/>
    </row>
    <row r="172" spans="1:8" ht="21" x14ac:dyDescent="0.2">
      <c r="A172" s="75"/>
      <c r="B172" s="77"/>
      <c r="C172" s="333" t="s">
        <v>664</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87" customHeight="1" thickBot="1" x14ac:dyDescent="0.25">
      <c r="A187" s="517" t="s">
        <v>145</v>
      </c>
      <c r="B187" s="518"/>
      <c r="C187" s="93" t="s">
        <v>146</v>
      </c>
      <c r="D187" s="600" t="s">
        <v>147</v>
      </c>
      <c r="E187" s="601"/>
      <c r="F187" s="94"/>
      <c r="G187" s="94"/>
      <c r="H187" s="94"/>
    </row>
    <row r="188" spans="1:8" ht="105" customHeight="1" x14ac:dyDescent="0.2">
      <c r="A188" s="318" t="s">
        <v>148</v>
      </c>
      <c r="B188" s="319"/>
      <c r="C188" s="95" t="s">
        <v>149</v>
      </c>
      <c r="D188" s="320" t="s">
        <v>150</v>
      </c>
      <c r="E188" s="321"/>
      <c r="F188" s="94"/>
      <c r="G188" s="94"/>
      <c r="H188" s="94"/>
    </row>
    <row r="189" spans="1:8" ht="108.75" customHeight="1" x14ac:dyDescent="0.2">
      <c r="A189" s="322" t="s">
        <v>151</v>
      </c>
      <c r="B189" s="323"/>
      <c r="C189" s="96" t="s">
        <v>152</v>
      </c>
      <c r="D189" s="310" t="s">
        <v>153</v>
      </c>
      <c r="E189" s="311"/>
      <c r="F189" s="94"/>
      <c r="G189" s="94"/>
      <c r="H189" s="94"/>
    </row>
    <row r="190" spans="1:8" ht="123" customHeight="1" x14ac:dyDescent="0.2">
      <c r="A190" s="322" t="s">
        <v>154</v>
      </c>
      <c r="B190" s="323"/>
      <c r="C190" s="96" t="s">
        <v>155</v>
      </c>
      <c r="D190" s="310" t="s">
        <v>153</v>
      </c>
      <c r="E190" s="311"/>
      <c r="F190" s="94"/>
      <c r="G190" s="94"/>
      <c r="H190" s="94"/>
    </row>
    <row r="191" spans="1:8" s="72" customFormat="1" ht="102.75" customHeight="1" thickBot="1" x14ac:dyDescent="0.25">
      <c r="A191" s="474" t="s">
        <v>157</v>
      </c>
      <c r="B191" s="475"/>
      <c r="C191" s="230" t="s">
        <v>158</v>
      </c>
      <c r="D191" s="475" t="s">
        <v>153</v>
      </c>
      <c r="E191" s="686"/>
      <c r="F191" s="91"/>
      <c r="G191" s="91"/>
      <c r="H191" s="91"/>
    </row>
    <row r="192" spans="1:8" s="88" customFormat="1" ht="222.75" customHeight="1" thickBot="1" x14ac:dyDescent="0.25">
      <c r="A192" s="474" t="s">
        <v>159</v>
      </c>
      <c r="B192" s="475"/>
      <c r="C192" s="111" t="s">
        <v>160</v>
      </c>
      <c r="D192" s="476" t="s">
        <v>153</v>
      </c>
      <c r="E192" s="477"/>
      <c r="F192" s="86"/>
      <c r="G192" s="87"/>
      <c r="H192" s="87"/>
    </row>
    <row r="193" spans="1:8" ht="23.25" x14ac:dyDescent="0.2">
      <c r="A193" s="307" t="s">
        <v>161</v>
      </c>
      <c r="B193" s="307"/>
      <c r="C193" s="307"/>
      <c r="D193" s="307"/>
      <c r="E193" s="307"/>
      <c r="F193" s="307"/>
      <c r="G193" s="307"/>
      <c r="H193" s="307"/>
    </row>
    <row r="194" spans="1:8" ht="23.25" x14ac:dyDescent="0.2">
      <c r="A194" s="307" t="s">
        <v>162</v>
      </c>
      <c r="B194" s="307"/>
      <c r="C194" s="307"/>
      <c r="D194" s="307"/>
      <c r="E194" s="307"/>
      <c r="F194" s="307"/>
      <c r="G194" s="307"/>
      <c r="H194" s="307"/>
    </row>
    <row r="195" spans="1:8" ht="183.75" customHeight="1" x14ac:dyDescent="0.2">
      <c r="A19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5"/>
      <c r="C195" s="325"/>
      <c r="D195" s="325"/>
      <c r="E195" s="325"/>
      <c r="F195" s="325"/>
      <c r="G195" s="325"/>
      <c r="H195" s="325"/>
    </row>
    <row r="196" spans="1:8" ht="73.5" customHeight="1" x14ac:dyDescent="0.2">
      <c r="A196" s="325" t="s">
        <v>164</v>
      </c>
      <c r="B196" s="325"/>
      <c r="C196" s="325"/>
      <c r="D196" s="325"/>
      <c r="E196" s="325"/>
      <c r="F196" s="325"/>
      <c r="G196" s="325"/>
      <c r="H196" s="325"/>
    </row>
    <row r="197" spans="1:8" ht="23.25" x14ac:dyDescent="0.2">
      <c r="A197" s="307" t="s">
        <v>165</v>
      </c>
      <c r="B197" s="307"/>
      <c r="C197" s="307"/>
      <c r="D197" s="307"/>
      <c r="E197" s="307"/>
      <c r="F197" s="307"/>
      <c r="G197" s="307"/>
      <c r="H197" s="307"/>
    </row>
    <row r="198" spans="1:8" s="97" customFormat="1" ht="114.75" customHeight="1" x14ac:dyDescent="0.2">
      <c r="A198" s="325" t="s">
        <v>166</v>
      </c>
      <c r="B198" s="325"/>
      <c r="C198" s="325"/>
      <c r="D198" s="325"/>
      <c r="E198" s="325"/>
      <c r="F198" s="325"/>
      <c r="G198" s="325"/>
      <c r="H198" s="325"/>
    </row>
  </sheetData>
  <sheetProtection selectLockedCells="1" selectUnlockedCells="1"/>
  <mergeCells count="32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4"/>
  <sheetViews>
    <sheetView view="pageBreakPreview" zoomScale="40" zoomScaleNormal="60" zoomScaleSheetLayoutView="40" workbookViewId="0">
      <pane ySplit="4" topLeftCell="A18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60">
        <f>F7*1.2</f>
        <v>7257.5999999999995</v>
      </c>
      <c r="E7" s="361">
        <f>F7*1.1</f>
        <v>6652.8</v>
      </c>
      <c r="F7" s="361">
        <v>6048</v>
      </c>
      <c r="G7" s="361">
        <f>F7*0.75</f>
        <v>4536</v>
      </c>
      <c r="H7" s="362">
        <f>F7*0.5</f>
        <v>3024</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436">
        <f>F12*1.2</f>
        <v>10656</v>
      </c>
      <c r="E12" s="361">
        <f>F12*1.1</f>
        <v>9768</v>
      </c>
      <c r="F12" s="361">
        <v>8880</v>
      </c>
      <c r="G12" s="361">
        <f>F12*0.75</f>
        <v>6660</v>
      </c>
      <c r="H12" s="362">
        <f>F12*0.5</f>
        <v>4440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1320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"2ГИС.СОЧИ"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506">
        <v>360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60">
        <f>F27*1.2</f>
        <v>13075.199999999999</v>
      </c>
      <c r="E27" s="361">
        <f>F27*1.1</f>
        <v>11985.6</v>
      </c>
      <c r="F27" s="361">
        <v>10896</v>
      </c>
      <c r="G27" s="361">
        <f>F27*0.75</f>
        <v>8172</v>
      </c>
      <c r="H27" s="362">
        <f>F27*0.5</f>
        <v>5448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436">
        <f>F32*1.2</f>
        <v>19180.8</v>
      </c>
      <c r="E32" s="361">
        <f>F32*1.1</f>
        <v>17582.400000000001</v>
      </c>
      <c r="F32" s="361">
        <v>15984</v>
      </c>
      <c r="G32" s="361">
        <f>F32*0.75</f>
        <v>11988</v>
      </c>
      <c r="H32" s="362">
        <f>F32*0.5</f>
        <v>7992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"2ГИС.СОЧИ"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424">
        <v>648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515">
        <f>F48*1.2</f>
        <v>4320</v>
      </c>
      <c r="E48" s="515">
        <f>F48*1.1</f>
        <v>3960.0000000000005</v>
      </c>
      <c r="F48" s="515">
        <v>3600</v>
      </c>
      <c r="G48" s="515">
        <f>F48*0.75</f>
        <v>2700</v>
      </c>
      <c r="H48" s="515">
        <f>F48*0.5</f>
        <v>1800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458">
        <v>180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60">
        <f>F55*1.2</f>
        <v>8712</v>
      </c>
      <c r="E55" s="361">
        <f>F55*1.1</f>
        <v>7986.0000000000009</v>
      </c>
      <c r="F55" s="361">
        <v>7260</v>
      </c>
      <c r="G55" s="361">
        <f>F55*0.75</f>
        <v>5445</v>
      </c>
      <c r="H55" s="362">
        <f>F55*0.5</f>
        <v>3630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436">
        <f>F61*1.2</f>
        <v>10166.4</v>
      </c>
      <c r="E61" s="361">
        <f>F61*1.1</f>
        <v>9319.2000000000007</v>
      </c>
      <c r="F61" s="361">
        <v>8472</v>
      </c>
      <c r="G61" s="361">
        <f>F61*0.75</f>
        <v>6354</v>
      </c>
      <c r="H61" s="362">
        <f>F61*0.5</f>
        <v>4236</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506">
        <v>180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"&amp;MIN(D72:D106)&amp;" до "&amp;MAX(D72:D106)</f>
        <v>от 1200 до 42000</v>
      </c>
      <c r="E71" s="399"/>
      <c r="F71" s="399"/>
      <c r="G71" s="399"/>
      <c r="H71" s="400"/>
    </row>
    <row r="72" spans="1:8" s="16" customFormat="1" ht="37.5" customHeight="1" outlineLevel="1" x14ac:dyDescent="0.2">
      <c r="A72" s="408" t="s">
        <v>39</v>
      </c>
      <c r="B72" s="409"/>
      <c r="C72" s="505"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411">
        <v>1200</v>
      </c>
      <c r="E72" s="412"/>
      <c r="F72" s="412"/>
      <c r="G72" s="412"/>
      <c r="H72" s="413"/>
    </row>
    <row r="73" spans="1:8" s="16" customFormat="1" ht="37.5" customHeight="1" outlineLevel="1" x14ac:dyDescent="0.2">
      <c r="A73" s="396" t="s">
        <v>40</v>
      </c>
      <c r="B73" s="397"/>
      <c r="C73" s="410"/>
      <c r="D73" s="337">
        <v>2400</v>
      </c>
      <c r="E73" s="338"/>
      <c r="F73" s="338"/>
      <c r="G73" s="338"/>
      <c r="H73" s="339"/>
    </row>
    <row r="74" spans="1:8" s="16" customFormat="1" ht="37.5" customHeight="1" outlineLevel="1" x14ac:dyDescent="0.2">
      <c r="A74" s="396" t="s">
        <v>41</v>
      </c>
      <c r="B74" s="397"/>
      <c r="C74" s="410"/>
      <c r="D74" s="337">
        <v>3600</v>
      </c>
      <c r="E74" s="338"/>
      <c r="F74" s="338"/>
      <c r="G74" s="338"/>
      <c r="H74" s="339"/>
    </row>
    <row r="75" spans="1:8" s="16" customFormat="1" ht="37.5" customHeight="1" outlineLevel="1" x14ac:dyDescent="0.2">
      <c r="A75" s="396" t="s">
        <v>42</v>
      </c>
      <c r="B75" s="397"/>
      <c r="C75" s="410"/>
      <c r="D75" s="337">
        <v>4800</v>
      </c>
      <c r="E75" s="338"/>
      <c r="F75" s="338"/>
      <c r="G75" s="338"/>
      <c r="H75" s="339"/>
    </row>
    <row r="76" spans="1:8" s="16" customFormat="1" ht="37.5" customHeight="1" outlineLevel="1" x14ac:dyDescent="0.2">
      <c r="A76" s="396" t="s">
        <v>43</v>
      </c>
      <c r="B76" s="397"/>
      <c r="C76" s="410"/>
      <c r="D76" s="337">
        <v>6000</v>
      </c>
      <c r="E76" s="338"/>
      <c r="F76" s="338"/>
      <c r="G76" s="338"/>
      <c r="H76" s="339"/>
    </row>
    <row r="77" spans="1:8" s="16" customFormat="1" ht="37.5" customHeight="1" outlineLevel="1" x14ac:dyDescent="0.2">
      <c r="A77" s="396" t="s">
        <v>44</v>
      </c>
      <c r="B77" s="397"/>
      <c r="C77" s="410"/>
      <c r="D77" s="337">
        <v>7200</v>
      </c>
      <c r="E77" s="338"/>
      <c r="F77" s="338"/>
      <c r="G77" s="338"/>
      <c r="H77" s="339"/>
    </row>
    <row r="78" spans="1:8" s="16" customFormat="1" ht="37.5" customHeight="1" outlineLevel="1" x14ac:dyDescent="0.2">
      <c r="A78" s="396" t="s">
        <v>45</v>
      </c>
      <c r="B78" s="397"/>
      <c r="C78" s="410"/>
      <c r="D78" s="337">
        <v>8400</v>
      </c>
      <c r="E78" s="338"/>
      <c r="F78" s="338"/>
      <c r="G78" s="338"/>
      <c r="H78" s="339"/>
    </row>
    <row r="79" spans="1:8" s="16" customFormat="1" ht="37.5" customHeight="1" outlineLevel="1" x14ac:dyDescent="0.2">
      <c r="A79" s="396" t="s">
        <v>46</v>
      </c>
      <c r="B79" s="397"/>
      <c r="C79" s="410"/>
      <c r="D79" s="337">
        <v>9600</v>
      </c>
      <c r="E79" s="338"/>
      <c r="F79" s="338"/>
      <c r="G79" s="338"/>
      <c r="H79" s="339"/>
    </row>
    <row r="80" spans="1:8" s="16" customFormat="1" ht="37.5" customHeight="1" outlineLevel="1" x14ac:dyDescent="0.2">
      <c r="A80" s="396" t="s">
        <v>47</v>
      </c>
      <c r="B80" s="397"/>
      <c r="C80" s="410"/>
      <c r="D80" s="337">
        <v>10800</v>
      </c>
      <c r="E80" s="338"/>
      <c r="F80" s="338"/>
      <c r="G80" s="338"/>
      <c r="H80" s="339"/>
    </row>
    <row r="81" spans="1:8" s="16" customFormat="1" ht="37.5" customHeight="1" outlineLevel="1" x14ac:dyDescent="0.2">
      <c r="A81" s="396" t="s">
        <v>48</v>
      </c>
      <c r="B81" s="397"/>
      <c r="C81" s="410"/>
      <c r="D81" s="337">
        <v>12000</v>
      </c>
      <c r="E81" s="338"/>
      <c r="F81" s="338"/>
      <c r="G81" s="338"/>
      <c r="H81" s="339"/>
    </row>
    <row r="82" spans="1:8" s="16" customFormat="1" ht="37.5" customHeight="1" outlineLevel="1" x14ac:dyDescent="0.2">
      <c r="A82" s="396" t="s">
        <v>49</v>
      </c>
      <c r="B82" s="397"/>
      <c r="C82" s="410"/>
      <c r="D82" s="337">
        <v>13200</v>
      </c>
      <c r="E82" s="338"/>
      <c r="F82" s="338"/>
      <c r="G82" s="338"/>
      <c r="H82" s="339"/>
    </row>
    <row r="83" spans="1:8" s="16" customFormat="1" ht="37.5" customHeight="1" outlineLevel="1" x14ac:dyDescent="0.2">
      <c r="A83" s="396" t="s">
        <v>50</v>
      </c>
      <c r="B83" s="397"/>
      <c r="C83" s="410"/>
      <c r="D83" s="337">
        <v>14400</v>
      </c>
      <c r="E83" s="338"/>
      <c r="F83" s="338"/>
      <c r="G83" s="338"/>
      <c r="H83" s="339"/>
    </row>
    <row r="84" spans="1:8" s="16" customFormat="1" ht="37.5" customHeight="1" outlineLevel="1" x14ac:dyDescent="0.2">
      <c r="A84" s="396" t="s">
        <v>51</v>
      </c>
      <c r="B84" s="397"/>
      <c r="C84" s="410"/>
      <c r="D84" s="337">
        <v>15600</v>
      </c>
      <c r="E84" s="338"/>
      <c r="F84" s="338"/>
      <c r="G84" s="338"/>
      <c r="H84" s="339"/>
    </row>
    <row r="85" spans="1:8" s="16" customFormat="1" ht="37.5" customHeight="1" outlineLevel="1" x14ac:dyDescent="0.2">
      <c r="A85" s="396" t="s">
        <v>52</v>
      </c>
      <c r="B85" s="397"/>
      <c r="C85" s="410"/>
      <c r="D85" s="337">
        <v>16800</v>
      </c>
      <c r="E85" s="338"/>
      <c r="F85" s="338"/>
      <c r="G85" s="338"/>
      <c r="H85" s="339"/>
    </row>
    <row r="86" spans="1:8" s="16" customFormat="1" ht="37.5" customHeight="1" outlineLevel="1" x14ac:dyDescent="0.2">
      <c r="A86" s="396" t="s">
        <v>53</v>
      </c>
      <c r="B86" s="397"/>
      <c r="C86" s="410"/>
      <c r="D86" s="337">
        <v>18000</v>
      </c>
      <c r="E86" s="338"/>
      <c r="F86" s="338"/>
      <c r="G86" s="338"/>
      <c r="H86" s="339"/>
    </row>
    <row r="87" spans="1:8" s="16" customFormat="1" ht="37.5" customHeight="1" outlineLevel="1" x14ac:dyDescent="0.2">
      <c r="A87" s="396" t="s">
        <v>54</v>
      </c>
      <c r="B87" s="397"/>
      <c r="C87" s="410"/>
      <c r="D87" s="337">
        <v>19200</v>
      </c>
      <c r="E87" s="338"/>
      <c r="F87" s="338"/>
      <c r="G87" s="338"/>
      <c r="H87" s="339"/>
    </row>
    <row r="88" spans="1:8" s="16" customFormat="1" ht="37.5" customHeight="1" outlineLevel="1" x14ac:dyDescent="0.2">
      <c r="A88" s="396" t="s">
        <v>55</v>
      </c>
      <c r="B88" s="397"/>
      <c r="C88" s="410"/>
      <c r="D88" s="337">
        <v>20400</v>
      </c>
      <c r="E88" s="338"/>
      <c r="F88" s="338"/>
      <c r="G88" s="338"/>
      <c r="H88" s="339"/>
    </row>
    <row r="89" spans="1:8" s="16" customFormat="1" ht="37.5" customHeight="1" outlineLevel="1" x14ac:dyDescent="0.2">
      <c r="A89" s="396" t="s">
        <v>56</v>
      </c>
      <c r="B89" s="397"/>
      <c r="C89" s="410"/>
      <c r="D89" s="337">
        <v>21600</v>
      </c>
      <c r="E89" s="338"/>
      <c r="F89" s="338"/>
      <c r="G89" s="338"/>
      <c r="H89" s="339"/>
    </row>
    <row r="90" spans="1:8" s="16" customFormat="1" ht="37.5" customHeight="1" outlineLevel="1" x14ac:dyDescent="0.2">
      <c r="A90" s="396" t="s">
        <v>57</v>
      </c>
      <c r="B90" s="397"/>
      <c r="C90" s="410"/>
      <c r="D90" s="337">
        <v>22800</v>
      </c>
      <c r="E90" s="338"/>
      <c r="F90" s="338"/>
      <c r="G90" s="338"/>
      <c r="H90" s="339"/>
    </row>
    <row r="91" spans="1:8" s="16" customFormat="1" ht="37.5" customHeight="1" outlineLevel="1" x14ac:dyDescent="0.2">
      <c r="A91" s="396" t="s">
        <v>58</v>
      </c>
      <c r="B91" s="397"/>
      <c r="C91" s="410"/>
      <c r="D91" s="337">
        <v>24000</v>
      </c>
      <c r="E91" s="338"/>
      <c r="F91" s="338"/>
      <c r="G91" s="338"/>
      <c r="H91" s="339"/>
    </row>
    <row r="92" spans="1:8" s="16" customFormat="1" ht="37.5" customHeight="1" outlineLevel="1" x14ac:dyDescent="0.2">
      <c r="A92" s="396" t="s">
        <v>178</v>
      </c>
      <c r="B92" s="397"/>
      <c r="C92" s="410"/>
      <c r="D92" s="337">
        <v>25200</v>
      </c>
      <c r="E92" s="338"/>
      <c r="F92" s="338"/>
      <c r="G92" s="338"/>
      <c r="H92" s="339"/>
    </row>
    <row r="93" spans="1:8" s="16" customFormat="1" ht="37.5" customHeight="1" outlineLevel="1" x14ac:dyDescent="0.2">
      <c r="A93" s="396" t="s">
        <v>179</v>
      </c>
      <c r="B93" s="397"/>
      <c r="C93" s="410"/>
      <c r="D93" s="337">
        <v>26400</v>
      </c>
      <c r="E93" s="338"/>
      <c r="F93" s="338"/>
      <c r="G93" s="338"/>
      <c r="H93" s="339"/>
    </row>
    <row r="94" spans="1:8" s="16" customFormat="1" ht="37.5" customHeight="1" outlineLevel="1" x14ac:dyDescent="0.2">
      <c r="A94" s="396" t="s">
        <v>180</v>
      </c>
      <c r="B94" s="397"/>
      <c r="C94" s="410"/>
      <c r="D94" s="337">
        <v>27600</v>
      </c>
      <c r="E94" s="338"/>
      <c r="F94" s="338"/>
      <c r="G94" s="338"/>
      <c r="H94" s="339"/>
    </row>
    <row r="95" spans="1:8" s="16" customFormat="1" ht="37.5" customHeight="1" outlineLevel="1" x14ac:dyDescent="0.2">
      <c r="A95" s="396" t="s">
        <v>181</v>
      </c>
      <c r="B95" s="397"/>
      <c r="C95" s="410"/>
      <c r="D95" s="337">
        <v>28800</v>
      </c>
      <c r="E95" s="338"/>
      <c r="F95" s="338"/>
      <c r="G95" s="338"/>
      <c r="H95" s="339"/>
    </row>
    <row r="96" spans="1:8" s="16" customFormat="1" ht="37.5" customHeight="1" outlineLevel="1" x14ac:dyDescent="0.2">
      <c r="A96" s="396" t="s">
        <v>182</v>
      </c>
      <c r="B96" s="397"/>
      <c r="C96" s="410"/>
      <c r="D96" s="337">
        <v>30000</v>
      </c>
      <c r="E96" s="338"/>
      <c r="F96" s="338"/>
      <c r="G96" s="338"/>
      <c r="H96" s="339"/>
    </row>
    <row r="97" spans="1:8" s="16" customFormat="1" ht="37.5" customHeight="1" outlineLevel="1" x14ac:dyDescent="0.2">
      <c r="A97" s="396" t="s">
        <v>183</v>
      </c>
      <c r="B97" s="397"/>
      <c r="C97" s="410"/>
      <c r="D97" s="337">
        <v>31200</v>
      </c>
      <c r="E97" s="338"/>
      <c r="F97" s="338"/>
      <c r="G97" s="338"/>
      <c r="H97" s="339"/>
    </row>
    <row r="98" spans="1:8" s="16" customFormat="1" ht="37.5" customHeight="1" outlineLevel="1" x14ac:dyDescent="0.2">
      <c r="A98" s="396" t="s">
        <v>184</v>
      </c>
      <c r="B98" s="397"/>
      <c r="C98" s="410"/>
      <c r="D98" s="337">
        <v>32400</v>
      </c>
      <c r="E98" s="338"/>
      <c r="F98" s="338"/>
      <c r="G98" s="338"/>
      <c r="H98" s="339"/>
    </row>
    <row r="99" spans="1:8" s="16" customFormat="1" ht="37.5" customHeight="1" outlineLevel="1" x14ac:dyDescent="0.2">
      <c r="A99" s="396" t="s">
        <v>185</v>
      </c>
      <c r="B99" s="397"/>
      <c r="C99" s="410"/>
      <c r="D99" s="337">
        <v>33600</v>
      </c>
      <c r="E99" s="338"/>
      <c r="F99" s="338"/>
      <c r="G99" s="338"/>
      <c r="H99" s="339"/>
    </row>
    <row r="100" spans="1:8" s="16" customFormat="1" ht="37.5" customHeight="1" outlineLevel="1" x14ac:dyDescent="0.2">
      <c r="A100" s="396" t="s">
        <v>186</v>
      </c>
      <c r="B100" s="397"/>
      <c r="C100" s="410"/>
      <c r="D100" s="337">
        <v>34800</v>
      </c>
      <c r="E100" s="338"/>
      <c r="F100" s="338"/>
      <c r="G100" s="338"/>
      <c r="H100" s="339"/>
    </row>
    <row r="101" spans="1:8" s="16" customFormat="1" ht="37.5" customHeight="1" outlineLevel="1" x14ac:dyDescent="0.2">
      <c r="A101" s="396" t="s">
        <v>187</v>
      </c>
      <c r="B101" s="397"/>
      <c r="C101" s="410"/>
      <c r="D101" s="337">
        <v>36000</v>
      </c>
      <c r="E101" s="338"/>
      <c r="F101" s="338"/>
      <c r="G101" s="338"/>
      <c r="H101" s="339"/>
    </row>
    <row r="102" spans="1:8" s="16" customFormat="1" ht="37.5" customHeight="1" outlineLevel="1" x14ac:dyDescent="0.2">
      <c r="A102" s="396" t="s">
        <v>188</v>
      </c>
      <c r="B102" s="397"/>
      <c r="C102" s="410"/>
      <c r="D102" s="337">
        <v>37200</v>
      </c>
      <c r="E102" s="338"/>
      <c r="F102" s="338"/>
      <c r="G102" s="338"/>
      <c r="H102" s="339"/>
    </row>
    <row r="103" spans="1:8" s="16" customFormat="1" ht="37.5" customHeight="1" outlineLevel="1" x14ac:dyDescent="0.2">
      <c r="A103" s="396" t="s">
        <v>189</v>
      </c>
      <c r="B103" s="397"/>
      <c r="C103" s="410"/>
      <c r="D103" s="337">
        <v>38400</v>
      </c>
      <c r="E103" s="338"/>
      <c r="F103" s="338"/>
      <c r="G103" s="338"/>
      <c r="H103" s="339"/>
    </row>
    <row r="104" spans="1:8" s="16" customFormat="1" ht="37.5" customHeight="1" outlineLevel="1" x14ac:dyDescent="0.2">
      <c r="A104" s="396" t="s">
        <v>190</v>
      </c>
      <c r="B104" s="397"/>
      <c r="C104" s="410"/>
      <c r="D104" s="337">
        <v>39600</v>
      </c>
      <c r="E104" s="338"/>
      <c r="F104" s="338"/>
      <c r="G104" s="338"/>
      <c r="H104" s="339"/>
    </row>
    <row r="105" spans="1:8" s="16" customFormat="1" ht="37.5" customHeight="1" outlineLevel="1" x14ac:dyDescent="0.2">
      <c r="A105" s="396" t="s">
        <v>191</v>
      </c>
      <c r="B105" s="397"/>
      <c r="C105" s="410"/>
      <c r="D105" s="337">
        <v>40800</v>
      </c>
      <c r="E105" s="338"/>
      <c r="F105" s="338"/>
      <c r="G105" s="338"/>
      <c r="H105" s="339"/>
    </row>
    <row r="106" spans="1:8" s="16" customFormat="1" ht="37.5" customHeight="1" outlineLevel="1" thickBot="1" x14ac:dyDescent="0.25">
      <c r="A106" s="396" t="s">
        <v>192</v>
      </c>
      <c r="B106" s="397"/>
      <c r="C106" s="410"/>
      <c r="D106" s="337">
        <v>42000</v>
      </c>
      <c r="E106" s="338"/>
      <c r="F106" s="338"/>
      <c r="G106" s="338"/>
      <c r="H106" s="339"/>
    </row>
    <row r="107" spans="1:8" s="16" customFormat="1" ht="50.1" customHeight="1" thickBot="1" x14ac:dyDescent="0.25">
      <c r="A107" s="386" t="s">
        <v>59</v>
      </c>
      <c r="B107" s="387"/>
      <c r="C107" s="387"/>
      <c r="D107" s="398" t="str">
        <f>"от "&amp;MIN(D108:D117)&amp;" до "&amp;MAX(D108:D117)</f>
        <v>от 300 до 7920</v>
      </c>
      <c r="E107" s="399"/>
      <c r="F107" s="399"/>
      <c r="G107" s="399"/>
      <c r="H107" s="400"/>
    </row>
    <row r="108" spans="1:8" s="16" customFormat="1" ht="157.5" customHeight="1" x14ac:dyDescent="0.2">
      <c r="A108" s="102" t="s">
        <v>193</v>
      </c>
      <c r="B108" s="63" t="s">
        <v>194</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411">
        <v>1008</v>
      </c>
      <c r="E108" s="412"/>
      <c r="F108" s="412"/>
      <c r="G108" s="412"/>
      <c r="H108" s="413"/>
    </row>
    <row r="109" spans="1:8" s="16" customFormat="1" ht="37.5" customHeight="1" x14ac:dyDescent="0.2">
      <c r="A109" s="335" t="s">
        <v>61</v>
      </c>
      <c r="B109" s="336"/>
      <c r="C109" s="4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37">
        <v>360</v>
      </c>
      <c r="E109" s="338"/>
      <c r="F109" s="338"/>
      <c r="G109" s="338"/>
      <c r="H109" s="339"/>
    </row>
    <row r="110" spans="1:8" s="16" customFormat="1" ht="37.5" customHeight="1" x14ac:dyDescent="0.2">
      <c r="A110" s="335" t="s">
        <v>62</v>
      </c>
      <c r="B110" s="336"/>
      <c r="C110" s="404"/>
      <c r="D110" s="337">
        <v>7920</v>
      </c>
      <c r="E110" s="338"/>
      <c r="F110" s="338"/>
      <c r="G110" s="338"/>
      <c r="H110" s="339"/>
    </row>
    <row r="111" spans="1:8" s="16" customFormat="1" ht="37.5" customHeight="1" x14ac:dyDescent="0.2">
      <c r="A111" s="335" t="s">
        <v>63</v>
      </c>
      <c r="B111" s="336"/>
      <c r="C111" s="404"/>
      <c r="D111" s="337">
        <v>1560</v>
      </c>
      <c r="E111" s="338"/>
      <c r="F111" s="338"/>
      <c r="G111" s="338"/>
      <c r="H111" s="339"/>
    </row>
    <row r="112" spans="1:8" s="16" customFormat="1" ht="37.5" customHeight="1" x14ac:dyDescent="0.2">
      <c r="A112" s="335" t="s">
        <v>64</v>
      </c>
      <c r="B112" s="336"/>
      <c r="C112" s="404"/>
      <c r="D112" s="337">
        <v>5280</v>
      </c>
      <c r="E112" s="338"/>
      <c r="F112" s="338"/>
      <c r="G112" s="338"/>
      <c r="H112" s="339"/>
    </row>
    <row r="113" spans="1:8" s="16" customFormat="1" ht="37.5" customHeight="1" x14ac:dyDescent="0.2">
      <c r="A113" s="335" t="s">
        <v>65</v>
      </c>
      <c r="B113" s="503"/>
      <c r="C113" s="404"/>
      <c r="D113" s="337">
        <v>300</v>
      </c>
      <c r="E113" s="338"/>
      <c r="F113" s="338"/>
      <c r="G113" s="338"/>
      <c r="H113" s="339"/>
    </row>
    <row r="114" spans="1:8" s="16" customFormat="1" ht="37.5" customHeight="1" x14ac:dyDescent="0.2">
      <c r="A114" s="335" t="s">
        <v>66</v>
      </c>
      <c r="B114" s="503"/>
      <c r="C114" s="404"/>
      <c r="D114" s="337">
        <v>300</v>
      </c>
      <c r="E114" s="338"/>
      <c r="F114" s="338"/>
      <c r="G114" s="338"/>
      <c r="H114" s="339"/>
    </row>
    <row r="115" spans="1:8" s="16" customFormat="1" ht="37.5" customHeight="1" x14ac:dyDescent="0.2">
      <c r="A115" s="335" t="s">
        <v>67</v>
      </c>
      <c r="B115" s="503"/>
      <c r="C115" s="404"/>
      <c r="D115" s="337">
        <v>600</v>
      </c>
      <c r="E115" s="338"/>
      <c r="F115" s="338"/>
      <c r="G115" s="338"/>
      <c r="H115" s="339"/>
    </row>
    <row r="116" spans="1:8" s="16" customFormat="1" ht="37.5" customHeight="1" x14ac:dyDescent="0.2">
      <c r="A116" s="335" t="s">
        <v>68</v>
      </c>
      <c r="B116" s="503"/>
      <c r="C116" s="404"/>
      <c r="D116" s="337">
        <v>900</v>
      </c>
      <c r="E116" s="338"/>
      <c r="F116" s="338"/>
      <c r="G116" s="338"/>
      <c r="H116" s="339"/>
    </row>
    <row r="117" spans="1:8" s="16" customFormat="1" ht="37.5" customHeight="1" thickBot="1" x14ac:dyDescent="0.25">
      <c r="A117" s="348" t="s">
        <v>69</v>
      </c>
      <c r="B117" s="504"/>
      <c r="C117" s="405"/>
      <c r="D117" s="337">
        <v>4440</v>
      </c>
      <c r="E117" s="338"/>
      <c r="F117" s="338"/>
      <c r="G117" s="338"/>
      <c r="H117" s="339"/>
    </row>
    <row r="118" spans="1:8" s="16" customFormat="1" ht="117.75" customHeight="1" thickBot="1" x14ac:dyDescent="0.25">
      <c r="A118" s="501" t="s">
        <v>71</v>
      </c>
      <c r="B118" s="502"/>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354">
        <v>30</v>
      </c>
      <c r="E118" s="354"/>
      <c r="F118" s="354"/>
      <c r="G118" s="354"/>
      <c r="H118" s="355"/>
    </row>
    <row r="119" spans="1:8" s="23" customFormat="1" ht="50.1" customHeight="1" thickBot="1" x14ac:dyDescent="0.25">
      <c r="A119" s="341" t="s">
        <v>72</v>
      </c>
      <c r="B119" s="342"/>
      <c r="C119" s="21"/>
      <c r="D119" s="343" t="e">
        <f>"от "&amp;MIN(D121,D141:H142,#REF!,D143:H157)&amp;" до "&amp;MAX(D121,D141:H142,#REF!,D143:H157)</f>
        <v>#REF!</v>
      </c>
      <c r="E119" s="343"/>
      <c r="F119" s="343"/>
      <c r="G119" s="343"/>
      <c r="H119" s="344"/>
    </row>
    <row r="120" spans="1:8" s="16" customFormat="1" ht="24.95" customHeight="1" thickBot="1" x14ac:dyDescent="0.25">
      <c r="A120" s="497"/>
      <c r="B120" s="498"/>
      <c r="C120" s="60"/>
      <c r="D120" s="499"/>
      <c r="E120" s="499"/>
      <c r="F120" s="499"/>
      <c r="G120" s="499"/>
      <c r="H120" s="500"/>
    </row>
    <row r="121" spans="1:8" s="16" customFormat="1" ht="57" customHeight="1" thickBot="1" x14ac:dyDescent="0.25">
      <c r="A121" s="374" t="s">
        <v>73</v>
      </c>
      <c r="B121" s="375"/>
      <c r="C121"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379">
        <v>4200</v>
      </c>
      <c r="E121" s="379"/>
      <c r="F121" s="379"/>
      <c r="G121" s="379"/>
      <c r="H121" s="380"/>
    </row>
    <row r="122" spans="1:8" s="16" customFormat="1" ht="57" customHeight="1" thickBot="1" x14ac:dyDescent="0.25">
      <c r="A122" s="381" t="s">
        <v>74</v>
      </c>
      <c r="B122" s="382"/>
      <c r="C122" s="377"/>
      <c r="D122" s="383" t="s">
        <v>75</v>
      </c>
      <c r="E122" s="384"/>
      <c r="F122" s="384"/>
      <c r="G122" s="384"/>
      <c r="H122" s="385"/>
    </row>
    <row r="123" spans="1:8" s="16" customFormat="1" ht="57" customHeight="1" x14ac:dyDescent="0.2">
      <c r="A123" s="363" t="s">
        <v>76</v>
      </c>
      <c r="B123" s="364"/>
      <c r="C123" s="377"/>
      <c r="D123" s="368">
        <f>D121/4</f>
        <v>1050</v>
      </c>
      <c r="E123" s="368"/>
      <c r="F123" s="368"/>
      <c r="G123" s="368"/>
      <c r="H123" s="369"/>
    </row>
    <row r="124" spans="1:8" s="16" customFormat="1" ht="57" customHeight="1" x14ac:dyDescent="0.2">
      <c r="A124" s="363" t="s">
        <v>77</v>
      </c>
      <c r="B124" s="364"/>
      <c r="C124" s="377"/>
      <c r="D124" s="368">
        <f>D121/5</f>
        <v>840</v>
      </c>
      <c r="E124" s="368"/>
      <c r="F124" s="368"/>
      <c r="G124" s="368"/>
      <c r="H124" s="369"/>
    </row>
    <row r="125" spans="1:8" s="16" customFormat="1" ht="57" customHeight="1" x14ac:dyDescent="0.2">
      <c r="A125" s="363" t="s">
        <v>78</v>
      </c>
      <c r="B125" s="364"/>
      <c r="C125" s="377"/>
      <c r="D125" s="368">
        <f>D121/6</f>
        <v>700</v>
      </c>
      <c r="E125" s="368"/>
      <c r="F125" s="368"/>
      <c r="G125" s="368"/>
      <c r="H125" s="369"/>
    </row>
    <row r="126" spans="1:8" s="16" customFormat="1" ht="57" customHeight="1" x14ac:dyDescent="0.2">
      <c r="A126" s="363" t="s">
        <v>79</v>
      </c>
      <c r="B126" s="364"/>
      <c r="C126" s="377"/>
      <c r="D126" s="368">
        <f>D121/7</f>
        <v>600</v>
      </c>
      <c r="E126" s="368"/>
      <c r="F126" s="368"/>
      <c r="G126" s="368"/>
      <c r="H126" s="369"/>
    </row>
    <row r="127" spans="1:8" s="16" customFormat="1" ht="57" customHeight="1" x14ac:dyDescent="0.2">
      <c r="A127" s="363" t="s">
        <v>80</v>
      </c>
      <c r="B127" s="364"/>
      <c r="C127" s="377"/>
      <c r="D127" s="368">
        <f>D121/8</f>
        <v>525</v>
      </c>
      <c r="E127" s="368"/>
      <c r="F127" s="368"/>
      <c r="G127" s="368"/>
      <c r="H127" s="369"/>
    </row>
    <row r="128" spans="1:8" s="16" customFormat="1" ht="57" customHeight="1" x14ac:dyDescent="0.2">
      <c r="A128" s="363" t="s">
        <v>81</v>
      </c>
      <c r="B128" s="364"/>
      <c r="C128" s="377"/>
      <c r="D128" s="368">
        <f>D121/9</f>
        <v>466.66666666666669</v>
      </c>
      <c r="E128" s="368"/>
      <c r="F128" s="368"/>
      <c r="G128" s="368"/>
      <c r="H128" s="369"/>
    </row>
    <row r="129" spans="1:8" s="16" customFormat="1" ht="57" customHeight="1" x14ac:dyDescent="0.2">
      <c r="A129" s="363" t="s">
        <v>82</v>
      </c>
      <c r="B129" s="364"/>
      <c r="C129" s="377"/>
      <c r="D129" s="368">
        <f>D121/10</f>
        <v>420</v>
      </c>
      <c r="E129" s="368"/>
      <c r="F129" s="368"/>
      <c r="G129" s="368"/>
      <c r="H129" s="369"/>
    </row>
    <row r="130" spans="1:8" s="16" customFormat="1" ht="57" customHeight="1" thickBot="1" x14ac:dyDescent="0.25">
      <c r="A130" s="374" t="s">
        <v>83</v>
      </c>
      <c r="B130" s="375"/>
      <c r="C130" s="377"/>
      <c r="D130" s="379">
        <v>8400</v>
      </c>
      <c r="E130" s="379"/>
      <c r="F130" s="379"/>
      <c r="G130" s="379"/>
      <c r="H130" s="380"/>
    </row>
    <row r="131" spans="1:8" s="16" customFormat="1" ht="57" customHeight="1" thickBot="1" x14ac:dyDescent="0.25">
      <c r="A131" s="381" t="s">
        <v>74</v>
      </c>
      <c r="B131" s="382"/>
      <c r="C131" s="377"/>
      <c r="D131" s="383" t="s">
        <v>75</v>
      </c>
      <c r="E131" s="384"/>
      <c r="F131" s="384"/>
      <c r="G131" s="384"/>
      <c r="H131" s="385"/>
    </row>
    <row r="132" spans="1:8" s="16" customFormat="1" ht="57" customHeight="1" x14ac:dyDescent="0.2">
      <c r="A132" s="363" t="s">
        <v>76</v>
      </c>
      <c r="B132" s="364"/>
      <c r="C132" s="377"/>
      <c r="D132" s="490">
        <v>2100</v>
      </c>
      <c r="E132" s="491"/>
      <c r="F132" s="491"/>
      <c r="G132" s="491"/>
      <c r="H132" s="492"/>
    </row>
    <row r="133" spans="1:8" s="16" customFormat="1" ht="57" customHeight="1" x14ac:dyDescent="0.2">
      <c r="A133" s="363" t="s">
        <v>77</v>
      </c>
      <c r="B133" s="364"/>
      <c r="C133" s="377"/>
      <c r="D133" s="496">
        <v>1680</v>
      </c>
      <c r="E133" s="368"/>
      <c r="F133" s="368"/>
      <c r="G133" s="368"/>
      <c r="H133" s="369"/>
    </row>
    <row r="134" spans="1:8" s="16" customFormat="1" ht="57" customHeight="1" x14ac:dyDescent="0.2">
      <c r="A134" s="363" t="s">
        <v>78</v>
      </c>
      <c r="B134" s="364"/>
      <c r="C134" s="377"/>
      <c r="D134" s="496">
        <v>1400</v>
      </c>
      <c r="E134" s="368"/>
      <c r="F134" s="368"/>
      <c r="G134" s="368"/>
      <c r="H134" s="369"/>
    </row>
    <row r="135" spans="1:8" s="16" customFormat="1" ht="57" customHeight="1" x14ac:dyDescent="0.2">
      <c r="A135" s="363" t="s">
        <v>79</v>
      </c>
      <c r="B135" s="364"/>
      <c r="C135" s="377"/>
      <c r="D135" s="496">
        <v>1200</v>
      </c>
      <c r="E135" s="368"/>
      <c r="F135" s="368"/>
      <c r="G135" s="368"/>
      <c r="H135" s="369"/>
    </row>
    <row r="136" spans="1:8" s="16" customFormat="1" ht="57" customHeight="1" x14ac:dyDescent="0.2">
      <c r="A136" s="363" t="s">
        <v>80</v>
      </c>
      <c r="B136" s="364"/>
      <c r="C136" s="377"/>
      <c r="D136" s="496">
        <v>1050</v>
      </c>
      <c r="E136" s="368"/>
      <c r="F136" s="368"/>
      <c r="G136" s="368"/>
      <c r="H136" s="369"/>
    </row>
    <row r="137" spans="1:8" s="16" customFormat="1" ht="57" customHeight="1" x14ac:dyDescent="0.2">
      <c r="A137" s="363" t="s">
        <v>81</v>
      </c>
      <c r="B137" s="364"/>
      <c r="C137" s="377"/>
      <c r="D137" s="368">
        <v>933.33333333333337</v>
      </c>
      <c r="E137" s="368"/>
      <c r="F137" s="368"/>
      <c r="G137" s="368"/>
      <c r="H137" s="369"/>
    </row>
    <row r="138" spans="1:8" s="16" customFormat="1" ht="57" customHeight="1" thickBot="1" x14ac:dyDescent="0.25">
      <c r="A138" s="363" t="s">
        <v>82</v>
      </c>
      <c r="B138" s="364"/>
      <c r="C138" s="378"/>
      <c r="D138" s="368">
        <v>840</v>
      </c>
      <c r="E138" s="368"/>
      <c r="F138" s="368"/>
      <c r="G138" s="368"/>
      <c r="H138" s="369"/>
    </row>
    <row r="139" spans="1:8" s="16" customFormat="1" ht="62.45" customHeight="1" thickBot="1" x14ac:dyDescent="0.25">
      <c r="A139" s="358" t="s">
        <v>84</v>
      </c>
      <c r="B139" s="359"/>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353">
        <v>20016</v>
      </c>
      <c r="E139" s="354"/>
      <c r="F139" s="354"/>
      <c r="G139" s="354"/>
      <c r="H139" s="355"/>
    </row>
    <row r="140" spans="1:8" s="16" customFormat="1" ht="24.95" customHeight="1" thickBot="1" x14ac:dyDescent="0.25">
      <c r="A140" s="497"/>
      <c r="B140" s="498"/>
      <c r="C140" s="56"/>
      <c r="D140" s="499"/>
      <c r="E140" s="499"/>
      <c r="F140" s="499"/>
      <c r="G140" s="499"/>
      <c r="H140" s="500"/>
    </row>
    <row r="141" spans="1:8" s="16" customFormat="1" ht="50.1" customHeight="1" x14ac:dyDescent="0.2">
      <c r="A141" s="335" t="s">
        <v>85</v>
      </c>
      <c r="B141" s="336"/>
      <c r="C141" s="105" t="str">
        <f>"Интернет-площадка 2gis.ru на основе Cправочника организаций "&amp;$C$2&amp;""</f>
        <v>Интернет-площадка 2gis.ru на основе Cправочника организаций "2ГИС.СОЧИ"</v>
      </c>
      <c r="D141" s="340">
        <v>7680</v>
      </c>
      <c r="E141" s="338"/>
      <c r="F141" s="338"/>
      <c r="G141" s="338"/>
      <c r="H141" s="339"/>
    </row>
    <row r="142" spans="1:8" s="16" customFormat="1" ht="50.1" customHeight="1" x14ac:dyDescent="0.2">
      <c r="A142" s="335" t="s">
        <v>86</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340">
        <v>5250</v>
      </c>
      <c r="E142" s="338"/>
      <c r="F142" s="338"/>
      <c r="G142" s="338"/>
      <c r="H142" s="339"/>
    </row>
    <row r="143" spans="1:8" s="16" customFormat="1" ht="50.1" customHeight="1" x14ac:dyDescent="0.2">
      <c r="A143" s="356" t="s">
        <v>87</v>
      </c>
      <c r="B143" s="357"/>
      <c r="C14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340">
        <v>5250</v>
      </c>
      <c r="E143" s="338"/>
      <c r="F143" s="338"/>
      <c r="G143" s="338"/>
      <c r="H143" s="339"/>
    </row>
    <row r="144" spans="1:8" s="16" customFormat="1" ht="50.1" customHeight="1" x14ac:dyDescent="0.2">
      <c r="A144" s="356" t="s">
        <v>88</v>
      </c>
      <c r="B144" s="357"/>
      <c r="C144" s="68" t="str">
        <f>"Интернет-площадка 2gis.ru на основе Cправочника организаций "&amp;$C$2&amp;""</f>
        <v>Интернет-площадка 2gis.ru на основе Cправочника организаций "2ГИС.СОЧИ"</v>
      </c>
      <c r="D144" s="340">
        <v>20340</v>
      </c>
      <c r="E144" s="338"/>
      <c r="F144" s="338"/>
      <c r="G144" s="338"/>
      <c r="H144" s="339"/>
    </row>
    <row r="145" spans="1:8" s="16" customFormat="1" ht="50.1" customHeight="1" x14ac:dyDescent="0.2">
      <c r="A145" s="335" t="s">
        <v>89</v>
      </c>
      <c r="B145" s="336"/>
      <c r="C145" s="68" t="str">
        <f>"Интернет-площадка 2gis.ru на основе Cправочника организаций "&amp;$C$2&amp;""</f>
        <v>Интернет-площадка 2gis.ru на основе Cправочника организаций "2ГИС.СОЧИ"</v>
      </c>
      <c r="D145" s="340">
        <v>24408</v>
      </c>
      <c r="E145" s="338"/>
      <c r="F145" s="338"/>
      <c r="G145" s="338"/>
      <c r="H145" s="339"/>
    </row>
    <row r="146" spans="1:8" s="16" customFormat="1" ht="50.1" customHeight="1" x14ac:dyDescent="0.2">
      <c r="A146" s="335" t="s">
        <v>90</v>
      </c>
      <c r="B146" s="336"/>
      <c r="C146"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340">
        <v>5250</v>
      </c>
      <c r="E146" s="338"/>
      <c r="F146" s="338"/>
      <c r="G146" s="338"/>
      <c r="H146" s="339"/>
    </row>
    <row r="147" spans="1:8" s="16" customFormat="1" ht="50.1" customHeight="1" x14ac:dyDescent="0.2">
      <c r="A147" s="335" t="s">
        <v>91</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340">
        <v>5250</v>
      </c>
      <c r="E147" s="338"/>
      <c r="F147" s="338"/>
      <c r="G147" s="338"/>
      <c r="H147" s="339"/>
    </row>
    <row r="148" spans="1:8" s="16" customFormat="1" ht="50.1" customHeight="1" x14ac:dyDescent="0.2">
      <c r="A148" s="335" t="s">
        <v>92</v>
      </c>
      <c r="B148" s="336"/>
      <c r="C14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340">
        <v>5250</v>
      </c>
      <c r="E148" s="338"/>
      <c r="F148" s="338"/>
      <c r="G148" s="338"/>
      <c r="H148" s="339"/>
    </row>
    <row r="149" spans="1:8" s="16" customFormat="1" ht="50.1" customHeight="1" x14ac:dyDescent="0.2">
      <c r="A149" s="335" t="s">
        <v>93</v>
      </c>
      <c r="B149" s="336"/>
      <c r="C149" s="68" t="e">
        <f>#REF!</f>
        <v>#REF!</v>
      </c>
      <c r="D149" s="340">
        <v>12204</v>
      </c>
      <c r="E149" s="338"/>
      <c r="F149" s="338"/>
      <c r="G149" s="338"/>
      <c r="H149" s="339"/>
    </row>
    <row r="150" spans="1:8" s="16" customFormat="1" ht="50.1" customHeight="1" x14ac:dyDescent="0.2">
      <c r="A150" s="335" t="s">
        <v>94</v>
      </c>
      <c r="B150" s="336"/>
      <c r="C150" s="68" t="s">
        <v>95</v>
      </c>
      <c r="D150" s="340">
        <v>540</v>
      </c>
      <c r="E150" s="338"/>
      <c r="F150" s="338"/>
      <c r="G150" s="338"/>
      <c r="H150" s="339"/>
    </row>
    <row r="151" spans="1:8" s="16" customFormat="1" ht="78" customHeight="1" x14ac:dyDescent="0.2">
      <c r="A151" s="335" t="s">
        <v>96</v>
      </c>
      <c r="B151" s="336"/>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340">
        <v>4320</v>
      </c>
      <c r="E151" s="338"/>
      <c r="F151" s="338"/>
      <c r="G151" s="338"/>
      <c r="H151" s="339"/>
    </row>
    <row r="152" spans="1:8" s="16" customFormat="1" ht="78" customHeight="1" x14ac:dyDescent="0.2">
      <c r="A152" s="335" t="s">
        <v>97</v>
      </c>
      <c r="B152" s="336"/>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340">
        <v>3456</v>
      </c>
      <c r="E152" s="338"/>
      <c r="F152" s="338"/>
      <c r="G152" s="338"/>
      <c r="H152" s="339"/>
    </row>
    <row r="153" spans="1:8" s="16" customFormat="1" ht="78" customHeight="1" x14ac:dyDescent="0.2">
      <c r="A153" s="335" t="s">
        <v>98</v>
      </c>
      <c r="B153" s="336"/>
      <c r="C153"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340">
        <v>3480</v>
      </c>
      <c r="E153" s="338"/>
      <c r="F153" s="338"/>
      <c r="G153" s="338"/>
      <c r="H153" s="339"/>
    </row>
    <row r="154" spans="1:8" s="16" customFormat="1" ht="78" customHeight="1" x14ac:dyDescent="0.2">
      <c r="A154" s="335" t="s">
        <v>99</v>
      </c>
      <c r="B154" s="336"/>
      <c r="C154"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340">
        <v>1728</v>
      </c>
      <c r="E154" s="338"/>
      <c r="F154" s="338"/>
      <c r="G154" s="338"/>
      <c r="H154" s="339"/>
    </row>
    <row r="155" spans="1:8" s="16" customFormat="1" ht="78" customHeight="1" x14ac:dyDescent="0.2">
      <c r="A155" s="335" t="s">
        <v>100</v>
      </c>
      <c r="B155" s="336" t="s">
        <v>100</v>
      </c>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340">
        <v>25800</v>
      </c>
      <c r="E155" s="338"/>
      <c r="F155" s="338"/>
      <c r="G155" s="338"/>
      <c r="H155" s="339"/>
    </row>
    <row r="156" spans="1:8" s="16" customFormat="1" ht="78" customHeight="1" x14ac:dyDescent="0.2">
      <c r="A156" s="335" t="s">
        <v>101</v>
      </c>
      <c r="B156" s="336" t="s">
        <v>101</v>
      </c>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340">
        <v>10008</v>
      </c>
      <c r="E156" s="338"/>
      <c r="F156" s="338"/>
      <c r="G156" s="338"/>
      <c r="H156" s="339"/>
    </row>
    <row r="157" spans="1:8" s="16" customFormat="1" ht="50.1" customHeight="1" thickBot="1" x14ac:dyDescent="0.25">
      <c r="A157" s="335" t="s">
        <v>102</v>
      </c>
      <c r="B157" s="336"/>
      <c r="C15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340">
        <v>6360</v>
      </c>
      <c r="E157" s="338"/>
      <c r="F157" s="338"/>
      <c r="G157" s="338"/>
      <c r="H157" s="339"/>
    </row>
    <row r="158" spans="1:8" s="16" customFormat="1" ht="102" customHeight="1" thickBot="1" x14ac:dyDescent="0.25">
      <c r="A158" s="335" t="s">
        <v>16</v>
      </c>
      <c r="B158" s="336"/>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340">
        <v>1008</v>
      </c>
      <c r="E158" s="338"/>
      <c r="F158" s="338"/>
      <c r="G158" s="338"/>
      <c r="H158" s="339"/>
    </row>
    <row r="159" spans="1:8" s="16" customFormat="1" ht="102" customHeight="1" thickBot="1" x14ac:dyDescent="0.25">
      <c r="A159" s="335" t="s">
        <v>103</v>
      </c>
      <c r="B159" s="336"/>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9" s="340">
        <v>100002</v>
      </c>
      <c r="E159" s="338"/>
      <c r="F159" s="338"/>
      <c r="G159" s="338"/>
      <c r="H159" s="339"/>
    </row>
    <row r="160" spans="1:8" s="16" customFormat="1" ht="126" customHeight="1" x14ac:dyDescent="0.2">
      <c r="A160" s="335" t="s">
        <v>104</v>
      </c>
      <c r="B160" s="336"/>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0" s="340">
        <v>12000</v>
      </c>
      <c r="E160" s="338"/>
      <c r="F160" s="338"/>
      <c r="G160" s="338"/>
      <c r="H160" s="339"/>
    </row>
    <row r="161" spans="1:8" s="16" customFormat="1" ht="96" customHeight="1" x14ac:dyDescent="0.2">
      <c r="A161" s="356" t="s">
        <v>105</v>
      </c>
      <c r="B161" s="357"/>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340">
        <v>4500</v>
      </c>
      <c r="E161" s="338"/>
      <c r="F161" s="338"/>
      <c r="G161" s="338"/>
      <c r="H161" s="339"/>
    </row>
    <row r="162" spans="1:8" s="16" customFormat="1" ht="96" customHeight="1" x14ac:dyDescent="0.2">
      <c r="A162" s="356" t="s">
        <v>106</v>
      </c>
      <c r="B162" s="357"/>
      <c r="C16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2" s="340">
        <v>15003</v>
      </c>
      <c r="E162" s="338"/>
      <c r="F162" s="338"/>
      <c r="G162" s="338"/>
      <c r="H162" s="339"/>
    </row>
    <row r="163" spans="1:8" s="16" customFormat="1" ht="50.1" customHeight="1" x14ac:dyDescent="0.2">
      <c r="A163" s="335" t="s">
        <v>107</v>
      </c>
      <c r="B163" s="336"/>
      <c r="C163" s="68" t="str">
        <f>"Интернет-площадка 2gis.ru на основе Cправочника организаций "&amp;$C$2&amp;""</f>
        <v>Интернет-площадка 2gis.ru на основе Cправочника организаций "2ГИС.СОЧИ"</v>
      </c>
      <c r="D163" s="340">
        <v>13920</v>
      </c>
      <c r="E163" s="338"/>
      <c r="F163" s="338"/>
      <c r="G163" s="338"/>
      <c r="H163" s="339"/>
    </row>
    <row r="164" spans="1:8" s="16" customFormat="1" ht="50.1" customHeight="1" x14ac:dyDescent="0.2">
      <c r="A164" s="335" t="s">
        <v>108</v>
      </c>
      <c r="B164" s="336"/>
      <c r="C16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340">
        <v>9480</v>
      </c>
      <c r="E164" s="338"/>
      <c r="F164" s="338"/>
      <c r="G164" s="338"/>
      <c r="H164" s="339"/>
    </row>
    <row r="165" spans="1:8" s="16" customFormat="1" ht="50.1" customHeight="1" x14ac:dyDescent="0.2">
      <c r="A165" s="356" t="s">
        <v>109</v>
      </c>
      <c r="B165" s="357"/>
      <c r="C165"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340">
        <v>9480</v>
      </c>
      <c r="E165" s="338"/>
      <c r="F165" s="338"/>
      <c r="G165" s="338"/>
      <c r="H165" s="339"/>
    </row>
    <row r="166" spans="1:8" s="16" customFormat="1" ht="50.1" customHeight="1" x14ac:dyDescent="0.2">
      <c r="A166" s="356" t="s">
        <v>110</v>
      </c>
      <c r="B166" s="357"/>
      <c r="C166" s="68" t="str">
        <f>"Интернет-площадка 2gis.ru на основе Cправочника организаций "&amp;$C$2&amp;""</f>
        <v>Интернет-площадка 2gis.ru на основе Cправочника организаций "2ГИС.СОЧИ"</v>
      </c>
      <c r="D166" s="340">
        <v>36720</v>
      </c>
      <c r="E166" s="338"/>
      <c r="F166" s="338"/>
      <c r="G166" s="338"/>
      <c r="H166" s="339"/>
    </row>
    <row r="167" spans="1:8" s="16" customFormat="1" ht="50.1" customHeight="1" x14ac:dyDescent="0.2">
      <c r="A167" s="356" t="s">
        <v>111</v>
      </c>
      <c r="B167" s="357"/>
      <c r="C167" s="68" t="str">
        <f>"Интернет-площадка 2gis.ru на основе Cправочника организаций "&amp;$C$2&amp;""</f>
        <v>Интернет-площадка 2gis.ru на основе Cправочника организаций "2ГИС.СОЧИ"</v>
      </c>
      <c r="D167" s="340">
        <v>44064</v>
      </c>
      <c r="E167" s="338"/>
      <c r="F167" s="338"/>
      <c r="G167" s="338"/>
      <c r="H167" s="339"/>
    </row>
    <row r="168" spans="1:8" s="16" customFormat="1" ht="50.1" customHeight="1" x14ac:dyDescent="0.2">
      <c r="A168" s="356" t="s">
        <v>112</v>
      </c>
      <c r="B168" s="357"/>
      <c r="C16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340">
        <v>9480</v>
      </c>
      <c r="E168" s="338"/>
      <c r="F168" s="338"/>
      <c r="G168" s="338"/>
      <c r="H168" s="339"/>
    </row>
    <row r="169" spans="1:8" s="16" customFormat="1" ht="50.1" customHeight="1" x14ac:dyDescent="0.2">
      <c r="A169" s="356" t="s">
        <v>113</v>
      </c>
      <c r="B169" s="357"/>
      <c r="C169"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340">
        <v>9480</v>
      </c>
      <c r="E169" s="338"/>
      <c r="F169" s="338"/>
      <c r="G169" s="338"/>
      <c r="H169" s="339"/>
    </row>
    <row r="170" spans="1:8" s="16" customFormat="1" ht="50.1" customHeight="1" x14ac:dyDescent="0.2">
      <c r="A170" s="335" t="s">
        <v>114</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340">
        <v>9480</v>
      </c>
      <c r="E170" s="338"/>
      <c r="F170" s="338"/>
      <c r="G170" s="338"/>
      <c r="H170" s="339"/>
    </row>
    <row r="171" spans="1:8" s="16" customFormat="1" ht="50.1" customHeight="1" x14ac:dyDescent="0.2">
      <c r="A171" s="335" t="s">
        <v>115</v>
      </c>
      <c r="B171" s="336"/>
      <c r="C171" s="68" t="s">
        <v>95</v>
      </c>
      <c r="D171" s="340">
        <v>1080</v>
      </c>
      <c r="E171" s="338"/>
      <c r="F171" s="338"/>
      <c r="G171" s="338"/>
      <c r="H171" s="339"/>
    </row>
    <row r="172" spans="1:8" s="16" customFormat="1" ht="75" customHeight="1" x14ac:dyDescent="0.2">
      <c r="A172" s="335" t="s">
        <v>116</v>
      </c>
      <c r="B172" s="336"/>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340">
        <v>46440</v>
      </c>
      <c r="E172" s="338"/>
      <c r="F172" s="338"/>
      <c r="G172" s="338"/>
      <c r="H172" s="339"/>
    </row>
    <row r="173" spans="1:8" s="16" customFormat="1" ht="50.1" customHeight="1" thickBot="1" x14ac:dyDescent="0.25">
      <c r="A173" s="335" t="s">
        <v>117</v>
      </c>
      <c r="B173" s="336"/>
      <c r="C17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340">
        <v>11520</v>
      </c>
      <c r="E173" s="338"/>
      <c r="F173" s="338"/>
      <c r="G173" s="338"/>
      <c r="H173" s="339"/>
    </row>
    <row r="174" spans="1:8" s="23" customFormat="1" ht="50.1" customHeight="1" thickBot="1" x14ac:dyDescent="0.25">
      <c r="A174" s="341" t="s">
        <v>118</v>
      </c>
      <c r="B174" s="342"/>
      <c r="C174" s="21"/>
      <c r="D174" s="343"/>
      <c r="E174" s="343"/>
      <c r="F174" s="343"/>
      <c r="G174" s="343"/>
      <c r="H174" s="344"/>
    </row>
    <row r="175" spans="1:8" s="16" customFormat="1" ht="50.1" customHeight="1" x14ac:dyDescent="0.2">
      <c r="A175" s="335" t="s">
        <v>119</v>
      </c>
      <c r="B175" s="336"/>
      <c r="C175"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37">
        <v>10008</v>
      </c>
      <c r="E175" s="338"/>
      <c r="F175" s="338"/>
      <c r="G175" s="338"/>
      <c r="H175" s="339"/>
    </row>
    <row r="176" spans="1:8" s="16" customFormat="1" ht="50.1" customHeight="1" x14ac:dyDescent="0.2">
      <c r="A176" s="335" t="s">
        <v>120</v>
      </c>
      <c r="B176" s="336"/>
      <c r="C176" s="346"/>
      <c r="D176" s="337">
        <v>10008</v>
      </c>
      <c r="E176" s="338"/>
      <c r="F176" s="338"/>
      <c r="G176" s="338"/>
      <c r="H176" s="339"/>
    </row>
    <row r="177" spans="1:8" s="16" customFormat="1" ht="50.1" customHeight="1" x14ac:dyDescent="0.2">
      <c r="A177" s="348" t="s">
        <v>121</v>
      </c>
      <c r="B177" s="349"/>
      <c r="C177" s="346"/>
      <c r="D177" s="496">
        <v>1500</v>
      </c>
      <c r="E177" s="368"/>
      <c r="F177" s="368"/>
      <c r="G177" s="368"/>
      <c r="H177" s="368"/>
    </row>
    <row r="178" spans="1:8" s="16" customFormat="1" ht="50.1" customHeight="1" x14ac:dyDescent="0.2">
      <c r="A178" s="348" t="s">
        <v>122</v>
      </c>
      <c r="B178" s="349"/>
      <c r="C178" s="346"/>
      <c r="D178" s="496">
        <v>150</v>
      </c>
      <c r="E178" s="368"/>
      <c r="F178" s="368"/>
      <c r="G178" s="368"/>
      <c r="H178" s="368"/>
    </row>
    <row r="179" spans="1:8" s="16" customFormat="1" ht="50.1" customHeight="1" thickBot="1" x14ac:dyDescent="0.25">
      <c r="A179" s="348" t="s">
        <v>123</v>
      </c>
      <c r="B179" s="349"/>
      <c r="C179" s="347"/>
      <c r="D179" s="450">
        <v>510</v>
      </c>
      <c r="E179" s="451"/>
      <c r="F179" s="451"/>
      <c r="G179" s="451"/>
      <c r="H179" s="451"/>
    </row>
    <row r="180" spans="1:8" s="16" customFormat="1" ht="50.1" customHeight="1" thickBot="1" x14ac:dyDescent="0.25">
      <c r="A180" s="341" t="s">
        <v>124</v>
      </c>
      <c r="B180" s="342"/>
      <c r="C180" s="21"/>
      <c r="D180" s="343"/>
      <c r="E180" s="343"/>
      <c r="F180" s="343"/>
      <c r="G180" s="343"/>
      <c r="H180" s="344"/>
    </row>
    <row r="181" spans="1:8" s="16" customFormat="1" ht="50.1" customHeight="1" x14ac:dyDescent="0.2">
      <c r="A181" s="335" t="s">
        <v>125</v>
      </c>
      <c r="B181" s="336"/>
      <c r="C181" s="68" t="str">
        <f>"Интернет-площадка 2gis.ru на основе Cправочника организаций "&amp;$C$2&amp;""</f>
        <v>Интернет-площадка 2gis.ru на основе Cправочника организаций "2ГИС.СОЧИ"</v>
      </c>
      <c r="D181" s="337">
        <v>2040</v>
      </c>
      <c r="E181" s="338"/>
      <c r="F181" s="338"/>
      <c r="G181" s="338"/>
      <c r="H181" s="339"/>
    </row>
    <row r="182" spans="1:8" s="16" customFormat="1" ht="50.1" customHeight="1" x14ac:dyDescent="0.2">
      <c r="A182" s="335" t="s">
        <v>126</v>
      </c>
      <c r="B182" s="336"/>
      <c r="C18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2" s="340">
        <v>6720</v>
      </c>
      <c r="E182" s="338"/>
      <c r="F182" s="338"/>
      <c r="G182" s="338"/>
      <c r="H182" s="339"/>
    </row>
    <row r="183" spans="1:8" s="16" customFormat="1" ht="50.1" customHeight="1" x14ac:dyDescent="0.2">
      <c r="A183" s="356" t="s">
        <v>195</v>
      </c>
      <c r="B183" s="357"/>
      <c r="C183" s="68" t="str">
        <f>"Интернет-площадка 2gis.ru на основе Cправочника организаций "&amp;$C$2&amp;""</f>
        <v>Интернет-площадка 2gis.ru на основе Cправочника организаций "2ГИС.СОЧИ"</v>
      </c>
      <c r="D183" s="337">
        <v>3720</v>
      </c>
      <c r="E183" s="338"/>
      <c r="F183" s="338"/>
      <c r="G183" s="338"/>
      <c r="H183" s="339"/>
    </row>
    <row r="184" spans="1:8" s="16" customFormat="1" ht="50.1" customHeight="1" x14ac:dyDescent="0.2">
      <c r="A184" s="356" t="s">
        <v>128</v>
      </c>
      <c r="B184" s="357"/>
      <c r="C18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4" s="337">
        <v>12120</v>
      </c>
      <c r="E184" s="338"/>
      <c r="F184" s="338"/>
      <c r="G184" s="338"/>
      <c r="H184" s="339"/>
    </row>
    <row r="185" spans="1:8" s="16" customFormat="1" ht="126" customHeight="1" x14ac:dyDescent="0.2">
      <c r="A185" s="335" t="s">
        <v>532</v>
      </c>
      <c r="B185" s="336"/>
      <c r="C185" s="160" t="str">
        <f>C181</f>
        <v>Интернет-площадка 2gis.ru на основе Cправочника организаций "2ГИС.СОЧИ"</v>
      </c>
      <c r="D185" s="340">
        <v>2040</v>
      </c>
      <c r="E185" s="338"/>
      <c r="F185" s="338"/>
      <c r="G185" s="338"/>
      <c r="H185" s="339"/>
    </row>
    <row r="186" spans="1:8" s="16" customFormat="1" ht="126" customHeight="1" thickBot="1" x14ac:dyDescent="0.25">
      <c r="A186" s="335" t="s">
        <v>129</v>
      </c>
      <c r="B186" s="336"/>
      <c r="C18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6" s="340">
        <v>6594</v>
      </c>
      <c r="E186" s="338"/>
      <c r="F186" s="338"/>
      <c r="G186" s="338"/>
      <c r="H186" s="339"/>
    </row>
    <row r="187" spans="1:8" ht="50.1" customHeight="1" thickBot="1" x14ac:dyDescent="0.25">
      <c r="A187" s="341" t="s">
        <v>196</v>
      </c>
      <c r="B187" s="342"/>
      <c r="C187" s="21"/>
      <c r="D187" s="343"/>
      <c r="E187" s="343"/>
      <c r="F187" s="343"/>
      <c r="G187" s="343"/>
      <c r="H187" s="344"/>
    </row>
    <row r="188" spans="1:8" s="20" customFormat="1" ht="30" customHeight="1" thickBot="1" x14ac:dyDescent="0.25">
      <c r="A188" s="485"/>
      <c r="B188" s="486"/>
      <c r="C188" s="486"/>
      <c r="D188" s="486"/>
      <c r="E188" s="486"/>
      <c r="F188" s="486"/>
      <c r="G188" s="486"/>
      <c r="H188" s="487"/>
    </row>
    <row r="189" spans="1:8" s="16" customFormat="1" ht="83.25" customHeight="1" x14ac:dyDescent="0.2">
      <c r="A189" s="488" t="s">
        <v>197</v>
      </c>
      <c r="B189" s="489"/>
      <c r="C189"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9" s="490">
        <v>11850</v>
      </c>
      <c r="E189" s="491"/>
      <c r="F189" s="491"/>
      <c r="G189" s="491"/>
      <c r="H189" s="492"/>
    </row>
    <row r="190" spans="1:8" s="16" customFormat="1" ht="83.25" customHeight="1" thickBot="1" x14ac:dyDescent="0.25">
      <c r="A190" s="493" t="s">
        <v>198</v>
      </c>
      <c r="B190" s="494"/>
      <c r="C190" s="347"/>
      <c r="D190" s="495">
        <v>11850</v>
      </c>
      <c r="E190" s="393"/>
      <c r="F190" s="393"/>
      <c r="G190" s="393"/>
      <c r="H190" s="394"/>
    </row>
    <row r="191" spans="1:8" s="23" customFormat="1" ht="50.1" customHeight="1" thickBot="1" x14ac:dyDescent="0.25">
      <c r="A191" s="329"/>
      <c r="B191" s="330"/>
      <c r="C191" s="56"/>
      <c r="D191" s="331"/>
      <c r="E191" s="331"/>
      <c r="F191" s="331"/>
      <c r="G191" s="331"/>
      <c r="H191" s="332"/>
    </row>
    <row r="192" spans="1:8" s="20" customFormat="1" ht="26.25" x14ac:dyDescent="0.2">
      <c r="A192" s="71"/>
      <c r="B192" s="72"/>
      <c r="C192" s="73"/>
      <c r="D192" s="72"/>
      <c r="E192" s="72"/>
      <c r="F192" s="72"/>
      <c r="G192" s="72"/>
      <c r="H192" s="74"/>
    </row>
    <row r="193" spans="1:8" s="16" customFormat="1" ht="21" x14ac:dyDescent="0.2">
      <c r="A193" s="75"/>
      <c r="B193" s="76" t="s">
        <v>130</v>
      </c>
      <c r="C193" s="333" t="s">
        <v>199</v>
      </c>
      <c r="D193" s="333"/>
      <c r="E193" s="77"/>
      <c r="F193" s="77"/>
      <c r="G193" s="77"/>
      <c r="H193" s="77"/>
    </row>
    <row r="194" spans="1:8" s="16" customFormat="1" ht="21" x14ac:dyDescent="0.2">
      <c r="A194" s="75"/>
      <c r="B194" s="77"/>
      <c r="C194" s="327" t="s">
        <v>200</v>
      </c>
      <c r="D194" s="327"/>
      <c r="E194" s="77"/>
      <c r="F194" s="77"/>
      <c r="G194" s="77"/>
      <c r="H194" s="77"/>
    </row>
    <row r="195" spans="1:8" s="16" customFormat="1" ht="21" x14ac:dyDescent="0.2">
      <c r="A195" s="75"/>
      <c r="B195" s="77"/>
      <c r="C195" s="327" t="s">
        <v>201</v>
      </c>
      <c r="D195" s="327"/>
      <c r="E195" s="77"/>
      <c r="F195" s="77"/>
      <c r="G195" s="77"/>
      <c r="H195" s="77"/>
    </row>
    <row r="196" spans="1:8" s="16" customFormat="1" ht="21" x14ac:dyDescent="0.2">
      <c r="A196" s="75"/>
      <c r="B196" s="77"/>
      <c r="C196" s="108"/>
      <c r="D196" s="108"/>
      <c r="E196" s="77"/>
      <c r="F196" s="77"/>
      <c r="G196" s="77"/>
      <c r="H196" s="77"/>
    </row>
    <row r="197" spans="1:8" s="16" customFormat="1" ht="21" x14ac:dyDescent="0.2">
      <c r="A197" s="334" t="s">
        <v>202</v>
      </c>
      <c r="B197" s="334"/>
      <c r="C197" s="334"/>
      <c r="D197" s="334"/>
      <c r="E197" s="334"/>
      <c r="F197" s="334"/>
      <c r="G197" s="334"/>
      <c r="H197" s="334"/>
    </row>
    <row r="198" spans="1:8" s="16" customFormat="1" ht="21" x14ac:dyDescent="0.2">
      <c r="A198" s="71"/>
      <c r="B198" s="72"/>
      <c r="C198" s="327"/>
      <c r="D198" s="327"/>
      <c r="E198" s="77"/>
      <c r="F198" s="77"/>
      <c r="G198" s="77"/>
      <c r="H198" s="72"/>
    </row>
    <row r="199" spans="1:8" ht="12.6" customHeight="1" x14ac:dyDescent="0.2">
      <c r="A199" s="324" t="str">
        <f>Абакан_юр!A171</f>
        <v>По соглашению сторон в качестве валюты платежа могут выступать украинские гривны, в этом случае курс следующий: 1 руб. = 0,5104 гривен</v>
      </c>
      <c r="B199" s="324"/>
      <c r="C199" s="324"/>
      <c r="D199" s="79"/>
      <c r="E199" s="79"/>
      <c r="F199" s="80"/>
      <c r="G199" s="328"/>
      <c r="H199" s="328"/>
    </row>
    <row r="200" spans="1:8" s="77" customFormat="1" ht="24.95" customHeight="1" x14ac:dyDescent="0.2">
      <c r="A200" s="324" t="str">
        <f>Абакан_юр!A172</f>
        <v>По соглашению сторон в качестве валюты платежа могут выступать дирхамы ОАЭ, в этом случае курс следующий: 1 руб. = 0,0434 дирхам</v>
      </c>
      <c r="B200" s="324"/>
      <c r="C200" s="324"/>
      <c r="D200" s="79"/>
      <c r="E200" s="79"/>
      <c r="F200" s="80"/>
      <c r="G200" s="82"/>
      <c r="H200" s="82"/>
    </row>
    <row r="201" spans="1:8" s="77" customFormat="1" ht="24.95" customHeight="1" x14ac:dyDescent="0.2">
      <c r="A201" s="324" t="str">
        <f>Абакан_юр!A173</f>
        <v>По соглашению сторон в качестве валюты платежа могут выступать доллары США, в этом случае курс следующий: 1 руб. = 0,0126 доллара</v>
      </c>
      <c r="B201" s="324"/>
      <c r="C201" s="324"/>
      <c r="D201" s="79"/>
      <c r="E201" s="79"/>
      <c r="F201" s="80"/>
      <c r="G201" s="82"/>
      <c r="H201" s="82"/>
    </row>
    <row r="202" spans="1:8" s="77" customFormat="1" ht="24.95" customHeight="1" x14ac:dyDescent="0.2">
      <c r="A202" s="324" t="str">
        <f>Абакан_юр!A174</f>
        <v>По соглашению сторон в качестве валюты платежа могут выступать евро, в этом случае курс следующий: 1 руб. = 0,0117 евро</v>
      </c>
      <c r="B202" s="324"/>
      <c r="C202" s="324"/>
      <c r="D202" s="79"/>
      <c r="E202" s="80"/>
      <c r="F202" s="80"/>
      <c r="G202" s="82"/>
      <c r="H202" s="82"/>
    </row>
    <row r="203" spans="1:8" s="77" customFormat="1" ht="24.75" customHeight="1" x14ac:dyDescent="0.2">
      <c r="A203" s="324" t="str">
        <f>Абакан_юр!A175</f>
        <v>По соглашению сторон в качестве валюты платежа могут выступать чешские кроны, в этом случае курс следующий: 1 руб. = 0,2914 крона</v>
      </c>
      <c r="B203" s="324"/>
      <c r="C203" s="324"/>
      <c r="D203" s="79"/>
      <c r="E203" s="80"/>
      <c r="F203" s="80"/>
      <c r="G203" s="82"/>
      <c r="H203" s="82"/>
    </row>
    <row r="204" spans="1:8" s="78" customFormat="1" ht="26.25" x14ac:dyDescent="0.2">
      <c r="A204" s="324" t="str">
        <f>Абакан_юр!A176</f>
        <v>По соглашению сторон в качестве валюты платежа могут выступать киргизские сомы, в этом случае курс следующий: 1 руб. = 1,0988 сом</v>
      </c>
      <c r="B204" s="324"/>
      <c r="C204" s="324"/>
      <c r="D204" s="79"/>
      <c r="E204" s="79"/>
      <c r="F204" s="80"/>
      <c r="G204" s="82"/>
      <c r="H204" s="82"/>
    </row>
    <row r="205" spans="1:8" s="72" customFormat="1" ht="12" customHeight="1" x14ac:dyDescent="0.2">
      <c r="A205"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5" s="324"/>
      <c r="C205" s="324"/>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5" t="s">
        <v>141</v>
      </c>
      <c r="B207" s="325"/>
      <c r="C207" s="325"/>
      <c r="D207" s="325"/>
      <c r="E207" s="325"/>
      <c r="F207" s="325"/>
      <c r="G207" s="325"/>
      <c r="H207" s="325"/>
    </row>
    <row r="208" spans="1:8" s="81" customFormat="1" ht="24.95" customHeight="1" x14ac:dyDescent="0.2">
      <c r="A208" s="325" t="s">
        <v>142</v>
      </c>
      <c r="B208" s="325"/>
      <c r="C208" s="325"/>
      <c r="D208" s="325"/>
      <c r="E208" s="325"/>
      <c r="F208" s="325"/>
      <c r="G208" s="325"/>
      <c r="H208" s="325"/>
    </row>
    <row r="209" spans="1:8" s="81" customFormat="1" ht="24.95" customHeight="1" x14ac:dyDescent="0.2">
      <c r="A209" s="83"/>
      <c r="B209" s="83"/>
      <c r="C209" s="84"/>
      <c r="D209" s="85"/>
      <c r="E209" s="85"/>
      <c r="F209" s="86"/>
      <c r="G209" s="87"/>
      <c r="H209" s="87"/>
    </row>
    <row r="210" spans="1:8" s="81" customFormat="1" ht="24.95" customHeight="1" thickBot="1" x14ac:dyDescent="0.25">
      <c r="A210" s="326" t="s">
        <v>143</v>
      </c>
      <c r="B210" s="326"/>
      <c r="C210" s="326"/>
      <c r="D210" s="326"/>
      <c r="E210" s="326"/>
      <c r="F210" s="89"/>
      <c r="H210" s="90"/>
    </row>
    <row r="211" spans="1:8" s="81" customFormat="1" ht="24.95" customHeight="1" thickBot="1" x14ac:dyDescent="0.25">
      <c r="A211" s="478" t="s">
        <v>144</v>
      </c>
      <c r="B211" s="479"/>
      <c r="C211" s="479"/>
      <c r="D211" s="479"/>
      <c r="E211" s="480"/>
      <c r="F211" s="91"/>
      <c r="G211" s="72"/>
      <c r="H211" s="92"/>
    </row>
    <row r="212" spans="1:8" s="81" customFormat="1" ht="24.95" customHeight="1" thickBot="1" x14ac:dyDescent="0.25">
      <c r="A212" s="517" t="s">
        <v>145</v>
      </c>
      <c r="B212" s="518"/>
      <c r="C212" s="93" t="s">
        <v>146</v>
      </c>
      <c r="D212" s="600" t="s">
        <v>147</v>
      </c>
      <c r="E212" s="601"/>
      <c r="F212" s="94"/>
      <c r="G212" s="94"/>
      <c r="H212" s="94"/>
    </row>
    <row r="213" spans="1:8" s="88" customFormat="1" ht="12" customHeight="1" x14ac:dyDescent="0.2">
      <c r="A213" s="322" t="s">
        <v>203</v>
      </c>
      <c r="B213" s="323"/>
      <c r="C213" s="310" t="s">
        <v>204</v>
      </c>
      <c r="D213" s="310">
        <v>2190</v>
      </c>
      <c r="E213" s="311"/>
      <c r="F213" s="74"/>
      <c r="G213" s="74"/>
      <c r="H213" s="74"/>
    </row>
    <row r="214" spans="1:8" ht="24.95" customHeight="1" x14ac:dyDescent="0.2">
      <c r="A214" s="322" t="s">
        <v>205</v>
      </c>
      <c r="B214" s="323"/>
      <c r="C214" s="310"/>
      <c r="D214" s="310">
        <v>1590</v>
      </c>
      <c r="E214" s="311"/>
      <c r="F214" s="74"/>
      <c r="G214" s="74"/>
    </row>
    <row r="215" spans="1:8" ht="24.95" customHeight="1" x14ac:dyDescent="0.2">
      <c r="A215" s="322" t="s">
        <v>206</v>
      </c>
      <c r="B215" s="323"/>
      <c r="C215" s="310"/>
      <c r="D215" s="310">
        <v>1440</v>
      </c>
      <c r="E215" s="311"/>
      <c r="F215" s="74"/>
      <c r="G215" s="74"/>
    </row>
    <row r="216" spans="1:8" s="88" customFormat="1" ht="12.6" customHeight="1" x14ac:dyDescent="0.2">
      <c r="A216" s="322" t="s">
        <v>207</v>
      </c>
      <c r="B216" s="323"/>
      <c r="C216" s="310"/>
      <c r="D216" s="310">
        <v>1290</v>
      </c>
      <c r="E216" s="311"/>
      <c r="F216" s="74"/>
      <c r="G216" s="74"/>
      <c r="H216" s="74"/>
    </row>
    <row r="217" spans="1:8" s="90" customFormat="1" ht="50.1" customHeight="1" x14ac:dyDescent="0.2">
      <c r="A217" s="322" t="s">
        <v>148</v>
      </c>
      <c r="B217" s="323"/>
      <c r="C217" s="96" t="s">
        <v>149</v>
      </c>
      <c r="D217" s="310" t="s">
        <v>150</v>
      </c>
      <c r="E217" s="311"/>
      <c r="F217" s="94"/>
      <c r="G217" s="94"/>
      <c r="H217" s="94"/>
    </row>
    <row r="218" spans="1:8" s="92" customFormat="1" ht="50.1" customHeight="1" x14ac:dyDescent="0.2">
      <c r="A218" s="322" t="s">
        <v>151</v>
      </c>
      <c r="B218" s="323"/>
      <c r="C218" s="96" t="s">
        <v>152</v>
      </c>
      <c r="D218" s="310" t="s">
        <v>153</v>
      </c>
      <c r="E218" s="311"/>
      <c r="F218" s="94"/>
      <c r="G218" s="94"/>
      <c r="H218" s="94"/>
    </row>
    <row r="219" spans="1:8" ht="91.5" customHeight="1" x14ac:dyDescent="0.2">
      <c r="A219" s="322" t="s">
        <v>154</v>
      </c>
      <c r="B219" s="323"/>
      <c r="C219" s="96" t="s">
        <v>155</v>
      </c>
      <c r="D219" s="310" t="s">
        <v>153</v>
      </c>
      <c r="E219" s="311"/>
      <c r="F219" s="94"/>
      <c r="G219" s="94"/>
      <c r="H219" s="94"/>
    </row>
    <row r="220" spans="1:8" ht="50.1" customHeight="1" thickBot="1" x14ac:dyDescent="0.25">
      <c r="A220" s="474" t="s">
        <v>157</v>
      </c>
      <c r="B220" s="475"/>
      <c r="C220" s="230" t="s">
        <v>158</v>
      </c>
      <c r="D220" s="475" t="s">
        <v>153</v>
      </c>
      <c r="E220" s="686"/>
      <c r="F220" s="91"/>
      <c r="G220" s="91"/>
      <c r="H220" s="91"/>
    </row>
    <row r="221" spans="1:8" ht="50.1" customHeight="1" thickBot="1" x14ac:dyDescent="0.25">
      <c r="A221" s="474" t="s">
        <v>159</v>
      </c>
      <c r="B221" s="475"/>
      <c r="C221" s="111" t="s">
        <v>160</v>
      </c>
      <c r="D221" s="476" t="s">
        <v>153</v>
      </c>
      <c r="E221" s="477"/>
      <c r="F221" s="86"/>
      <c r="G221" s="87"/>
      <c r="H221" s="87"/>
    </row>
    <row r="222" spans="1:8" ht="50.1" customHeight="1" x14ac:dyDescent="0.2">
      <c r="A222" s="307" t="s">
        <v>161</v>
      </c>
      <c r="B222" s="307"/>
      <c r="C222" s="307"/>
      <c r="D222" s="307"/>
      <c r="E222" s="307"/>
      <c r="F222" s="307"/>
      <c r="G222" s="307"/>
      <c r="H222" s="307"/>
    </row>
    <row r="223" spans="1:8" ht="50.1" customHeight="1" x14ac:dyDescent="0.2">
      <c r="A223" s="307" t="s">
        <v>162</v>
      </c>
      <c r="B223" s="307"/>
      <c r="C223" s="307"/>
      <c r="D223" s="307"/>
      <c r="E223" s="307"/>
      <c r="F223" s="307"/>
      <c r="G223" s="307"/>
      <c r="H223" s="307"/>
    </row>
    <row r="224" spans="1:8" ht="99.95" customHeight="1" x14ac:dyDescent="0.2">
      <c r="A22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72"/>
      <c r="C224" s="472"/>
      <c r="D224" s="472"/>
      <c r="E224" s="472"/>
      <c r="F224" s="472"/>
      <c r="G224" s="472"/>
      <c r="H224" s="472"/>
    </row>
    <row r="225" spans="1:8" ht="75" customHeight="1" x14ac:dyDescent="0.2">
      <c r="A225" s="325" t="s">
        <v>164</v>
      </c>
      <c r="B225" s="325"/>
      <c r="C225" s="325"/>
      <c r="D225" s="325"/>
      <c r="E225" s="325"/>
      <c r="F225" s="325"/>
      <c r="G225" s="325"/>
      <c r="H225" s="325"/>
    </row>
    <row r="226" spans="1:8" ht="134.25" customHeight="1" x14ac:dyDescent="0.2">
      <c r="A226" s="307" t="s">
        <v>165</v>
      </c>
      <c r="B226" s="307"/>
      <c r="C226" s="307"/>
      <c r="D226" s="307"/>
      <c r="E226" s="307"/>
      <c r="F226" s="307"/>
      <c r="G226" s="307"/>
      <c r="H226" s="307"/>
    </row>
    <row r="227" spans="1:8" s="72" customFormat="1" ht="102.75" customHeight="1" x14ac:dyDescent="0.2">
      <c r="A227" s="325" t="s">
        <v>166</v>
      </c>
      <c r="B227" s="325"/>
      <c r="C227" s="325"/>
      <c r="D227" s="325"/>
      <c r="E227" s="325"/>
      <c r="F227" s="325"/>
      <c r="G227" s="325"/>
      <c r="H227" s="325"/>
    </row>
    <row r="228" spans="1:8" s="88" customFormat="1" ht="222.75" customHeight="1" x14ac:dyDescent="0.2">
      <c r="A228" s="71"/>
      <c r="B228" s="72"/>
      <c r="C228" s="73"/>
      <c r="D228" s="72"/>
      <c r="E228" s="72"/>
      <c r="F228" s="72"/>
      <c r="G228" s="72"/>
      <c r="H228" s="74"/>
    </row>
    <row r="229" spans="1:8" ht="50.1" customHeight="1" x14ac:dyDescent="0.2"/>
    <row r="230" spans="1:8" ht="50.1" customHeight="1" x14ac:dyDescent="0.2"/>
    <row r="231" spans="1:8" ht="185.25" customHeight="1" x14ac:dyDescent="0.2"/>
    <row r="232" spans="1:8" s="16" customFormat="1" ht="67.5" customHeight="1" x14ac:dyDescent="0.2">
      <c r="A232" s="71"/>
      <c r="B232" s="72"/>
      <c r="C232" s="73"/>
      <c r="D232" s="72"/>
      <c r="E232" s="72"/>
      <c r="F232" s="72"/>
      <c r="G232" s="72"/>
      <c r="H232" s="74"/>
    </row>
    <row r="234" spans="1:8" s="97" customFormat="1" ht="114.75" customHeight="1" x14ac:dyDescent="0.2">
      <c r="A234" s="71"/>
      <c r="B234" s="72"/>
      <c r="C234" s="73"/>
      <c r="D234" s="72"/>
      <c r="E234" s="72"/>
      <c r="F234" s="72"/>
      <c r="G234" s="72"/>
      <c r="H234" s="74"/>
    </row>
  </sheetData>
  <sheetProtection selectLockedCells="1" selectUnlockedCells="1"/>
  <mergeCells count="37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86:B186"/>
    <mergeCell ref="D186:H186"/>
    <mergeCell ref="A187:B187"/>
    <mergeCell ref="D187:H187"/>
    <mergeCell ref="A188:C188"/>
    <mergeCell ref="D188:H188"/>
    <mergeCell ref="A183:B183"/>
    <mergeCell ref="D183:H183"/>
    <mergeCell ref="A184:B184"/>
    <mergeCell ref="D184:H184"/>
    <mergeCell ref="A185:B185"/>
    <mergeCell ref="D185:H185"/>
    <mergeCell ref="C193:D193"/>
    <mergeCell ref="C194:D194"/>
    <mergeCell ref="C195:D195"/>
    <mergeCell ref="A197:H197"/>
    <mergeCell ref="C198:D198"/>
    <mergeCell ref="A199:C199"/>
    <mergeCell ref="G199:H199"/>
    <mergeCell ref="A189:B189"/>
    <mergeCell ref="C189:C190"/>
    <mergeCell ref="D189:H189"/>
    <mergeCell ref="A190:B190"/>
    <mergeCell ref="D190:H190"/>
    <mergeCell ref="A191:B191"/>
    <mergeCell ref="D191:H191"/>
    <mergeCell ref="A207:H207"/>
    <mergeCell ref="A208:H208"/>
    <mergeCell ref="A210:E210"/>
    <mergeCell ref="A211:E211"/>
    <mergeCell ref="A212:B212"/>
    <mergeCell ref="D212:E212"/>
    <mergeCell ref="A200:C200"/>
    <mergeCell ref="A201:C201"/>
    <mergeCell ref="A202:C202"/>
    <mergeCell ref="A203:C203"/>
    <mergeCell ref="A204:C204"/>
    <mergeCell ref="A205:C205"/>
    <mergeCell ref="A217:B217"/>
    <mergeCell ref="D217:E217"/>
    <mergeCell ref="A218:B218"/>
    <mergeCell ref="D218:E218"/>
    <mergeCell ref="A219:B219"/>
    <mergeCell ref="D219:E219"/>
    <mergeCell ref="A213:B213"/>
    <mergeCell ref="C213:C216"/>
    <mergeCell ref="D213:E213"/>
    <mergeCell ref="A214:B214"/>
    <mergeCell ref="D214:E214"/>
    <mergeCell ref="A215:B215"/>
    <mergeCell ref="D215:E215"/>
    <mergeCell ref="A216:B216"/>
    <mergeCell ref="D216:E216"/>
    <mergeCell ref="A224:H224"/>
    <mergeCell ref="A225:H225"/>
    <mergeCell ref="A226:H226"/>
    <mergeCell ref="A227:E227"/>
    <mergeCell ref="F227:H227"/>
    <mergeCell ref="A220:B220"/>
    <mergeCell ref="D220:E220"/>
    <mergeCell ref="A221:B221"/>
    <mergeCell ref="D221:E221"/>
    <mergeCell ref="A222:H222"/>
    <mergeCell ref="A223:H22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8"/>
  <sheetViews>
    <sheetView view="pageBreakPreview" zoomScale="40" zoomScaleNormal="60" zoomScaleSheetLayoutView="40" workbookViewId="0">
      <pane ySplit="4" topLeftCell="A17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60">
        <f>F7*1.2</f>
        <v>8863.1999999999989</v>
      </c>
      <c r="E7" s="361">
        <f>F7*1.1</f>
        <v>8124.6</v>
      </c>
      <c r="F7" s="361">
        <v>7386</v>
      </c>
      <c r="G7" s="361">
        <f>F7*0.75</f>
        <v>5539.5</v>
      </c>
      <c r="H7" s="362">
        <f>F7*0.5</f>
        <v>3693</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436">
        <f>F12*1.2</f>
        <v>10029.6</v>
      </c>
      <c r="E12" s="361">
        <f>F12*1.1</f>
        <v>9193.8000000000011</v>
      </c>
      <c r="F12" s="361">
        <v>8358</v>
      </c>
      <c r="G12" s="361">
        <f>F12*0.75</f>
        <v>6268.5</v>
      </c>
      <c r="H12" s="362">
        <f>F12*0.5</f>
        <v>4179</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1296</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"2ГИС.СТАВРОПОЛЬ"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506">
        <v>180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60">
        <f>F27*1.2</f>
        <v>14630.4</v>
      </c>
      <c r="E27" s="361">
        <f>F27*1.1</f>
        <v>13411.2</v>
      </c>
      <c r="F27" s="361">
        <v>12192</v>
      </c>
      <c r="G27" s="361">
        <f>F27*0.75</f>
        <v>9144</v>
      </c>
      <c r="H27" s="362">
        <f>F27*0.5</f>
        <v>6096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436">
        <f>F32*1.2</f>
        <v>16560</v>
      </c>
      <c r="E32" s="361">
        <f>F32*1.1</f>
        <v>15180.000000000002</v>
      </c>
      <c r="F32" s="361">
        <v>13800</v>
      </c>
      <c r="G32" s="361">
        <f>F32*0.75</f>
        <v>10350</v>
      </c>
      <c r="H32" s="362">
        <f>F32*0.5</f>
        <v>6900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2160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"2ГИС.СТАВРОПОЛЬ"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458">
        <v>180</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459"/>
      <c r="E46" s="426"/>
      <c r="F46" s="426"/>
      <c r="G46" s="426"/>
      <c r="H46" s="427"/>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60">
        <f>F48*1.2</f>
        <v>10641.6</v>
      </c>
      <c r="E48" s="361">
        <f>F48*1.1</f>
        <v>9754.8000000000011</v>
      </c>
      <c r="F48" s="361">
        <v>8868</v>
      </c>
      <c r="G48" s="361">
        <f>F48*0.75</f>
        <v>6651</v>
      </c>
      <c r="H48" s="362">
        <f>F48*0.5</f>
        <v>4434</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436">
        <f>F54*1.2</f>
        <v>12038.4</v>
      </c>
      <c r="E54" s="361">
        <f>F54*1.1</f>
        <v>11035.2</v>
      </c>
      <c r="F54" s="361">
        <v>10032</v>
      </c>
      <c r="G54" s="361">
        <f>F54*0.75</f>
        <v>7524</v>
      </c>
      <c r="H54" s="362">
        <f>F54*0.5</f>
        <v>5016</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506">
        <v>180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330 до 25080</v>
      </c>
      <c r="E64" s="399"/>
      <c r="F64" s="399"/>
      <c r="G64" s="399"/>
      <c r="H64" s="400"/>
    </row>
    <row r="65" spans="1:8" ht="37.5" customHeight="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411">
        <v>330</v>
      </c>
      <c r="E65" s="412"/>
      <c r="F65" s="412"/>
      <c r="G65" s="412"/>
      <c r="H65" s="413"/>
    </row>
    <row r="66" spans="1:8" ht="37.5" customHeight="1" x14ac:dyDescent="0.2">
      <c r="A66" s="396" t="s">
        <v>40</v>
      </c>
      <c r="B66" s="565"/>
      <c r="C66" s="578"/>
      <c r="D66" s="337">
        <v>1320</v>
      </c>
      <c r="E66" s="338"/>
      <c r="F66" s="338"/>
      <c r="G66" s="338"/>
      <c r="H66" s="339"/>
    </row>
    <row r="67" spans="1:8" ht="37.5" customHeight="1" x14ac:dyDescent="0.2">
      <c r="A67" s="396" t="s">
        <v>41</v>
      </c>
      <c r="B67" s="565"/>
      <c r="C67" s="578"/>
      <c r="D67" s="337">
        <v>2640</v>
      </c>
      <c r="E67" s="338"/>
      <c r="F67" s="338"/>
      <c r="G67" s="338"/>
      <c r="H67" s="339"/>
    </row>
    <row r="68" spans="1:8" ht="37.5" customHeight="1" x14ac:dyDescent="0.2">
      <c r="A68" s="396" t="s">
        <v>42</v>
      </c>
      <c r="B68" s="565"/>
      <c r="C68" s="578"/>
      <c r="D68" s="337">
        <v>3960</v>
      </c>
      <c r="E68" s="338"/>
      <c r="F68" s="338"/>
      <c r="G68" s="338"/>
      <c r="H68" s="339"/>
    </row>
    <row r="69" spans="1:8" ht="37.5" customHeight="1" x14ac:dyDescent="0.2">
      <c r="A69" s="396" t="s">
        <v>43</v>
      </c>
      <c r="B69" s="565"/>
      <c r="C69" s="578"/>
      <c r="D69" s="337">
        <v>5280</v>
      </c>
      <c r="E69" s="338"/>
      <c r="F69" s="338"/>
      <c r="G69" s="338"/>
      <c r="H69" s="339"/>
    </row>
    <row r="70" spans="1:8" ht="37.5" customHeight="1" x14ac:dyDescent="0.2">
      <c r="A70" s="396" t="s">
        <v>44</v>
      </c>
      <c r="B70" s="565"/>
      <c r="C70" s="578"/>
      <c r="D70" s="337">
        <v>6600</v>
      </c>
      <c r="E70" s="338"/>
      <c r="F70" s="338"/>
      <c r="G70" s="338"/>
      <c r="H70" s="339"/>
    </row>
    <row r="71" spans="1:8" ht="37.5" customHeight="1" x14ac:dyDescent="0.2">
      <c r="A71" s="396" t="s">
        <v>45</v>
      </c>
      <c r="B71" s="565"/>
      <c r="C71" s="578"/>
      <c r="D71" s="337">
        <v>7920</v>
      </c>
      <c r="E71" s="338"/>
      <c r="F71" s="338"/>
      <c r="G71" s="338"/>
      <c r="H71" s="339"/>
    </row>
    <row r="72" spans="1:8" ht="37.5" customHeight="1" x14ac:dyDescent="0.2">
      <c r="A72" s="396" t="s">
        <v>46</v>
      </c>
      <c r="B72" s="565"/>
      <c r="C72" s="578"/>
      <c r="D72" s="337">
        <v>9240</v>
      </c>
      <c r="E72" s="338"/>
      <c r="F72" s="338"/>
      <c r="G72" s="338"/>
      <c r="H72" s="339"/>
    </row>
    <row r="73" spans="1:8" ht="37.5" customHeight="1" x14ac:dyDescent="0.2">
      <c r="A73" s="396" t="s">
        <v>47</v>
      </c>
      <c r="B73" s="565"/>
      <c r="C73" s="578"/>
      <c r="D73" s="337">
        <v>10560</v>
      </c>
      <c r="E73" s="338"/>
      <c r="F73" s="338"/>
      <c r="G73" s="338"/>
      <c r="H73" s="339"/>
    </row>
    <row r="74" spans="1:8" ht="37.5" customHeight="1" x14ac:dyDescent="0.2">
      <c r="A74" s="396" t="s">
        <v>48</v>
      </c>
      <c r="B74" s="565"/>
      <c r="C74" s="578"/>
      <c r="D74" s="337">
        <v>11880</v>
      </c>
      <c r="E74" s="338"/>
      <c r="F74" s="338"/>
      <c r="G74" s="338"/>
      <c r="H74" s="339"/>
    </row>
    <row r="75" spans="1:8" ht="37.5" customHeight="1" x14ac:dyDescent="0.2">
      <c r="A75" s="396" t="s">
        <v>49</v>
      </c>
      <c r="B75" s="565"/>
      <c r="C75" s="578"/>
      <c r="D75" s="337">
        <v>13200</v>
      </c>
      <c r="E75" s="338"/>
      <c r="F75" s="338"/>
      <c r="G75" s="338"/>
      <c r="H75" s="339"/>
    </row>
    <row r="76" spans="1:8" ht="37.5" customHeight="1" x14ac:dyDescent="0.2">
      <c r="A76" s="396" t="s">
        <v>50</v>
      </c>
      <c r="B76" s="565"/>
      <c r="C76" s="578"/>
      <c r="D76" s="337">
        <v>14520</v>
      </c>
      <c r="E76" s="338"/>
      <c r="F76" s="338"/>
      <c r="G76" s="338"/>
      <c r="H76" s="339"/>
    </row>
    <row r="77" spans="1:8" ht="37.5" customHeight="1" x14ac:dyDescent="0.2">
      <c r="A77" s="396" t="s">
        <v>51</v>
      </c>
      <c r="B77" s="565"/>
      <c r="C77" s="578"/>
      <c r="D77" s="337">
        <v>15840</v>
      </c>
      <c r="E77" s="338"/>
      <c r="F77" s="338"/>
      <c r="G77" s="338"/>
      <c r="H77" s="339"/>
    </row>
    <row r="78" spans="1:8" ht="37.5" customHeight="1" x14ac:dyDescent="0.2">
      <c r="A78" s="396" t="s">
        <v>52</v>
      </c>
      <c r="B78" s="565"/>
      <c r="C78" s="578"/>
      <c r="D78" s="337">
        <v>17160</v>
      </c>
      <c r="E78" s="338"/>
      <c r="F78" s="338"/>
      <c r="G78" s="338"/>
      <c r="H78" s="339"/>
    </row>
    <row r="79" spans="1:8" ht="37.5" customHeight="1" x14ac:dyDescent="0.2">
      <c r="A79" s="396" t="s">
        <v>53</v>
      </c>
      <c r="B79" s="565"/>
      <c r="C79" s="578"/>
      <c r="D79" s="337">
        <v>18480</v>
      </c>
      <c r="E79" s="338"/>
      <c r="F79" s="338"/>
      <c r="G79" s="338"/>
      <c r="H79" s="339"/>
    </row>
    <row r="80" spans="1:8" ht="37.5" customHeight="1" x14ac:dyDescent="0.2">
      <c r="A80" s="396" t="s">
        <v>54</v>
      </c>
      <c r="B80" s="565"/>
      <c r="C80" s="578"/>
      <c r="D80" s="337">
        <v>19800</v>
      </c>
      <c r="E80" s="338"/>
      <c r="F80" s="338"/>
      <c r="G80" s="338"/>
      <c r="H80" s="339"/>
    </row>
    <row r="81" spans="1:8" ht="37.5" customHeight="1" x14ac:dyDescent="0.2">
      <c r="A81" s="396" t="s">
        <v>55</v>
      </c>
      <c r="B81" s="565"/>
      <c r="C81" s="578"/>
      <c r="D81" s="337">
        <v>21120</v>
      </c>
      <c r="E81" s="338"/>
      <c r="F81" s="338"/>
      <c r="G81" s="338"/>
      <c r="H81" s="339"/>
    </row>
    <row r="82" spans="1:8" ht="37.5" customHeight="1" x14ac:dyDescent="0.2">
      <c r="A82" s="396" t="s">
        <v>56</v>
      </c>
      <c r="B82" s="565"/>
      <c r="C82" s="578"/>
      <c r="D82" s="337">
        <v>22440</v>
      </c>
      <c r="E82" s="338"/>
      <c r="F82" s="338"/>
      <c r="G82" s="338"/>
      <c r="H82" s="339"/>
    </row>
    <row r="83" spans="1:8" ht="37.5" customHeight="1" x14ac:dyDescent="0.2">
      <c r="A83" s="396" t="s">
        <v>57</v>
      </c>
      <c r="B83" s="565"/>
      <c r="C83" s="578"/>
      <c r="D83" s="337">
        <v>23760</v>
      </c>
      <c r="E83" s="338"/>
      <c r="F83" s="338"/>
      <c r="G83" s="338"/>
      <c r="H83" s="339"/>
    </row>
    <row r="84" spans="1:8" ht="37.5" customHeight="1" x14ac:dyDescent="0.2">
      <c r="A84" s="396" t="s">
        <v>58</v>
      </c>
      <c r="B84" s="565"/>
      <c r="C84" s="578"/>
      <c r="D84" s="337">
        <v>25080</v>
      </c>
      <c r="E84" s="338"/>
      <c r="F84" s="338"/>
      <c r="G84" s="338"/>
      <c r="H84" s="339"/>
    </row>
    <row r="85" spans="1:8" ht="37.5" customHeight="1" x14ac:dyDescent="0.2">
      <c r="A85" s="396" t="s">
        <v>178</v>
      </c>
      <c r="B85" s="565"/>
      <c r="C85" s="578"/>
      <c r="D85" s="337">
        <v>26400</v>
      </c>
      <c r="E85" s="338"/>
      <c r="F85" s="338"/>
      <c r="G85" s="338"/>
      <c r="H85" s="339"/>
    </row>
    <row r="86" spans="1:8" ht="37.5" customHeight="1" x14ac:dyDescent="0.2">
      <c r="A86" s="396" t="s">
        <v>179</v>
      </c>
      <c r="B86" s="565"/>
      <c r="C86" s="578"/>
      <c r="D86" s="337">
        <v>27720</v>
      </c>
      <c r="E86" s="338"/>
      <c r="F86" s="338"/>
      <c r="G86" s="338"/>
      <c r="H86" s="339"/>
    </row>
    <row r="87" spans="1:8" ht="37.5" customHeight="1" x14ac:dyDescent="0.2">
      <c r="A87" s="396" t="s">
        <v>180</v>
      </c>
      <c r="B87" s="565"/>
      <c r="C87" s="578"/>
      <c r="D87" s="337">
        <v>29040</v>
      </c>
      <c r="E87" s="338"/>
      <c r="F87" s="338"/>
      <c r="G87" s="338"/>
      <c r="H87" s="339"/>
    </row>
    <row r="88" spans="1:8" ht="37.5" customHeight="1" x14ac:dyDescent="0.2">
      <c r="A88" s="396" t="s">
        <v>181</v>
      </c>
      <c r="B88" s="565"/>
      <c r="C88" s="578"/>
      <c r="D88" s="337">
        <v>30360</v>
      </c>
      <c r="E88" s="338"/>
      <c r="F88" s="338"/>
      <c r="G88" s="338"/>
      <c r="H88" s="339"/>
    </row>
    <row r="89" spans="1:8" ht="37.5" customHeight="1" x14ac:dyDescent="0.2">
      <c r="A89" s="396" t="s">
        <v>182</v>
      </c>
      <c r="B89" s="565"/>
      <c r="C89" s="578"/>
      <c r="D89" s="337">
        <v>31680</v>
      </c>
      <c r="E89" s="338"/>
      <c r="F89" s="338"/>
      <c r="G89" s="338"/>
      <c r="H89" s="339"/>
    </row>
    <row r="90" spans="1:8" ht="37.5" customHeight="1" x14ac:dyDescent="0.2">
      <c r="A90" s="396" t="s">
        <v>183</v>
      </c>
      <c r="B90" s="565"/>
      <c r="C90" s="578"/>
      <c r="D90" s="337">
        <v>33000</v>
      </c>
      <c r="E90" s="338"/>
      <c r="F90" s="338"/>
      <c r="G90" s="338"/>
      <c r="H90" s="339"/>
    </row>
    <row r="91" spans="1:8" ht="37.5" customHeight="1" x14ac:dyDescent="0.2">
      <c r="A91" s="396" t="s">
        <v>184</v>
      </c>
      <c r="B91" s="565"/>
      <c r="C91" s="578"/>
      <c r="D91" s="337">
        <v>34320</v>
      </c>
      <c r="E91" s="338"/>
      <c r="F91" s="338"/>
      <c r="G91" s="338"/>
      <c r="H91" s="339"/>
    </row>
    <row r="92" spans="1:8" ht="37.5" customHeight="1" x14ac:dyDescent="0.2">
      <c r="A92" s="396" t="s">
        <v>185</v>
      </c>
      <c r="B92" s="565"/>
      <c r="C92" s="578"/>
      <c r="D92" s="337">
        <v>35640</v>
      </c>
      <c r="E92" s="338"/>
      <c r="F92" s="338"/>
      <c r="G92" s="338"/>
      <c r="H92" s="339"/>
    </row>
    <row r="93" spans="1:8" ht="37.5" customHeight="1" x14ac:dyDescent="0.2">
      <c r="A93" s="396" t="s">
        <v>186</v>
      </c>
      <c r="B93" s="565"/>
      <c r="C93" s="578"/>
      <c r="D93" s="337">
        <v>36960</v>
      </c>
      <c r="E93" s="338"/>
      <c r="F93" s="338"/>
      <c r="G93" s="338"/>
      <c r="H93" s="339"/>
    </row>
    <row r="94" spans="1:8" ht="37.5" customHeight="1" x14ac:dyDescent="0.2">
      <c r="A94" s="396" t="s">
        <v>187</v>
      </c>
      <c r="B94" s="565"/>
      <c r="C94" s="578"/>
      <c r="D94" s="337">
        <v>38280</v>
      </c>
      <c r="E94" s="338"/>
      <c r="F94" s="338"/>
      <c r="G94" s="338"/>
      <c r="H94" s="339"/>
    </row>
    <row r="95" spans="1:8" ht="37.5" customHeight="1" x14ac:dyDescent="0.2">
      <c r="A95" s="396" t="s">
        <v>188</v>
      </c>
      <c r="B95" s="565"/>
      <c r="C95" s="578"/>
      <c r="D95" s="337">
        <v>39600</v>
      </c>
      <c r="E95" s="338"/>
      <c r="F95" s="338"/>
      <c r="G95" s="338"/>
      <c r="H95" s="339"/>
    </row>
    <row r="96" spans="1:8" ht="37.5" customHeight="1" x14ac:dyDescent="0.2">
      <c r="A96" s="396" t="s">
        <v>189</v>
      </c>
      <c r="B96" s="565"/>
      <c r="C96" s="578"/>
      <c r="D96" s="337">
        <v>40920</v>
      </c>
      <c r="E96" s="338"/>
      <c r="F96" s="338"/>
      <c r="G96" s="338"/>
      <c r="H96" s="339"/>
    </row>
    <row r="97" spans="1:8" ht="37.5" customHeight="1" x14ac:dyDescent="0.2">
      <c r="A97" s="396" t="s">
        <v>190</v>
      </c>
      <c r="B97" s="565"/>
      <c r="C97" s="578"/>
      <c r="D97" s="337">
        <v>42240</v>
      </c>
      <c r="E97" s="338"/>
      <c r="F97" s="338"/>
      <c r="G97" s="338"/>
      <c r="H97" s="339"/>
    </row>
    <row r="98" spans="1:8" ht="37.5" customHeight="1" x14ac:dyDescent="0.2">
      <c r="A98" s="396" t="s">
        <v>191</v>
      </c>
      <c r="B98" s="565"/>
      <c r="C98" s="578"/>
      <c r="D98" s="337">
        <v>43560</v>
      </c>
      <c r="E98" s="338"/>
      <c r="F98" s="338"/>
      <c r="G98" s="338"/>
      <c r="H98" s="339"/>
    </row>
    <row r="99" spans="1:8" ht="37.5" customHeight="1" x14ac:dyDescent="0.2">
      <c r="A99" s="396" t="s">
        <v>192</v>
      </c>
      <c r="B99" s="565"/>
      <c r="C99" s="578"/>
      <c r="D99" s="337">
        <v>44880</v>
      </c>
      <c r="E99" s="338"/>
      <c r="F99" s="338"/>
      <c r="G99" s="338"/>
      <c r="H99" s="339"/>
    </row>
    <row r="100" spans="1:8" ht="37.5" customHeight="1" x14ac:dyDescent="0.2">
      <c r="A100" s="396" t="s">
        <v>229</v>
      </c>
      <c r="B100" s="565"/>
      <c r="C100" s="578"/>
      <c r="D100" s="337">
        <v>46200</v>
      </c>
      <c r="E100" s="338"/>
      <c r="F100" s="338"/>
      <c r="G100" s="338"/>
      <c r="H100" s="339"/>
    </row>
    <row r="101" spans="1:8" ht="37.5" customHeight="1" x14ac:dyDescent="0.2">
      <c r="A101" s="396" t="s">
        <v>230</v>
      </c>
      <c r="B101" s="565"/>
      <c r="C101" s="578"/>
      <c r="D101" s="337">
        <v>47520</v>
      </c>
      <c r="E101" s="338"/>
      <c r="F101" s="338"/>
      <c r="G101" s="338"/>
      <c r="H101" s="339"/>
    </row>
    <row r="102" spans="1:8" ht="37.5" customHeight="1" x14ac:dyDescent="0.2">
      <c r="A102" s="396" t="s">
        <v>231</v>
      </c>
      <c r="B102" s="565"/>
      <c r="C102" s="578"/>
      <c r="D102" s="337">
        <v>48840</v>
      </c>
      <c r="E102" s="338"/>
      <c r="F102" s="338"/>
      <c r="G102" s="338"/>
      <c r="H102" s="339"/>
    </row>
    <row r="103" spans="1:8" ht="37.5" customHeight="1" x14ac:dyDescent="0.2">
      <c r="A103" s="396" t="s">
        <v>232</v>
      </c>
      <c r="B103" s="565"/>
      <c r="C103" s="578"/>
      <c r="D103" s="337">
        <v>50160</v>
      </c>
      <c r="E103" s="338"/>
      <c r="F103" s="338"/>
      <c r="G103" s="338"/>
      <c r="H103" s="339"/>
    </row>
    <row r="104" spans="1:8" ht="37.5" customHeight="1" thickBot="1" x14ac:dyDescent="0.25">
      <c r="A104" s="396" t="s">
        <v>233</v>
      </c>
      <c r="B104" s="565"/>
      <c r="C104" s="579"/>
      <c r="D104" s="337">
        <v>51480</v>
      </c>
      <c r="E104" s="338"/>
      <c r="F104" s="338"/>
      <c r="G104" s="338"/>
      <c r="H104" s="339"/>
    </row>
    <row r="105" spans="1:8" ht="50.1" customHeight="1" thickBot="1" x14ac:dyDescent="0.25">
      <c r="A105" s="386" t="s">
        <v>59</v>
      </c>
      <c r="B105" s="387"/>
      <c r="C105" s="387"/>
      <c r="D105" s="398" t="str">
        <f>"от "&amp;MIN(D106:D115)&amp;" до "&amp;MAX(D106:D115)</f>
        <v>от 144 до 4932</v>
      </c>
      <c r="E105" s="399"/>
      <c r="F105" s="399"/>
      <c r="G105" s="399"/>
      <c r="H105" s="400"/>
    </row>
    <row r="106" spans="1:8" ht="151.5" x14ac:dyDescent="0.2">
      <c r="A106" s="62" t="s">
        <v>60</v>
      </c>
      <c r="B106" s="63" t="s">
        <v>13</v>
      </c>
      <c r="C106" s="107"/>
      <c r="D106" s="401">
        <v>858</v>
      </c>
      <c r="E106" s="401"/>
      <c r="F106" s="401"/>
      <c r="G106" s="401"/>
      <c r="H106" s="402"/>
    </row>
    <row r="107" spans="1:8" ht="37.5" customHeight="1" x14ac:dyDescent="0.2">
      <c r="A107" s="356" t="s">
        <v>61</v>
      </c>
      <c r="B107" s="395"/>
      <c r="C107" s="40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7" s="368">
        <v>144</v>
      </c>
      <c r="E107" s="368"/>
      <c r="F107" s="368"/>
      <c r="G107" s="368"/>
      <c r="H107" s="369"/>
    </row>
    <row r="108" spans="1:8" ht="37.5" customHeight="1" x14ac:dyDescent="0.2">
      <c r="A108" s="356" t="s">
        <v>62</v>
      </c>
      <c r="B108" s="395"/>
      <c r="C108" s="404"/>
      <c r="D108" s="368">
        <v>2598</v>
      </c>
      <c r="E108" s="368"/>
      <c r="F108" s="368"/>
      <c r="G108" s="368"/>
      <c r="H108" s="369"/>
    </row>
    <row r="109" spans="1:8" ht="37.5" customHeight="1" x14ac:dyDescent="0.2">
      <c r="A109" s="356" t="s">
        <v>63</v>
      </c>
      <c r="B109" s="395"/>
      <c r="C109" s="404"/>
      <c r="D109" s="368">
        <v>1500</v>
      </c>
      <c r="E109" s="368"/>
      <c r="F109" s="368"/>
      <c r="G109" s="368"/>
      <c r="H109" s="369"/>
    </row>
    <row r="110" spans="1:8" ht="37.5" customHeight="1" x14ac:dyDescent="0.2">
      <c r="A110" s="335" t="s">
        <v>64</v>
      </c>
      <c r="B110" s="336"/>
      <c r="C110" s="404"/>
      <c r="D110" s="368">
        <v>2598</v>
      </c>
      <c r="E110" s="368"/>
      <c r="F110" s="368"/>
      <c r="G110" s="368"/>
      <c r="H110" s="369"/>
    </row>
    <row r="111" spans="1:8" ht="37.5" customHeight="1" x14ac:dyDescent="0.2">
      <c r="A111" s="356" t="s">
        <v>65</v>
      </c>
      <c r="B111" s="395"/>
      <c r="C111" s="404"/>
      <c r="D111" s="368">
        <v>258</v>
      </c>
      <c r="E111" s="368"/>
      <c r="F111" s="368"/>
      <c r="G111" s="368"/>
      <c r="H111" s="369"/>
    </row>
    <row r="112" spans="1:8" ht="37.5" customHeight="1" x14ac:dyDescent="0.2">
      <c r="A112" s="356" t="s">
        <v>66</v>
      </c>
      <c r="B112" s="395"/>
      <c r="C112" s="404"/>
      <c r="D112" s="368">
        <v>258</v>
      </c>
      <c r="E112" s="368"/>
      <c r="F112" s="368"/>
      <c r="G112" s="368"/>
      <c r="H112" s="369"/>
    </row>
    <row r="113" spans="1:8" ht="37.5" customHeight="1" x14ac:dyDescent="0.2">
      <c r="A113" s="356" t="s">
        <v>67</v>
      </c>
      <c r="B113" s="395"/>
      <c r="C113" s="404"/>
      <c r="D113" s="368">
        <v>516</v>
      </c>
      <c r="E113" s="368"/>
      <c r="F113" s="368"/>
      <c r="G113" s="368"/>
      <c r="H113" s="369"/>
    </row>
    <row r="114" spans="1:8" ht="37.5" customHeight="1" x14ac:dyDescent="0.2">
      <c r="A114" s="356" t="s">
        <v>68</v>
      </c>
      <c r="B114" s="395"/>
      <c r="C114" s="404"/>
      <c r="D114" s="368">
        <v>774</v>
      </c>
      <c r="E114" s="368"/>
      <c r="F114" s="368"/>
      <c r="G114" s="368"/>
      <c r="H114" s="369"/>
    </row>
    <row r="115" spans="1:8" ht="37.5" customHeight="1" thickBot="1" x14ac:dyDescent="0.25">
      <c r="A115" s="406" t="s">
        <v>69</v>
      </c>
      <c r="B115" s="407"/>
      <c r="C115" s="405"/>
      <c r="D115" s="393">
        <v>4932</v>
      </c>
      <c r="E115" s="393"/>
      <c r="F115" s="393"/>
      <c r="G115" s="393"/>
      <c r="H115" s="394"/>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6" s="354">
        <v>30</v>
      </c>
      <c r="E116" s="354"/>
      <c r="F116" s="354"/>
      <c r="G116" s="354"/>
      <c r="H116" s="355"/>
    </row>
    <row r="117" spans="1:8" ht="50.1" customHeight="1" thickBot="1" x14ac:dyDescent="0.25">
      <c r="A117" s="341" t="s">
        <v>72</v>
      </c>
      <c r="B117" s="342"/>
      <c r="C117" s="21"/>
      <c r="D117" s="343" t="e">
        <f>"от "&amp;MIN(D119,D139:H140,#REF!,D141:H155)&amp;" до "&amp;MAX(D119,D139:H140,#REF!,D141:H155)</f>
        <v>#REF!</v>
      </c>
      <c r="E117" s="343"/>
      <c r="F117" s="343"/>
      <c r="G117" s="343"/>
      <c r="H117" s="344"/>
    </row>
    <row r="118" spans="1:8" ht="21.75" thickBot="1" x14ac:dyDescent="0.25">
      <c r="A118" s="497"/>
      <c r="B118" s="498"/>
      <c r="C118" s="60"/>
      <c r="D118" s="499"/>
      <c r="E118" s="499"/>
      <c r="F118" s="499"/>
      <c r="G118" s="499"/>
      <c r="H118" s="500"/>
    </row>
    <row r="119" spans="1:8" ht="59.25" customHeight="1" thickBot="1" x14ac:dyDescent="0.25">
      <c r="A119" s="374" t="s">
        <v>73</v>
      </c>
      <c r="B119" s="375"/>
      <c r="C11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9" s="379">
        <v>16002</v>
      </c>
      <c r="E119" s="379"/>
      <c r="F119" s="379"/>
      <c r="G119" s="379"/>
      <c r="H119" s="380"/>
    </row>
    <row r="120" spans="1:8" ht="59.25" customHeight="1" thickBot="1" x14ac:dyDescent="0.25">
      <c r="A120" s="381" t="s">
        <v>74</v>
      </c>
      <c r="B120" s="382"/>
      <c r="C120" s="377"/>
      <c r="D120" s="383" t="s">
        <v>75</v>
      </c>
      <c r="E120" s="384"/>
      <c r="F120" s="384"/>
      <c r="G120" s="384"/>
      <c r="H120" s="385"/>
    </row>
    <row r="121" spans="1:8" ht="59.25" customHeight="1" x14ac:dyDescent="0.2">
      <c r="A121" s="363" t="s">
        <v>76</v>
      </c>
      <c r="B121" s="364"/>
      <c r="C121" s="377"/>
      <c r="D121" s="368">
        <f>D119/4</f>
        <v>4000.5</v>
      </c>
      <c r="E121" s="368"/>
      <c r="F121" s="368"/>
      <c r="G121" s="368"/>
      <c r="H121" s="369"/>
    </row>
    <row r="122" spans="1:8" ht="59.25" customHeight="1" x14ac:dyDescent="0.2">
      <c r="A122" s="363" t="s">
        <v>77</v>
      </c>
      <c r="B122" s="364"/>
      <c r="C122" s="377"/>
      <c r="D122" s="368">
        <f>D119/5</f>
        <v>3200.4</v>
      </c>
      <c r="E122" s="368"/>
      <c r="F122" s="368"/>
      <c r="G122" s="368"/>
      <c r="H122" s="369"/>
    </row>
    <row r="123" spans="1:8" ht="59.25" customHeight="1" x14ac:dyDescent="0.2">
      <c r="A123" s="363" t="s">
        <v>78</v>
      </c>
      <c r="B123" s="364"/>
      <c r="C123" s="377"/>
      <c r="D123" s="368">
        <f>D119/6</f>
        <v>2667</v>
      </c>
      <c r="E123" s="368"/>
      <c r="F123" s="368"/>
      <c r="G123" s="368"/>
      <c r="H123" s="369"/>
    </row>
    <row r="124" spans="1:8" ht="59.25" customHeight="1" x14ac:dyDescent="0.2">
      <c r="A124" s="363" t="s">
        <v>79</v>
      </c>
      <c r="B124" s="364"/>
      <c r="C124" s="377"/>
      <c r="D124" s="368">
        <f>D119/7</f>
        <v>2286</v>
      </c>
      <c r="E124" s="368"/>
      <c r="F124" s="368"/>
      <c r="G124" s="368"/>
      <c r="H124" s="369"/>
    </row>
    <row r="125" spans="1:8" ht="59.25" customHeight="1" x14ac:dyDescent="0.2">
      <c r="A125" s="363" t="s">
        <v>80</v>
      </c>
      <c r="B125" s="364"/>
      <c r="C125" s="377"/>
      <c r="D125" s="368">
        <f>D119/8</f>
        <v>2000.25</v>
      </c>
      <c r="E125" s="368"/>
      <c r="F125" s="368"/>
      <c r="G125" s="368"/>
      <c r="H125" s="369"/>
    </row>
    <row r="126" spans="1:8" ht="59.25" customHeight="1" x14ac:dyDescent="0.2">
      <c r="A126" s="363" t="s">
        <v>81</v>
      </c>
      <c r="B126" s="364"/>
      <c r="C126" s="377"/>
      <c r="D126" s="368">
        <f>D119/9</f>
        <v>1778</v>
      </c>
      <c r="E126" s="368"/>
      <c r="F126" s="368"/>
      <c r="G126" s="368"/>
      <c r="H126" s="369"/>
    </row>
    <row r="127" spans="1:8" ht="59.25" customHeight="1" x14ac:dyDescent="0.2">
      <c r="A127" s="363" t="s">
        <v>82</v>
      </c>
      <c r="B127" s="364"/>
      <c r="C127" s="377"/>
      <c r="D127" s="368">
        <f>D119/10</f>
        <v>1600.2</v>
      </c>
      <c r="E127" s="368"/>
      <c r="F127" s="368"/>
      <c r="G127" s="368"/>
      <c r="H127" s="369"/>
    </row>
    <row r="128" spans="1:8" ht="59.25" customHeight="1" thickBot="1" x14ac:dyDescent="0.25">
      <c r="A128" s="374" t="s">
        <v>83</v>
      </c>
      <c r="B128" s="375"/>
      <c r="C128" s="377"/>
      <c r="D128" s="379">
        <v>24000</v>
      </c>
      <c r="E128" s="379"/>
      <c r="F128" s="379"/>
      <c r="G128" s="379"/>
      <c r="H128" s="380"/>
    </row>
    <row r="129" spans="1:8" ht="59.25" customHeight="1" thickBot="1" x14ac:dyDescent="0.25">
      <c r="A129" s="381" t="s">
        <v>74</v>
      </c>
      <c r="B129" s="382"/>
      <c r="C129" s="377"/>
      <c r="D129" s="383" t="s">
        <v>75</v>
      </c>
      <c r="E129" s="384"/>
      <c r="F129" s="384"/>
      <c r="G129" s="384"/>
      <c r="H129" s="385"/>
    </row>
    <row r="130" spans="1:8" ht="59.25" customHeight="1" x14ac:dyDescent="0.2">
      <c r="A130" s="363" t="s">
        <v>76</v>
      </c>
      <c r="B130" s="364"/>
      <c r="C130" s="377"/>
      <c r="D130" s="368">
        <v>6000</v>
      </c>
      <c r="E130" s="368"/>
      <c r="F130" s="368"/>
      <c r="G130" s="368"/>
      <c r="H130" s="369"/>
    </row>
    <row r="131" spans="1:8" ht="59.25" customHeight="1" x14ac:dyDescent="0.2">
      <c r="A131" s="363" t="s">
        <v>77</v>
      </c>
      <c r="B131" s="364"/>
      <c r="C131" s="377"/>
      <c r="D131" s="368">
        <v>4800</v>
      </c>
      <c r="E131" s="368"/>
      <c r="F131" s="368"/>
      <c r="G131" s="368"/>
      <c r="H131" s="369"/>
    </row>
    <row r="132" spans="1:8" ht="59.25" customHeight="1" x14ac:dyDescent="0.2">
      <c r="A132" s="363" t="s">
        <v>78</v>
      </c>
      <c r="B132" s="364"/>
      <c r="C132" s="377"/>
      <c r="D132" s="368">
        <v>4000</v>
      </c>
      <c r="E132" s="368"/>
      <c r="F132" s="368"/>
      <c r="G132" s="368"/>
      <c r="H132" s="369"/>
    </row>
    <row r="133" spans="1:8" ht="59.25" customHeight="1" x14ac:dyDescent="0.2">
      <c r="A133" s="363" t="s">
        <v>79</v>
      </c>
      <c r="B133" s="364"/>
      <c r="C133" s="377"/>
      <c r="D133" s="368">
        <v>3428.5714285714289</v>
      </c>
      <c r="E133" s="368"/>
      <c r="F133" s="368"/>
      <c r="G133" s="368"/>
      <c r="H133" s="369"/>
    </row>
    <row r="134" spans="1:8" ht="59.25" customHeight="1" x14ac:dyDescent="0.2">
      <c r="A134" s="363" t="s">
        <v>80</v>
      </c>
      <c r="B134" s="364"/>
      <c r="C134" s="377"/>
      <c r="D134" s="368">
        <v>3000</v>
      </c>
      <c r="E134" s="368"/>
      <c r="F134" s="368"/>
      <c r="G134" s="368"/>
      <c r="H134" s="369"/>
    </row>
    <row r="135" spans="1:8" ht="59.25" customHeight="1" x14ac:dyDescent="0.2">
      <c r="A135" s="363" t="s">
        <v>81</v>
      </c>
      <c r="B135" s="364"/>
      <c r="C135" s="377"/>
      <c r="D135" s="368">
        <v>2666.6666666666665</v>
      </c>
      <c r="E135" s="368"/>
      <c r="F135" s="368"/>
      <c r="G135" s="368"/>
      <c r="H135" s="369"/>
    </row>
    <row r="136" spans="1:8" ht="59.25" customHeight="1" thickBot="1" x14ac:dyDescent="0.25">
      <c r="A136" s="363" t="s">
        <v>82</v>
      </c>
      <c r="B136" s="364"/>
      <c r="C136" s="378"/>
      <c r="D136" s="368">
        <v>2400</v>
      </c>
      <c r="E136" s="368"/>
      <c r="F136" s="368"/>
      <c r="G136" s="368"/>
      <c r="H136" s="369"/>
    </row>
    <row r="137" spans="1:8" s="16" customFormat="1" ht="62.45" customHeight="1" thickBot="1" x14ac:dyDescent="0.25">
      <c r="A137" s="358" t="s">
        <v>84</v>
      </c>
      <c r="B137" s="359"/>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7" s="353">
        <v>10008</v>
      </c>
      <c r="E137" s="354"/>
      <c r="F137" s="354"/>
      <c r="G137" s="354"/>
      <c r="H137" s="355"/>
    </row>
    <row r="138" spans="1:8" ht="21.75" thickBot="1" x14ac:dyDescent="0.25">
      <c r="A138" s="497"/>
      <c r="B138" s="498"/>
      <c r="C138" s="56"/>
      <c r="D138" s="499"/>
      <c r="E138" s="499"/>
      <c r="F138" s="499"/>
      <c r="G138" s="499"/>
      <c r="H138" s="500"/>
    </row>
    <row r="139" spans="1:8" ht="50.1" customHeight="1" x14ac:dyDescent="0.2">
      <c r="A139" s="335" t="s">
        <v>85</v>
      </c>
      <c r="B139" s="336"/>
      <c r="C139" s="66" t="str">
        <f>"Интернет-площадка 2gis.ru на основе Cправочника организаций "&amp;$C$2&amp;""</f>
        <v>Интернет-площадка 2gis.ru на основе Cправочника организаций "2ГИС.СТАВРОПОЛЬ"</v>
      </c>
      <c r="D139" s="360">
        <v>5970</v>
      </c>
      <c r="E139" s="361"/>
      <c r="F139" s="361"/>
      <c r="G139" s="361"/>
      <c r="H139" s="362"/>
    </row>
    <row r="140" spans="1:8" ht="50.1" customHeight="1" x14ac:dyDescent="0.2">
      <c r="A140" s="335" t="s">
        <v>86</v>
      </c>
      <c r="B140" s="336"/>
      <c r="C14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67">
        <v>5970</v>
      </c>
      <c r="E140" s="351"/>
      <c r="F140" s="351"/>
      <c r="G140" s="351"/>
      <c r="H140" s="352"/>
    </row>
    <row r="141" spans="1:8" ht="50.1" customHeight="1" x14ac:dyDescent="0.2">
      <c r="A141" s="335" t="s">
        <v>87</v>
      </c>
      <c r="B141" s="336"/>
      <c r="C141"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37">
        <v>5520</v>
      </c>
      <c r="E141" s="338"/>
      <c r="F141" s="338"/>
      <c r="G141" s="338"/>
      <c r="H141" s="339"/>
    </row>
    <row r="142" spans="1:8" ht="50.1" customHeight="1" x14ac:dyDescent="0.2">
      <c r="A142" s="335" t="s">
        <v>88</v>
      </c>
      <c r="B142" s="336"/>
      <c r="C142" s="67" t="str">
        <f>"Интернет-площадка 2gis.ru на основе Cправочника организаций "&amp;$C$2&amp;""</f>
        <v>Интернет-площадка 2gis.ru на основе Cправочника организаций "2ГИС.СТАВРОПОЛЬ"</v>
      </c>
      <c r="D142" s="337">
        <v>8640</v>
      </c>
      <c r="E142" s="338"/>
      <c r="F142" s="338"/>
      <c r="G142" s="338"/>
      <c r="H142" s="339"/>
    </row>
    <row r="143" spans="1:8" ht="50.1" customHeight="1" x14ac:dyDescent="0.2">
      <c r="A143" s="335" t="s">
        <v>89</v>
      </c>
      <c r="B143" s="336"/>
      <c r="C143" s="67" t="str">
        <f>"Интернет-площадка 2gis.ru на основе Cправочника организаций "&amp;$C$2&amp;""</f>
        <v>Интернет-площадка 2gis.ru на основе Cправочника организаций "2ГИС.СТАВРОПОЛЬ"</v>
      </c>
      <c r="D143" s="337">
        <v>10368</v>
      </c>
      <c r="E143" s="338"/>
      <c r="F143" s="338"/>
      <c r="G143" s="338"/>
      <c r="H143" s="339"/>
    </row>
    <row r="144" spans="1:8" ht="50.1" customHeight="1" x14ac:dyDescent="0.2">
      <c r="A144" s="335" t="s">
        <v>90</v>
      </c>
      <c r="B144" s="336"/>
      <c r="C144"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4" s="337">
        <v>3834</v>
      </c>
      <c r="E144" s="338"/>
      <c r="F144" s="338"/>
      <c r="G144" s="338"/>
      <c r="H144" s="339"/>
    </row>
    <row r="145" spans="1:8" ht="50.1" customHeight="1" x14ac:dyDescent="0.2">
      <c r="A145" s="335" t="s">
        <v>91</v>
      </c>
      <c r="B145" s="336"/>
      <c r="C145"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5" s="337">
        <v>3309</v>
      </c>
      <c r="E145" s="338"/>
      <c r="F145" s="338"/>
      <c r="G145" s="338"/>
      <c r="H145" s="339"/>
    </row>
    <row r="146" spans="1:8" ht="50.1" customHeight="1" x14ac:dyDescent="0.2">
      <c r="A146" s="335" t="s">
        <v>92</v>
      </c>
      <c r="B146" s="336"/>
      <c r="C146"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6" s="337">
        <v>5970</v>
      </c>
      <c r="E146" s="338"/>
      <c r="F146" s="338"/>
      <c r="G146" s="338"/>
      <c r="H146" s="339"/>
    </row>
    <row r="147" spans="1:8" ht="50.1" customHeight="1" x14ac:dyDescent="0.2">
      <c r="A147" s="335" t="s">
        <v>93</v>
      </c>
      <c r="B147" s="336"/>
      <c r="C147" s="68" t="e">
        <f>#REF!</f>
        <v>#REF!</v>
      </c>
      <c r="D147" s="337">
        <v>15000</v>
      </c>
      <c r="E147" s="338"/>
      <c r="F147" s="338"/>
      <c r="G147" s="338"/>
      <c r="H147" s="339"/>
    </row>
    <row r="148" spans="1:8" ht="50.1" customHeight="1" x14ac:dyDescent="0.2">
      <c r="A148" s="335" t="s">
        <v>94</v>
      </c>
      <c r="B148" s="336"/>
      <c r="C148" s="67" t="s">
        <v>95</v>
      </c>
      <c r="D148" s="337">
        <v>552</v>
      </c>
      <c r="E148" s="338"/>
      <c r="F148" s="338"/>
      <c r="G148" s="338"/>
      <c r="H148" s="339"/>
    </row>
    <row r="149" spans="1:8" ht="81" customHeight="1" x14ac:dyDescent="0.2">
      <c r="A149" s="335" t="s">
        <v>96</v>
      </c>
      <c r="B149" s="336"/>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37">
        <v>1950</v>
      </c>
      <c r="E149" s="338"/>
      <c r="F149" s="338"/>
      <c r="G149" s="338"/>
      <c r="H149" s="339"/>
    </row>
    <row r="150" spans="1:8" ht="81" customHeight="1" x14ac:dyDescent="0.2">
      <c r="A150" s="335" t="s">
        <v>97</v>
      </c>
      <c r="B150" s="336"/>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0" s="337">
        <v>1560</v>
      </c>
      <c r="E150" s="338"/>
      <c r="F150" s="338"/>
      <c r="G150" s="338"/>
      <c r="H150" s="339"/>
    </row>
    <row r="151" spans="1:8" ht="81" customHeight="1" x14ac:dyDescent="0.2">
      <c r="A151" s="335" t="s">
        <v>98</v>
      </c>
      <c r="B151" s="336"/>
      <c r="C151"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1" s="337">
        <v>1680</v>
      </c>
      <c r="E151" s="338"/>
      <c r="F151" s="338"/>
      <c r="G151" s="338"/>
      <c r="H151" s="339"/>
    </row>
    <row r="152" spans="1:8" ht="81" customHeight="1" x14ac:dyDescent="0.2">
      <c r="A152" s="335" t="s">
        <v>99</v>
      </c>
      <c r="B152" s="336"/>
      <c r="C152"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2" s="337">
        <v>780</v>
      </c>
      <c r="E152" s="338"/>
      <c r="F152" s="338"/>
      <c r="G152" s="338"/>
      <c r="H152" s="339"/>
    </row>
    <row r="153" spans="1:8" ht="81" customHeight="1" x14ac:dyDescent="0.2">
      <c r="A153" s="335" t="s">
        <v>100</v>
      </c>
      <c r="B153" s="336" t="s">
        <v>100</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3" s="337">
        <v>20640</v>
      </c>
      <c r="E153" s="338"/>
      <c r="F153" s="338"/>
      <c r="G153" s="338"/>
      <c r="H153" s="339"/>
    </row>
    <row r="154" spans="1:8" ht="81" customHeight="1" x14ac:dyDescent="0.2">
      <c r="A154" s="335" t="s">
        <v>101</v>
      </c>
      <c r="B154" s="336" t="s">
        <v>101</v>
      </c>
      <c r="C15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4" s="337">
        <v>3504</v>
      </c>
      <c r="E154" s="338"/>
      <c r="F154" s="338"/>
      <c r="G154" s="338"/>
      <c r="H154" s="339"/>
    </row>
    <row r="155" spans="1:8" ht="50.1" customHeight="1" thickBot="1" x14ac:dyDescent="0.25">
      <c r="A155" s="335" t="s">
        <v>102</v>
      </c>
      <c r="B155" s="336"/>
      <c r="C155"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5" s="337">
        <v>5514</v>
      </c>
      <c r="E155" s="338"/>
      <c r="F155" s="338"/>
      <c r="G155" s="338"/>
      <c r="H155" s="339"/>
    </row>
    <row r="156" spans="1:8" s="16" customFormat="1" ht="102" customHeight="1" thickBot="1" x14ac:dyDescent="0.25">
      <c r="A156" s="335" t="s">
        <v>16</v>
      </c>
      <c r="B156" s="336"/>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6" s="337">
        <v>858</v>
      </c>
      <c r="E156" s="338"/>
      <c r="F156" s="338"/>
      <c r="G156" s="338"/>
      <c r="H156" s="339"/>
    </row>
    <row r="157" spans="1:8" s="16" customFormat="1" ht="102" customHeight="1" thickBot="1" x14ac:dyDescent="0.25">
      <c r="A157" s="335" t="s">
        <v>103</v>
      </c>
      <c r="B157" s="336"/>
      <c r="C15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7" s="337">
        <v>50010</v>
      </c>
      <c r="E157" s="338"/>
      <c r="F157" s="338"/>
      <c r="G157" s="338"/>
      <c r="H157" s="339"/>
    </row>
    <row r="158" spans="1:8" s="16" customFormat="1" ht="126" customHeight="1" x14ac:dyDescent="0.2">
      <c r="A158" s="335" t="s">
        <v>104</v>
      </c>
      <c r="B158" s="336"/>
      <c r="C15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8" s="337">
        <v>15000</v>
      </c>
      <c r="E158" s="338"/>
      <c r="F158" s="338"/>
      <c r="G158" s="338"/>
      <c r="H158" s="339"/>
    </row>
    <row r="159" spans="1:8" s="16" customFormat="1" ht="96" customHeight="1" x14ac:dyDescent="0.2">
      <c r="A159" s="356" t="s">
        <v>105</v>
      </c>
      <c r="B159" s="357"/>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9" s="337">
        <v>5010</v>
      </c>
      <c r="E159" s="338"/>
      <c r="F159" s="338"/>
      <c r="G159" s="338"/>
      <c r="H159" s="339"/>
    </row>
    <row r="160" spans="1:8" s="16" customFormat="1" ht="96" customHeight="1" x14ac:dyDescent="0.2">
      <c r="A160" s="356" t="s">
        <v>106</v>
      </c>
      <c r="B160" s="357"/>
      <c r="C16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0" s="337">
        <v>8232</v>
      </c>
      <c r="E160" s="338"/>
      <c r="F160" s="338"/>
      <c r="G160" s="338"/>
      <c r="H160" s="339"/>
    </row>
    <row r="161" spans="1:8" ht="50.1" customHeight="1" x14ac:dyDescent="0.2">
      <c r="A161" s="335" t="s">
        <v>107</v>
      </c>
      <c r="B161" s="336"/>
      <c r="C161" s="67" t="str">
        <f>"Интернет-площадка 2gis.ru на основе Cправочника организаций "&amp;$C$2&amp;""</f>
        <v>Интернет-площадка 2gis.ru на основе Cправочника организаций "2ГИС.СТАВРОПОЛЬ"</v>
      </c>
      <c r="D161" s="337">
        <v>9960</v>
      </c>
      <c r="E161" s="338"/>
      <c r="F161" s="338"/>
      <c r="G161" s="338"/>
      <c r="H161" s="339"/>
    </row>
    <row r="162" spans="1:8" ht="50.1" customHeight="1" x14ac:dyDescent="0.2">
      <c r="A162" s="335" t="s">
        <v>108</v>
      </c>
      <c r="B162" s="336"/>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37">
        <v>9960</v>
      </c>
      <c r="E162" s="338"/>
      <c r="F162" s="338"/>
      <c r="G162" s="338"/>
      <c r="H162" s="339"/>
    </row>
    <row r="163" spans="1:8" ht="50.1" customHeight="1" x14ac:dyDescent="0.2">
      <c r="A163" s="335" t="s">
        <v>109</v>
      </c>
      <c r="B163" s="336"/>
      <c r="C163" s="67" t="str">
        <f t="shared" si="1"/>
        <v>Электронный справочник на основе Справочника организаций "2ГИС.СТАВРОПОЛЬ" (версия для ПК)</v>
      </c>
      <c r="D163" s="337">
        <v>9120</v>
      </c>
      <c r="E163" s="338"/>
      <c r="F163" s="338"/>
      <c r="G163" s="338"/>
      <c r="H163" s="339"/>
    </row>
    <row r="164" spans="1:8" ht="50.1" customHeight="1" x14ac:dyDescent="0.2">
      <c r="A164" s="335" t="s">
        <v>110</v>
      </c>
      <c r="B164" s="336"/>
      <c r="C164" s="67" t="str">
        <f>"Интернет-площадка 2gis.ru на основе Cправочника организаций "&amp;$C$2&amp;""</f>
        <v>Интернет-площадка 2gis.ru на основе Cправочника организаций "2ГИС.СТАВРОПОЛЬ"</v>
      </c>
      <c r="D164" s="337">
        <v>14280</v>
      </c>
      <c r="E164" s="338"/>
      <c r="F164" s="338"/>
      <c r="G164" s="338"/>
      <c r="H164" s="339"/>
    </row>
    <row r="165" spans="1:8" ht="50.1" customHeight="1" x14ac:dyDescent="0.2">
      <c r="A165" s="335" t="s">
        <v>111</v>
      </c>
      <c r="B165" s="336"/>
      <c r="C165" s="67" t="str">
        <f>"Интернет-площадка 2gis.ru на основе Cправочника организаций "&amp;$C$2&amp;""</f>
        <v>Интернет-площадка 2gis.ru на основе Cправочника организаций "2ГИС.СТАВРОПОЛЬ"</v>
      </c>
      <c r="D165" s="337">
        <v>17136</v>
      </c>
      <c r="E165" s="338"/>
      <c r="F165" s="338"/>
      <c r="G165" s="338"/>
      <c r="H165" s="339"/>
    </row>
    <row r="166" spans="1:8" ht="50.1" customHeight="1" x14ac:dyDescent="0.2">
      <c r="A166" s="335" t="s">
        <v>112</v>
      </c>
      <c r="B166" s="336"/>
      <c r="C166" s="67" t="str">
        <f t="shared" si="1"/>
        <v>Электронный справочник на основе Справочника организаций "2ГИС.СТАВРОПОЛЬ" (версия для ПК)</v>
      </c>
      <c r="D166" s="337">
        <v>6360</v>
      </c>
      <c r="E166" s="338"/>
      <c r="F166" s="338"/>
      <c r="G166" s="338"/>
      <c r="H166" s="339"/>
    </row>
    <row r="167" spans="1:8" ht="50.1" customHeight="1" x14ac:dyDescent="0.2">
      <c r="A167" s="335" t="s">
        <v>113</v>
      </c>
      <c r="B167" s="336"/>
      <c r="C167" s="67" t="str">
        <f t="shared" si="1"/>
        <v>Электронный справочник на основе Справочника организаций "2ГИС.СТАВРОПОЛЬ" (версия для ПК)</v>
      </c>
      <c r="D167" s="337">
        <v>5520</v>
      </c>
      <c r="E167" s="338"/>
      <c r="F167" s="338"/>
      <c r="G167" s="338"/>
      <c r="H167" s="339"/>
    </row>
    <row r="168" spans="1:8" ht="50.1" customHeight="1" x14ac:dyDescent="0.2">
      <c r="A168" s="335" t="s">
        <v>114</v>
      </c>
      <c r="B168" s="336"/>
      <c r="C168" s="67" t="str">
        <f t="shared" si="1"/>
        <v>Электронный справочник на основе Справочника организаций "2ГИС.СТАВРОПОЛЬ" (версия для ПК)</v>
      </c>
      <c r="D168" s="337">
        <v>9960</v>
      </c>
      <c r="E168" s="338"/>
      <c r="F168" s="338"/>
      <c r="G168" s="338"/>
      <c r="H168" s="339"/>
    </row>
    <row r="169" spans="1:8" ht="50.1" customHeight="1" x14ac:dyDescent="0.2">
      <c r="A169" s="335" t="s">
        <v>115</v>
      </c>
      <c r="B169" s="336"/>
      <c r="C169" s="67" t="s">
        <v>95</v>
      </c>
      <c r="D169" s="337">
        <v>960</v>
      </c>
      <c r="E169" s="338"/>
      <c r="F169" s="338"/>
      <c r="G169" s="338"/>
      <c r="H169" s="339"/>
    </row>
    <row r="170" spans="1:8" ht="69.75" customHeight="1" x14ac:dyDescent="0.2">
      <c r="A170" s="335" t="s">
        <v>116</v>
      </c>
      <c r="B170" s="336"/>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70" s="337">
        <v>34080</v>
      </c>
      <c r="E170" s="338"/>
      <c r="F170" s="338"/>
      <c r="G170" s="338"/>
      <c r="H170" s="339"/>
    </row>
    <row r="171" spans="1:8" ht="50.1" customHeight="1" thickBot="1" x14ac:dyDescent="0.25">
      <c r="A171" s="335" t="s">
        <v>117</v>
      </c>
      <c r="B171" s="336"/>
      <c r="C171" s="67" t="str">
        <f t="shared" si="1"/>
        <v>Электронный справочник на основе Справочника организаций "2ГИС.СТАВРОПОЛЬ" (версия для ПК)</v>
      </c>
      <c r="D171" s="353">
        <v>9120</v>
      </c>
      <c r="E171" s="354"/>
      <c r="F171" s="354"/>
      <c r="G171" s="354"/>
      <c r="H171" s="355"/>
    </row>
    <row r="172" spans="1:8" s="23" customFormat="1" ht="50.1" customHeight="1" thickBot="1" x14ac:dyDescent="0.25">
      <c r="A172" s="341" t="s">
        <v>118</v>
      </c>
      <c r="B172" s="342"/>
      <c r="C172" s="21"/>
      <c r="D172" s="343"/>
      <c r="E172" s="343"/>
      <c r="F172" s="343"/>
      <c r="G172" s="343"/>
      <c r="H172" s="344"/>
    </row>
    <row r="173" spans="1:8" s="16" customFormat="1" ht="50.1" customHeight="1" x14ac:dyDescent="0.2">
      <c r="A173" s="335" t="s">
        <v>119</v>
      </c>
      <c r="B173" s="336"/>
      <c r="C17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73" s="337">
        <v>5040</v>
      </c>
      <c r="E173" s="338"/>
      <c r="F173" s="338"/>
      <c r="G173" s="338"/>
      <c r="H173" s="339"/>
    </row>
    <row r="174" spans="1:8" s="16" customFormat="1" ht="50.1" customHeight="1" x14ac:dyDescent="0.2">
      <c r="A174" s="335" t="s">
        <v>120</v>
      </c>
      <c r="B174" s="336"/>
      <c r="C174" s="346"/>
      <c r="D174" s="337">
        <v>5040</v>
      </c>
      <c r="E174" s="338"/>
      <c r="F174" s="338"/>
      <c r="G174" s="338"/>
      <c r="H174" s="339"/>
    </row>
    <row r="175" spans="1:8" s="16" customFormat="1" ht="50.1" customHeight="1" x14ac:dyDescent="0.2">
      <c r="A175" s="348" t="s">
        <v>121</v>
      </c>
      <c r="B175" s="349"/>
      <c r="C175" s="346"/>
      <c r="D175" s="496">
        <v>1500</v>
      </c>
      <c r="E175" s="368"/>
      <c r="F175" s="368"/>
      <c r="G175" s="368"/>
      <c r="H175" s="368"/>
    </row>
    <row r="176" spans="1:8" s="16" customFormat="1" ht="50.1" customHeight="1" x14ac:dyDescent="0.2">
      <c r="A176" s="348" t="s">
        <v>122</v>
      </c>
      <c r="B176" s="349"/>
      <c r="C176" s="346"/>
      <c r="D176" s="496">
        <v>150</v>
      </c>
      <c r="E176" s="368"/>
      <c r="F176" s="368"/>
      <c r="G176" s="368"/>
      <c r="H176" s="368"/>
    </row>
    <row r="177" spans="1:8" s="16" customFormat="1" ht="50.1" customHeight="1" thickBot="1" x14ac:dyDescent="0.25">
      <c r="A177" s="348" t="s">
        <v>123</v>
      </c>
      <c r="B177" s="349"/>
      <c r="C177" s="347"/>
      <c r="D177" s="450">
        <v>510</v>
      </c>
      <c r="E177" s="451"/>
      <c r="F177" s="451"/>
      <c r="G177" s="451"/>
      <c r="H177" s="451"/>
    </row>
    <row r="178" spans="1:8" s="16" customFormat="1" ht="50.1" customHeight="1" thickBot="1" x14ac:dyDescent="0.25">
      <c r="A178" s="341" t="s">
        <v>124</v>
      </c>
      <c r="B178" s="342"/>
      <c r="C178" s="21"/>
      <c r="D178" s="343"/>
      <c r="E178" s="343"/>
      <c r="F178" s="343"/>
      <c r="G178" s="343"/>
      <c r="H178" s="344"/>
    </row>
    <row r="179" spans="1:8" ht="50.1" customHeight="1" x14ac:dyDescent="0.2">
      <c r="A179" s="335" t="s">
        <v>125</v>
      </c>
      <c r="B179" s="336"/>
      <c r="C179" s="67" t="str">
        <f>"Интернет-площадка 2gis.ru на основе Cправочника организаций "&amp;$C$2&amp;""</f>
        <v>Интернет-площадка 2gis.ru на основе Cправочника организаций "2ГИС.СТАВРОПОЛЬ"</v>
      </c>
      <c r="D179" s="337">
        <v>2208</v>
      </c>
      <c r="E179" s="338"/>
      <c r="F179" s="338"/>
      <c r="G179" s="338"/>
      <c r="H179" s="339"/>
    </row>
    <row r="180" spans="1:8" ht="50.1" customHeight="1" x14ac:dyDescent="0.2">
      <c r="A180" s="335" t="s">
        <v>126</v>
      </c>
      <c r="B180" s="336"/>
      <c r="C18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0" s="337">
        <v>2598</v>
      </c>
      <c r="E180" s="338"/>
      <c r="F180" s="338"/>
      <c r="G180" s="338"/>
      <c r="H180" s="339"/>
    </row>
    <row r="181" spans="1:8" ht="50.1" customHeight="1" x14ac:dyDescent="0.2">
      <c r="A181" s="335" t="s">
        <v>195</v>
      </c>
      <c r="B181" s="336"/>
      <c r="C181" s="67" t="str">
        <f>"Интернет-площадка 2gis.ru на основе Cправочника организаций "&amp;$C$2&amp;""</f>
        <v>Интернет-площадка 2gis.ru на основе Cправочника организаций "2ГИС.СТАВРОПОЛЬ"</v>
      </c>
      <c r="D181" s="337">
        <v>3720</v>
      </c>
      <c r="E181" s="338"/>
      <c r="F181" s="338"/>
      <c r="G181" s="338"/>
      <c r="H181" s="339"/>
    </row>
    <row r="182" spans="1:8" ht="50.1" customHeight="1" x14ac:dyDescent="0.2">
      <c r="A182" s="335" t="s">
        <v>128</v>
      </c>
      <c r="B182" s="336"/>
      <c r="C182"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2" s="337">
        <v>4320</v>
      </c>
      <c r="E182" s="338"/>
      <c r="F182" s="338"/>
      <c r="G182" s="338"/>
      <c r="H182" s="339"/>
    </row>
    <row r="183" spans="1:8" s="16" customFormat="1" ht="126" customHeight="1" thickBot="1" x14ac:dyDescent="0.25">
      <c r="A183" s="335" t="s">
        <v>129</v>
      </c>
      <c r="B183" s="336"/>
      <c r="C183" s="160" t="str">
        <f>C179</f>
        <v>Интернет-площадка 2gis.ru на основе Cправочника организаций "2ГИС.СТАВРОПОЛЬ"</v>
      </c>
      <c r="D183" s="495">
        <v>4800</v>
      </c>
      <c r="E183" s="393"/>
      <c r="F183" s="393"/>
      <c r="G183" s="393"/>
      <c r="H183" s="394"/>
    </row>
    <row r="184" spans="1:8" ht="50.1" customHeight="1" thickBot="1" x14ac:dyDescent="0.25">
      <c r="A184" s="341" t="s">
        <v>196</v>
      </c>
      <c r="B184" s="342"/>
      <c r="C184" s="21"/>
      <c r="D184" s="343"/>
      <c r="E184" s="343"/>
      <c r="F184" s="343"/>
      <c r="G184" s="343"/>
      <c r="H184" s="344"/>
    </row>
    <row r="185" spans="1:8" s="20" customFormat="1" ht="30" customHeight="1" thickBot="1" x14ac:dyDescent="0.25">
      <c r="A185" s="485"/>
      <c r="B185" s="486"/>
      <c r="C185" s="602"/>
      <c r="D185" s="486"/>
      <c r="E185" s="486"/>
      <c r="F185" s="486"/>
      <c r="G185" s="486"/>
      <c r="H185" s="487"/>
    </row>
    <row r="186" spans="1:8" s="16" customFormat="1" ht="185.25" customHeight="1" x14ac:dyDescent="0.2">
      <c r="A186" s="335" t="s">
        <v>197</v>
      </c>
      <c r="B186" s="336"/>
      <c r="C18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6" s="360">
        <v>8010</v>
      </c>
      <c r="E186" s="361"/>
      <c r="F186" s="361"/>
      <c r="G186" s="361"/>
      <c r="H186" s="362"/>
    </row>
    <row r="187" spans="1:8" s="16" customFormat="1" ht="83.25" customHeight="1" thickBot="1" x14ac:dyDescent="0.25">
      <c r="A187" s="335" t="s">
        <v>198</v>
      </c>
      <c r="B187" s="336"/>
      <c r="C187" s="346"/>
      <c r="D187" s="337">
        <v>8010</v>
      </c>
      <c r="E187" s="338"/>
      <c r="F187" s="338"/>
      <c r="G187" s="338"/>
      <c r="H187" s="339"/>
    </row>
    <row r="188" spans="1:8" ht="21.75" thickBot="1" x14ac:dyDescent="0.25">
      <c r="A188" s="497"/>
      <c r="B188" s="498"/>
      <c r="C188" s="56"/>
      <c r="D188" s="499"/>
      <c r="E188" s="499"/>
      <c r="F188" s="499"/>
      <c r="G188" s="499"/>
      <c r="H188" s="500"/>
    </row>
    <row r="190" spans="1:8" ht="21" x14ac:dyDescent="0.2">
      <c r="A190" s="75"/>
      <c r="B190" s="76" t="s">
        <v>130</v>
      </c>
      <c r="C190" s="333" t="s">
        <v>667</v>
      </c>
      <c r="D190" s="333"/>
      <c r="E190" s="77"/>
      <c r="F190" s="77"/>
      <c r="G190" s="77"/>
      <c r="H190" s="77"/>
    </row>
    <row r="191" spans="1:8" ht="21" x14ac:dyDescent="0.2">
      <c r="A191" s="75"/>
      <c r="B191" s="77"/>
      <c r="C191" s="327" t="s">
        <v>668</v>
      </c>
      <c r="D191" s="327"/>
      <c r="E191" s="77"/>
      <c r="F191" s="77"/>
      <c r="G191" s="77"/>
      <c r="H191" s="77"/>
    </row>
    <row r="192" spans="1:8" ht="21" x14ac:dyDescent="0.2">
      <c r="A192" s="75"/>
      <c r="B192" s="77"/>
      <c r="C192" s="327" t="s">
        <v>669</v>
      </c>
      <c r="D192" s="327"/>
      <c r="E192" s="77"/>
      <c r="F192" s="77"/>
      <c r="G192" s="77"/>
      <c r="H192" s="77"/>
    </row>
    <row r="193" spans="1:8" ht="21" x14ac:dyDescent="0.2">
      <c r="C193" s="327"/>
      <c r="D193" s="327"/>
      <c r="E193" s="77"/>
      <c r="F193" s="77"/>
      <c r="G193" s="77"/>
      <c r="H193" s="72"/>
    </row>
    <row r="194" spans="1:8" ht="26.25" customHeight="1" x14ac:dyDescent="0.2">
      <c r="A194" s="324" t="str">
        <f>Абакан_юр!A171</f>
        <v>По соглашению сторон в качестве валюты платежа могут выступать украинские гривны, в этом случае курс следующий: 1 руб. = 0,5104 гривен</v>
      </c>
      <c r="B194" s="324"/>
      <c r="C194" s="324"/>
      <c r="D194" s="79"/>
      <c r="E194" s="79"/>
      <c r="F194" s="80"/>
      <c r="G194" s="328"/>
      <c r="H194" s="328"/>
    </row>
    <row r="195" spans="1:8" ht="26.25" customHeight="1" x14ac:dyDescent="0.2">
      <c r="A195" s="324" t="str">
        <f>Абакан_юр!A172</f>
        <v>По соглашению сторон в качестве валюты платежа могут выступать дирхамы ОАЭ, в этом случае курс следующий: 1 руб. = 0,0434 дирхам</v>
      </c>
      <c r="B195" s="324"/>
      <c r="C195" s="324"/>
      <c r="D195" s="79"/>
      <c r="E195" s="79"/>
      <c r="F195" s="80"/>
      <c r="G195" s="82"/>
      <c r="H195" s="82"/>
    </row>
    <row r="196" spans="1:8" ht="26.25" customHeight="1" x14ac:dyDescent="0.2">
      <c r="A196" s="324" t="str">
        <f>Абакан_юр!A173</f>
        <v>По соглашению сторон в качестве валюты платежа могут выступать доллары США, в этом случае курс следующий: 1 руб. = 0,0126 доллара</v>
      </c>
      <c r="B196" s="324"/>
      <c r="C196" s="324"/>
      <c r="D196" s="79"/>
      <c r="E196" s="79"/>
      <c r="F196" s="80"/>
      <c r="G196" s="82"/>
      <c r="H196" s="82"/>
    </row>
    <row r="197" spans="1:8" ht="26.25" customHeight="1" x14ac:dyDescent="0.2">
      <c r="A197" s="324" t="str">
        <f>Абакан_юр!A174</f>
        <v>По соглашению сторон в качестве валюты платежа могут выступать евро, в этом случае курс следующий: 1 руб. = 0,0117 евро</v>
      </c>
      <c r="B197" s="324"/>
      <c r="C197" s="324"/>
      <c r="D197" s="79"/>
      <c r="E197" s="80"/>
      <c r="F197" s="80"/>
      <c r="G197" s="82"/>
      <c r="H197" s="82"/>
    </row>
    <row r="198" spans="1:8" ht="26.25" customHeight="1" x14ac:dyDescent="0.2">
      <c r="A198" s="324" t="str">
        <f>Абакан_юр!A175</f>
        <v>По соглашению сторон в качестве валюты платежа могут выступать чешские кроны, в этом случае курс следующий: 1 руб. = 0,2914 крона</v>
      </c>
      <c r="B198" s="324"/>
      <c r="C198" s="324"/>
      <c r="D198" s="79"/>
      <c r="E198" s="80"/>
      <c r="F198" s="80"/>
      <c r="G198" s="82"/>
      <c r="H198" s="82"/>
    </row>
    <row r="199" spans="1:8" ht="26.25" customHeight="1" x14ac:dyDescent="0.2">
      <c r="A199" s="324" t="str">
        <f>Абакан_юр!A176</f>
        <v>По соглашению сторон в качестве валюты платежа могут выступать киргизские сомы, в этом случае курс следующий: 1 руб. = 1,0988 сом</v>
      </c>
      <c r="B199" s="324"/>
      <c r="C199" s="324"/>
      <c r="D199" s="79"/>
      <c r="E199" s="79"/>
      <c r="F199" s="80"/>
      <c r="G199" s="82"/>
      <c r="H199" s="82"/>
    </row>
    <row r="200" spans="1:8" ht="26.25" customHeight="1" x14ac:dyDescent="0.2">
      <c r="A200"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0" s="324"/>
      <c r="C200" s="324"/>
      <c r="D200" s="79"/>
      <c r="E200" s="79"/>
      <c r="F200" s="80"/>
      <c r="G200" s="82"/>
      <c r="H200" s="82"/>
    </row>
    <row r="201" spans="1:8" ht="26.25" customHeight="1" x14ac:dyDescent="0.2">
      <c r="A201" s="83"/>
      <c r="B201" s="83"/>
      <c r="C201" s="83"/>
      <c r="D201" s="79"/>
      <c r="E201" s="79"/>
      <c r="F201" s="80"/>
      <c r="G201" s="82"/>
      <c r="H201" s="82"/>
    </row>
    <row r="202" spans="1:8" s="97" customFormat="1" ht="92.25" customHeight="1" x14ac:dyDescent="0.2">
      <c r="A202" s="771" t="s">
        <v>670</v>
      </c>
      <c r="B202" s="771"/>
      <c r="C202" s="771"/>
      <c r="D202" s="771"/>
      <c r="E202" s="771"/>
      <c r="F202" s="771"/>
      <c r="G202" s="771"/>
      <c r="H202" s="771"/>
    </row>
    <row r="203" spans="1:8" ht="26.25" x14ac:dyDescent="0.2">
      <c r="A203" s="83"/>
      <c r="B203" s="83"/>
      <c r="C203" s="84"/>
      <c r="D203" s="85"/>
      <c r="E203" s="85"/>
      <c r="F203" s="86"/>
      <c r="G203" s="87"/>
      <c r="H203" s="87"/>
    </row>
    <row r="204" spans="1:8" ht="21" x14ac:dyDescent="0.2">
      <c r="A204" s="325" t="s">
        <v>141</v>
      </c>
      <c r="B204" s="325"/>
      <c r="C204" s="325"/>
      <c r="D204" s="325"/>
      <c r="E204" s="325"/>
      <c r="F204" s="325"/>
      <c r="G204" s="325"/>
      <c r="H204" s="325"/>
    </row>
    <row r="205" spans="1:8" ht="21" x14ac:dyDescent="0.2">
      <c r="A205" s="325" t="s">
        <v>142</v>
      </c>
      <c r="B205" s="325"/>
      <c r="C205" s="325"/>
      <c r="D205" s="325"/>
      <c r="E205" s="325"/>
      <c r="F205" s="325"/>
      <c r="G205" s="325"/>
      <c r="H205" s="325"/>
    </row>
    <row r="206" spans="1:8" ht="21" x14ac:dyDescent="0.2">
      <c r="A206" s="228"/>
      <c r="B206" s="228"/>
      <c r="C206" s="228"/>
      <c r="D206" s="228"/>
      <c r="E206" s="228"/>
      <c r="F206" s="228"/>
      <c r="G206" s="228"/>
      <c r="H206" s="228"/>
    </row>
    <row r="207" spans="1:8" s="81" customFormat="1" ht="24.95" customHeight="1" thickBot="1" x14ac:dyDescent="0.25">
      <c r="A207" s="326" t="s">
        <v>143</v>
      </c>
      <c r="B207" s="326"/>
      <c r="C207" s="326"/>
      <c r="D207" s="326"/>
      <c r="E207" s="326"/>
      <c r="F207" s="89"/>
      <c r="H207" s="90"/>
    </row>
    <row r="208" spans="1:8" s="81" customFormat="1" ht="24.95" customHeight="1" thickBot="1" x14ac:dyDescent="0.25">
      <c r="A208" s="312" t="s">
        <v>144</v>
      </c>
      <c r="B208" s="313"/>
      <c r="C208" s="313"/>
      <c r="D208" s="313"/>
      <c r="E208" s="314"/>
      <c r="F208" s="91"/>
      <c r="G208" s="72"/>
      <c r="H208" s="92"/>
    </row>
    <row r="209" spans="1:8" s="81" customFormat="1" ht="88.5" customHeight="1" thickBot="1" x14ac:dyDescent="0.25">
      <c r="A209" s="517" t="s">
        <v>145</v>
      </c>
      <c r="B209" s="518"/>
      <c r="C209" s="93" t="s">
        <v>146</v>
      </c>
      <c r="D209" s="483" t="s">
        <v>147</v>
      </c>
      <c r="E209" s="484"/>
      <c r="F209" s="94"/>
      <c r="G209" s="94"/>
      <c r="H209" s="94"/>
    </row>
    <row r="210" spans="1:8" s="88" customFormat="1" ht="23.25" x14ac:dyDescent="0.2">
      <c r="A210" s="323" t="s">
        <v>203</v>
      </c>
      <c r="B210" s="765"/>
      <c r="C210" s="766" t="s">
        <v>204</v>
      </c>
      <c r="D210" s="769">
        <v>2190</v>
      </c>
      <c r="E210" s="321"/>
      <c r="F210" s="94"/>
      <c r="G210" s="94"/>
      <c r="H210" s="94"/>
    </row>
    <row r="211" spans="1:8" ht="24.95" customHeight="1" x14ac:dyDescent="0.2">
      <c r="A211" s="323" t="s">
        <v>205</v>
      </c>
      <c r="B211" s="765"/>
      <c r="C211" s="767"/>
      <c r="D211" s="309">
        <v>1590</v>
      </c>
      <c r="E211" s="311"/>
      <c r="F211" s="94"/>
      <c r="G211" s="94"/>
      <c r="H211" s="94"/>
    </row>
    <row r="212" spans="1:8" ht="24.95" customHeight="1" x14ac:dyDescent="0.2">
      <c r="A212" s="323" t="s">
        <v>206</v>
      </c>
      <c r="B212" s="765"/>
      <c r="C212" s="767"/>
      <c r="D212" s="309">
        <v>1440</v>
      </c>
      <c r="E212" s="311"/>
      <c r="F212" s="94"/>
      <c r="G212" s="94"/>
      <c r="H212" s="94"/>
    </row>
    <row r="213" spans="1:8" s="72" customFormat="1" ht="38.25" customHeight="1" thickBot="1" x14ac:dyDescent="0.25">
      <c r="A213" s="323" t="s">
        <v>207</v>
      </c>
      <c r="B213" s="765"/>
      <c r="C213" s="768"/>
      <c r="D213" s="770">
        <v>1290</v>
      </c>
      <c r="E213" s="477"/>
      <c r="F213" s="94"/>
      <c r="G213" s="94"/>
      <c r="H213" s="94"/>
    </row>
    <row r="214" spans="1:8" ht="50.1" customHeight="1" thickBot="1" x14ac:dyDescent="0.25">
      <c r="A214" s="326" t="s">
        <v>143</v>
      </c>
      <c r="B214" s="326"/>
      <c r="C214" s="326"/>
      <c r="D214" s="326"/>
      <c r="E214" s="326"/>
      <c r="F214" s="94"/>
      <c r="G214" s="81"/>
      <c r="H214" s="90"/>
    </row>
    <row r="215" spans="1:8" ht="50.1" customHeight="1" thickBot="1" x14ac:dyDescent="0.25">
      <c r="A215" s="478" t="s">
        <v>144</v>
      </c>
      <c r="B215" s="479"/>
      <c r="C215" s="479"/>
      <c r="D215" s="479"/>
      <c r="E215" s="480"/>
      <c r="F215" s="91"/>
      <c r="H215" s="92"/>
    </row>
    <row r="216" spans="1:8" ht="81" customHeight="1" thickBot="1" x14ac:dyDescent="0.25">
      <c r="A216" s="517" t="s">
        <v>145</v>
      </c>
      <c r="B216" s="518"/>
      <c r="C216" s="93" t="s">
        <v>146</v>
      </c>
      <c r="D216" s="600" t="s">
        <v>147</v>
      </c>
      <c r="E216" s="601"/>
      <c r="F216" s="94"/>
      <c r="G216" s="94"/>
      <c r="H216" s="94"/>
    </row>
    <row r="217" spans="1:8" ht="117" customHeight="1" x14ac:dyDescent="0.2">
      <c r="A217" s="761" t="s">
        <v>148</v>
      </c>
      <c r="B217" s="762"/>
      <c r="C217" s="95" t="s">
        <v>149</v>
      </c>
      <c r="D217" s="763" t="s">
        <v>150</v>
      </c>
      <c r="E217" s="764"/>
      <c r="F217" s="94"/>
      <c r="G217" s="94"/>
      <c r="H217" s="94"/>
    </row>
    <row r="218" spans="1:8" ht="77.25" customHeight="1" x14ac:dyDescent="0.2">
      <c r="A218" s="625" t="s">
        <v>151</v>
      </c>
      <c r="B218" s="626"/>
      <c r="C218" s="96" t="s">
        <v>152</v>
      </c>
      <c r="D218" s="627" t="s">
        <v>153</v>
      </c>
      <c r="E218" s="628"/>
      <c r="F218" s="94"/>
      <c r="G218" s="94"/>
      <c r="H218" s="94"/>
    </row>
    <row r="219" spans="1:8" ht="135" customHeight="1" x14ac:dyDescent="0.2">
      <c r="A219" s="625" t="s">
        <v>154</v>
      </c>
      <c r="B219" s="626"/>
      <c r="C219" s="96" t="s">
        <v>155</v>
      </c>
      <c r="D219" s="627" t="s">
        <v>153</v>
      </c>
      <c r="E219" s="628"/>
      <c r="F219" s="94"/>
      <c r="G219" s="94"/>
      <c r="H219" s="94"/>
    </row>
    <row r="220" spans="1:8" s="72" customFormat="1" ht="102.75" customHeight="1" thickBot="1" x14ac:dyDescent="0.25">
      <c r="A220" s="474" t="s">
        <v>157</v>
      </c>
      <c r="B220" s="475"/>
      <c r="C220" s="230" t="s">
        <v>158</v>
      </c>
      <c r="D220" s="475" t="s">
        <v>153</v>
      </c>
      <c r="E220" s="686"/>
      <c r="F220" s="91"/>
      <c r="G220" s="91"/>
      <c r="H220" s="91"/>
    </row>
    <row r="221" spans="1:8" s="88" customFormat="1" ht="222.75" customHeight="1" thickBot="1" x14ac:dyDescent="0.25">
      <c r="A221" s="474" t="s">
        <v>159</v>
      </c>
      <c r="B221" s="475"/>
      <c r="C221" s="111" t="s">
        <v>160</v>
      </c>
      <c r="D221" s="476" t="s">
        <v>153</v>
      </c>
      <c r="E221" s="477"/>
      <c r="F221" s="86"/>
      <c r="G221" s="87"/>
      <c r="H221" s="87"/>
    </row>
    <row r="222" spans="1:8" ht="26.25" x14ac:dyDescent="0.2">
      <c r="A222" s="282"/>
      <c r="B222" s="282"/>
      <c r="C222" s="242"/>
      <c r="D222" s="242"/>
      <c r="E222" s="242"/>
      <c r="F222" s="86"/>
      <c r="G222" s="87"/>
      <c r="H222" s="87"/>
    </row>
    <row r="223" spans="1:8" ht="34.5" customHeight="1" x14ac:dyDescent="0.2">
      <c r="A223" s="307" t="s">
        <v>161</v>
      </c>
      <c r="B223" s="307"/>
      <c r="C223" s="307"/>
      <c r="D223" s="307"/>
      <c r="E223" s="307"/>
      <c r="F223" s="307"/>
      <c r="G223" s="307"/>
      <c r="H223" s="307"/>
    </row>
    <row r="224" spans="1:8" ht="34.5" customHeight="1" x14ac:dyDescent="0.2">
      <c r="A224" s="307" t="s">
        <v>162</v>
      </c>
      <c r="B224" s="307"/>
      <c r="C224" s="307"/>
      <c r="D224" s="307"/>
      <c r="E224" s="307"/>
      <c r="F224" s="307"/>
      <c r="G224" s="307"/>
      <c r="H224" s="307"/>
    </row>
    <row r="225" spans="1:8" ht="183" customHeight="1" x14ac:dyDescent="0.2">
      <c r="A22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325"/>
      <c r="C225" s="325"/>
      <c r="D225" s="325"/>
      <c r="E225" s="325"/>
      <c r="F225" s="325"/>
      <c r="G225" s="325"/>
      <c r="H225" s="325"/>
    </row>
    <row r="226" spans="1:8" ht="77.25" customHeight="1" x14ac:dyDescent="0.2">
      <c r="A226" s="325" t="s">
        <v>164</v>
      </c>
      <c r="B226" s="325"/>
      <c r="C226" s="325"/>
      <c r="D226" s="325"/>
      <c r="E226" s="325"/>
      <c r="F226" s="325"/>
      <c r="G226" s="325"/>
      <c r="H226" s="325"/>
    </row>
    <row r="227" spans="1:8" ht="23.25" x14ac:dyDescent="0.2">
      <c r="A227" s="307" t="s">
        <v>165</v>
      </c>
      <c r="B227" s="307"/>
      <c r="C227" s="307"/>
      <c r="D227" s="307"/>
      <c r="E227" s="307"/>
      <c r="F227" s="307"/>
      <c r="G227" s="307"/>
      <c r="H227" s="307"/>
    </row>
    <row r="228" spans="1:8" s="97" customFormat="1" ht="114.75" customHeight="1" x14ac:dyDescent="0.2">
      <c r="A228" s="325" t="s">
        <v>166</v>
      </c>
      <c r="B228" s="325"/>
      <c r="C228" s="325"/>
      <c r="D228" s="325"/>
      <c r="E228" s="325"/>
      <c r="F228" s="325"/>
      <c r="G228" s="325"/>
      <c r="H228" s="325"/>
    </row>
  </sheetData>
  <sheetProtection selectLockedCells="1" selectUnlockedCells="1"/>
  <mergeCells count="38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83:B183"/>
    <mergeCell ref="D183:H183"/>
    <mergeCell ref="A184:B184"/>
    <mergeCell ref="D184:H184"/>
    <mergeCell ref="A185:C185"/>
    <mergeCell ref="D185:H185"/>
    <mergeCell ref="A180:B180"/>
    <mergeCell ref="D180:H180"/>
    <mergeCell ref="A181:B181"/>
    <mergeCell ref="D181:H181"/>
    <mergeCell ref="A182:B182"/>
    <mergeCell ref="D182:H182"/>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202:H202"/>
    <mergeCell ref="A204:H204"/>
    <mergeCell ref="A205:H205"/>
    <mergeCell ref="A207:E207"/>
    <mergeCell ref="A208:E208"/>
    <mergeCell ref="A209:B209"/>
    <mergeCell ref="D209:E209"/>
    <mergeCell ref="A195:C195"/>
    <mergeCell ref="A196:C196"/>
    <mergeCell ref="A197:C197"/>
    <mergeCell ref="A198:C198"/>
    <mergeCell ref="A199:C199"/>
    <mergeCell ref="A200:C200"/>
    <mergeCell ref="A210:B210"/>
    <mergeCell ref="C210:C213"/>
    <mergeCell ref="D210:E210"/>
    <mergeCell ref="A211:B211"/>
    <mergeCell ref="D211:E211"/>
    <mergeCell ref="A212:B212"/>
    <mergeCell ref="D212:E212"/>
    <mergeCell ref="A213:B213"/>
    <mergeCell ref="D213:E213"/>
    <mergeCell ref="A218:B218"/>
    <mergeCell ref="D218:E218"/>
    <mergeCell ref="A219:B219"/>
    <mergeCell ref="D219:E219"/>
    <mergeCell ref="A220:B220"/>
    <mergeCell ref="D220:E220"/>
    <mergeCell ref="A214:E214"/>
    <mergeCell ref="A215:E215"/>
    <mergeCell ref="A216:B216"/>
    <mergeCell ref="D216:E216"/>
    <mergeCell ref="A217:B217"/>
    <mergeCell ref="D217:E217"/>
    <mergeCell ref="A227:H227"/>
    <mergeCell ref="A228:E228"/>
    <mergeCell ref="F228:H228"/>
    <mergeCell ref="A221:B221"/>
    <mergeCell ref="D221:E221"/>
    <mergeCell ref="A223:H223"/>
    <mergeCell ref="A224:H224"/>
    <mergeCell ref="A225:H225"/>
    <mergeCell ref="A226:H226"/>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3"/>
  <sheetViews>
    <sheetView view="pageBreakPreview" zoomScale="40" zoomScaleNormal="60" zoomScaleSheetLayoutView="40" workbookViewId="0">
      <pane ySplit="3" topLeftCell="A152"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671</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60">
        <f>F7*1.2</f>
        <v>4672.8</v>
      </c>
      <c r="E7" s="361">
        <f>F7*1.1</f>
        <v>4283.4000000000005</v>
      </c>
      <c r="F7" s="361">
        <v>3894</v>
      </c>
      <c r="G7" s="361">
        <f>F7*0.75</f>
        <v>2920.5</v>
      </c>
      <c r="H7" s="362">
        <f>F7*0.5</f>
        <v>1947</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436">
        <f>F12*1.2</f>
        <v>5450.4</v>
      </c>
      <c r="E12" s="361">
        <f>F12*1.1</f>
        <v>4996.2000000000007</v>
      </c>
      <c r="F12" s="361">
        <v>4542</v>
      </c>
      <c r="G12" s="361">
        <f>F12*0.75</f>
        <v>3406.5</v>
      </c>
      <c r="H12" s="362">
        <f>F12*0.5</f>
        <v>2271</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1038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"2ГИС.СТАРЫЙ ОСКОЛ"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506">
        <v>120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60">
        <f>F27*1.2</f>
        <v>6552</v>
      </c>
      <c r="E27" s="361">
        <f>F27*1.1</f>
        <v>6006.0000000000009</v>
      </c>
      <c r="F27" s="361">
        <v>5460</v>
      </c>
      <c r="G27" s="361">
        <f>F27*0.75</f>
        <v>4095</v>
      </c>
      <c r="H27" s="362">
        <f>F27*0.5</f>
        <v>2730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436">
        <f>F32*1.2</f>
        <v>7632</v>
      </c>
      <c r="E32" s="361">
        <f>F32*1.1</f>
        <v>6996.0000000000009</v>
      </c>
      <c r="F32" s="361">
        <v>6360</v>
      </c>
      <c r="G32" s="361">
        <f>F32*0.75</f>
        <v>4770</v>
      </c>
      <c r="H32" s="362">
        <f>F32*0.5</f>
        <v>3180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"2ГИС.СТАРЫЙ ОСКОЛ"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444">
        <v>168</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447"/>
      <c r="E46" s="448"/>
      <c r="F46" s="448"/>
      <c r="G46" s="448"/>
      <c r="H46" s="44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60">
        <f>F48*1.2</f>
        <v>5608.8</v>
      </c>
      <c r="E48" s="361">
        <f>F48*1.1</f>
        <v>5141.4000000000005</v>
      </c>
      <c r="F48" s="361">
        <v>4674</v>
      </c>
      <c r="G48" s="361">
        <f>F48*0.75</f>
        <v>3505.5</v>
      </c>
      <c r="H48" s="362">
        <f>F48*0.5</f>
        <v>2337</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436">
        <f>F54*1.2</f>
        <v>6544.8</v>
      </c>
      <c r="E54" s="361">
        <f>F54*1.1</f>
        <v>5999.4000000000005</v>
      </c>
      <c r="F54" s="361">
        <v>5454</v>
      </c>
      <c r="G54" s="361">
        <f>F54*0.75</f>
        <v>4090.5</v>
      </c>
      <c r="H54" s="362">
        <f>F54*0.5</f>
        <v>2727</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506">
        <v>120</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510"/>
      <c r="E62" s="511"/>
      <c r="F62" s="511"/>
      <c r="G62" s="511"/>
      <c r="H62" s="512"/>
    </row>
    <row r="63" spans="1:8" s="16" customFormat="1" ht="24.95" customHeight="1" thickBot="1" x14ac:dyDescent="0.25">
      <c r="A63" s="40"/>
      <c r="B63" s="59"/>
      <c r="C63" s="60"/>
      <c r="D63" s="414"/>
      <c r="E63" s="415"/>
      <c r="F63" s="415"/>
      <c r="G63" s="415"/>
      <c r="H63" s="416"/>
    </row>
    <row r="64" spans="1:8" s="16" customFormat="1" ht="50.1" customHeight="1" thickBot="1" x14ac:dyDescent="0.25">
      <c r="A64" s="386" t="s">
        <v>38</v>
      </c>
      <c r="B64" s="387"/>
      <c r="C64" s="387"/>
      <c r="D64" s="398" t="str">
        <f>"от "&amp;MIN(D65:D84)&amp;" до "&amp;MAX(D65:D84)</f>
        <v>от 474 до 9480</v>
      </c>
      <c r="E64" s="399"/>
      <c r="F64" s="399"/>
      <c r="G64" s="399"/>
      <c r="H64" s="400"/>
    </row>
    <row r="65" spans="1:8" s="16" customFormat="1" ht="37.5" customHeight="1" outlineLevel="1" x14ac:dyDescent="0.2">
      <c r="A65" s="408" t="s">
        <v>39</v>
      </c>
      <c r="B65" s="409"/>
      <c r="C65" s="65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411">
        <v>474</v>
      </c>
      <c r="E65" s="412"/>
      <c r="F65" s="412"/>
      <c r="G65" s="412"/>
      <c r="H65" s="413"/>
    </row>
    <row r="66" spans="1:8" s="16" customFormat="1" ht="37.5" customHeight="1" outlineLevel="1" x14ac:dyDescent="0.2">
      <c r="A66" s="396" t="s">
        <v>40</v>
      </c>
      <c r="B66" s="397"/>
      <c r="C66" s="653"/>
      <c r="D66" s="337">
        <v>948</v>
      </c>
      <c r="E66" s="338"/>
      <c r="F66" s="338"/>
      <c r="G66" s="338"/>
      <c r="H66" s="339"/>
    </row>
    <row r="67" spans="1:8" s="16" customFormat="1" ht="37.5" customHeight="1" outlineLevel="1" x14ac:dyDescent="0.2">
      <c r="A67" s="396" t="s">
        <v>41</v>
      </c>
      <c r="B67" s="397"/>
      <c r="C67" s="653"/>
      <c r="D67" s="337">
        <v>1422</v>
      </c>
      <c r="E67" s="338"/>
      <c r="F67" s="338"/>
      <c r="G67" s="338"/>
      <c r="H67" s="339"/>
    </row>
    <row r="68" spans="1:8" s="16" customFormat="1" ht="37.5" customHeight="1" outlineLevel="1" x14ac:dyDescent="0.2">
      <c r="A68" s="396" t="s">
        <v>42</v>
      </c>
      <c r="B68" s="397"/>
      <c r="C68" s="653"/>
      <c r="D68" s="337">
        <v>1896</v>
      </c>
      <c r="E68" s="338"/>
      <c r="F68" s="338"/>
      <c r="G68" s="338"/>
      <c r="H68" s="339"/>
    </row>
    <row r="69" spans="1:8" s="16" customFormat="1" ht="37.5" customHeight="1" outlineLevel="1" x14ac:dyDescent="0.2">
      <c r="A69" s="396" t="s">
        <v>43</v>
      </c>
      <c r="B69" s="397"/>
      <c r="C69" s="653"/>
      <c r="D69" s="337">
        <v>2370</v>
      </c>
      <c r="E69" s="338"/>
      <c r="F69" s="338"/>
      <c r="G69" s="338"/>
      <c r="H69" s="339"/>
    </row>
    <row r="70" spans="1:8" s="16" customFormat="1" ht="37.5" customHeight="1" outlineLevel="1" x14ac:dyDescent="0.2">
      <c r="A70" s="396" t="s">
        <v>44</v>
      </c>
      <c r="B70" s="397"/>
      <c r="C70" s="653"/>
      <c r="D70" s="337">
        <v>2844</v>
      </c>
      <c r="E70" s="338"/>
      <c r="F70" s="338"/>
      <c r="G70" s="338"/>
      <c r="H70" s="339"/>
    </row>
    <row r="71" spans="1:8" s="16" customFormat="1" ht="37.5" customHeight="1" outlineLevel="1" x14ac:dyDescent="0.2">
      <c r="A71" s="396" t="s">
        <v>45</v>
      </c>
      <c r="B71" s="397"/>
      <c r="C71" s="653"/>
      <c r="D71" s="337">
        <v>3318</v>
      </c>
      <c r="E71" s="338"/>
      <c r="F71" s="338"/>
      <c r="G71" s="338"/>
      <c r="H71" s="339"/>
    </row>
    <row r="72" spans="1:8" s="16" customFormat="1" ht="37.5" customHeight="1" outlineLevel="1" x14ac:dyDescent="0.2">
      <c r="A72" s="396" t="s">
        <v>46</v>
      </c>
      <c r="B72" s="397"/>
      <c r="C72" s="653"/>
      <c r="D72" s="337">
        <v>3792</v>
      </c>
      <c r="E72" s="338"/>
      <c r="F72" s="338"/>
      <c r="G72" s="338"/>
      <c r="H72" s="339"/>
    </row>
    <row r="73" spans="1:8" s="16" customFormat="1" ht="37.5" customHeight="1" outlineLevel="1" x14ac:dyDescent="0.2">
      <c r="A73" s="396" t="s">
        <v>47</v>
      </c>
      <c r="B73" s="397"/>
      <c r="C73" s="653"/>
      <c r="D73" s="337">
        <v>4266</v>
      </c>
      <c r="E73" s="338"/>
      <c r="F73" s="338"/>
      <c r="G73" s="338"/>
      <c r="H73" s="339"/>
    </row>
    <row r="74" spans="1:8" s="16" customFormat="1" ht="37.5" customHeight="1" outlineLevel="1" x14ac:dyDescent="0.2">
      <c r="A74" s="396" t="s">
        <v>48</v>
      </c>
      <c r="B74" s="397"/>
      <c r="C74" s="653"/>
      <c r="D74" s="337">
        <v>4740</v>
      </c>
      <c r="E74" s="338"/>
      <c r="F74" s="338"/>
      <c r="G74" s="338"/>
      <c r="H74" s="339"/>
    </row>
    <row r="75" spans="1:8" s="16" customFormat="1" ht="37.5" customHeight="1" outlineLevel="1" x14ac:dyDescent="0.2">
      <c r="A75" s="396" t="s">
        <v>49</v>
      </c>
      <c r="B75" s="397"/>
      <c r="C75" s="653"/>
      <c r="D75" s="337">
        <v>5214</v>
      </c>
      <c r="E75" s="338"/>
      <c r="F75" s="338"/>
      <c r="G75" s="338"/>
      <c r="H75" s="339"/>
    </row>
    <row r="76" spans="1:8" s="16" customFormat="1" ht="37.5" customHeight="1" outlineLevel="1" x14ac:dyDescent="0.2">
      <c r="A76" s="396" t="s">
        <v>50</v>
      </c>
      <c r="B76" s="397"/>
      <c r="C76" s="653"/>
      <c r="D76" s="337">
        <v>5688</v>
      </c>
      <c r="E76" s="338"/>
      <c r="F76" s="338"/>
      <c r="G76" s="338"/>
      <c r="H76" s="339"/>
    </row>
    <row r="77" spans="1:8" s="16" customFormat="1" ht="37.5" customHeight="1" outlineLevel="1" x14ac:dyDescent="0.2">
      <c r="A77" s="396" t="s">
        <v>51</v>
      </c>
      <c r="B77" s="397"/>
      <c r="C77" s="653"/>
      <c r="D77" s="337">
        <v>6162</v>
      </c>
      <c r="E77" s="338"/>
      <c r="F77" s="338"/>
      <c r="G77" s="338"/>
      <c r="H77" s="339"/>
    </row>
    <row r="78" spans="1:8" s="16" customFormat="1" ht="37.5" customHeight="1" outlineLevel="1" x14ac:dyDescent="0.2">
      <c r="A78" s="396" t="s">
        <v>52</v>
      </c>
      <c r="B78" s="397"/>
      <c r="C78" s="653"/>
      <c r="D78" s="337">
        <v>6636</v>
      </c>
      <c r="E78" s="338"/>
      <c r="F78" s="338"/>
      <c r="G78" s="338"/>
      <c r="H78" s="339"/>
    </row>
    <row r="79" spans="1:8" s="16" customFormat="1" ht="37.5" customHeight="1" outlineLevel="1" x14ac:dyDescent="0.2">
      <c r="A79" s="396" t="s">
        <v>53</v>
      </c>
      <c r="B79" s="397"/>
      <c r="C79" s="653"/>
      <c r="D79" s="337">
        <v>7110</v>
      </c>
      <c r="E79" s="338"/>
      <c r="F79" s="338"/>
      <c r="G79" s="338"/>
      <c r="H79" s="339"/>
    </row>
    <row r="80" spans="1:8" s="16" customFormat="1" ht="37.5" customHeight="1" outlineLevel="1" x14ac:dyDescent="0.2">
      <c r="A80" s="396" t="s">
        <v>54</v>
      </c>
      <c r="B80" s="397"/>
      <c r="C80" s="653"/>
      <c r="D80" s="337">
        <v>7584</v>
      </c>
      <c r="E80" s="338"/>
      <c r="F80" s="338"/>
      <c r="G80" s="338"/>
      <c r="H80" s="339"/>
    </row>
    <row r="81" spans="1:8" s="16" customFormat="1" ht="37.5" customHeight="1" outlineLevel="1" x14ac:dyDescent="0.2">
      <c r="A81" s="396" t="s">
        <v>55</v>
      </c>
      <c r="B81" s="397"/>
      <c r="C81" s="653"/>
      <c r="D81" s="337">
        <v>8058</v>
      </c>
      <c r="E81" s="338"/>
      <c r="F81" s="338"/>
      <c r="G81" s="338"/>
      <c r="H81" s="339"/>
    </row>
    <row r="82" spans="1:8" s="16" customFormat="1" ht="37.5" customHeight="1" outlineLevel="1" x14ac:dyDescent="0.2">
      <c r="A82" s="396" t="s">
        <v>56</v>
      </c>
      <c r="B82" s="397"/>
      <c r="C82" s="653"/>
      <c r="D82" s="337">
        <v>8532</v>
      </c>
      <c r="E82" s="338"/>
      <c r="F82" s="338"/>
      <c r="G82" s="338"/>
      <c r="H82" s="339"/>
    </row>
    <row r="83" spans="1:8" s="16" customFormat="1" ht="37.5" customHeight="1" outlineLevel="1" x14ac:dyDescent="0.2">
      <c r="A83" s="396" t="s">
        <v>57</v>
      </c>
      <c r="B83" s="397"/>
      <c r="C83" s="653"/>
      <c r="D83" s="337">
        <v>9006</v>
      </c>
      <c r="E83" s="338"/>
      <c r="F83" s="338"/>
      <c r="G83" s="338"/>
      <c r="H83" s="339"/>
    </row>
    <row r="84" spans="1:8" s="16" customFormat="1" ht="37.5" customHeight="1" outlineLevel="1" thickBot="1" x14ac:dyDescent="0.25">
      <c r="A84" s="396" t="s">
        <v>58</v>
      </c>
      <c r="B84" s="397"/>
      <c r="C84" s="654"/>
      <c r="D84" s="337">
        <v>9480</v>
      </c>
      <c r="E84" s="338"/>
      <c r="F84" s="338"/>
      <c r="G84" s="338"/>
      <c r="H84" s="339"/>
    </row>
    <row r="85" spans="1:8" s="16" customFormat="1" ht="50.1" customHeight="1" thickBot="1" x14ac:dyDescent="0.25">
      <c r="A85" s="386" t="s">
        <v>59</v>
      </c>
      <c r="B85" s="387"/>
      <c r="C85" s="387"/>
      <c r="D85" s="398" t="str">
        <f>"от "&amp;MIN(D86:D95)&amp;" до "&amp;MAX(D86:D95)</f>
        <v>от 300 до 5310</v>
      </c>
      <c r="E85" s="399"/>
      <c r="F85" s="399"/>
      <c r="G85" s="399"/>
      <c r="H85" s="400"/>
    </row>
    <row r="86" spans="1:8" s="16" customFormat="1" ht="150"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411">
        <v>648</v>
      </c>
      <c r="E86" s="412"/>
      <c r="F86" s="412"/>
      <c r="G86" s="412"/>
      <c r="H86" s="413"/>
    </row>
    <row r="87" spans="1:8" s="16" customFormat="1" ht="37.5" customHeight="1" x14ac:dyDescent="0.2">
      <c r="A87" s="335" t="s">
        <v>61</v>
      </c>
      <c r="B87" s="336"/>
      <c r="C87" s="4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37">
        <v>444</v>
      </c>
      <c r="E87" s="338"/>
      <c r="F87" s="338"/>
      <c r="G87" s="338"/>
      <c r="H87" s="339"/>
    </row>
    <row r="88" spans="1:8" s="16" customFormat="1" ht="37.5" customHeight="1" x14ac:dyDescent="0.2">
      <c r="A88" s="335" t="s">
        <v>62</v>
      </c>
      <c r="B88" s="336"/>
      <c r="C88" s="404"/>
      <c r="D88" s="337">
        <v>5310</v>
      </c>
      <c r="E88" s="338"/>
      <c r="F88" s="338"/>
      <c r="G88" s="338"/>
      <c r="H88" s="339"/>
    </row>
    <row r="89" spans="1:8" s="16" customFormat="1" ht="37.5" customHeight="1" x14ac:dyDescent="0.2">
      <c r="A89" s="335" t="s">
        <v>63</v>
      </c>
      <c r="B89" s="503"/>
      <c r="C89" s="404"/>
      <c r="D89" s="496">
        <v>1038</v>
      </c>
      <c r="E89" s="368"/>
      <c r="F89" s="368"/>
      <c r="G89" s="368"/>
      <c r="H89" s="369"/>
    </row>
    <row r="90" spans="1:8" s="16" customFormat="1" ht="37.5" customHeight="1" x14ac:dyDescent="0.2">
      <c r="A90" s="335" t="s">
        <v>64</v>
      </c>
      <c r="B90" s="336"/>
      <c r="C90" s="404"/>
      <c r="D90" s="496">
        <v>3246</v>
      </c>
      <c r="E90" s="368"/>
      <c r="F90" s="368"/>
      <c r="G90" s="368"/>
      <c r="H90" s="369"/>
    </row>
    <row r="91" spans="1:8" s="16" customFormat="1" ht="37.5" customHeight="1" x14ac:dyDescent="0.2">
      <c r="A91" s="335" t="s">
        <v>65</v>
      </c>
      <c r="B91" s="503"/>
      <c r="C91" s="404"/>
      <c r="D91" s="337">
        <v>300</v>
      </c>
      <c r="E91" s="338"/>
      <c r="F91" s="338"/>
      <c r="G91" s="338"/>
      <c r="H91" s="339"/>
    </row>
    <row r="92" spans="1:8" s="16" customFormat="1" ht="37.5" customHeight="1" x14ac:dyDescent="0.2">
      <c r="A92" s="335" t="s">
        <v>66</v>
      </c>
      <c r="B92" s="503"/>
      <c r="C92" s="404"/>
      <c r="D92" s="337">
        <v>300</v>
      </c>
      <c r="E92" s="338"/>
      <c r="F92" s="338"/>
      <c r="G92" s="338"/>
      <c r="H92" s="339"/>
    </row>
    <row r="93" spans="1:8" s="16" customFormat="1" ht="37.5" customHeight="1" x14ac:dyDescent="0.2">
      <c r="A93" s="335" t="s">
        <v>67</v>
      </c>
      <c r="B93" s="503"/>
      <c r="C93" s="404"/>
      <c r="D93" s="337">
        <v>600</v>
      </c>
      <c r="E93" s="338"/>
      <c r="F93" s="338"/>
      <c r="G93" s="338"/>
      <c r="H93" s="339"/>
    </row>
    <row r="94" spans="1:8" s="16" customFormat="1" ht="37.5" customHeight="1" x14ac:dyDescent="0.2">
      <c r="A94" s="335" t="s">
        <v>68</v>
      </c>
      <c r="B94" s="503"/>
      <c r="C94" s="404"/>
      <c r="D94" s="337">
        <v>900</v>
      </c>
      <c r="E94" s="338"/>
      <c r="F94" s="338"/>
      <c r="G94" s="338"/>
      <c r="H94" s="339"/>
    </row>
    <row r="95" spans="1:8" s="16" customFormat="1" ht="37.5" customHeight="1" thickBot="1" x14ac:dyDescent="0.25">
      <c r="A95" s="348" t="s">
        <v>69</v>
      </c>
      <c r="B95" s="504"/>
      <c r="C95" s="405"/>
      <c r="D95" s="337">
        <v>4632</v>
      </c>
      <c r="E95" s="338"/>
      <c r="F95" s="338"/>
      <c r="G95" s="338"/>
      <c r="H95" s="339"/>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354">
        <v>30</v>
      </c>
      <c r="E96" s="354"/>
      <c r="F96" s="354"/>
      <c r="G96" s="354"/>
      <c r="H96" s="355"/>
    </row>
    <row r="97" spans="1:8" s="23" customFormat="1" ht="50.1" customHeight="1" thickBot="1" x14ac:dyDescent="0.25">
      <c r="A97" s="341" t="s">
        <v>72</v>
      </c>
      <c r="B97" s="342"/>
      <c r="C97" s="21"/>
      <c r="D97" s="343" t="str">
        <f>"от "&amp;MIN(D99,D119:H135)&amp;" до "&amp;MAX(D99,D119:H135)</f>
        <v>от 504 до 9444</v>
      </c>
      <c r="E97" s="343"/>
      <c r="F97" s="343"/>
      <c r="G97" s="343"/>
      <c r="H97" s="344"/>
    </row>
    <row r="98" spans="1:8" s="16" customFormat="1" ht="24.95" customHeight="1" thickBot="1" x14ac:dyDescent="0.25">
      <c r="A98" s="497"/>
      <c r="B98" s="498"/>
      <c r="C98" s="60"/>
      <c r="D98" s="499"/>
      <c r="E98" s="499"/>
      <c r="F98" s="499"/>
      <c r="G98" s="499"/>
      <c r="H98" s="500"/>
    </row>
    <row r="99" spans="1:8" s="16" customFormat="1" ht="58.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379">
        <v>6480</v>
      </c>
      <c r="E99" s="379"/>
      <c r="F99" s="379"/>
      <c r="G99" s="379"/>
      <c r="H99" s="380"/>
    </row>
    <row r="100" spans="1:8" s="16" customFormat="1" ht="58.5" customHeight="1" thickBot="1" x14ac:dyDescent="0.25">
      <c r="A100" s="381" t="s">
        <v>74</v>
      </c>
      <c r="B100" s="382"/>
      <c r="C100" s="377"/>
      <c r="D100" s="383" t="s">
        <v>75</v>
      </c>
      <c r="E100" s="384"/>
      <c r="F100" s="384"/>
      <c r="G100" s="384"/>
      <c r="H100" s="385"/>
    </row>
    <row r="101" spans="1:8" s="16" customFormat="1" ht="58.5" customHeight="1" x14ac:dyDescent="0.2">
      <c r="A101" s="363" t="s">
        <v>76</v>
      </c>
      <c r="B101" s="364"/>
      <c r="C101" s="377"/>
      <c r="D101" s="368">
        <f>D99/4</f>
        <v>1620</v>
      </c>
      <c r="E101" s="368"/>
      <c r="F101" s="368"/>
      <c r="G101" s="368"/>
      <c r="H101" s="369"/>
    </row>
    <row r="102" spans="1:8" s="16" customFormat="1" ht="58.5" customHeight="1" x14ac:dyDescent="0.2">
      <c r="A102" s="363" t="s">
        <v>77</v>
      </c>
      <c r="B102" s="364"/>
      <c r="C102" s="377"/>
      <c r="D102" s="368">
        <f>D99/5</f>
        <v>1296</v>
      </c>
      <c r="E102" s="368"/>
      <c r="F102" s="368"/>
      <c r="G102" s="368"/>
      <c r="H102" s="369"/>
    </row>
    <row r="103" spans="1:8" s="16" customFormat="1" ht="58.5" customHeight="1" x14ac:dyDescent="0.2">
      <c r="A103" s="363" t="s">
        <v>78</v>
      </c>
      <c r="B103" s="364"/>
      <c r="C103" s="377"/>
      <c r="D103" s="368">
        <f>D99/6</f>
        <v>1080</v>
      </c>
      <c r="E103" s="368"/>
      <c r="F103" s="368"/>
      <c r="G103" s="368"/>
      <c r="H103" s="369"/>
    </row>
    <row r="104" spans="1:8" s="16" customFormat="1" ht="58.5" customHeight="1" x14ac:dyDescent="0.2">
      <c r="A104" s="363" t="s">
        <v>79</v>
      </c>
      <c r="B104" s="364"/>
      <c r="C104" s="377"/>
      <c r="D104" s="368">
        <f>D99/7</f>
        <v>925.71428571428567</v>
      </c>
      <c r="E104" s="368"/>
      <c r="F104" s="368"/>
      <c r="G104" s="368"/>
      <c r="H104" s="369"/>
    </row>
    <row r="105" spans="1:8" s="16" customFormat="1" ht="58.5" customHeight="1" x14ac:dyDescent="0.2">
      <c r="A105" s="363" t="s">
        <v>80</v>
      </c>
      <c r="B105" s="364"/>
      <c r="C105" s="377"/>
      <c r="D105" s="368">
        <f>D99/8</f>
        <v>810</v>
      </c>
      <c r="E105" s="368"/>
      <c r="F105" s="368"/>
      <c r="G105" s="368"/>
      <c r="H105" s="369"/>
    </row>
    <row r="106" spans="1:8" s="16" customFormat="1" ht="58.5" customHeight="1" x14ac:dyDescent="0.2">
      <c r="A106" s="363" t="s">
        <v>81</v>
      </c>
      <c r="B106" s="364"/>
      <c r="C106" s="377"/>
      <c r="D106" s="368">
        <f>D99/9</f>
        <v>720</v>
      </c>
      <c r="E106" s="368"/>
      <c r="F106" s="368"/>
      <c r="G106" s="368"/>
      <c r="H106" s="369"/>
    </row>
    <row r="107" spans="1:8" s="16" customFormat="1" ht="58.5" customHeight="1" x14ac:dyDescent="0.2">
      <c r="A107" s="363" t="s">
        <v>82</v>
      </c>
      <c r="B107" s="364"/>
      <c r="C107" s="377"/>
      <c r="D107" s="368">
        <f>D99/10</f>
        <v>648</v>
      </c>
      <c r="E107" s="368"/>
      <c r="F107" s="368"/>
      <c r="G107" s="368"/>
      <c r="H107" s="369"/>
    </row>
    <row r="108" spans="1:8" s="16" customFormat="1" ht="58.5" customHeight="1" thickBot="1" x14ac:dyDescent="0.25">
      <c r="A108" s="374" t="s">
        <v>83</v>
      </c>
      <c r="B108" s="375"/>
      <c r="C108" s="377"/>
      <c r="D108" s="379">
        <v>9720</v>
      </c>
      <c r="E108" s="379"/>
      <c r="F108" s="379"/>
      <c r="G108" s="379"/>
      <c r="H108" s="380"/>
    </row>
    <row r="109" spans="1:8" s="16" customFormat="1" ht="58.5" customHeight="1" thickBot="1" x14ac:dyDescent="0.25">
      <c r="A109" s="381" t="s">
        <v>74</v>
      </c>
      <c r="B109" s="382"/>
      <c r="C109" s="377"/>
      <c r="D109" s="383" t="s">
        <v>75</v>
      </c>
      <c r="E109" s="384"/>
      <c r="F109" s="384"/>
      <c r="G109" s="384"/>
      <c r="H109" s="385"/>
    </row>
    <row r="110" spans="1:8" s="16" customFormat="1" ht="58.5" customHeight="1" x14ac:dyDescent="0.2">
      <c r="A110" s="363" t="s">
        <v>76</v>
      </c>
      <c r="B110" s="364"/>
      <c r="C110" s="377"/>
      <c r="D110" s="368">
        <v>2430</v>
      </c>
      <c r="E110" s="368"/>
      <c r="F110" s="368"/>
      <c r="G110" s="368"/>
      <c r="H110" s="369"/>
    </row>
    <row r="111" spans="1:8" s="16" customFormat="1" ht="58.5" customHeight="1" x14ac:dyDescent="0.2">
      <c r="A111" s="363" t="s">
        <v>77</v>
      </c>
      <c r="B111" s="364"/>
      <c r="C111" s="377"/>
      <c r="D111" s="368">
        <v>1944</v>
      </c>
      <c r="E111" s="368"/>
      <c r="F111" s="368"/>
      <c r="G111" s="368"/>
      <c r="H111" s="369"/>
    </row>
    <row r="112" spans="1:8" s="16" customFormat="1" ht="58.5" customHeight="1" x14ac:dyDescent="0.2">
      <c r="A112" s="363" t="s">
        <v>78</v>
      </c>
      <c r="B112" s="364"/>
      <c r="C112" s="377"/>
      <c r="D112" s="368">
        <v>1620</v>
      </c>
      <c r="E112" s="368"/>
      <c r="F112" s="368"/>
      <c r="G112" s="368"/>
      <c r="H112" s="369"/>
    </row>
    <row r="113" spans="1:8" s="16" customFormat="1" ht="58.5" customHeight="1" x14ac:dyDescent="0.2">
      <c r="A113" s="363" t="s">
        <v>79</v>
      </c>
      <c r="B113" s="364"/>
      <c r="C113" s="377"/>
      <c r="D113" s="368">
        <v>1388.5714285714284</v>
      </c>
      <c r="E113" s="368"/>
      <c r="F113" s="368"/>
      <c r="G113" s="368"/>
      <c r="H113" s="369"/>
    </row>
    <row r="114" spans="1:8" s="16" customFormat="1" ht="58.5" customHeight="1" x14ac:dyDescent="0.2">
      <c r="A114" s="363" t="s">
        <v>80</v>
      </c>
      <c r="B114" s="364"/>
      <c r="C114" s="377"/>
      <c r="D114" s="368">
        <v>1215</v>
      </c>
      <c r="E114" s="368"/>
      <c r="F114" s="368"/>
      <c r="G114" s="368"/>
      <c r="H114" s="369"/>
    </row>
    <row r="115" spans="1:8" s="16" customFormat="1" ht="58.5" customHeight="1" x14ac:dyDescent="0.2">
      <c r="A115" s="363" t="s">
        <v>81</v>
      </c>
      <c r="B115" s="364"/>
      <c r="C115" s="377"/>
      <c r="D115" s="368">
        <v>1080</v>
      </c>
      <c r="E115" s="368"/>
      <c r="F115" s="368"/>
      <c r="G115" s="368"/>
      <c r="H115" s="369"/>
    </row>
    <row r="116" spans="1:8" s="16" customFormat="1" ht="58.5" customHeight="1" thickBot="1" x14ac:dyDescent="0.25">
      <c r="A116" s="363" t="s">
        <v>82</v>
      </c>
      <c r="B116" s="364"/>
      <c r="C116" s="378"/>
      <c r="D116" s="368">
        <v>972</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353">
        <v>10008</v>
      </c>
      <c r="E117" s="354"/>
      <c r="F117" s="354"/>
      <c r="G117" s="354"/>
      <c r="H117" s="355"/>
    </row>
    <row r="118" spans="1:8" s="16" customFormat="1" ht="24.95" customHeight="1" thickBot="1" x14ac:dyDescent="0.25">
      <c r="A118" s="497"/>
      <c r="B118" s="498"/>
      <c r="C118" s="56"/>
      <c r="D118" s="499"/>
      <c r="E118" s="499"/>
      <c r="F118" s="499"/>
      <c r="G118" s="499"/>
      <c r="H118" s="500"/>
    </row>
    <row r="119" spans="1:8" s="16" customFormat="1" ht="50.1" customHeight="1" x14ac:dyDescent="0.2">
      <c r="A119" s="356" t="s">
        <v>85</v>
      </c>
      <c r="B119" s="357"/>
      <c r="C119" s="105" t="str">
        <f>"Интернет-площадка 2gis.ru на основе Cправочника организаций "&amp;$C$2&amp;""</f>
        <v>Интернет-площадка 2gis.ru на основе Cправочника организаций "2ГИС.СТАРЫЙ ОСКОЛ"</v>
      </c>
      <c r="D119" s="496">
        <v>948</v>
      </c>
      <c r="E119" s="368"/>
      <c r="F119" s="368"/>
      <c r="G119" s="368"/>
      <c r="H119" s="369"/>
    </row>
    <row r="120" spans="1:8" s="16" customFormat="1" ht="50.1" customHeight="1" x14ac:dyDescent="0.2">
      <c r="A120" s="335" t="s">
        <v>86</v>
      </c>
      <c r="B120" s="336"/>
      <c r="C120"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340">
        <v>2214</v>
      </c>
      <c r="E120" s="338"/>
      <c r="F120" s="338"/>
      <c r="G120" s="338"/>
      <c r="H120" s="339"/>
    </row>
    <row r="121" spans="1:8" s="16" customFormat="1" ht="50.1" customHeight="1" x14ac:dyDescent="0.2">
      <c r="A121" s="356" t="s">
        <v>87</v>
      </c>
      <c r="B121" s="357"/>
      <c r="C121"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340">
        <v>8202</v>
      </c>
      <c r="E121" s="338"/>
      <c r="F121" s="338"/>
      <c r="G121" s="338"/>
      <c r="H121" s="339"/>
    </row>
    <row r="122" spans="1:8" s="16" customFormat="1" ht="50.1" customHeight="1" x14ac:dyDescent="0.2">
      <c r="A122" s="356" t="s">
        <v>88</v>
      </c>
      <c r="B122" s="357"/>
      <c r="C122" s="68" t="str">
        <f>"Интернет-площадка 2gis.ru на основе Cправочника организаций "&amp;$C$2&amp;""</f>
        <v>Интернет-площадка 2gis.ru на основе Cправочника организаций "2ГИС.СТАРЫЙ ОСКОЛ"</v>
      </c>
      <c r="D122" s="340">
        <v>1416</v>
      </c>
      <c r="E122" s="338"/>
      <c r="F122" s="338"/>
      <c r="G122" s="338"/>
      <c r="H122" s="339"/>
    </row>
    <row r="123" spans="1:8" s="16" customFormat="1" ht="50.1" customHeight="1" x14ac:dyDescent="0.2">
      <c r="A123" s="335" t="s">
        <v>89</v>
      </c>
      <c r="B123" s="336"/>
      <c r="C123" s="68" t="str">
        <f>"Интернет-площадка 2gis.ru на основе Cправочника организаций "&amp;$C$2&amp;""</f>
        <v>Интернет-площадка 2gis.ru на основе Cправочника организаций "2ГИС.СТАРЫЙ ОСКОЛ"</v>
      </c>
      <c r="D123" s="340">
        <v>1699.2</v>
      </c>
      <c r="E123" s="338"/>
      <c r="F123" s="338"/>
      <c r="G123" s="338"/>
      <c r="H123" s="339"/>
    </row>
    <row r="124" spans="1:8" s="16" customFormat="1" ht="50.1" customHeight="1" x14ac:dyDescent="0.2">
      <c r="A124" s="335" t="s">
        <v>90</v>
      </c>
      <c r="B124" s="336"/>
      <c r="C124"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340">
        <v>2952</v>
      </c>
      <c r="E124" s="338"/>
      <c r="F124" s="338"/>
      <c r="G124" s="338"/>
      <c r="H124" s="339"/>
    </row>
    <row r="125" spans="1:8" s="16" customFormat="1" ht="50.1" customHeight="1" x14ac:dyDescent="0.2">
      <c r="A125" s="335" t="s">
        <v>91</v>
      </c>
      <c r="B125" s="336"/>
      <c r="C125"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340">
        <v>6636</v>
      </c>
      <c r="E125" s="338"/>
      <c r="F125" s="338"/>
      <c r="G125" s="338"/>
      <c r="H125" s="339"/>
    </row>
    <row r="126" spans="1:8" s="16" customFormat="1" ht="50.1" customHeight="1" x14ac:dyDescent="0.2">
      <c r="A126" s="335" t="s">
        <v>92</v>
      </c>
      <c r="B126" s="336"/>
      <c r="C126"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340">
        <v>9444</v>
      </c>
      <c r="E126" s="338"/>
      <c r="F126" s="338"/>
      <c r="G126" s="338"/>
      <c r="H126" s="339"/>
    </row>
    <row r="127" spans="1:8" s="16" customFormat="1" ht="50.1" customHeight="1" x14ac:dyDescent="0.2">
      <c r="A127" s="335" t="s">
        <v>93</v>
      </c>
      <c r="B127" s="336"/>
      <c r="C127" s="68" t="e">
        <f>#REF!</f>
        <v>#REF!</v>
      </c>
      <c r="D127" s="340">
        <v>1200</v>
      </c>
      <c r="E127" s="338"/>
      <c r="F127" s="338"/>
      <c r="G127" s="338"/>
      <c r="H127" s="339"/>
    </row>
    <row r="128" spans="1:8" s="16" customFormat="1" ht="50.1" customHeight="1" x14ac:dyDescent="0.2">
      <c r="A128" s="335" t="s">
        <v>94</v>
      </c>
      <c r="B128" s="336"/>
      <c r="C128" s="68" t="s">
        <v>95</v>
      </c>
      <c r="D128" s="340">
        <v>504</v>
      </c>
      <c r="E128" s="338"/>
      <c r="F128" s="338"/>
      <c r="G128" s="338"/>
      <c r="H128" s="339"/>
    </row>
    <row r="129" spans="1:8" s="16" customFormat="1" ht="64.5" customHeight="1" x14ac:dyDescent="0.2">
      <c r="A129" s="335" t="s">
        <v>96</v>
      </c>
      <c r="B129" s="336"/>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340">
        <v>1890</v>
      </c>
      <c r="E129" s="338"/>
      <c r="F129" s="338"/>
      <c r="G129" s="338"/>
      <c r="H129" s="339"/>
    </row>
    <row r="130" spans="1:8" s="16" customFormat="1" ht="64.5" customHeight="1" x14ac:dyDescent="0.2">
      <c r="A130" s="335" t="s">
        <v>97</v>
      </c>
      <c r="B130" s="336"/>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340">
        <v>1512</v>
      </c>
      <c r="E130" s="338"/>
      <c r="F130" s="338"/>
      <c r="G130" s="338"/>
      <c r="H130" s="339"/>
    </row>
    <row r="131" spans="1:8" s="16" customFormat="1" ht="64.5" customHeight="1" x14ac:dyDescent="0.2">
      <c r="A131" s="335" t="s">
        <v>98</v>
      </c>
      <c r="B131" s="336"/>
      <c r="C131" s="6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340">
        <v>1656</v>
      </c>
      <c r="E131" s="338"/>
      <c r="F131" s="338"/>
      <c r="G131" s="338"/>
      <c r="H131" s="339"/>
    </row>
    <row r="132" spans="1:8" s="16" customFormat="1" ht="64.5" customHeight="1" x14ac:dyDescent="0.2">
      <c r="A132" s="335" t="s">
        <v>99</v>
      </c>
      <c r="B132" s="336"/>
      <c r="C132" s="6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340">
        <v>756</v>
      </c>
      <c r="E132" s="338"/>
      <c r="F132" s="338"/>
      <c r="G132" s="338"/>
      <c r="H132" s="339"/>
    </row>
    <row r="133" spans="1:8" s="16" customFormat="1" ht="64.5" customHeight="1" x14ac:dyDescent="0.2">
      <c r="A133" s="335" t="s">
        <v>100</v>
      </c>
      <c r="B133" s="336"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340">
        <v>9444</v>
      </c>
      <c r="E133" s="338"/>
      <c r="F133" s="338"/>
      <c r="G133" s="338"/>
      <c r="H133" s="339"/>
    </row>
    <row r="134" spans="1:8" s="16" customFormat="1" ht="64.5" customHeight="1" x14ac:dyDescent="0.2">
      <c r="A134" s="335" t="s">
        <v>101</v>
      </c>
      <c r="B134" s="336"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4" s="340">
        <v>1002</v>
      </c>
      <c r="E134" s="338"/>
      <c r="F134" s="338"/>
      <c r="G134" s="338"/>
      <c r="H134" s="339"/>
    </row>
    <row r="135" spans="1:8" s="16" customFormat="1" ht="50.1" customHeight="1" thickBot="1" x14ac:dyDescent="0.25">
      <c r="A135" s="335" t="s">
        <v>102</v>
      </c>
      <c r="B135" s="336"/>
      <c r="C135"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5" s="340">
        <v>2952</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340">
        <v>648</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7" s="340">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8" s="340">
        <v>8610</v>
      </c>
      <c r="E138" s="338"/>
      <c r="F138" s="338"/>
      <c r="G138" s="338"/>
      <c r="H138" s="339"/>
    </row>
    <row r="139" spans="1:8" s="16" customFormat="1" ht="126" customHeight="1" x14ac:dyDescent="0.2">
      <c r="A139" s="356" t="s">
        <v>106</v>
      </c>
      <c r="B139" s="357"/>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9" s="340"/>
      <c r="E139" s="338"/>
      <c r="F139" s="338"/>
      <c r="G139" s="338"/>
      <c r="H139" s="339"/>
    </row>
    <row r="140" spans="1:8" s="16" customFormat="1" ht="50.1" customHeight="1" x14ac:dyDescent="0.2">
      <c r="A140" s="335" t="s">
        <v>107</v>
      </c>
      <c r="B140" s="336"/>
      <c r="C140" s="68" t="str">
        <f>"Интернет-площадка 2gis.ru на основе Cправочника организаций "&amp;$C$2&amp;""</f>
        <v>Интернет-площадка 2gis.ru на основе Cправочника организаций "2ГИС.СТАРЫЙ ОСКОЛ"</v>
      </c>
      <c r="D140" s="340">
        <v>1440</v>
      </c>
      <c r="E140" s="338"/>
      <c r="F140" s="338"/>
      <c r="G140" s="338"/>
      <c r="H140" s="339"/>
    </row>
    <row r="141" spans="1:8" s="16" customFormat="1" ht="50.1" customHeight="1" x14ac:dyDescent="0.2">
      <c r="A141" s="335" t="s">
        <v>108</v>
      </c>
      <c r="B141" s="336"/>
      <c r="C141" s="68"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340">
        <v>3120</v>
      </c>
      <c r="E141" s="338"/>
      <c r="F141" s="338"/>
      <c r="G141" s="338"/>
      <c r="H141" s="339"/>
    </row>
    <row r="142" spans="1:8" s="16" customFormat="1" ht="50.1" customHeight="1" x14ac:dyDescent="0.2">
      <c r="A142" s="356" t="s">
        <v>109</v>
      </c>
      <c r="B142" s="357"/>
      <c r="C142" s="68" t="str">
        <f t="shared" si="2"/>
        <v>Электронный справочник на основе Справочника организаций "2ГИС.СТАРЫЙ ОСКОЛ" (версия для ПК)</v>
      </c>
      <c r="D142" s="340">
        <v>11520</v>
      </c>
      <c r="E142" s="338"/>
      <c r="F142" s="338"/>
      <c r="G142" s="338"/>
      <c r="H142" s="339"/>
    </row>
    <row r="143" spans="1:8" s="16" customFormat="1" ht="50.1" customHeight="1" x14ac:dyDescent="0.2">
      <c r="A143" s="356" t="s">
        <v>110</v>
      </c>
      <c r="B143" s="357"/>
      <c r="C143" s="68" t="str">
        <f>"Интернет-площадка 2gis.ru на основе Cправочника организаций "&amp;$C$2&amp;""</f>
        <v>Интернет-площадка 2gis.ru на основе Cправочника организаций "2ГИС.СТАРЫЙ ОСКОЛ"</v>
      </c>
      <c r="D143" s="340">
        <v>2040</v>
      </c>
      <c r="E143" s="338"/>
      <c r="F143" s="338"/>
      <c r="G143" s="338"/>
      <c r="H143" s="339"/>
    </row>
    <row r="144" spans="1:8" s="16" customFormat="1" ht="50.1" customHeight="1" x14ac:dyDescent="0.2">
      <c r="A144" s="356" t="s">
        <v>111</v>
      </c>
      <c r="B144" s="357"/>
      <c r="C144" s="68" t="str">
        <f>"Интернет-площадка 2gis.ru на основе Cправочника организаций "&amp;$C$2&amp;""</f>
        <v>Интернет-площадка 2gis.ru на основе Cправочника организаций "2ГИС.СТАРЫЙ ОСКОЛ"</v>
      </c>
      <c r="D144" s="340">
        <v>2448</v>
      </c>
      <c r="E144" s="338"/>
      <c r="F144" s="338"/>
      <c r="G144" s="338"/>
      <c r="H144" s="339"/>
    </row>
    <row r="145" spans="1:8" s="16" customFormat="1" ht="50.1" customHeight="1" x14ac:dyDescent="0.2">
      <c r="A145" s="356" t="s">
        <v>112</v>
      </c>
      <c r="B145" s="357"/>
      <c r="C145" s="68" t="str">
        <f t="shared" si="2"/>
        <v>Электронный справочник на основе Справочника организаций "2ГИС.СТАРЫЙ ОСКОЛ" (версия для ПК)</v>
      </c>
      <c r="D145" s="340">
        <v>4200</v>
      </c>
      <c r="E145" s="338"/>
      <c r="F145" s="338"/>
      <c r="G145" s="338"/>
      <c r="H145" s="339"/>
    </row>
    <row r="146" spans="1:8" s="16" customFormat="1" ht="50.1" customHeight="1" x14ac:dyDescent="0.2">
      <c r="A146" s="356" t="s">
        <v>113</v>
      </c>
      <c r="B146" s="357"/>
      <c r="C146" s="68" t="str">
        <f t="shared" si="2"/>
        <v>Электронный справочник на основе Справочника организаций "2ГИС.СТАРЫЙ ОСКОЛ" (версия для ПК)</v>
      </c>
      <c r="D146" s="340">
        <v>9360</v>
      </c>
      <c r="E146" s="338"/>
      <c r="F146" s="338"/>
      <c r="G146" s="338"/>
      <c r="H146" s="339"/>
    </row>
    <row r="147" spans="1:8" s="16" customFormat="1" ht="50.1" customHeight="1" x14ac:dyDescent="0.2">
      <c r="A147" s="335" t="s">
        <v>114</v>
      </c>
      <c r="B147" s="336"/>
      <c r="C147" s="68" t="str">
        <f t="shared" si="2"/>
        <v>Электронный справочник на основе Справочника организаций "2ГИС.СТАРЫЙ ОСКОЛ" (версия для ПК)</v>
      </c>
      <c r="D147" s="340">
        <v>13320</v>
      </c>
      <c r="E147" s="338"/>
      <c r="F147" s="338"/>
      <c r="G147" s="338"/>
      <c r="H147" s="339"/>
    </row>
    <row r="148" spans="1:8" s="16" customFormat="1" ht="50.1" customHeight="1" x14ac:dyDescent="0.2">
      <c r="A148" s="335" t="s">
        <v>115</v>
      </c>
      <c r="B148" s="336"/>
      <c r="C148" s="68" t="s">
        <v>95</v>
      </c>
      <c r="D148" s="340">
        <v>720</v>
      </c>
      <c r="E148" s="338"/>
      <c r="F148" s="338"/>
      <c r="G148" s="338"/>
      <c r="H148" s="339"/>
    </row>
    <row r="149" spans="1:8" s="16" customFormat="1" ht="64.5" customHeight="1" x14ac:dyDescent="0.2">
      <c r="A149" s="335" t="s">
        <v>116</v>
      </c>
      <c r="B149" s="336"/>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340">
        <v>13320</v>
      </c>
      <c r="E149" s="338"/>
      <c r="F149" s="338"/>
      <c r="G149" s="338"/>
      <c r="H149" s="339"/>
    </row>
    <row r="150" spans="1:8" s="16" customFormat="1" ht="50.1" customHeight="1" thickBot="1" x14ac:dyDescent="0.25">
      <c r="A150" s="335" t="s">
        <v>117</v>
      </c>
      <c r="B150" s="336"/>
      <c r="C150" s="68" t="str">
        <f t="shared" si="2"/>
        <v>Электронный справочник на основе Справочника организаций "2ГИС.СТАРЫЙ ОСКОЛ" (версия для ПК)</v>
      </c>
      <c r="D150" s="340">
        <v>4200</v>
      </c>
      <c r="E150" s="338"/>
      <c r="F150" s="338"/>
      <c r="G150" s="338"/>
      <c r="H150" s="339"/>
    </row>
    <row r="151" spans="1:8" s="23" customFormat="1" ht="50.1" customHeight="1" thickBot="1" x14ac:dyDescent="0.25">
      <c r="A151" s="341" t="s">
        <v>118</v>
      </c>
      <c r="B151" s="342"/>
      <c r="C151" s="21"/>
      <c r="D151" s="343"/>
      <c r="E151" s="343"/>
      <c r="F151" s="343"/>
      <c r="G151" s="343"/>
      <c r="H151" s="344"/>
    </row>
    <row r="152" spans="1:8" s="16" customFormat="1" ht="50.1" customHeight="1" x14ac:dyDescent="0.2">
      <c r="A152" s="335" t="s">
        <v>119</v>
      </c>
      <c r="B152" s="336"/>
      <c r="C152"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412">
        <v>2004</v>
      </c>
      <c r="E152" s="412"/>
      <c r="F152" s="412"/>
      <c r="G152" s="412"/>
      <c r="H152" s="412"/>
    </row>
    <row r="153" spans="1:8" s="16" customFormat="1" ht="50.1" customHeight="1" x14ac:dyDescent="0.2">
      <c r="A153" s="335" t="s">
        <v>120</v>
      </c>
      <c r="B153" s="336"/>
      <c r="C153" s="346"/>
      <c r="D153" s="412">
        <v>2004</v>
      </c>
      <c r="E153" s="412"/>
      <c r="F153" s="412"/>
      <c r="G153" s="412"/>
      <c r="H153" s="412"/>
    </row>
    <row r="154" spans="1:8" s="16" customFormat="1" ht="50.1" customHeight="1" x14ac:dyDescent="0.2">
      <c r="A154" s="348" t="s">
        <v>121</v>
      </c>
      <c r="B154" s="349"/>
      <c r="C154" s="346"/>
      <c r="D154" s="496">
        <v>3000</v>
      </c>
      <c r="E154" s="368"/>
      <c r="F154" s="368"/>
      <c r="G154" s="368"/>
      <c r="H154" s="368"/>
    </row>
    <row r="155" spans="1:8" s="16" customFormat="1" ht="50.1" customHeight="1" x14ac:dyDescent="0.2">
      <c r="A155" s="348" t="s">
        <v>122</v>
      </c>
      <c r="B155" s="349"/>
      <c r="C155" s="346"/>
      <c r="D155" s="496">
        <v>300</v>
      </c>
      <c r="E155" s="368"/>
      <c r="F155" s="368"/>
      <c r="G155" s="368"/>
      <c r="H155" s="368"/>
    </row>
    <row r="156" spans="1:8" s="16" customFormat="1" ht="50.1" customHeight="1" thickBot="1" x14ac:dyDescent="0.25">
      <c r="A156" s="348" t="s">
        <v>123</v>
      </c>
      <c r="B156" s="349"/>
      <c r="C156" s="347"/>
      <c r="D156" s="450">
        <v>1050</v>
      </c>
      <c r="E156" s="451"/>
      <c r="F156" s="451"/>
      <c r="G156" s="451"/>
      <c r="H156" s="451"/>
    </row>
    <row r="157" spans="1:8" s="16" customFormat="1" ht="50.1" customHeight="1" thickBot="1" x14ac:dyDescent="0.25">
      <c r="A157" s="341" t="s">
        <v>124</v>
      </c>
      <c r="B157" s="342"/>
      <c r="C157" s="21"/>
      <c r="D157" s="343"/>
      <c r="E157" s="343"/>
      <c r="F157" s="343"/>
      <c r="G157" s="343"/>
      <c r="H157" s="344"/>
    </row>
    <row r="158" spans="1:8" s="16" customFormat="1" ht="50.1" customHeight="1" x14ac:dyDescent="0.2">
      <c r="A158" s="335" t="s">
        <v>125</v>
      </c>
      <c r="B158" s="336"/>
      <c r="C158" s="68" t="str">
        <f>"Интернет-площадка 2gis.ru на основе Cправочника организаций "&amp;$C$2&amp;""</f>
        <v>Интернет-площадка 2gis.ru на основе Cправочника организаций "2ГИС.СТАРЫЙ ОСКОЛ"</v>
      </c>
      <c r="D158" s="496">
        <v>648</v>
      </c>
      <c r="E158" s="368"/>
      <c r="F158" s="368"/>
      <c r="G158" s="368"/>
      <c r="H158" s="369"/>
    </row>
    <row r="159" spans="1:8" s="16" customFormat="1" ht="50.1" customHeight="1" x14ac:dyDescent="0.2">
      <c r="A159" s="335" t="s">
        <v>126</v>
      </c>
      <c r="B159" s="336"/>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59" s="412">
        <v>2070</v>
      </c>
      <c r="E159" s="412"/>
      <c r="F159" s="412"/>
      <c r="G159" s="412"/>
      <c r="H159" s="412"/>
    </row>
    <row r="160" spans="1:8" s="16" customFormat="1" ht="50.1" customHeight="1" x14ac:dyDescent="0.2">
      <c r="A160" s="356" t="s">
        <v>195</v>
      </c>
      <c r="B160" s="357"/>
      <c r="C160" s="68" t="str">
        <f>"Интернет-площадка 2gis.ru на основе Cправочника организаций "&amp;$C$2&amp;""</f>
        <v>Интернет-площадка 2gis.ru на основе Cправочника организаций "2ГИС.СТАРЫЙ ОСКОЛ"</v>
      </c>
      <c r="D160" s="337">
        <v>960</v>
      </c>
      <c r="E160" s="338"/>
      <c r="F160" s="338"/>
      <c r="G160" s="338"/>
      <c r="H160" s="339"/>
    </row>
    <row r="161" spans="1:8" s="16" customFormat="1" ht="50.1" customHeight="1" x14ac:dyDescent="0.2">
      <c r="A161" s="356" t="s">
        <v>128</v>
      </c>
      <c r="B161" s="357"/>
      <c r="C161" s="181"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1" s="496">
        <v>3000</v>
      </c>
      <c r="E161" s="368"/>
      <c r="F161" s="368"/>
      <c r="G161" s="368"/>
      <c r="H161" s="369"/>
    </row>
    <row r="162" spans="1:8" s="16" customFormat="1" ht="50.1" customHeight="1" thickBot="1" x14ac:dyDescent="0.25">
      <c r="A162" s="335" t="s">
        <v>129</v>
      </c>
      <c r="B162" s="336"/>
      <c r="C162" s="68" t="str">
        <f>"Интернет-площадка 2gis.ru на основе Cправочника организаций "&amp;$C$2&amp;""</f>
        <v>Интернет-площадка 2gis.ru на основе Cправочника организаций "2ГИС.СТАРЫЙ ОСКОЛ"</v>
      </c>
      <c r="D162" s="496">
        <v>4542</v>
      </c>
      <c r="E162" s="368"/>
      <c r="F162" s="368"/>
      <c r="G162" s="368"/>
      <c r="H162" s="369"/>
    </row>
    <row r="163" spans="1:8" s="16" customFormat="1" ht="21.75" thickBot="1" x14ac:dyDescent="0.25">
      <c r="A163" s="497"/>
      <c r="B163" s="498"/>
      <c r="C163" s="56"/>
      <c r="D163" s="499"/>
      <c r="E163" s="499"/>
      <c r="F163" s="499"/>
      <c r="G163" s="499"/>
      <c r="H163" s="500"/>
    </row>
    <row r="164" spans="1:8" ht="12.6" customHeight="1" x14ac:dyDescent="0.2">
      <c r="E164" s="77"/>
      <c r="F164" s="77"/>
    </row>
    <row r="165" spans="1:8" s="77" customFormat="1" ht="24.95" customHeight="1" x14ac:dyDescent="0.2">
      <c r="A165" s="75"/>
      <c r="B165" s="76" t="s">
        <v>130</v>
      </c>
      <c r="C165" s="333" t="s">
        <v>214</v>
      </c>
      <c r="D165" s="333"/>
    </row>
    <row r="166" spans="1:8" s="77" customFormat="1" ht="24.95" customHeight="1" x14ac:dyDescent="0.2">
      <c r="A166" s="75"/>
      <c r="C166" s="327" t="s">
        <v>215</v>
      </c>
      <c r="D166" s="327"/>
    </row>
    <row r="167" spans="1:8" s="77" customFormat="1" ht="24.95" customHeight="1" x14ac:dyDescent="0.2">
      <c r="A167" s="75"/>
      <c r="C167" s="333" t="s">
        <v>216</v>
      </c>
      <c r="D167" s="327"/>
    </row>
    <row r="168" spans="1:8" s="72" customFormat="1" ht="12.6" customHeight="1" x14ac:dyDescent="0.2">
      <c r="A168" s="71"/>
      <c r="C168" s="327"/>
      <c r="D168" s="327"/>
      <c r="E168" s="77"/>
      <c r="F168" s="77"/>
      <c r="G168" s="77"/>
    </row>
    <row r="169" spans="1:8" s="81" customFormat="1" ht="24.95" customHeight="1" x14ac:dyDescent="0.2">
      <c r="A169" s="324" t="str">
        <f>Абакан_юр!A171</f>
        <v>По соглашению сторон в качестве валюты платежа могут выступать украинские гривны, в этом случае курс следующий: 1 руб. = 0,5104 гривен</v>
      </c>
      <c r="B169" s="324"/>
      <c r="C169" s="324"/>
      <c r="D169" s="79"/>
      <c r="E169" s="79"/>
      <c r="F169" s="80"/>
      <c r="G169" s="328"/>
      <c r="H169" s="328"/>
    </row>
    <row r="170" spans="1:8" s="81" customFormat="1" ht="24.95" customHeight="1" x14ac:dyDescent="0.2">
      <c r="A170" s="324" t="str">
        <f>Абакан_юр!A172</f>
        <v>По соглашению сторон в качестве валюты платежа могут выступать дирхамы ОАЭ, в этом случае курс следующий: 1 руб. = 0,0434 дирхам</v>
      </c>
      <c r="B170" s="324"/>
      <c r="C170" s="324"/>
      <c r="D170" s="79"/>
      <c r="E170" s="79"/>
      <c r="F170" s="80"/>
      <c r="G170" s="82"/>
      <c r="H170" s="82"/>
    </row>
    <row r="171" spans="1:8" s="81" customFormat="1" ht="24.95" customHeight="1" x14ac:dyDescent="0.2">
      <c r="A171" s="324" t="str">
        <f>Абакан_юр!A173</f>
        <v>По соглашению сторон в качестве валюты платежа могут выступать доллары США, в этом случае курс следующий: 1 руб. = 0,0126 доллара</v>
      </c>
      <c r="B171" s="324"/>
      <c r="C171" s="324"/>
      <c r="D171" s="79"/>
      <c r="E171" s="79"/>
      <c r="F171" s="80"/>
      <c r="G171" s="82"/>
      <c r="H171" s="82"/>
    </row>
    <row r="172" spans="1:8" s="81" customFormat="1" ht="24.95" customHeight="1" x14ac:dyDescent="0.2">
      <c r="A172" s="324" t="str">
        <f>Абакан_юр!A174</f>
        <v>По соглашению сторон в качестве валюты платежа могут выступать евро, в этом случае курс следующий: 1 руб. = 0,0117 евро</v>
      </c>
      <c r="B172" s="324"/>
      <c r="C172" s="324"/>
      <c r="D172" s="79"/>
      <c r="E172" s="80"/>
      <c r="F172" s="80"/>
      <c r="G172" s="82"/>
      <c r="H172" s="82"/>
    </row>
    <row r="173" spans="1:8" s="81" customFormat="1" ht="24.95" customHeight="1" x14ac:dyDescent="0.2">
      <c r="A173" s="324" t="str">
        <f>Абакан_юр!A175</f>
        <v>По соглашению сторон в качестве валюты платежа могут выступать чешские кроны, в этом случае курс следующий: 1 руб. = 0,2914 крона</v>
      </c>
      <c r="B173" s="324"/>
      <c r="C173" s="324"/>
      <c r="D173" s="79"/>
      <c r="E173" s="80"/>
      <c r="F173" s="80"/>
      <c r="G173" s="82"/>
      <c r="H173" s="82"/>
    </row>
    <row r="174" spans="1:8" s="81" customFormat="1" ht="24.95" customHeight="1" x14ac:dyDescent="0.2">
      <c r="A174" s="324" t="str">
        <f>Абакан_юр!A176</f>
        <v>По соглашению сторон в качестве валюты платежа могут выступать киргизские сомы, в этом случае курс следующий: 1 руб. = 1,0988 сом</v>
      </c>
      <c r="B174" s="324"/>
      <c r="C174" s="324"/>
      <c r="D174" s="79"/>
      <c r="E174" s="79"/>
      <c r="F174" s="80"/>
      <c r="G174" s="82"/>
      <c r="H174" s="82"/>
    </row>
    <row r="175" spans="1:8" s="81" customFormat="1" ht="24.95" customHeight="1" x14ac:dyDescent="0.2">
      <c r="A175"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5" s="324"/>
      <c r="C175" s="324"/>
      <c r="D175" s="79"/>
      <c r="E175" s="79"/>
      <c r="F175" s="80"/>
      <c r="G175" s="82"/>
      <c r="H175" s="82"/>
    </row>
    <row r="176" spans="1:8" s="88" customFormat="1" ht="12" customHeight="1" x14ac:dyDescent="0.2">
      <c r="A176" s="83"/>
      <c r="B176" s="83"/>
      <c r="C176" s="84"/>
      <c r="D176" s="85"/>
      <c r="E176" s="85"/>
      <c r="F176" s="86"/>
      <c r="G176" s="87"/>
      <c r="H176" s="87"/>
    </row>
    <row r="177" spans="1:8" ht="24.95" customHeight="1" x14ac:dyDescent="0.2">
      <c r="A177" s="325" t="s">
        <v>141</v>
      </c>
      <c r="B177" s="325"/>
      <c r="C177" s="325"/>
      <c r="D177" s="325"/>
      <c r="E177" s="325"/>
      <c r="F177" s="325"/>
      <c r="G177" s="325"/>
      <c r="H177" s="325"/>
    </row>
    <row r="178" spans="1:8" ht="24.95" customHeight="1" x14ac:dyDescent="0.2">
      <c r="A178" s="325" t="s">
        <v>142</v>
      </c>
      <c r="B178" s="325"/>
      <c r="C178" s="325"/>
      <c r="D178" s="325"/>
      <c r="E178" s="325"/>
      <c r="F178" s="325"/>
      <c r="G178" s="325"/>
      <c r="H178" s="325"/>
    </row>
    <row r="179" spans="1:8" s="88" customFormat="1" ht="12.6" customHeight="1" x14ac:dyDescent="0.2">
      <c r="A179" s="83"/>
      <c r="B179" s="83"/>
      <c r="C179" s="84"/>
      <c r="D179" s="85"/>
      <c r="E179" s="85"/>
      <c r="F179" s="86"/>
      <c r="G179" s="87"/>
      <c r="H179" s="87"/>
    </row>
    <row r="180" spans="1:8" s="90" customFormat="1" ht="50.1" customHeight="1" thickBot="1" x14ac:dyDescent="0.25">
      <c r="A180" s="326" t="s">
        <v>143</v>
      </c>
      <c r="B180" s="326"/>
      <c r="C180" s="326"/>
      <c r="D180" s="326"/>
      <c r="E180" s="326"/>
      <c r="F180" s="89"/>
      <c r="G180" s="81"/>
    </row>
    <row r="181" spans="1:8" s="92" customFormat="1" ht="50.1" customHeight="1" thickBot="1" x14ac:dyDescent="0.25">
      <c r="A181" s="478" t="s">
        <v>144</v>
      </c>
      <c r="B181" s="479"/>
      <c r="C181" s="479"/>
      <c r="D181" s="479"/>
      <c r="E181" s="480"/>
      <c r="F181" s="91"/>
      <c r="G181" s="72"/>
    </row>
    <row r="182" spans="1:8" ht="103.5" customHeight="1" thickBot="1" x14ac:dyDescent="0.25">
      <c r="A182" s="517" t="s">
        <v>145</v>
      </c>
      <c r="B182" s="518"/>
      <c r="C182" s="93" t="s">
        <v>146</v>
      </c>
      <c r="D182" s="600" t="s">
        <v>147</v>
      </c>
      <c r="E182" s="601"/>
      <c r="F182" s="94"/>
      <c r="G182" s="94"/>
      <c r="H182" s="94"/>
    </row>
    <row r="183" spans="1:8" ht="99.95" customHeight="1" x14ac:dyDescent="0.2">
      <c r="A183" s="318" t="s">
        <v>148</v>
      </c>
      <c r="B183" s="319"/>
      <c r="C183" s="95" t="s">
        <v>149</v>
      </c>
      <c r="D183" s="320" t="s">
        <v>150</v>
      </c>
      <c r="E183" s="321"/>
      <c r="F183" s="94"/>
      <c r="G183" s="94"/>
      <c r="H183" s="94"/>
    </row>
    <row r="184" spans="1:8" ht="75" customHeight="1" x14ac:dyDescent="0.2">
      <c r="A184" s="322" t="s">
        <v>151</v>
      </c>
      <c r="B184" s="323"/>
      <c r="C184" s="96" t="s">
        <v>152</v>
      </c>
      <c r="D184" s="310" t="s">
        <v>153</v>
      </c>
      <c r="E184" s="311"/>
      <c r="F184" s="94"/>
      <c r="G184" s="94"/>
      <c r="H184" s="94"/>
    </row>
    <row r="185" spans="1:8" ht="117.75" customHeight="1" x14ac:dyDescent="0.2">
      <c r="A185" s="322" t="s">
        <v>154</v>
      </c>
      <c r="B185" s="323"/>
      <c r="C185" s="96" t="s">
        <v>155</v>
      </c>
      <c r="D185" s="310" t="s">
        <v>153</v>
      </c>
      <c r="E185" s="311"/>
      <c r="F185" s="94"/>
      <c r="G185" s="94"/>
      <c r="H185" s="94"/>
    </row>
    <row r="186" spans="1:8" s="72" customFormat="1" ht="102.75" customHeight="1" thickBot="1" x14ac:dyDescent="0.25">
      <c r="A186" s="474" t="s">
        <v>157</v>
      </c>
      <c r="B186" s="475"/>
      <c r="C186" s="230" t="s">
        <v>158</v>
      </c>
      <c r="D186" s="475" t="s">
        <v>153</v>
      </c>
      <c r="E186" s="686"/>
      <c r="F186" s="91"/>
      <c r="G186" s="91"/>
      <c r="H186" s="91"/>
    </row>
    <row r="187" spans="1:8" s="88" customFormat="1" ht="222.75" customHeight="1" thickBot="1" x14ac:dyDescent="0.25">
      <c r="A187" s="474" t="s">
        <v>159</v>
      </c>
      <c r="B187" s="475"/>
      <c r="C187" s="111" t="s">
        <v>160</v>
      </c>
      <c r="D187" s="476" t="s">
        <v>153</v>
      </c>
      <c r="E187" s="477"/>
      <c r="F187" s="86"/>
      <c r="G187" s="87"/>
      <c r="H187" s="87"/>
    </row>
    <row r="188" spans="1:8" ht="36.75" customHeight="1" x14ac:dyDescent="0.2">
      <c r="A188" s="307" t="s">
        <v>161</v>
      </c>
      <c r="B188" s="307"/>
      <c r="C188" s="307"/>
      <c r="D188" s="307"/>
      <c r="E188" s="307"/>
      <c r="F188" s="307"/>
      <c r="G188" s="307"/>
      <c r="H188" s="307"/>
    </row>
    <row r="189" spans="1:8" ht="36.75" customHeight="1" x14ac:dyDescent="0.2">
      <c r="A189" s="307" t="s">
        <v>162</v>
      </c>
      <c r="B189" s="307"/>
      <c r="C189" s="307"/>
      <c r="D189" s="307"/>
      <c r="E189" s="307"/>
      <c r="F189" s="307"/>
      <c r="G189" s="307"/>
      <c r="H189" s="307"/>
    </row>
    <row r="190" spans="1:8" ht="181.5" customHeight="1" x14ac:dyDescent="0.2">
      <c r="A190"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472"/>
      <c r="C190" s="472"/>
      <c r="D190" s="472"/>
      <c r="E190" s="472"/>
      <c r="F190" s="472"/>
      <c r="G190" s="472"/>
      <c r="H190" s="472"/>
    </row>
    <row r="191" spans="1:8" s="16" customFormat="1" ht="67.5" customHeight="1" x14ac:dyDescent="0.2">
      <c r="A191" s="325" t="s">
        <v>164</v>
      </c>
      <c r="B191" s="325"/>
      <c r="C191" s="325"/>
      <c r="D191" s="325"/>
      <c r="E191" s="325"/>
      <c r="F191" s="325"/>
      <c r="G191" s="325"/>
      <c r="H191" s="325"/>
    </row>
    <row r="192" spans="1:8" ht="23.25" x14ac:dyDescent="0.2">
      <c r="A192" s="307" t="s">
        <v>165</v>
      </c>
      <c r="B192" s="307"/>
      <c r="C192" s="307"/>
      <c r="D192" s="307"/>
      <c r="E192" s="307"/>
      <c r="F192" s="307"/>
      <c r="G192" s="307"/>
      <c r="H192" s="307"/>
    </row>
    <row r="193" spans="1:8" s="97" customFormat="1" ht="114.75" customHeight="1" x14ac:dyDescent="0.2">
      <c r="A193" s="325" t="s">
        <v>166</v>
      </c>
      <c r="B193" s="325"/>
      <c r="C193" s="325"/>
      <c r="D193" s="325"/>
      <c r="E193" s="325"/>
      <c r="F193" s="325"/>
      <c r="G193" s="325"/>
      <c r="H193" s="325"/>
    </row>
  </sheetData>
  <sheetProtection selectLockedCells="1" selectUnlockedCells="1"/>
  <mergeCells count="317">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62:B162"/>
    <mergeCell ref="D162:H162"/>
    <mergeCell ref="A163:B163"/>
    <mergeCell ref="D163:H163"/>
    <mergeCell ref="C165:D165"/>
    <mergeCell ref="C166:D166"/>
    <mergeCell ref="A159:B159"/>
    <mergeCell ref="D159:H159"/>
    <mergeCell ref="A160:B160"/>
    <mergeCell ref="D160:H160"/>
    <mergeCell ref="A161:B161"/>
    <mergeCell ref="D161:H161"/>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84:B184"/>
    <mergeCell ref="D184:E184"/>
    <mergeCell ref="A185:B185"/>
    <mergeCell ref="D185:E185"/>
    <mergeCell ref="A186:B186"/>
    <mergeCell ref="D186:E186"/>
    <mergeCell ref="A180:E180"/>
    <mergeCell ref="A181:E181"/>
    <mergeCell ref="A182:B182"/>
    <mergeCell ref="D182:E182"/>
    <mergeCell ref="A183:B183"/>
    <mergeCell ref="D183:E183"/>
    <mergeCell ref="A192:H192"/>
    <mergeCell ref="A193:E193"/>
    <mergeCell ref="F193:H193"/>
    <mergeCell ref="A187:B187"/>
    <mergeCell ref="D187:E187"/>
    <mergeCell ref="A188:H188"/>
    <mergeCell ref="A189:H189"/>
    <mergeCell ref="A190:H190"/>
    <mergeCell ref="A191:H19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zoomScale="40" zoomScaleNormal="40" zoomScaleSheetLayoutView="40" workbookViewId="0">
      <pane ySplit="4" topLeftCell="A176"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60">
        <f>F7*1.2</f>
        <v>9583.1999999999989</v>
      </c>
      <c r="E7" s="361">
        <f>F7*1.1</f>
        <v>8784.6</v>
      </c>
      <c r="F7" s="361">
        <v>7986</v>
      </c>
      <c r="G7" s="361">
        <f>F7*0.75</f>
        <v>5989.5</v>
      </c>
      <c r="H7" s="362">
        <f>F7*0.5</f>
        <v>3993</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436">
        <f>F12*1.2</f>
        <v>10699.199999999999</v>
      </c>
      <c r="E12" s="361">
        <f>F12*1.1</f>
        <v>9807.6</v>
      </c>
      <c r="F12" s="361">
        <v>8916</v>
      </c>
      <c r="G12" s="361">
        <f>F12*0.75</f>
        <v>6687</v>
      </c>
      <c r="H12" s="362">
        <f>F12*0.5</f>
        <v>4458</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1800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"2ГИС.СТЕРЛИТАМАК"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506">
        <v>348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60">
        <f>F27*1.2</f>
        <v>13420.8</v>
      </c>
      <c r="E27" s="361">
        <f>F27*1.1</f>
        <v>12302.400000000001</v>
      </c>
      <c r="F27" s="361">
        <v>11184</v>
      </c>
      <c r="G27" s="361">
        <f>F27*0.75</f>
        <v>8388</v>
      </c>
      <c r="H27" s="362">
        <f>F27*0.5</f>
        <v>5592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436">
        <f>F32*1.2</f>
        <v>14990.4</v>
      </c>
      <c r="E32" s="361">
        <f>F32*1.1</f>
        <v>13741.2</v>
      </c>
      <c r="F32" s="361">
        <v>12492</v>
      </c>
      <c r="G32" s="361">
        <f>F32*0.75</f>
        <v>9369</v>
      </c>
      <c r="H32" s="362">
        <f>F32*0.5</f>
        <v>6246</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2520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"2ГИС.СТЕРЛИТАМАК"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444">
        <v>492</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60">
        <f>F48*1.2</f>
        <v>11505.6</v>
      </c>
      <c r="E48" s="361">
        <f>F48*1.1</f>
        <v>10546.800000000001</v>
      </c>
      <c r="F48" s="361">
        <v>9588</v>
      </c>
      <c r="G48" s="361">
        <f>F48*0.75</f>
        <v>7191</v>
      </c>
      <c r="H48" s="362">
        <f>F48*0.5</f>
        <v>4794</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436">
        <f>F54*1.2</f>
        <v>12844.8</v>
      </c>
      <c r="E54" s="361">
        <f>F54*1.1</f>
        <v>11774.400000000001</v>
      </c>
      <c r="F54" s="361">
        <v>10704</v>
      </c>
      <c r="G54" s="361">
        <f>F54*0.75</f>
        <v>8028</v>
      </c>
      <c r="H54" s="362">
        <f>F54*0.5</f>
        <v>5352</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506">
        <v>348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510"/>
      <c r="E62" s="511"/>
      <c r="F62" s="511"/>
      <c r="G62" s="511"/>
      <c r="H62" s="512"/>
    </row>
    <row r="63" spans="1:8" s="16" customFormat="1" ht="24.95" customHeight="1" thickBot="1" x14ac:dyDescent="0.25">
      <c r="A63" s="40"/>
      <c r="B63" s="59"/>
      <c r="C63" s="60"/>
      <c r="D63" s="414"/>
      <c r="E63" s="415"/>
      <c r="F63" s="415"/>
      <c r="G63" s="415"/>
      <c r="H63" s="416"/>
    </row>
    <row r="64" spans="1:8" s="16" customFormat="1" ht="50.1" customHeight="1" thickBot="1" x14ac:dyDescent="0.25">
      <c r="A64" s="386" t="s">
        <v>38</v>
      </c>
      <c r="B64" s="387"/>
      <c r="C64" s="387"/>
      <c r="D64" s="398" t="str">
        <f>"от "&amp;MIN(D65:D94)&amp;" до "&amp;MAX(D65:D94)</f>
        <v>от 1104 до 33120</v>
      </c>
      <c r="E64" s="399"/>
      <c r="F64" s="399"/>
      <c r="G64" s="399"/>
      <c r="H64" s="400"/>
    </row>
    <row r="65" spans="1:8" s="16" customFormat="1" ht="37.5" customHeight="1" outlineLevel="1" x14ac:dyDescent="0.2">
      <c r="A65" s="408" t="s">
        <v>39</v>
      </c>
      <c r="B65" s="577"/>
      <c r="C65" s="43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580">
        <v>1104</v>
      </c>
      <c r="E65" s="412"/>
      <c r="F65" s="412"/>
      <c r="G65" s="412"/>
      <c r="H65" s="413"/>
    </row>
    <row r="66" spans="1:8" s="16" customFormat="1" ht="37.5" customHeight="1" outlineLevel="1" x14ac:dyDescent="0.2">
      <c r="A66" s="396" t="s">
        <v>40</v>
      </c>
      <c r="B66" s="565"/>
      <c r="C66" s="578"/>
      <c r="D66" s="340">
        <v>2208</v>
      </c>
      <c r="E66" s="338"/>
      <c r="F66" s="338"/>
      <c r="G66" s="338"/>
      <c r="H66" s="339"/>
    </row>
    <row r="67" spans="1:8" s="16" customFormat="1" ht="37.5" customHeight="1" outlineLevel="1" x14ac:dyDescent="0.2">
      <c r="A67" s="396" t="s">
        <v>41</v>
      </c>
      <c r="B67" s="565"/>
      <c r="C67" s="578"/>
      <c r="D67" s="340">
        <v>3312</v>
      </c>
      <c r="E67" s="338"/>
      <c r="F67" s="338"/>
      <c r="G67" s="338"/>
      <c r="H67" s="339"/>
    </row>
    <row r="68" spans="1:8" s="16" customFormat="1" ht="37.5" customHeight="1" outlineLevel="1" x14ac:dyDescent="0.2">
      <c r="A68" s="396" t="s">
        <v>42</v>
      </c>
      <c r="B68" s="565"/>
      <c r="C68" s="578"/>
      <c r="D68" s="340">
        <v>4416</v>
      </c>
      <c r="E68" s="338"/>
      <c r="F68" s="338"/>
      <c r="G68" s="338"/>
      <c r="H68" s="339"/>
    </row>
    <row r="69" spans="1:8" s="16" customFormat="1" ht="37.5" customHeight="1" outlineLevel="1" x14ac:dyDescent="0.2">
      <c r="A69" s="396" t="s">
        <v>43</v>
      </c>
      <c r="B69" s="565"/>
      <c r="C69" s="578"/>
      <c r="D69" s="340">
        <v>5520</v>
      </c>
      <c r="E69" s="338"/>
      <c r="F69" s="338"/>
      <c r="G69" s="338"/>
      <c r="H69" s="339"/>
    </row>
    <row r="70" spans="1:8" s="16" customFormat="1" ht="37.5" customHeight="1" outlineLevel="1" x14ac:dyDescent="0.2">
      <c r="A70" s="396" t="s">
        <v>44</v>
      </c>
      <c r="B70" s="565"/>
      <c r="C70" s="578"/>
      <c r="D70" s="340">
        <v>6624</v>
      </c>
      <c r="E70" s="338"/>
      <c r="F70" s="338"/>
      <c r="G70" s="338"/>
      <c r="H70" s="339"/>
    </row>
    <row r="71" spans="1:8" s="16" customFormat="1" ht="37.5" customHeight="1" outlineLevel="1" x14ac:dyDescent="0.2">
      <c r="A71" s="396" t="s">
        <v>45</v>
      </c>
      <c r="B71" s="565"/>
      <c r="C71" s="578"/>
      <c r="D71" s="340">
        <v>7728</v>
      </c>
      <c r="E71" s="338"/>
      <c r="F71" s="338"/>
      <c r="G71" s="338"/>
      <c r="H71" s="339"/>
    </row>
    <row r="72" spans="1:8" s="16" customFormat="1" ht="37.5" customHeight="1" outlineLevel="1" x14ac:dyDescent="0.2">
      <c r="A72" s="396" t="s">
        <v>46</v>
      </c>
      <c r="B72" s="565"/>
      <c r="C72" s="578"/>
      <c r="D72" s="340">
        <v>8832</v>
      </c>
      <c r="E72" s="338"/>
      <c r="F72" s="338"/>
      <c r="G72" s="338"/>
      <c r="H72" s="339"/>
    </row>
    <row r="73" spans="1:8" s="16" customFormat="1" ht="37.5" customHeight="1" outlineLevel="1" x14ac:dyDescent="0.2">
      <c r="A73" s="396" t="s">
        <v>47</v>
      </c>
      <c r="B73" s="565"/>
      <c r="C73" s="578"/>
      <c r="D73" s="340">
        <v>9936</v>
      </c>
      <c r="E73" s="338"/>
      <c r="F73" s="338"/>
      <c r="G73" s="338"/>
      <c r="H73" s="339"/>
    </row>
    <row r="74" spans="1:8" s="16" customFormat="1" ht="37.5" customHeight="1" outlineLevel="1" x14ac:dyDescent="0.2">
      <c r="A74" s="396" t="s">
        <v>48</v>
      </c>
      <c r="B74" s="565"/>
      <c r="C74" s="578"/>
      <c r="D74" s="340">
        <v>11040</v>
      </c>
      <c r="E74" s="338"/>
      <c r="F74" s="338"/>
      <c r="G74" s="338"/>
      <c r="H74" s="339"/>
    </row>
    <row r="75" spans="1:8" s="16" customFormat="1" ht="37.5" customHeight="1" outlineLevel="1" x14ac:dyDescent="0.2">
      <c r="A75" s="396" t="s">
        <v>49</v>
      </c>
      <c r="B75" s="565"/>
      <c r="C75" s="578"/>
      <c r="D75" s="340">
        <v>12144</v>
      </c>
      <c r="E75" s="338"/>
      <c r="F75" s="338"/>
      <c r="G75" s="338"/>
      <c r="H75" s="339"/>
    </row>
    <row r="76" spans="1:8" s="16" customFormat="1" ht="37.5" customHeight="1" outlineLevel="1" x14ac:dyDescent="0.2">
      <c r="A76" s="396" t="s">
        <v>50</v>
      </c>
      <c r="B76" s="565"/>
      <c r="C76" s="578"/>
      <c r="D76" s="340">
        <v>13248</v>
      </c>
      <c r="E76" s="338"/>
      <c r="F76" s="338"/>
      <c r="G76" s="338"/>
      <c r="H76" s="339"/>
    </row>
    <row r="77" spans="1:8" s="16" customFormat="1" ht="37.5" customHeight="1" outlineLevel="1" x14ac:dyDescent="0.2">
      <c r="A77" s="396" t="s">
        <v>51</v>
      </c>
      <c r="B77" s="565"/>
      <c r="C77" s="578"/>
      <c r="D77" s="340">
        <v>14352</v>
      </c>
      <c r="E77" s="338"/>
      <c r="F77" s="338"/>
      <c r="G77" s="338"/>
      <c r="H77" s="339"/>
    </row>
    <row r="78" spans="1:8" s="16" customFormat="1" ht="37.5" customHeight="1" outlineLevel="1" x14ac:dyDescent="0.2">
      <c r="A78" s="396" t="s">
        <v>52</v>
      </c>
      <c r="B78" s="565"/>
      <c r="C78" s="578"/>
      <c r="D78" s="340">
        <v>15456</v>
      </c>
      <c r="E78" s="338"/>
      <c r="F78" s="338"/>
      <c r="G78" s="338"/>
      <c r="H78" s="339"/>
    </row>
    <row r="79" spans="1:8" s="16" customFormat="1" ht="37.5" customHeight="1" outlineLevel="1" x14ac:dyDescent="0.2">
      <c r="A79" s="396" t="s">
        <v>53</v>
      </c>
      <c r="B79" s="565"/>
      <c r="C79" s="578"/>
      <c r="D79" s="340">
        <v>16560</v>
      </c>
      <c r="E79" s="338"/>
      <c r="F79" s="338"/>
      <c r="G79" s="338"/>
      <c r="H79" s="339"/>
    </row>
    <row r="80" spans="1:8" s="16" customFormat="1" ht="37.5" customHeight="1" outlineLevel="1" x14ac:dyDescent="0.2">
      <c r="A80" s="396" t="s">
        <v>54</v>
      </c>
      <c r="B80" s="565"/>
      <c r="C80" s="578"/>
      <c r="D80" s="340">
        <v>17664</v>
      </c>
      <c r="E80" s="338"/>
      <c r="F80" s="338"/>
      <c r="G80" s="338"/>
      <c r="H80" s="339"/>
    </row>
    <row r="81" spans="1:8" s="16" customFormat="1" ht="37.5" customHeight="1" outlineLevel="1" x14ac:dyDescent="0.2">
      <c r="A81" s="396" t="s">
        <v>55</v>
      </c>
      <c r="B81" s="565"/>
      <c r="C81" s="578"/>
      <c r="D81" s="340">
        <v>18768</v>
      </c>
      <c r="E81" s="338"/>
      <c r="F81" s="338"/>
      <c r="G81" s="338"/>
      <c r="H81" s="339"/>
    </row>
    <row r="82" spans="1:8" s="16" customFormat="1" ht="37.5" customHeight="1" outlineLevel="1" x14ac:dyDescent="0.2">
      <c r="A82" s="396" t="s">
        <v>56</v>
      </c>
      <c r="B82" s="565"/>
      <c r="C82" s="578"/>
      <c r="D82" s="340">
        <v>19872</v>
      </c>
      <c r="E82" s="338"/>
      <c r="F82" s="338"/>
      <c r="G82" s="338"/>
      <c r="H82" s="339"/>
    </row>
    <row r="83" spans="1:8" s="16" customFormat="1" ht="37.5" customHeight="1" outlineLevel="1" x14ac:dyDescent="0.2">
      <c r="A83" s="396" t="s">
        <v>57</v>
      </c>
      <c r="B83" s="565"/>
      <c r="C83" s="578"/>
      <c r="D83" s="340">
        <v>20976</v>
      </c>
      <c r="E83" s="338"/>
      <c r="F83" s="338"/>
      <c r="G83" s="338"/>
      <c r="H83" s="339"/>
    </row>
    <row r="84" spans="1:8" s="16" customFormat="1" ht="37.5" customHeight="1" outlineLevel="1" x14ac:dyDescent="0.2">
      <c r="A84" s="396" t="s">
        <v>58</v>
      </c>
      <c r="B84" s="565"/>
      <c r="C84" s="578"/>
      <c r="D84" s="340">
        <v>22080</v>
      </c>
      <c r="E84" s="338"/>
      <c r="F84" s="338"/>
      <c r="G84" s="338"/>
      <c r="H84" s="339"/>
    </row>
    <row r="85" spans="1:8" s="16" customFormat="1" ht="37.5" customHeight="1" outlineLevel="1" x14ac:dyDescent="0.2">
      <c r="A85" s="396" t="s">
        <v>178</v>
      </c>
      <c r="B85" s="565"/>
      <c r="C85" s="578"/>
      <c r="D85" s="340">
        <v>23184</v>
      </c>
      <c r="E85" s="338"/>
      <c r="F85" s="338"/>
      <c r="G85" s="338"/>
      <c r="H85" s="339"/>
    </row>
    <row r="86" spans="1:8" s="16" customFormat="1" ht="37.5" customHeight="1" outlineLevel="1" x14ac:dyDescent="0.2">
      <c r="A86" s="396" t="s">
        <v>179</v>
      </c>
      <c r="B86" s="565"/>
      <c r="C86" s="578"/>
      <c r="D86" s="340">
        <v>24288</v>
      </c>
      <c r="E86" s="338"/>
      <c r="F86" s="338"/>
      <c r="G86" s="338"/>
      <c r="H86" s="339"/>
    </row>
    <row r="87" spans="1:8" s="16" customFormat="1" ht="37.5" customHeight="1" outlineLevel="1" x14ac:dyDescent="0.2">
      <c r="A87" s="396" t="s">
        <v>180</v>
      </c>
      <c r="B87" s="565"/>
      <c r="C87" s="578"/>
      <c r="D87" s="340">
        <v>25392</v>
      </c>
      <c r="E87" s="338"/>
      <c r="F87" s="338"/>
      <c r="G87" s="338"/>
      <c r="H87" s="339"/>
    </row>
    <row r="88" spans="1:8" s="16" customFormat="1" ht="37.5" customHeight="1" outlineLevel="1" x14ac:dyDescent="0.2">
      <c r="A88" s="396" t="s">
        <v>181</v>
      </c>
      <c r="B88" s="565"/>
      <c r="C88" s="578"/>
      <c r="D88" s="340">
        <v>26496</v>
      </c>
      <c r="E88" s="338"/>
      <c r="F88" s="338"/>
      <c r="G88" s="338"/>
      <c r="H88" s="339"/>
    </row>
    <row r="89" spans="1:8" s="16" customFormat="1" ht="37.5" customHeight="1" outlineLevel="1" x14ac:dyDescent="0.2">
      <c r="A89" s="396" t="s">
        <v>182</v>
      </c>
      <c r="B89" s="565"/>
      <c r="C89" s="578"/>
      <c r="D89" s="340">
        <v>27600</v>
      </c>
      <c r="E89" s="338"/>
      <c r="F89" s="338"/>
      <c r="G89" s="338"/>
      <c r="H89" s="339"/>
    </row>
    <row r="90" spans="1:8" s="16" customFormat="1" ht="37.5" customHeight="1" outlineLevel="1" x14ac:dyDescent="0.2">
      <c r="A90" s="396" t="s">
        <v>183</v>
      </c>
      <c r="B90" s="565"/>
      <c r="C90" s="578"/>
      <c r="D90" s="340">
        <v>28704</v>
      </c>
      <c r="E90" s="338"/>
      <c r="F90" s="338"/>
      <c r="G90" s="338"/>
      <c r="H90" s="339"/>
    </row>
    <row r="91" spans="1:8" s="16" customFormat="1" ht="37.5" customHeight="1" outlineLevel="1" x14ac:dyDescent="0.2">
      <c r="A91" s="396" t="s">
        <v>184</v>
      </c>
      <c r="B91" s="565"/>
      <c r="C91" s="578"/>
      <c r="D91" s="340">
        <v>29808</v>
      </c>
      <c r="E91" s="338"/>
      <c r="F91" s="338"/>
      <c r="G91" s="338"/>
      <c r="H91" s="339"/>
    </row>
    <row r="92" spans="1:8" s="16" customFormat="1" ht="37.5" customHeight="1" outlineLevel="1" x14ac:dyDescent="0.2">
      <c r="A92" s="396" t="s">
        <v>185</v>
      </c>
      <c r="B92" s="565"/>
      <c r="C92" s="578"/>
      <c r="D92" s="340">
        <v>30912</v>
      </c>
      <c r="E92" s="338"/>
      <c r="F92" s="338"/>
      <c r="G92" s="338"/>
      <c r="H92" s="339"/>
    </row>
    <row r="93" spans="1:8" s="16" customFormat="1" ht="37.5" customHeight="1" outlineLevel="1" x14ac:dyDescent="0.2">
      <c r="A93" s="396" t="s">
        <v>186</v>
      </c>
      <c r="B93" s="565"/>
      <c r="C93" s="578"/>
      <c r="D93" s="340">
        <v>32016</v>
      </c>
      <c r="E93" s="338"/>
      <c r="F93" s="338"/>
      <c r="G93" s="338"/>
      <c r="H93" s="339"/>
    </row>
    <row r="94" spans="1:8" s="16" customFormat="1" ht="37.5" customHeight="1" outlineLevel="1" x14ac:dyDescent="0.2">
      <c r="A94" s="396" t="s">
        <v>187</v>
      </c>
      <c r="B94" s="565"/>
      <c r="C94" s="578"/>
      <c r="D94" s="340">
        <v>33120</v>
      </c>
      <c r="E94" s="338"/>
      <c r="F94" s="338"/>
      <c r="G94" s="338"/>
      <c r="H94" s="339"/>
    </row>
    <row r="95" spans="1:8" s="16" customFormat="1" ht="37.5" customHeight="1" outlineLevel="1" x14ac:dyDescent="0.2">
      <c r="A95" s="396" t="s">
        <v>188</v>
      </c>
      <c r="B95" s="565"/>
      <c r="C95" s="578"/>
      <c r="D95" s="340">
        <v>34224</v>
      </c>
      <c r="E95" s="338"/>
      <c r="F95" s="338"/>
      <c r="G95" s="338"/>
      <c r="H95" s="339"/>
    </row>
    <row r="96" spans="1:8" s="16" customFormat="1" ht="37.5" customHeight="1" outlineLevel="1" x14ac:dyDescent="0.2">
      <c r="A96" s="396" t="s">
        <v>189</v>
      </c>
      <c r="B96" s="565"/>
      <c r="C96" s="578"/>
      <c r="D96" s="340">
        <v>35328</v>
      </c>
      <c r="E96" s="338"/>
      <c r="F96" s="338"/>
      <c r="G96" s="338"/>
      <c r="H96" s="339"/>
    </row>
    <row r="97" spans="1:8" s="16" customFormat="1" ht="37.5" customHeight="1" outlineLevel="1" x14ac:dyDescent="0.2">
      <c r="A97" s="396" t="s">
        <v>190</v>
      </c>
      <c r="B97" s="565"/>
      <c r="C97" s="578"/>
      <c r="D97" s="340">
        <v>36432</v>
      </c>
      <c r="E97" s="338"/>
      <c r="F97" s="338"/>
      <c r="G97" s="338"/>
      <c r="H97" s="339"/>
    </row>
    <row r="98" spans="1:8" s="16" customFormat="1" ht="37.5" customHeight="1" outlineLevel="1" x14ac:dyDescent="0.2">
      <c r="A98" s="396" t="s">
        <v>191</v>
      </c>
      <c r="B98" s="565"/>
      <c r="C98" s="578"/>
      <c r="D98" s="340">
        <v>37536</v>
      </c>
      <c r="E98" s="338"/>
      <c r="F98" s="338"/>
      <c r="G98" s="338"/>
      <c r="H98" s="339"/>
    </row>
    <row r="99" spans="1:8" s="16" customFormat="1" ht="37.5" customHeight="1" outlineLevel="1" x14ac:dyDescent="0.2">
      <c r="A99" s="396" t="s">
        <v>192</v>
      </c>
      <c r="B99" s="565"/>
      <c r="C99" s="578"/>
      <c r="D99" s="340">
        <v>38640</v>
      </c>
      <c r="E99" s="338"/>
      <c r="F99" s="338"/>
      <c r="G99" s="338"/>
      <c r="H99" s="339"/>
    </row>
    <row r="100" spans="1:8" s="16" customFormat="1" ht="37.5" customHeight="1" outlineLevel="1" x14ac:dyDescent="0.2">
      <c r="A100" s="396" t="s">
        <v>229</v>
      </c>
      <c r="B100" s="565"/>
      <c r="C100" s="578"/>
      <c r="D100" s="340">
        <v>39744</v>
      </c>
      <c r="E100" s="338"/>
      <c r="F100" s="338"/>
      <c r="G100" s="338"/>
      <c r="H100" s="339"/>
    </row>
    <row r="101" spans="1:8" s="16" customFormat="1" ht="37.5" customHeight="1" outlineLevel="1" x14ac:dyDescent="0.2">
      <c r="A101" s="396" t="s">
        <v>230</v>
      </c>
      <c r="B101" s="565"/>
      <c r="C101" s="578"/>
      <c r="D101" s="340">
        <v>40848</v>
      </c>
      <c r="E101" s="338"/>
      <c r="F101" s="338"/>
      <c r="G101" s="338"/>
      <c r="H101" s="339"/>
    </row>
    <row r="102" spans="1:8" s="16" customFormat="1" ht="37.5" customHeight="1" outlineLevel="1" x14ac:dyDescent="0.2">
      <c r="A102" s="396" t="s">
        <v>231</v>
      </c>
      <c r="B102" s="565"/>
      <c r="C102" s="578"/>
      <c r="D102" s="340">
        <v>41952</v>
      </c>
      <c r="E102" s="338"/>
      <c r="F102" s="338"/>
      <c r="G102" s="338"/>
      <c r="H102" s="339"/>
    </row>
    <row r="103" spans="1:8" s="16" customFormat="1" ht="37.5" customHeight="1" outlineLevel="1" x14ac:dyDescent="0.2">
      <c r="A103" s="396" t="s">
        <v>232</v>
      </c>
      <c r="B103" s="565"/>
      <c r="C103" s="578"/>
      <c r="D103" s="340">
        <v>43056</v>
      </c>
      <c r="E103" s="338"/>
      <c r="F103" s="338"/>
      <c r="G103" s="338"/>
      <c r="H103" s="339"/>
    </row>
    <row r="104" spans="1:8" s="16" customFormat="1" ht="37.5" customHeight="1" outlineLevel="1" thickBot="1" x14ac:dyDescent="0.25">
      <c r="A104" s="396" t="s">
        <v>233</v>
      </c>
      <c r="B104" s="565"/>
      <c r="C104" s="579"/>
      <c r="D104" s="340">
        <v>44160</v>
      </c>
      <c r="E104" s="338"/>
      <c r="F104" s="338"/>
      <c r="G104" s="338"/>
      <c r="H104" s="339"/>
    </row>
    <row r="105" spans="1:8" s="16" customFormat="1" ht="50.1" customHeight="1" thickBot="1" x14ac:dyDescent="0.25">
      <c r="A105" s="386" t="s">
        <v>59</v>
      </c>
      <c r="B105" s="387"/>
      <c r="C105" s="387"/>
      <c r="D105" s="398" t="str">
        <f>"от "&amp;MIN(D106:D115)&amp;" до "&amp;MAX(D106:D115)</f>
        <v>от 348 до 5184</v>
      </c>
      <c r="E105" s="399"/>
      <c r="F105" s="399"/>
      <c r="G105" s="399"/>
      <c r="H105" s="400"/>
    </row>
    <row r="106" spans="1:8" s="16" customFormat="1" ht="154.5" customHeight="1"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411">
        <v>936</v>
      </c>
      <c r="E106" s="412"/>
      <c r="F106" s="412"/>
      <c r="G106" s="412"/>
      <c r="H106" s="413"/>
    </row>
    <row r="107" spans="1:8" s="16" customFormat="1" ht="37.5" customHeight="1" x14ac:dyDescent="0.2">
      <c r="A107" s="335" t="s">
        <v>61</v>
      </c>
      <c r="B107" s="503"/>
      <c r="C107" s="4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340">
        <v>348</v>
      </c>
      <c r="E107" s="338"/>
      <c r="F107" s="338"/>
      <c r="G107" s="338"/>
      <c r="H107" s="339"/>
    </row>
    <row r="108" spans="1:8" s="16" customFormat="1" ht="37.5" customHeight="1" x14ac:dyDescent="0.2">
      <c r="A108" s="335" t="s">
        <v>62</v>
      </c>
      <c r="B108" s="503"/>
      <c r="C108" s="404"/>
      <c r="D108" s="340">
        <v>1698</v>
      </c>
      <c r="E108" s="338"/>
      <c r="F108" s="338"/>
      <c r="G108" s="338"/>
      <c r="H108" s="339"/>
    </row>
    <row r="109" spans="1:8" s="16" customFormat="1" ht="37.5" customHeight="1" x14ac:dyDescent="0.2">
      <c r="A109" s="335" t="s">
        <v>63</v>
      </c>
      <c r="B109" s="503"/>
      <c r="C109" s="404"/>
      <c r="D109" s="340">
        <v>774</v>
      </c>
      <c r="E109" s="338"/>
      <c r="F109" s="338"/>
      <c r="G109" s="338"/>
      <c r="H109" s="339"/>
    </row>
    <row r="110" spans="1:8" s="16" customFormat="1" ht="37.5" customHeight="1" x14ac:dyDescent="0.2">
      <c r="A110" s="356" t="s">
        <v>64</v>
      </c>
      <c r="B110" s="357"/>
      <c r="C110" s="404"/>
      <c r="D110" s="340">
        <v>1698</v>
      </c>
      <c r="E110" s="338"/>
      <c r="F110" s="338"/>
      <c r="G110" s="338"/>
      <c r="H110" s="339"/>
    </row>
    <row r="111" spans="1:8" s="16" customFormat="1" ht="37.5" customHeight="1" x14ac:dyDescent="0.2">
      <c r="A111" s="335" t="s">
        <v>65</v>
      </c>
      <c r="B111" s="503"/>
      <c r="C111" s="404"/>
      <c r="D111" s="337">
        <v>348</v>
      </c>
      <c r="E111" s="338"/>
      <c r="F111" s="338"/>
      <c r="G111" s="338"/>
      <c r="H111" s="339"/>
    </row>
    <row r="112" spans="1:8" s="16" customFormat="1" ht="37.5" customHeight="1" x14ac:dyDescent="0.2">
      <c r="A112" s="335" t="s">
        <v>66</v>
      </c>
      <c r="B112" s="503"/>
      <c r="C112" s="404"/>
      <c r="D112" s="337">
        <v>348</v>
      </c>
      <c r="E112" s="338"/>
      <c r="F112" s="338"/>
      <c r="G112" s="338"/>
      <c r="H112" s="339"/>
    </row>
    <row r="113" spans="1:8" s="16" customFormat="1" ht="37.5" customHeight="1" x14ac:dyDescent="0.2">
      <c r="A113" s="335" t="s">
        <v>67</v>
      </c>
      <c r="B113" s="503"/>
      <c r="C113" s="404"/>
      <c r="D113" s="337">
        <v>690</v>
      </c>
      <c r="E113" s="338"/>
      <c r="F113" s="338"/>
      <c r="G113" s="338"/>
      <c r="H113" s="339"/>
    </row>
    <row r="114" spans="1:8" s="16" customFormat="1" ht="37.5" customHeight="1" x14ac:dyDescent="0.2">
      <c r="A114" s="335" t="s">
        <v>68</v>
      </c>
      <c r="B114" s="503"/>
      <c r="C114" s="404"/>
      <c r="D114" s="337">
        <v>1038</v>
      </c>
      <c r="E114" s="338"/>
      <c r="F114" s="338"/>
      <c r="G114" s="338"/>
      <c r="H114" s="339"/>
    </row>
    <row r="115" spans="1:8" s="16" customFormat="1" ht="37.5" customHeight="1" thickBot="1" x14ac:dyDescent="0.25">
      <c r="A115" s="348" t="s">
        <v>69</v>
      </c>
      <c r="B115" s="504"/>
      <c r="C115" s="405"/>
      <c r="D115" s="337">
        <v>5184</v>
      </c>
      <c r="E115" s="338"/>
      <c r="F115" s="338"/>
      <c r="G115" s="338"/>
      <c r="H115" s="339"/>
    </row>
    <row r="116" spans="1:8" s="16" customFormat="1" ht="117.75" customHeight="1" thickBot="1" x14ac:dyDescent="0.25">
      <c r="A116" s="501" t="s">
        <v>71</v>
      </c>
      <c r="B116" s="502"/>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354">
        <v>30</v>
      </c>
      <c r="E116" s="354"/>
      <c r="F116" s="354"/>
      <c r="G116" s="354"/>
      <c r="H116" s="355"/>
    </row>
    <row r="117" spans="1:8" s="23" customFormat="1" ht="50.1" customHeight="1" thickBot="1" x14ac:dyDescent="0.25">
      <c r="A117" s="341" t="s">
        <v>72</v>
      </c>
      <c r="B117" s="342"/>
      <c r="C117" s="21"/>
      <c r="D117" s="343" t="e">
        <f>"от "&amp;MIN(D119,D139:H140,#REF!,D141:H155)&amp;" до "&amp;MAX(D119,D139:H140,#REF!,D141:H155)</f>
        <v>#REF!</v>
      </c>
      <c r="E117" s="343"/>
      <c r="F117" s="343"/>
      <c r="G117" s="343"/>
      <c r="H117" s="344"/>
    </row>
    <row r="118" spans="1:8" s="16" customFormat="1" ht="24.95" customHeight="1" thickBot="1" x14ac:dyDescent="0.25">
      <c r="A118" s="497"/>
      <c r="B118" s="498"/>
      <c r="C118" s="60"/>
      <c r="D118" s="499"/>
      <c r="E118" s="499"/>
      <c r="F118" s="499"/>
      <c r="G118" s="499"/>
      <c r="H118" s="500"/>
    </row>
    <row r="119" spans="1:8" s="16" customFormat="1" ht="60" customHeight="1" thickBot="1" x14ac:dyDescent="0.25">
      <c r="A119" s="374" t="s">
        <v>73</v>
      </c>
      <c r="B119" s="375"/>
      <c r="C11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379">
        <v>5220</v>
      </c>
      <c r="E119" s="379"/>
      <c r="F119" s="379"/>
      <c r="G119" s="379"/>
      <c r="H119" s="380"/>
    </row>
    <row r="120" spans="1:8" s="16" customFormat="1" ht="60" customHeight="1" thickBot="1" x14ac:dyDescent="0.25">
      <c r="A120" s="381" t="s">
        <v>74</v>
      </c>
      <c r="B120" s="382"/>
      <c r="C120" s="377"/>
      <c r="D120" s="383" t="s">
        <v>75</v>
      </c>
      <c r="E120" s="384"/>
      <c r="F120" s="384"/>
      <c r="G120" s="384"/>
      <c r="H120" s="385"/>
    </row>
    <row r="121" spans="1:8" s="16" customFormat="1" ht="60" customHeight="1" x14ac:dyDescent="0.2">
      <c r="A121" s="363" t="s">
        <v>76</v>
      </c>
      <c r="B121" s="364"/>
      <c r="C121" s="377"/>
      <c r="D121" s="368">
        <f>D119/4</f>
        <v>1305</v>
      </c>
      <c r="E121" s="368"/>
      <c r="F121" s="368"/>
      <c r="G121" s="368"/>
      <c r="H121" s="369"/>
    </row>
    <row r="122" spans="1:8" s="16" customFormat="1" ht="60" customHeight="1" x14ac:dyDescent="0.2">
      <c r="A122" s="363" t="s">
        <v>77</v>
      </c>
      <c r="B122" s="364"/>
      <c r="C122" s="377"/>
      <c r="D122" s="368">
        <f>D119/5</f>
        <v>1044</v>
      </c>
      <c r="E122" s="368"/>
      <c r="F122" s="368"/>
      <c r="G122" s="368"/>
      <c r="H122" s="369"/>
    </row>
    <row r="123" spans="1:8" s="16" customFormat="1" ht="60" customHeight="1" x14ac:dyDescent="0.2">
      <c r="A123" s="363" t="s">
        <v>78</v>
      </c>
      <c r="B123" s="364"/>
      <c r="C123" s="377"/>
      <c r="D123" s="368">
        <f>D119/6</f>
        <v>870</v>
      </c>
      <c r="E123" s="368"/>
      <c r="F123" s="368"/>
      <c r="G123" s="368"/>
      <c r="H123" s="369"/>
    </row>
    <row r="124" spans="1:8" s="16" customFormat="1" ht="60" customHeight="1" x14ac:dyDescent="0.2">
      <c r="A124" s="363" t="s">
        <v>79</v>
      </c>
      <c r="B124" s="364"/>
      <c r="C124" s="377"/>
      <c r="D124" s="368">
        <f>D119/7</f>
        <v>745.71428571428567</v>
      </c>
      <c r="E124" s="368"/>
      <c r="F124" s="368"/>
      <c r="G124" s="368"/>
      <c r="H124" s="369"/>
    </row>
    <row r="125" spans="1:8" s="16" customFormat="1" ht="60" customHeight="1" x14ac:dyDescent="0.2">
      <c r="A125" s="363" t="s">
        <v>80</v>
      </c>
      <c r="B125" s="364"/>
      <c r="C125" s="377"/>
      <c r="D125" s="368">
        <f>D119/8</f>
        <v>652.5</v>
      </c>
      <c r="E125" s="368"/>
      <c r="F125" s="368"/>
      <c r="G125" s="368"/>
      <c r="H125" s="369"/>
    </row>
    <row r="126" spans="1:8" s="16" customFormat="1" ht="60" customHeight="1" x14ac:dyDescent="0.2">
      <c r="A126" s="363" t="s">
        <v>81</v>
      </c>
      <c r="B126" s="364"/>
      <c r="C126" s="377"/>
      <c r="D126" s="368">
        <f>D119/9</f>
        <v>580</v>
      </c>
      <c r="E126" s="368"/>
      <c r="F126" s="368"/>
      <c r="G126" s="368"/>
      <c r="H126" s="369"/>
    </row>
    <row r="127" spans="1:8" s="16" customFormat="1" ht="60" customHeight="1" x14ac:dyDescent="0.2">
      <c r="A127" s="363" t="s">
        <v>82</v>
      </c>
      <c r="B127" s="364"/>
      <c r="C127" s="377"/>
      <c r="D127" s="368">
        <f>D119/10</f>
        <v>522</v>
      </c>
      <c r="E127" s="368"/>
      <c r="F127" s="368"/>
      <c r="G127" s="368"/>
      <c r="H127" s="369"/>
    </row>
    <row r="128" spans="1:8" s="16" customFormat="1" ht="60" customHeight="1" thickBot="1" x14ac:dyDescent="0.25">
      <c r="A128" s="374" t="s">
        <v>83</v>
      </c>
      <c r="B128" s="375"/>
      <c r="C128" s="377"/>
      <c r="D128" s="379">
        <v>7824</v>
      </c>
      <c r="E128" s="379"/>
      <c r="F128" s="379"/>
      <c r="G128" s="379"/>
      <c r="H128" s="380"/>
    </row>
    <row r="129" spans="1:8" s="16" customFormat="1" ht="60" customHeight="1" thickBot="1" x14ac:dyDescent="0.25">
      <c r="A129" s="381" t="s">
        <v>74</v>
      </c>
      <c r="B129" s="382"/>
      <c r="C129" s="377"/>
      <c r="D129" s="383" t="s">
        <v>75</v>
      </c>
      <c r="E129" s="384"/>
      <c r="F129" s="384"/>
      <c r="G129" s="384"/>
      <c r="H129" s="385"/>
    </row>
    <row r="130" spans="1:8" s="16" customFormat="1" ht="60" customHeight="1" x14ac:dyDescent="0.2">
      <c r="A130" s="363" t="s">
        <v>76</v>
      </c>
      <c r="B130" s="364"/>
      <c r="C130" s="377"/>
      <c r="D130" s="368">
        <v>1956</v>
      </c>
      <c r="E130" s="368"/>
      <c r="F130" s="368"/>
      <c r="G130" s="368"/>
      <c r="H130" s="369"/>
    </row>
    <row r="131" spans="1:8" s="16" customFormat="1" ht="60" customHeight="1" x14ac:dyDescent="0.2">
      <c r="A131" s="363" t="s">
        <v>77</v>
      </c>
      <c r="B131" s="364"/>
      <c r="C131" s="377"/>
      <c r="D131" s="368">
        <v>1564.8</v>
      </c>
      <c r="E131" s="368"/>
      <c r="F131" s="368"/>
      <c r="G131" s="368"/>
      <c r="H131" s="369"/>
    </row>
    <row r="132" spans="1:8" s="16" customFormat="1" ht="60" customHeight="1" x14ac:dyDescent="0.2">
      <c r="A132" s="363" t="s">
        <v>78</v>
      </c>
      <c r="B132" s="364"/>
      <c r="C132" s="377"/>
      <c r="D132" s="368">
        <v>1304</v>
      </c>
      <c r="E132" s="368"/>
      <c r="F132" s="368"/>
      <c r="G132" s="368"/>
      <c r="H132" s="369"/>
    </row>
    <row r="133" spans="1:8" s="16" customFormat="1" ht="60" customHeight="1" x14ac:dyDescent="0.2">
      <c r="A133" s="363" t="s">
        <v>79</v>
      </c>
      <c r="B133" s="364"/>
      <c r="C133" s="377"/>
      <c r="D133" s="368">
        <v>1117.7142857142858</v>
      </c>
      <c r="E133" s="368"/>
      <c r="F133" s="368"/>
      <c r="G133" s="368"/>
      <c r="H133" s="369"/>
    </row>
    <row r="134" spans="1:8" s="16" customFormat="1" ht="60" customHeight="1" x14ac:dyDescent="0.2">
      <c r="A134" s="363" t="s">
        <v>80</v>
      </c>
      <c r="B134" s="364"/>
      <c r="C134" s="377"/>
      <c r="D134" s="368">
        <v>978</v>
      </c>
      <c r="E134" s="368"/>
      <c r="F134" s="368"/>
      <c r="G134" s="368"/>
      <c r="H134" s="369"/>
    </row>
    <row r="135" spans="1:8" s="16" customFormat="1" ht="60" customHeight="1" x14ac:dyDescent="0.2">
      <c r="A135" s="363" t="s">
        <v>81</v>
      </c>
      <c r="B135" s="364"/>
      <c r="C135" s="377"/>
      <c r="D135" s="368">
        <v>869.33333333333337</v>
      </c>
      <c r="E135" s="368"/>
      <c r="F135" s="368"/>
      <c r="G135" s="368"/>
      <c r="H135" s="369"/>
    </row>
    <row r="136" spans="1:8" s="16" customFormat="1" ht="60" customHeight="1" thickBot="1" x14ac:dyDescent="0.25">
      <c r="A136" s="363" t="s">
        <v>82</v>
      </c>
      <c r="B136" s="364"/>
      <c r="C136" s="378"/>
      <c r="D136" s="368">
        <v>782.4</v>
      </c>
      <c r="E136" s="368"/>
      <c r="F136" s="368"/>
      <c r="G136" s="368"/>
      <c r="H136" s="369"/>
    </row>
    <row r="137" spans="1:8" s="16" customFormat="1" ht="62.45" customHeight="1" thickBot="1" x14ac:dyDescent="0.25">
      <c r="A137" s="358" t="s">
        <v>84</v>
      </c>
      <c r="B137" s="359"/>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353">
        <v>12012</v>
      </c>
      <c r="E137" s="354"/>
      <c r="F137" s="354"/>
      <c r="G137" s="354"/>
      <c r="H137" s="355"/>
    </row>
    <row r="138" spans="1:8" s="16" customFormat="1" ht="24.95" customHeight="1" thickBot="1" x14ac:dyDescent="0.25">
      <c r="A138" s="497"/>
      <c r="B138" s="498"/>
      <c r="C138" s="56"/>
      <c r="D138" s="499"/>
      <c r="E138" s="499"/>
      <c r="F138" s="499"/>
      <c r="G138" s="499"/>
      <c r="H138" s="500"/>
    </row>
    <row r="139" spans="1:8" s="16" customFormat="1" ht="50.1" customHeight="1" x14ac:dyDescent="0.2">
      <c r="A139" s="335" t="s">
        <v>85</v>
      </c>
      <c r="B139" s="336"/>
      <c r="C139" s="105" t="str">
        <f>"Интернет-площадка 2gis.ru на основе Cправочника организаций "&amp;$C$2&amp;""</f>
        <v>Интернет-площадка 2gis.ru на основе Cправочника организаций "2ГИС.СТЕРЛИТАМАК"</v>
      </c>
      <c r="D139" s="340">
        <v>5184</v>
      </c>
      <c r="E139" s="338"/>
      <c r="F139" s="338"/>
      <c r="G139" s="338"/>
      <c r="H139" s="339"/>
    </row>
    <row r="140" spans="1:8" s="16" customFormat="1" ht="50.1" customHeight="1" x14ac:dyDescent="0.2">
      <c r="A140" s="335" t="s">
        <v>86</v>
      </c>
      <c r="B140" s="336"/>
      <c r="C14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340">
        <v>3060</v>
      </c>
      <c r="E140" s="338"/>
      <c r="F140" s="338"/>
      <c r="G140" s="338"/>
      <c r="H140" s="339"/>
    </row>
    <row r="141" spans="1:8" s="16" customFormat="1" ht="50.1" customHeight="1" x14ac:dyDescent="0.2">
      <c r="A141" s="335" t="s">
        <v>87</v>
      </c>
      <c r="B141" s="336"/>
      <c r="C14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340">
        <v>5184</v>
      </c>
      <c r="E141" s="338"/>
      <c r="F141" s="338"/>
      <c r="G141" s="338"/>
      <c r="H141" s="339"/>
    </row>
    <row r="142" spans="1:8" s="16" customFormat="1" ht="50.1" customHeight="1" x14ac:dyDescent="0.2">
      <c r="A142" s="335" t="s">
        <v>88</v>
      </c>
      <c r="B142" s="336"/>
      <c r="C142" s="68" t="str">
        <f>"Интернет-площадка 2gis.ru на основе Cправочника организаций "&amp;$C$2&amp;""</f>
        <v>Интернет-площадка 2gis.ru на основе Cправочника организаций "2ГИС.СТЕРЛИТАМАК"</v>
      </c>
      <c r="D142" s="340">
        <v>8664</v>
      </c>
      <c r="E142" s="338"/>
      <c r="F142" s="338"/>
      <c r="G142" s="338"/>
      <c r="H142" s="339"/>
    </row>
    <row r="143" spans="1:8" s="16" customFormat="1" ht="50.1" customHeight="1" x14ac:dyDescent="0.2">
      <c r="A143" s="335" t="s">
        <v>89</v>
      </c>
      <c r="B143" s="336"/>
      <c r="C143" s="68" t="str">
        <f>"Интернет-площадка 2gis.ru на основе Cправочника организаций "&amp;$C$2&amp;""</f>
        <v>Интернет-площадка 2gis.ru на основе Cправочника организаций "2ГИС.СТЕРЛИТАМАК"</v>
      </c>
      <c r="D143" s="340">
        <v>10398</v>
      </c>
      <c r="E143" s="338"/>
      <c r="F143" s="338"/>
      <c r="G143" s="338"/>
      <c r="H143" s="339"/>
    </row>
    <row r="144" spans="1:8" s="16" customFormat="1" ht="50.1" customHeight="1" x14ac:dyDescent="0.2">
      <c r="A144" s="335" t="s">
        <v>90</v>
      </c>
      <c r="B144" s="336"/>
      <c r="C144"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340">
        <v>1278</v>
      </c>
      <c r="E144" s="338"/>
      <c r="F144" s="338"/>
      <c r="G144" s="338"/>
      <c r="H144" s="339"/>
    </row>
    <row r="145" spans="1:8" s="16" customFormat="1" ht="50.1" customHeight="1" x14ac:dyDescent="0.2">
      <c r="A145" s="335" t="s">
        <v>91</v>
      </c>
      <c r="B145" s="336"/>
      <c r="C14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340">
        <v>2040</v>
      </c>
      <c r="E145" s="338"/>
      <c r="F145" s="338"/>
      <c r="G145" s="338"/>
      <c r="H145" s="339"/>
    </row>
    <row r="146" spans="1:8" s="16" customFormat="1" ht="50.1" customHeight="1" x14ac:dyDescent="0.2">
      <c r="A146" s="335" t="s">
        <v>92</v>
      </c>
      <c r="B146" s="336"/>
      <c r="C14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340">
        <v>12150</v>
      </c>
      <c r="E146" s="338"/>
      <c r="F146" s="338"/>
      <c r="G146" s="338"/>
      <c r="H146" s="339"/>
    </row>
    <row r="147" spans="1:8" s="16" customFormat="1" ht="50.1" customHeight="1" x14ac:dyDescent="0.2">
      <c r="A147" s="335" t="s">
        <v>93</v>
      </c>
      <c r="B147" s="336"/>
      <c r="C147" s="68" t="e">
        <f>#REF!</f>
        <v>#REF!</v>
      </c>
      <c r="D147" s="340">
        <v>9372</v>
      </c>
      <c r="E147" s="338"/>
      <c r="F147" s="338"/>
      <c r="G147" s="338"/>
      <c r="H147" s="339"/>
    </row>
    <row r="148" spans="1:8" s="16" customFormat="1" ht="50.1" customHeight="1" x14ac:dyDescent="0.2">
      <c r="A148" s="335" t="s">
        <v>94</v>
      </c>
      <c r="B148" s="336"/>
      <c r="C148" s="68" t="s">
        <v>95</v>
      </c>
      <c r="D148" s="340">
        <v>858</v>
      </c>
      <c r="E148" s="338"/>
      <c r="F148" s="338"/>
      <c r="G148" s="338"/>
      <c r="H148" s="339"/>
    </row>
    <row r="149" spans="1:8" s="16" customFormat="1" ht="76.5" customHeight="1" x14ac:dyDescent="0.2">
      <c r="A149" s="335" t="s">
        <v>96</v>
      </c>
      <c r="B149" s="336"/>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340">
        <v>3060</v>
      </c>
      <c r="E149" s="338"/>
      <c r="F149" s="338"/>
      <c r="G149" s="338"/>
      <c r="H149" s="339"/>
    </row>
    <row r="150" spans="1:8" s="16" customFormat="1" ht="76.5" customHeight="1" x14ac:dyDescent="0.2">
      <c r="A150" s="335" t="s">
        <v>97</v>
      </c>
      <c r="B150" s="336"/>
      <c r="C150" s="68"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340">
        <v>2040</v>
      </c>
      <c r="E150" s="338"/>
      <c r="F150" s="338"/>
      <c r="G150" s="338"/>
      <c r="H150" s="339"/>
    </row>
    <row r="151" spans="1:8" s="16" customFormat="1" ht="76.5" customHeight="1" x14ac:dyDescent="0.2">
      <c r="A151" s="335" t="s">
        <v>98</v>
      </c>
      <c r="B151" s="336"/>
      <c r="C151"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340">
        <v>2040</v>
      </c>
      <c r="E151" s="338"/>
      <c r="F151" s="338"/>
      <c r="G151" s="338"/>
      <c r="H151" s="339"/>
    </row>
    <row r="152" spans="1:8" s="16" customFormat="1" ht="76.5" customHeight="1" x14ac:dyDescent="0.2">
      <c r="A152" s="335" t="s">
        <v>99</v>
      </c>
      <c r="B152" s="336"/>
      <c r="C152"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340">
        <v>1020</v>
      </c>
      <c r="E152" s="338"/>
      <c r="F152" s="338"/>
      <c r="G152" s="338"/>
      <c r="H152" s="339"/>
    </row>
    <row r="153" spans="1:8" s="16" customFormat="1" ht="76.5" customHeight="1" x14ac:dyDescent="0.2">
      <c r="A153" s="335" t="s">
        <v>100</v>
      </c>
      <c r="B153" s="336" t="s">
        <v>100</v>
      </c>
      <c r="C15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3" s="340">
        <v>8754</v>
      </c>
      <c r="E153" s="338"/>
      <c r="F153" s="338"/>
      <c r="G153" s="338"/>
      <c r="H153" s="339"/>
    </row>
    <row r="154" spans="1:8" s="16" customFormat="1" ht="76.5" customHeight="1" x14ac:dyDescent="0.2">
      <c r="A154" s="335" t="s">
        <v>101</v>
      </c>
      <c r="B154" s="336" t="s">
        <v>101</v>
      </c>
      <c r="C15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4" s="340">
        <v>5502</v>
      </c>
      <c r="E154" s="338"/>
      <c r="F154" s="338"/>
      <c r="G154" s="338"/>
      <c r="H154" s="339"/>
    </row>
    <row r="155" spans="1:8" s="16" customFormat="1" ht="50.1" customHeight="1" thickBot="1" x14ac:dyDescent="0.25">
      <c r="A155" s="335" t="s">
        <v>102</v>
      </c>
      <c r="B155" s="336"/>
      <c r="C15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340">
        <v>3498</v>
      </c>
      <c r="E155" s="338"/>
      <c r="F155" s="338"/>
      <c r="G155" s="338"/>
      <c r="H155" s="339"/>
    </row>
    <row r="156" spans="1:8" s="16" customFormat="1" ht="102" customHeight="1" thickBot="1" x14ac:dyDescent="0.25">
      <c r="A156" s="335" t="s">
        <v>16</v>
      </c>
      <c r="B156" s="336"/>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340">
        <v>930</v>
      </c>
      <c r="E156" s="338"/>
      <c r="F156" s="338"/>
      <c r="G156" s="338"/>
      <c r="H156" s="339"/>
    </row>
    <row r="157" spans="1:8" s="16" customFormat="1" ht="102" customHeight="1" thickBot="1" x14ac:dyDescent="0.25">
      <c r="A157" s="335" t="s">
        <v>103</v>
      </c>
      <c r="B157" s="336"/>
      <c r="C15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340">
        <v>50010</v>
      </c>
      <c r="E157" s="338"/>
      <c r="F157" s="338"/>
      <c r="G157" s="338"/>
      <c r="H157" s="339"/>
    </row>
    <row r="158" spans="1:8" s="16" customFormat="1" ht="126" customHeight="1" x14ac:dyDescent="0.2">
      <c r="A158" s="335" t="s">
        <v>104</v>
      </c>
      <c r="B158" s="336"/>
      <c r="C15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8" s="340">
        <v>9072</v>
      </c>
      <c r="E158" s="338"/>
      <c r="F158" s="338"/>
      <c r="G158" s="338"/>
      <c r="H158" s="339"/>
    </row>
    <row r="159" spans="1:8" s="16" customFormat="1" ht="96" customHeight="1" x14ac:dyDescent="0.2">
      <c r="A159" s="356" t="s">
        <v>105</v>
      </c>
      <c r="B159" s="357"/>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340">
        <v>4320</v>
      </c>
      <c r="E159" s="338"/>
      <c r="F159" s="338"/>
      <c r="G159" s="338"/>
      <c r="H159" s="339"/>
    </row>
    <row r="160" spans="1:8" s="16" customFormat="1" ht="96" customHeight="1" x14ac:dyDescent="0.2">
      <c r="A160" s="356" t="s">
        <v>106</v>
      </c>
      <c r="B160" s="357"/>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340">
        <v>6012</v>
      </c>
      <c r="E160" s="338"/>
      <c r="F160" s="338"/>
      <c r="G160" s="338"/>
      <c r="H160" s="339"/>
    </row>
    <row r="161" spans="1:8" s="16" customFormat="1" ht="50.1" customHeight="1" x14ac:dyDescent="0.2">
      <c r="A161" s="335" t="s">
        <v>107</v>
      </c>
      <c r="B161" s="336"/>
      <c r="C161" s="68" t="str">
        <f>"Интернет-площадка 2gis.ru на основе Cправочника организаций "&amp;$C$2&amp;""</f>
        <v>Интернет-площадка 2gis.ru на основе Cправочника организаций "2ГИС.СТЕРЛИТАМАК"</v>
      </c>
      <c r="D161" s="340">
        <v>7320</v>
      </c>
      <c r="E161" s="338"/>
      <c r="F161" s="338"/>
      <c r="G161" s="338"/>
      <c r="H161" s="339"/>
    </row>
    <row r="162" spans="1:8" s="16" customFormat="1" ht="50.1" customHeight="1" x14ac:dyDescent="0.2">
      <c r="A162" s="335" t="s">
        <v>108</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340">
        <v>4320</v>
      </c>
      <c r="E162" s="338"/>
      <c r="F162" s="338"/>
      <c r="G162" s="338"/>
      <c r="H162" s="339"/>
    </row>
    <row r="163" spans="1:8" s="16" customFormat="1" ht="50.1" customHeight="1" x14ac:dyDescent="0.2">
      <c r="A163" s="335" t="s">
        <v>109</v>
      </c>
      <c r="B163" s="336"/>
      <c r="C163"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340">
        <v>7320</v>
      </c>
      <c r="E163" s="338"/>
      <c r="F163" s="338"/>
      <c r="G163" s="338"/>
      <c r="H163" s="339"/>
    </row>
    <row r="164" spans="1:8" s="16" customFormat="1" ht="50.1" customHeight="1" x14ac:dyDescent="0.2">
      <c r="A164" s="335" t="s">
        <v>110</v>
      </c>
      <c r="B164" s="336"/>
      <c r="C164" s="68" t="str">
        <f>"Интернет-площадка 2gis.ru на основе Cправочника организаций "&amp;$C$2&amp;""</f>
        <v>Интернет-площадка 2gis.ru на основе Cправочника организаций "2ГИС.СТЕРЛИТАМАК"</v>
      </c>
      <c r="D164" s="340">
        <v>12240</v>
      </c>
      <c r="E164" s="338"/>
      <c r="F164" s="338"/>
      <c r="G164" s="338"/>
      <c r="H164" s="339"/>
    </row>
    <row r="165" spans="1:8" s="16" customFormat="1" ht="50.1" customHeight="1" x14ac:dyDescent="0.2">
      <c r="A165" s="335" t="s">
        <v>111</v>
      </c>
      <c r="B165" s="336"/>
      <c r="C165" s="68" t="str">
        <f>"Интернет-площадка 2gis.ru на основе Cправочника организаций "&amp;$C$2&amp;""</f>
        <v>Интернет-площадка 2gis.ru на основе Cправочника организаций "2ГИС.СТЕРЛИТАМАК"</v>
      </c>
      <c r="D165" s="340">
        <v>14688</v>
      </c>
      <c r="E165" s="338"/>
      <c r="F165" s="338"/>
      <c r="G165" s="338"/>
      <c r="H165" s="339"/>
    </row>
    <row r="166" spans="1:8" s="16" customFormat="1" ht="50.1" customHeight="1" x14ac:dyDescent="0.2">
      <c r="A166" s="335" t="s">
        <v>112</v>
      </c>
      <c r="B166" s="336"/>
      <c r="C16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340">
        <v>1800</v>
      </c>
      <c r="E166" s="338"/>
      <c r="F166" s="338"/>
      <c r="G166" s="338"/>
      <c r="H166" s="339"/>
    </row>
    <row r="167" spans="1:8" s="16" customFormat="1" ht="50.1" customHeight="1" x14ac:dyDescent="0.2">
      <c r="A167" s="335" t="s">
        <v>113</v>
      </c>
      <c r="B167" s="336"/>
      <c r="C167"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340">
        <v>2880</v>
      </c>
      <c r="E167" s="338"/>
      <c r="F167" s="338"/>
      <c r="G167" s="338"/>
      <c r="H167" s="339"/>
    </row>
    <row r="168" spans="1:8" s="16" customFormat="1" ht="50.1" customHeight="1" x14ac:dyDescent="0.2">
      <c r="A168" s="335" t="s">
        <v>114</v>
      </c>
      <c r="B168" s="336"/>
      <c r="C168"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340">
        <v>17040</v>
      </c>
      <c r="E168" s="338"/>
      <c r="F168" s="338"/>
      <c r="G168" s="338"/>
      <c r="H168" s="339"/>
    </row>
    <row r="169" spans="1:8" s="16" customFormat="1" ht="50.1" customHeight="1" x14ac:dyDescent="0.2">
      <c r="A169" s="335" t="s">
        <v>115</v>
      </c>
      <c r="B169" s="336"/>
      <c r="C169" s="68" t="s">
        <v>95</v>
      </c>
      <c r="D169" s="340">
        <v>1320</v>
      </c>
      <c r="E169" s="338"/>
      <c r="F169" s="338"/>
      <c r="G169" s="338"/>
      <c r="H169" s="339"/>
    </row>
    <row r="170" spans="1:8" s="16" customFormat="1" ht="76.5" customHeight="1" x14ac:dyDescent="0.2">
      <c r="A170" s="335" t="s">
        <v>116</v>
      </c>
      <c r="B170" s="336"/>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340">
        <v>12360</v>
      </c>
      <c r="E170" s="338"/>
      <c r="F170" s="338"/>
      <c r="G170" s="338"/>
      <c r="H170" s="339"/>
    </row>
    <row r="171" spans="1:8" s="16" customFormat="1" ht="50.1" customHeight="1" thickBot="1" x14ac:dyDescent="0.25">
      <c r="A171" s="335" t="s">
        <v>117</v>
      </c>
      <c r="B171" s="336"/>
      <c r="C17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340">
        <v>4920</v>
      </c>
      <c r="E171" s="338"/>
      <c r="F171" s="338"/>
      <c r="G171" s="338"/>
      <c r="H171" s="339"/>
    </row>
    <row r="172" spans="1:8" s="23" customFormat="1" ht="50.1" customHeight="1" thickBot="1" x14ac:dyDescent="0.25">
      <c r="A172" s="341" t="s">
        <v>118</v>
      </c>
      <c r="B172" s="342"/>
      <c r="C172" s="21"/>
      <c r="D172" s="343"/>
      <c r="E172" s="343"/>
      <c r="F172" s="343"/>
      <c r="G172" s="343"/>
      <c r="H172" s="344"/>
    </row>
    <row r="173" spans="1:8" s="16" customFormat="1" ht="50.1" customHeight="1" x14ac:dyDescent="0.2">
      <c r="A173" s="335" t="s">
        <v>119</v>
      </c>
      <c r="B173" s="336"/>
      <c r="C17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37">
        <v>3600</v>
      </c>
      <c r="E173" s="338"/>
      <c r="F173" s="338"/>
      <c r="G173" s="338"/>
      <c r="H173" s="339"/>
    </row>
    <row r="174" spans="1:8" s="16" customFormat="1" ht="50.1" customHeight="1" x14ac:dyDescent="0.2">
      <c r="A174" s="335" t="s">
        <v>120</v>
      </c>
      <c r="B174" s="336"/>
      <c r="C174" s="346"/>
      <c r="D174" s="337">
        <v>6600</v>
      </c>
      <c r="E174" s="338"/>
      <c r="F174" s="338"/>
      <c r="G174" s="338"/>
      <c r="H174" s="339"/>
    </row>
    <row r="175" spans="1:8" s="16" customFormat="1" ht="50.1" customHeight="1" x14ac:dyDescent="0.2">
      <c r="A175" s="348" t="s">
        <v>121</v>
      </c>
      <c r="B175" s="349"/>
      <c r="C175" s="346"/>
      <c r="D175" s="496">
        <v>1800</v>
      </c>
      <c r="E175" s="368"/>
      <c r="F175" s="368"/>
      <c r="G175" s="368"/>
      <c r="H175" s="368"/>
    </row>
    <row r="176" spans="1:8" s="16" customFormat="1" ht="50.1" customHeight="1" x14ac:dyDescent="0.2">
      <c r="A176" s="348" t="s">
        <v>122</v>
      </c>
      <c r="B176" s="349"/>
      <c r="C176" s="346"/>
      <c r="D176" s="496">
        <v>180</v>
      </c>
      <c r="E176" s="368"/>
      <c r="F176" s="368"/>
      <c r="G176" s="368"/>
      <c r="H176" s="368"/>
    </row>
    <row r="177" spans="1:8" s="16" customFormat="1" ht="50.1" customHeight="1" thickBot="1" x14ac:dyDescent="0.25">
      <c r="A177" s="348" t="s">
        <v>123</v>
      </c>
      <c r="B177" s="349"/>
      <c r="C177" s="347"/>
      <c r="D177" s="450">
        <v>612</v>
      </c>
      <c r="E177" s="451"/>
      <c r="F177" s="451"/>
      <c r="G177" s="451"/>
      <c r="H177" s="451"/>
    </row>
    <row r="178" spans="1:8" s="16" customFormat="1" ht="49.5" customHeight="1" thickBot="1" x14ac:dyDescent="0.25">
      <c r="A178" s="341" t="s">
        <v>124</v>
      </c>
      <c r="B178" s="342"/>
      <c r="C178" s="21"/>
      <c r="D178" s="343"/>
      <c r="E178" s="343"/>
      <c r="F178" s="343"/>
      <c r="G178" s="343"/>
      <c r="H178" s="344"/>
    </row>
    <row r="179" spans="1:8" s="16" customFormat="1" ht="50.1" customHeight="1" x14ac:dyDescent="0.2">
      <c r="A179" s="335" t="s">
        <v>125</v>
      </c>
      <c r="B179" s="336"/>
      <c r="C179" s="68" t="str">
        <f>"Интернет-площадка 2gis.ru на основе Cправочника организаций "&amp;$C$2&amp;""</f>
        <v>Интернет-площадка 2gis.ru на основе Cправочника организаций "2ГИС.СТЕРЛИТАМАК"</v>
      </c>
      <c r="D179" s="337">
        <v>2040</v>
      </c>
      <c r="E179" s="338"/>
      <c r="F179" s="338"/>
      <c r="G179" s="338"/>
      <c r="H179" s="339"/>
    </row>
    <row r="180" spans="1:8" s="16" customFormat="1" ht="50.1" customHeight="1" x14ac:dyDescent="0.2">
      <c r="A180" s="335" t="s">
        <v>126</v>
      </c>
      <c r="B180" s="336"/>
      <c r="C18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0" s="340">
        <v>1020</v>
      </c>
      <c r="E180" s="338"/>
      <c r="F180" s="338"/>
      <c r="G180" s="338"/>
      <c r="H180" s="339"/>
    </row>
    <row r="181" spans="1:8" s="16" customFormat="1" ht="50.1" customHeight="1" x14ac:dyDescent="0.2">
      <c r="A181" s="335" t="s">
        <v>195</v>
      </c>
      <c r="B181" s="336"/>
      <c r="C181" s="68" t="str">
        <f>"Интернет-площадка 2gis.ru на основе Cправочника организаций "&amp;$C$2&amp;""</f>
        <v>Интернет-площадка 2gis.ru на основе Cправочника организаций "2ГИС.СТЕРЛИТАМАК"</v>
      </c>
      <c r="D181" s="337">
        <v>2880</v>
      </c>
      <c r="E181" s="338"/>
      <c r="F181" s="338"/>
      <c r="G181" s="338"/>
      <c r="H181" s="339"/>
    </row>
    <row r="182" spans="1:8" s="16" customFormat="1" ht="50.1" customHeight="1" x14ac:dyDescent="0.2">
      <c r="A182" s="335" t="s">
        <v>128</v>
      </c>
      <c r="B182" s="336"/>
      <c r="C18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2" s="337">
        <v>1440</v>
      </c>
      <c r="E182" s="338"/>
      <c r="F182" s="338"/>
      <c r="G182" s="338"/>
      <c r="H182" s="339"/>
    </row>
    <row r="183" spans="1:8" s="16" customFormat="1" ht="126" customHeight="1" thickBot="1" x14ac:dyDescent="0.25">
      <c r="A183" s="335" t="s">
        <v>129</v>
      </c>
      <c r="B183" s="336"/>
      <c r="C183" s="160" t="str">
        <f>C179</f>
        <v>Интернет-площадка 2gis.ru на основе Cправочника организаций "2ГИС.СТЕРЛИТАМАК"</v>
      </c>
      <c r="D183" s="340">
        <v>4632</v>
      </c>
      <c r="E183" s="338"/>
      <c r="F183" s="338"/>
      <c r="G183" s="338"/>
      <c r="H183" s="339"/>
    </row>
    <row r="184" spans="1:8" s="23" customFormat="1" ht="50.1" customHeight="1" thickBot="1" x14ac:dyDescent="0.25">
      <c r="A184" s="341" t="s">
        <v>196</v>
      </c>
      <c r="B184" s="342"/>
      <c r="C184" s="21"/>
      <c r="D184" s="343"/>
      <c r="E184" s="343"/>
      <c r="F184" s="343"/>
      <c r="G184" s="343"/>
      <c r="H184" s="344"/>
    </row>
    <row r="185" spans="1:8" s="20" customFormat="1" ht="30" customHeight="1" thickBot="1" x14ac:dyDescent="0.25">
      <c r="A185" s="485"/>
      <c r="B185" s="486"/>
      <c r="C185" s="602"/>
      <c r="D185" s="486"/>
      <c r="E185" s="486"/>
      <c r="F185" s="486"/>
      <c r="G185" s="486"/>
      <c r="H185" s="487"/>
    </row>
    <row r="186" spans="1:8" s="16" customFormat="1" ht="185.25" customHeight="1" x14ac:dyDescent="0.2">
      <c r="A186" s="335" t="s">
        <v>197</v>
      </c>
      <c r="B186" s="336"/>
      <c r="C18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6" s="360">
        <v>7650</v>
      </c>
      <c r="E186" s="361"/>
      <c r="F186" s="361"/>
      <c r="G186" s="361"/>
      <c r="H186" s="362"/>
    </row>
    <row r="187" spans="1:8" s="16" customFormat="1" ht="83.25" customHeight="1" thickBot="1" x14ac:dyDescent="0.25">
      <c r="A187" s="335" t="s">
        <v>198</v>
      </c>
      <c r="B187" s="336"/>
      <c r="C187" s="346"/>
      <c r="D187" s="337">
        <v>7650</v>
      </c>
      <c r="E187" s="338"/>
      <c r="F187" s="338"/>
      <c r="G187" s="338"/>
      <c r="H187" s="339"/>
    </row>
    <row r="188" spans="1:8" s="16" customFormat="1" ht="21.75" thickBot="1" x14ac:dyDescent="0.25">
      <c r="A188" s="497"/>
      <c r="B188" s="498"/>
      <c r="C188" s="56"/>
      <c r="D188" s="499"/>
      <c r="E188" s="499"/>
      <c r="F188" s="499"/>
      <c r="G188" s="499"/>
      <c r="H188" s="500"/>
    </row>
    <row r="189" spans="1:8" ht="12" customHeight="1" x14ac:dyDescent="0.2"/>
    <row r="190" spans="1:8" s="77" customFormat="1" ht="24.95" customHeight="1" x14ac:dyDescent="0.2">
      <c r="A190" s="75"/>
      <c r="B190" s="76" t="s">
        <v>130</v>
      </c>
      <c r="C190" s="333" t="s">
        <v>673</v>
      </c>
      <c r="D190" s="333"/>
    </row>
    <row r="191" spans="1:8" s="77" customFormat="1" ht="24.95" customHeight="1" x14ac:dyDescent="0.2">
      <c r="A191" s="75"/>
      <c r="C191" s="327" t="s">
        <v>674</v>
      </c>
      <c r="D191" s="327"/>
    </row>
    <row r="192" spans="1:8" s="77" customFormat="1" ht="24.95" customHeight="1" x14ac:dyDescent="0.2">
      <c r="A192" s="75"/>
      <c r="C192" s="327" t="s">
        <v>675</v>
      </c>
      <c r="D192" s="327"/>
    </row>
    <row r="193" spans="1:8" s="72" customFormat="1" ht="12" customHeight="1" x14ac:dyDescent="0.2">
      <c r="A193" s="71"/>
      <c r="C193" s="327"/>
      <c r="D193" s="327"/>
      <c r="E193" s="77"/>
      <c r="F193" s="77"/>
      <c r="G193" s="77"/>
    </row>
    <row r="194" spans="1:8" s="78" customFormat="1" ht="108" customHeight="1" x14ac:dyDescent="0.2">
      <c r="A194" s="334" t="s">
        <v>676</v>
      </c>
      <c r="B194" s="334"/>
      <c r="C194" s="334"/>
      <c r="D194" s="334"/>
      <c r="E194" s="334"/>
      <c r="F194" s="334"/>
      <c r="G194" s="334"/>
      <c r="H194" s="334"/>
    </row>
    <row r="195" spans="1:8" s="81" customFormat="1" ht="24.95" customHeight="1" x14ac:dyDescent="0.2">
      <c r="A195" s="324" t="str">
        <f>Абакан_юр!A171</f>
        <v>По соглашению сторон в качестве валюты платежа могут выступать украинские гривны, в этом случае курс следующий: 1 руб. = 0,5104 гривен</v>
      </c>
      <c r="B195" s="324"/>
      <c r="C195" s="324"/>
      <c r="D195" s="79"/>
      <c r="E195" s="79"/>
      <c r="F195" s="80"/>
      <c r="G195" s="328"/>
      <c r="H195" s="328"/>
    </row>
    <row r="196" spans="1:8" s="81" customFormat="1" ht="24.95" customHeight="1" x14ac:dyDescent="0.2">
      <c r="A196" s="324" t="str">
        <f>Абакан_юр!A172</f>
        <v>По соглашению сторон в качестве валюты платежа могут выступать дирхамы ОАЭ, в этом случае курс следующий: 1 руб. = 0,0434 дирхам</v>
      </c>
      <c r="B196" s="324"/>
      <c r="C196" s="324"/>
      <c r="D196" s="79"/>
      <c r="E196" s="79"/>
      <c r="F196" s="80"/>
      <c r="G196" s="82"/>
      <c r="H196" s="82"/>
    </row>
    <row r="197" spans="1:8" s="81" customFormat="1" ht="24.95" customHeight="1" x14ac:dyDescent="0.2">
      <c r="A197" s="324" t="str">
        <f>Абакан_юр!A173</f>
        <v>По соглашению сторон в качестве валюты платежа могут выступать доллары США, в этом случае курс следующий: 1 руб. = 0,0126 доллара</v>
      </c>
      <c r="B197" s="324"/>
      <c r="C197" s="324"/>
      <c r="D197" s="79"/>
      <c r="E197" s="79"/>
      <c r="F197" s="80"/>
      <c r="G197" s="82"/>
      <c r="H197" s="82"/>
    </row>
    <row r="198" spans="1:8" s="81" customFormat="1" ht="24.95" customHeight="1" x14ac:dyDescent="0.2">
      <c r="A198" s="324" t="str">
        <f>Абакан_юр!A174</f>
        <v>По соглашению сторон в качестве валюты платежа могут выступать евро, в этом случае курс следующий: 1 руб. = 0,0117 евро</v>
      </c>
      <c r="B198" s="324"/>
      <c r="C198" s="324"/>
      <c r="D198" s="79"/>
      <c r="E198" s="80"/>
      <c r="F198" s="80"/>
      <c r="G198" s="82"/>
      <c r="H198" s="82"/>
    </row>
    <row r="199" spans="1:8" s="81" customFormat="1" ht="24.95" customHeight="1" x14ac:dyDescent="0.2">
      <c r="A199" s="324" t="str">
        <f>Абакан_юр!A175</f>
        <v>По соглашению сторон в качестве валюты платежа могут выступать чешские кроны, в этом случае курс следующий: 1 руб. = 0,2914 крона</v>
      </c>
      <c r="B199" s="324"/>
      <c r="C199" s="324"/>
      <c r="D199" s="79"/>
      <c r="E199" s="80"/>
      <c r="F199" s="80"/>
      <c r="G199" s="82"/>
      <c r="H199" s="82"/>
    </row>
    <row r="200" spans="1:8" s="81" customFormat="1" ht="24.95" customHeight="1" x14ac:dyDescent="0.2">
      <c r="A200" s="324" t="str">
        <f>Абакан_юр!A176</f>
        <v>По соглашению сторон в качестве валюты платежа могут выступать киргизские сомы, в этом случае курс следующий: 1 руб. = 1,0988 сом</v>
      </c>
      <c r="B200" s="324"/>
      <c r="C200" s="324"/>
      <c r="D200" s="79"/>
      <c r="E200" s="79"/>
      <c r="F200" s="80"/>
      <c r="G200" s="82"/>
      <c r="H200" s="82"/>
    </row>
    <row r="201" spans="1:8" s="81" customFormat="1" ht="24.95" customHeight="1" x14ac:dyDescent="0.2">
      <c r="A201"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1" s="324"/>
      <c r="C201" s="324"/>
      <c r="D201" s="79"/>
      <c r="E201" s="79"/>
      <c r="F201" s="80"/>
      <c r="G201" s="82"/>
      <c r="H201" s="82"/>
    </row>
    <row r="202" spans="1:8" s="88" customFormat="1" ht="12" customHeight="1" x14ac:dyDescent="0.2">
      <c r="A202" s="83"/>
      <c r="B202" s="83"/>
      <c r="C202" s="84"/>
      <c r="D202" s="85"/>
      <c r="E202" s="85"/>
      <c r="F202" s="86"/>
      <c r="G202" s="87"/>
      <c r="H202" s="87"/>
    </row>
    <row r="203" spans="1:8" ht="24.95" customHeight="1" x14ac:dyDescent="0.2">
      <c r="A203" s="325" t="s">
        <v>141</v>
      </c>
      <c r="B203" s="325"/>
      <c r="C203" s="325"/>
      <c r="D203" s="325"/>
      <c r="E203" s="325"/>
      <c r="F203" s="325"/>
      <c r="G203" s="325"/>
      <c r="H203" s="325"/>
    </row>
    <row r="204" spans="1:8" ht="24.95" customHeight="1" x14ac:dyDescent="0.2">
      <c r="A204" s="325" t="s">
        <v>142</v>
      </c>
      <c r="B204" s="325"/>
      <c r="C204" s="325"/>
      <c r="D204" s="325"/>
      <c r="E204" s="325"/>
      <c r="F204" s="325"/>
      <c r="G204" s="325"/>
      <c r="H204" s="325"/>
    </row>
    <row r="205" spans="1:8" s="88" customFormat="1" ht="12.6" customHeight="1" x14ac:dyDescent="0.2">
      <c r="A205" s="83"/>
      <c r="B205" s="83"/>
      <c r="C205" s="84"/>
      <c r="D205" s="85"/>
      <c r="E205" s="85"/>
      <c r="F205" s="86"/>
      <c r="G205" s="87"/>
      <c r="H205" s="87"/>
    </row>
    <row r="206" spans="1:8" s="90" customFormat="1" ht="50.1" customHeight="1" thickBot="1" x14ac:dyDescent="0.25">
      <c r="A206" s="326" t="s">
        <v>143</v>
      </c>
      <c r="B206" s="326"/>
      <c r="C206" s="326"/>
      <c r="D206" s="326"/>
      <c r="E206" s="326"/>
      <c r="F206" s="89"/>
      <c r="G206" s="81"/>
    </row>
    <row r="207" spans="1:8" s="92" customFormat="1" ht="50.1" customHeight="1" thickBot="1" x14ac:dyDescent="0.25">
      <c r="A207" s="478" t="s">
        <v>144</v>
      </c>
      <c r="B207" s="479"/>
      <c r="C207" s="479"/>
      <c r="D207" s="479"/>
      <c r="E207" s="480"/>
      <c r="F207" s="91"/>
      <c r="G207" s="72"/>
    </row>
    <row r="208" spans="1:8" ht="103.5" customHeight="1" thickBot="1" x14ac:dyDescent="0.25">
      <c r="A208" s="517" t="s">
        <v>145</v>
      </c>
      <c r="B208" s="518"/>
      <c r="C208" s="93" t="s">
        <v>146</v>
      </c>
      <c r="D208" s="600" t="s">
        <v>147</v>
      </c>
      <c r="E208" s="601"/>
      <c r="F208" s="94"/>
      <c r="G208" s="94"/>
      <c r="H208" s="94"/>
    </row>
    <row r="209" spans="1:8" ht="99.95" customHeight="1" x14ac:dyDescent="0.2">
      <c r="A209" s="318" t="s">
        <v>148</v>
      </c>
      <c r="B209" s="319"/>
      <c r="C209" s="95" t="s">
        <v>149</v>
      </c>
      <c r="D209" s="320" t="s">
        <v>150</v>
      </c>
      <c r="E209" s="321"/>
      <c r="F209" s="94"/>
      <c r="G209" s="94"/>
      <c r="H209" s="94"/>
    </row>
    <row r="210" spans="1:8" ht="75" customHeight="1" x14ac:dyDescent="0.2">
      <c r="A210" s="322" t="s">
        <v>151</v>
      </c>
      <c r="B210" s="323"/>
      <c r="C210" s="96" t="s">
        <v>152</v>
      </c>
      <c r="D210" s="310" t="s">
        <v>153</v>
      </c>
      <c r="E210" s="311"/>
      <c r="F210" s="94"/>
      <c r="G210" s="94"/>
      <c r="H210" s="94"/>
    </row>
    <row r="211" spans="1:8" ht="117.75" customHeight="1" thickBot="1" x14ac:dyDescent="0.25">
      <c r="A211" s="474" t="s">
        <v>154</v>
      </c>
      <c r="B211" s="475"/>
      <c r="C211" s="111" t="s">
        <v>155</v>
      </c>
      <c r="D211" s="476" t="s">
        <v>153</v>
      </c>
      <c r="E211" s="477"/>
      <c r="F211" s="94"/>
      <c r="G211" s="94"/>
      <c r="H211" s="94"/>
    </row>
    <row r="212" spans="1:8" s="72" customFormat="1" ht="102.75" customHeight="1" thickBot="1" x14ac:dyDescent="0.25">
      <c r="A212" s="474" t="s">
        <v>157</v>
      </c>
      <c r="B212" s="475"/>
      <c r="C212" s="230" t="s">
        <v>158</v>
      </c>
      <c r="D212" s="475" t="s">
        <v>153</v>
      </c>
      <c r="E212" s="686"/>
      <c r="F212" s="91"/>
      <c r="G212" s="91"/>
      <c r="H212" s="91"/>
    </row>
    <row r="213" spans="1:8" s="88" customFormat="1" ht="222.75" customHeight="1" thickBot="1" x14ac:dyDescent="0.25">
      <c r="A213" s="474" t="s">
        <v>159</v>
      </c>
      <c r="B213" s="475"/>
      <c r="C213" s="111" t="s">
        <v>160</v>
      </c>
      <c r="D213" s="476" t="s">
        <v>153</v>
      </c>
      <c r="E213" s="477"/>
      <c r="F213" s="86"/>
      <c r="G213" s="87"/>
      <c r="H213" s="87"/>
    </row>
    <row r="214" spans="1:8" s="88" customFormat="1" ht="26.25" x14ac:dyDescent="0.2">
      <c r="A214" s="282"/>
      <c r="B214" s="282"/>
      <c r="C214" s="242"/>
      <c r="D214" s="242"/>
      <c r="E214" s="242"/>
      <c r="F214" s="86"/>
      <c r="G214" s="87"/>
      <c r="H214" s="87"/>
    </row>
    <row r="215" spans="1:8" ht="26.25" customHeight="1" x14ac:dyDescent="0.2">
      <c r="A215" s="307" t="s">
        <v>161</v>
      </c>
      <c r="B215" s="307"/>
      <c r="C215" s="307"/>
      <c r="D215" s="307"/>
      <c r="E215" s="307"/>
      <c r="F215" s="307"/>
      <c r="G215" s="307"/>
      <c r="H215" s="307"/>
    </row>
    <row r="216" spans="1:8" ht="26.25" customHeight="1" x14ac:dyDescent="0.2">
      <c r="A216" s="307" t="s">
        <v>162</v>
      </c>
      <c r="B216" s="307"/>
      <c r="C216" s="307"/>
      <c r="D216" s="307"/>
      <c r="E216" s="307"/>
      <c r="F216" s="307"/>
      <c r="G216" s="307"/>
      <c r="H216" s="307"/>
    </row>
    <row r="217" spans="1:8" ht="192" customHeight="1" x14ac:dyDescent="0.2">
      <c r="A21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472"/>
      <c r="C217" s="472"/>
      <c r="D217" s="472"/>
      <c r="E217" s="472"/>
      <c r="F217" s="472"/>
      <c r="G217" s="472"/>
      <c r="H217" s="472"/>
    </row>
    <row r="218" spans="1:8" s="16" customFormat="1" ht="67.5" customHeight="1" x14ac:dyDescent="0.2">
      <c r="A218" s="325" t="s">
        <v>164</v>
      </c>
      <c r="B218" s="325"/>
      <c r="C218" s="325"/>
      <c r="D218" s="325"/>
      <c r="E218" s="325"/>
      <c r="F218" s="325"/>
      <c r="G218" s="325"/>
      <c r="H218" s="325"/>
    </row>
    <row r="219" spans="1:8" ht="23.25" x14ac:dyDescent="0.2">
      <c r="A219" s="307" t="s">
        <v>165</v>
      </c>
      <c r="B219" s="307"/>
      <c r="C219" s="307"/>
      <c r="D219" s="307"/>
      <c r="E219" s="307"/>
      <c r="F219" s="307"/>
      <c r="G219" s="307"/>
      <c r="H219" s="307"/>
    </row>
    <row r="220" spans="1:8" s="97" customFormat="1" ht="114.75" customHeight="1" x14ac:dyDescent="0.2">
      <c r="A220" s="325" t="s">
        <v>166</v>
      </c>
      <c r="B220" s="325"/>
      <c r="C220" s="325"/>
      <c r="D220" s="325"/>
      <c r="E220" s="325"/>
      <c r="F220" s="325"/>
      <c r="G220" s="325"/>
      <c r="H220" s="325"/>
    </row>
  </sheetData>
  <sheetProtection selectLockedCells="1" selectUnlockedCells="1"/>
  <mergeCells count="36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96:C196"/>
    <mergeCell ref="A197:C197"/>
    <mergeCell ref="A198:C198"/>
    <mergeCell ref="A199:C199"/>
    <mergeCell ref="A200:C200"/>
    <mergeCell ref="A201:C201"/>
    <mergeCell ref="C190:D190"/>
    <mergeCell ref="C191:D191"/>
    <mergeCell ref="C192:D192"/>
    <mergeCell ref="C193:D193"/>
    <mergeCell ref="A194:H194"/>
    <mergeCell ref="A195:C195"/>
    <mergeCell ref="G195:H195"/>
    <mergeCell ref="A209:B209"/>
    <mergeCell ref="D209:E209"/>
    <mergeCell ref="A210:B210"/>
    <mergeCell ref="D210:E210"/>
    <mergeCell ref="A211:B211"/>
    <mergeCell ref="D211:E211"/>
    <mergeCell ref="A203:H203"/>
    <mergeCell ref="A204:H204"/>
    <mergeCell ref="A206:E206"/>
    <mergeCell ref="A207:E207"/>
    <mergeCell ref="A208:B208"/>
    <mergeCell ref="D208:E208"/>
    <mergeCell ref="A217:H217"/>
    <mergeCell ref="A218:H218"/>
    <mergeCell ref="A219:H219"/>
    <mergeCell ref="A220:E220"/>
    <mergeCell ref="F220:H220"/>
    <mergeCell ref="A212:B212"/>
    <mergeCell ref="D212:E212"/>
    <mergeCell ref="A213:B213"/>
    <mergeCell ref="D213:E213"/>
    <mergeCell ref="A215:H215"/>
    <mergeCell ref="A216:H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6"/>
  <sheetViews>
    <sheetView zoomScale="40" zoomScaleNormal="40" zoomScaleSheetLayoutView="40" workbookViewId="0">
      <pane ySplit="4" topLeftCell="A198"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60">
        <f>F7*1.2</f>
        <v>11988</v>
      </c>
      <c r="E7" s="361">
        <f>F7*1.1</f>
        <v>10989</v>
      </c>
      <c r="F7" s="361">
        <v>9990</v>
      </c>
      <c r="G7" s="361">
        <f>F7*0.75</f>
        <v>7492.5</v>
      </c>
      <c r="H7" s="362">
        <f>F7*0.5</f>
        <v>4995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436">
        <f>F12*1.2</f>
        <v>12492</v>
      </c>
      <c r="E12" s="361">
        <f>F12*1.1</f>
        <v>11451.000000000002</v>
      </c>
      <c r="F12" s="361">
        <v>10410</v>
      </c>
      <c r="G12" s="361">
        <f>F12*0.75</f>
        <v>7807.5</v>
      </c>
      <c r="H12" s="362">
        <f>F12*0.5</f>
        <v>5205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1200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"2ГИС.СУРГУТ"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506">
        <v>510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60">
        <f>F27*1.2</f>
        <v>16790.399999999998</v>
      </c>
      <c r="E27" s="361">
        <f>F27*1.1</f>
        <v>15391.2</v>
      </c>
      <c r="F27" s="361">
        <v>13992</v>
      </c>
      <c r="G27" s="361">
        <f>F27*0.75</f>
        <v>10494</v>
      </c>
      <c r="H27" s="362">
        <f>F27*0.5</f>
        <v>6996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436">
        <f>F32*1.2</f>
        <v>17496</v>
      </c>
      <c r="E32" s="361">
        <f>F32*1.1</f>
        <v>16038.000000000002</v>
      </c>
      <c r="F32" s="361">
        <v>14580</v>
      </c>
      <c r="G32" s="361">
        <f>F32*0.75</f>
        <v>10935</v>
      </c>
      <c r="H32" s="362">
        <f>F32*0.5</f>
        <v>7290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"2ГИС.СУРГУТ"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424">
        <v>720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515">
        <f>F48*1.2</f>
        <v>302.39999999999998</v>
      </c>
      <c r="E48" s="515">
        <f>F48*1.1</f>
        <v>277.20000000000005</v>
      </c>
      <c r="F48" s="515">
        <v>252</v>
      </c>
      <c r="G48" s="515">
        <f>F48*0.75</f>
        <v>189</v>
      </c>
      <c r="H48" s="515">
        <f>F48*0.5</f>
        <v>126</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458">
        <v>504</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60">
        <f>F55*1.2</f>
        <v>14385.6</v>
      </c>
      <c r="E55" s="361">
        <f>F55*1.1</f>
        <v>13186.800000000001</v>
      </c>
      <c r="F55" s="361">
        <v>11988</v>
      </c>
      <c r="G55" s="361">
        <f>F55*0.75</f>
        <v>8991</v>
      </c>
      <c r="H55" s="362">
        <f>F55*0.5</f>
        <v>5994</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436">
        <f>F61*1.2</f>
        <v>14990.4</v>
      </c>
      <c r="E61" s="361">
        <f>F61*1.1</f>
        <v>13741.2</v>
      </c>
      <c r="F61" s="361">
        <v>12492</v>
      </c>
      <c r="G61" s="361">
        <f>F61*0.75</f>
        <v>9369</v>
      </c>
      <c r="H61" s="362">
        <f>F61*0.5</f>
        <v>6246</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506">
        <v>510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2310 до 87780</v>
      </c>
      <c r="E71" s="399"/>
      <c r="F71" s="399"/>
      <c r="G71" s="399"/>
      <c r="H71" s="400"/>
    </row>
    <row r="72" spans="1:8" ht="37.5" customHeight="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580">
        <v>2310</v>
      </c>
      <c r="E72" s="412"/>
      <c r="F72" s="412"/>
      <c r="G72" s="412"/>
      <c r="H72" s="413"/>
    </row>
    <row r="73" spans="1:8" ht="37.5" customHeight="1" x14ac:dyDescent="0.2">
      <c r="A73" s="396" t="s">
        <v>40</v>
      </c>
      <c r="B73" s="565"/>
      <c r="C73" s="578"/>
      <c r="D73" s="340">
        <v>4620</v>
      </c>
      <c r="E73" s="338"/>
      <c r="F73" s="338"/>
      <c r="G73" s="338"/>
      <c r="H73" s="339"/>
    </row>
    <row r="74" spans="1:8" ht="37.5" customHeight="1" x14ac:dyDescent="0.2">
      <c r="A74" s="396" t="s">
        <v>41</v>
      </c>
      <c r="B74" s="565"/>
      <c r="C74" s="578"/>
      <c r="D74" s="340">
        <v>9240</v>
      </c>
      <c r="E74" s="338"/>
      <c r="F74" s="338"/>
      <c r="G74" s="338"/>
      <c r="H74" s="339"/>
    </row>
    <row r="75" spans="1:8" ht="37.5" customHeight="1" x14ac:dyDescent="0.2">
      <c r="A75" s="396" t="s">
        <v>42</v>
      </c>
      <c r="B75" s="565"/>
      <c r="C75" s="578"/>
      <c r="D75" s="340">
        <v>13860</v>
      </c>
      <c r="E75" s="338"/>
      <c r="F75" s="338"/>
      <c r="G75" s="338"/>
      <c r="H75" s="339"/>
    </row>
    <row r="76" spans="1:8" ht="37.5" customHeight="1" x14ac:dyDescent="0.2">
      <c r="A76" s="396" t="s">
        <v>43</v>
      </c>
      <c r="B76" s="565"/>
      <c r="C76" s="578"/>
      <c r="D76" s="340">
        <v>18480</v>
      </c>
      <c r="E76" s="338"/>
      <c r="F76" s="338"/>
      <c r="G76" s="338"/>
      <c r="H76" s="339"/>
    </row>
    <row r="77" spans="1:8" ht="37.5" customHeight="1" x14ac:dyDescent="0.2">
      <c r="A77" s="396" t="s">
        <v>44</v>
      </c>
      <c r="B77" s="565"/>
      <c r="C77" s="578"/>
      <c r="D77" s="340">
        <v>23100</v>
      </c>
      <c r="E77" s="338"/>
      <c r="F77" s="338"/>
      <c r="G77" s="338"/>
      <c r="H77" s="339"/>
    </row>
    <row r="78" spans="1:8" ht="37.5" customHeight="1" x14ac:dyDescent="0.2">
      <c r="A78" s="396" t="s">
        <v>45</v>
      </c>
      <c r="B78" s="565"/>
      <c r="C78" s="578"/>
      <c r="D78" s="340">
        <v>27720</v>
      </c>
      <c r="E78" s="338"/>
      <c r="F78" s="338"/>
      <c r="G78" s="338"/>
      <c r="H78" s="339"/>
    </row>
    <row r="79" spans="1:8" ht="37.5" customHeight="1" x14ac:dyDescent="0.2">
      <c r="A79" s="396" t="s">
        <v>46</v>
      </c>
      <c r="B79" s="565"/>
      <c r="C79" s="578"/>
      <c r="D79" s="340">
        <v>32340</v>
      </c>
      <c r="E79" s="338"/>
      <c r="F79" s="338"/>
      <c r="G79" s="338"/>
      <c r="H79" s="339"/>
    </row>
    <row r="80" spans="1:8" ht="37.5" customHeight="1" x14ac:dyDescent="0.2">
      <c r="A80" s="396" t="s">
        <v>47</v>
      </c>
      <c r="B80" s="565"/>
      <c r="C80" s="578"/>
      <c r="D80" s="340">
        <v>36960</v>
      </c>
      <c r="E80" s="338"/>
      <c r="F80" s="338"/>
      <c r="G80" s="338"/>
      <c r="H80" s="339"/>
    </row>
    <row r="81" spans="1:8" ht="37.5" customHeight="1" x14ac:dyDescent="0.2">
      <c r="A81" s="396" t="s">
        <v>48</v>
      </c>
      <c r="B81" s="565"/>
      <c r="C81" s="578"/>
      <c r="D81" s="340">
        <v>41580</v>
      </c>
      <c r="E81" s="338"/>
      <c r="F81" s="338"/>
      <c r="G81" s="338"/>
      <c r="H81" s="339"/>
    </row>
    <row r="82" spans="1:8" ht="37.5" customHeight="1" x14ac:dyDescent="0.2">
      <c r="A82" s="396" t="s">
        <v>49</v>
      </c>
      <c r="B82" s="565"/>
      <c r="C82" s="578"/>
      <c r="D82" s="340">
        <v>46200</v>
      </c>
      <c r="E82" s="338"/>
      <c r="F82" s="338"/>
      <c r="G82" s="338"/>
      <c r="H82" s="339"/>
    </row>
    <row r="83" spans="1:8" ht="37.5" customHeight="1" x14ac:dyDescent="0.2">
      <c r="A83" s="396" t="s">
        <v>50</v>
      </c>
      <c r="B83" s="565"/>
      <c r="C83" s="578"/>
      <c r="D83" s="340">
        <v>50820</v>
      </c>
      <c r="E83" s="338"/>
      <c r="F83" s="338"/>
      <c r="G83" s="338"/>
      <c r="H83" s="339"/>
    </row>
    <row r="84" spans="1:8" ht="37.5" customHeight="1" x14ac:dyDescent="0.2">
      <c r="A84" s="396" t="s">
        <v>51</v>
      </c>
      <c r="B84" s="565"/>
      <c r="C84" s="578"/>
      <c r="D84" s="340">
        <v>55440</v>
      </c>
      <c r="E84" s="338"/>
      <c r="F84" s="338"/>
      <c r="G84" s="338"/>
      <c r="H84" s="339"/>
    </row>
    <row r="85" spans="1:8" ht="37.5" customHeight="1" x14ac:dyDescent="0.2">
      <c r="A85" s="396" t="s">
        <v>52</v>
      </c>
      <c r="B85" s="565"/>
      <c r="C85" s="578"/>
      <c r="D85" s="340">
        <v>60060</v>
      </c>
      <c r="E85" s="338"/>
      <c r="F85" s="338"/>
      <c r="G85" s="338"/>
      <c r="H85" s="339"/>
    </row>
    <row r="86" spans="1:8" ht="37.5" customHeight="1" x14ac:dyDescent="0.2">
      <c r="A86" s="396" t="s">
        <v>53</v>
      </c>
      <c r="B86" s="565"/>
      <c r="C86" s="578"/>
      <c r="D86" s="340">
        <v>64680</v>
      </c>
      <c r="E86" s="338"/>
      <c r="F86" s="338"/>
      <c r="G86" s="338"/>
      <c r="H86" s="339"/>
    </row>
    <row r="87" spans="1:8" ht="37.5" customHeight="1" x14ac:dyDescent="0.2">
      <c r="A87" s="396" t="s">
        <v>54</v>
      </c>
      <c r="B87" s="565"/>
      <c r="C87" s="578"/>
      <c r="D87" s="340">
        <v>69300</v>
      </c>
      <c r="E87" s="338"/>
      <c r="F87" s="338"/>
      <c r="G87" s="338"/>
      <c r="H87" s="339"/>
    </row>
    <row r="88" spans="1:8" ht="37.5" customHeight="1" x14ac:dyDescent="0.2">
      <c r="A88" s="396" t="s">
        <v>55</v>
      </c>
      <c r="B88" s="565"/>
      <c r="C88" s="578"/>
      <c r="D88" s="340">
        <v>73920</v>
      </c>
      <c r="E88" s="338"/>
      <c r="F88" s="338"/>
      <c r="G88" s="338"/>
      <c r="H88" s="339"/>
    </row>
    <row r="89" spans="1:8" ht="37.5" customHeight="1" x14ac:dyDescent="0.2">
      <c r="A89" s="396" t="s">
        <v>56</v>
      </c>
      <c r="B89" s="565"/>
      <c r="C89" s="578"/>
      <c r="D89" s="340">
        <v>78540</v>
      </c>
      <c r="E89" s="338"/>
      <c r="F89" s="338"/>
      <c r="G89" s="338"/>
      <c r="H89" s="339"/>
    </row>
    <row r="90" spans="1:8" ht="37.5" customHeight="1" x14ac:dyDescent="0.2">
      <c r="A90" s="396" t="s">
        <v>57</v>
      </c>
      <c r="B90" s="565"/>
      <c r="C90" s="578"/>
      <c r="D90" s="340">
        <v>83160</v>
      </c>
      <c r="E90" s="338"/>
      <c r="F90" s="338"/>
      <c r="G90" s="338"/>
      <c r="H90" s="339"/>
    </row>
    <row r="91" spans="1:8" ht="37.5" customHeight="1" x14ac:dyDescent="0.2">
      <c r="A91" s="396" t="s">
        <v>58</v>
      </c>
      <c r="B91" s="565"/>
      <c r="C91" s="578"/>
      <c r="D91" s="340">
        <v>87780</v>
      </c>
      <c r="E91" s="338"/>
      <c r="F91" s="338"/>
      <c r="G91" s="338"/>
      <c r="H91" s="339"/>
    </row>
    <row r="92" spans="1:8" ht="37.5" customHeight="1" x14ac:dyDescent="0.2">
      <c r="A92" s="396" t="s">
        <v>178</v>
      </c>
      <c r="B92" s="565"/>
      <c r="C92" s="578"/>
      <c r="D92" s="340">
        <v>92400</v>
      </c>
      <c r="E92" s="338"/>
      <c r="F92" s="338"/>
      <c r="G92" s="338"/>
      <c r="H92" s="339"/>
    </row>
    <row r="93" spans="1:8" ht="37.5" customHeight="1" x14ac:dyDescent="0.2">
      <c r="A93" s="396" t="s">
        <v>179</v>
      </c>
      <c r="B93" s="565"/>
      <c r="C93" s="578"/>
      <c r="D93" s="340">
        <v>97020</v>
      </c>
      <c r="E93" s="338"/>
      <c r="F93" s="338"/>
      <c r="G93" s="338"/>
      <c r="H93" s="339"/>
    </row>
    <row r="94" spans="1:8" ht="37.5" customHeight="1" x14ac:dyDescent="0.2">
      <c r="A94" s="396" t="s">
        <v>180</v>
      </c>
      <c r="B94" s="565"/>
      <c r="C94" s="578"/>
      <c r="D94" s="340">
        <v>101640</v>
      </c>
      <c r="E94" s="338"/>
      <c r="F94" s="338"/>
      <c r="G94" s="338"/>
      <c r="H94" s="339"/>
    </row>
    <row r="95" spans="1:8" ht="37.5" customHeight="1" x14ac:dyDescent="0.2">
      <c r="A95" s="396" t="s">
        <v>181</v>
      </c>
      <c r="B95" s="565"/>
      <c r="C95" s="578"/>
      <c r="D95" s="340">
        <v>106260</v>
      </c>
      <c r="E95" s="338"/>
      <c r="F95" s="338"/>
      <c r="G95" s="338"/>
      <c r="H95" s="339"/>
    </row>
    <row r="96" spans="1:8" ht="37.5" customHeight="1" x14ac:dyDescent="0.2">
      <c r="A96" s="396" t="s">
        <v>182</v>
      </c>
      <c r="B96" s="565"/>
      <c r="C96" s="578"/>
      <c r="D96" s="340">
        <v>110880</v>
      </c>
      <c r="E96" s="338"/>
      <c r="F96" s="338"/>
      <c r="G96" s="338"/>
      <c r="H96" s="339"/>
    </row>
    <row r="97" spans="1:8" ht="37.5" customHeight="1" x14ac:dyDescent="0.2">
      <c r="A97" s="396" t="s">
        <v>183</v>
      </c>
      <c r="B97" s="565"/>
      <c r="C97" s="578"/>
      <c r="D97" s="340">
        <v>115500</v>
      </c>
      <c r="E97" s="338"/>
      <c r="F97" s="338"/>
      <c r="G97" s="338"/>
      <c r="H97" s="339"/>
    </row>
    <row r="98" spans="1:8" ht="37.5" customHeight="1" x14ac:dyDescent="0.2">
      <c r="A98" s="396" t="s">
        <v>184</v>
      </c>
      <c r="B98" s="565"/>
      <c r="C98" s="578"/>
      <c r="D98" s="340">
        <v>120120</v>
      </c>
      <c r="E98" s="338"/>
      <c r="F98" s="338"/>
      <c r="G98" s="338"/>
      <c r="H98" s="339"/>
    </row>
    <row r="99" spans="1:8" ht="37.5" customHeight="1" x14ac:dyDescent="0.2">
      <c r="A99" s="396" t="s">
        <v>185</v>
      </c>
      <c r="B99" s="565"/>
      <c r="C99" s="578"/>
      <c r="D99" s="340">
        <v>124740</v>
      </c>
      <c r="E99" s="338"/>
      <c r="F99" s="338"/>
      <c r="G99" s="338"/>
      <c r="H99" s="339"/>
    </row>
    <row r="100" spans="1:8" ht="37.5" customHeight="1" x14ac:dyDescent="0.2">
      <c r="A100" s="396" t="s">
        <v>186</v>
      </c>
      <c r="B100" s="565"/>
      <c r="C100" s="578"/>
      <c r="D100" s="340">
        <v>129360</v>
      </c>
      <c r="E100" s="338"/>
      <c r="F100" s="338"/>
      <c r="G100" s="338"/>
      <c r="H100" s="339"/>
    </row>
    <row r="101" spans="1:8" ht="37.5" customHeight="1" x14ac:dyDescent="0.2">
      <c r="A101" s="396" t="s">
        <v>187</v>
      </c>
      <c r="B101" s="565"/>
      <c r="C101" s="578"/>
      <c r="D101" s="340">
        <v>133980</v>
      </c>
      <c r="E101" s="338"/>
      <c r="F101" s="338"/>
      <c r="G101" s="338"/>
      <c r="H101" s="339"/>
    </row>
    <row r="102" spans="1:8" ht="37.5" customHeight="1" x14ac:dyDescent="0.2">
      <c r="A102" s="396" t="s">
        <v>188</v>
      </c>
      <c r="B102" s="565"/>
      <c r="C102" s="578"/>
      <c r="D102" s="340">
        <v>138600</v>
      </c>
      <c r="E102" s="338"/>
      <c r="F102" s="338"/>
      <c r="G102" s="338"/>
      <c r="H102" s="339"/>
    </row>
    <row r="103" spans="1:8" ht="37.5" customHeight="1" x14ac:dyDescent="0.2">
      <c r="A103" s="396" t="s">
        <v>189</v>
      </c>
      <c r="B103" s="565"/>
      <c r="C103" s="578"/>
      <c r="D103" s="340">
        <v>143220</v>
      </c>
      <c r="E103" s="338"/>
      <c r="F103" s="338"/>
      <c r="G103" s="338"/>
      <c r="H103" s="339"/>
    </row>
    <row r="104" spans="1:8" ht="37.5" customHeight="1" x14ac:dyDescent="0.2">
      <c r="A104" s="396" t="s">
        <v>190</v>
      </c>
      <c r="B104" s="565"/>
      <c r="C104" s="578"/>
      <c r="D104" s="340">
        <v>147840</v>
      </c>
      <c r="E104" s="338"/>
      <c r="F104" s="338"/>
      <c r="G104" s="338"/>
      <c r="H104" s="339"/>
    </row>
    <row r="105" spans="1:8" ht="37.5" customHeight="1" x14ac:dyDescent="0.2">
      <c r="A105" s="396" t="s">
        <v>191</v>
      </c>
      <c r="B105" s="565"/>
      <c r="C105" s="578"/>
      <c r="D105" s="340">
        <v>152460</v>
      </c>
      <c r="E105" s="338"/>
      <c r="F105" s="338"/>
      <c r="G105" s="338"/>
      <c r="H105" s="339"/>
    </row>
    <row r="106" spans="1:8" ht="37.5" customHeight="1" x14ac:dyDescent="0.2">
      <c r="A106" s="396" t="s">
        <v>192</v>
      </c>
      <c r="B106" s="565"/>
      <c r="C106" s="578"/>
      <c r="D106" s="340">
        <v>157080</v>
      </c>
      <c r="E106" s="338"/>
      <c r="F106" s="338"/>
      <c r="G106" s="338"/>
      <c r="H106" s="339"/>
    </row>
    <row r="107" spans="1:8" ht="37.5" customHeight="1" x14ac:dyDescent="0.2">
      <c r="A107" s="396" t="s">
        <v>229</v>
      </c>
      <c r="B107" s="565"/>
      <c r="C107" s="578"/>
      <c r="D107" s="340">
        <v>161700</v>
      </c>
      <c r="E107" s="338"/>
      <c r="F107" s="338"/>
      <c r="G107" s="338"/>
      <c r="H107" s="339"/>
    </row>
    <row r="108" spans="1:8" ht="37.5" customHeight="1" x14ac:dyDescent="0.2">
      <c r="A108" s="396" t="s">
        <v>230</v>
      </c>
      <c r="B108" s="565"/>
      <c r="C108" s="578"/>
      <c r="D108" s="340">
        <v>166320</v>
      </c>
      <c r="E108" s="338"/>
      <c r="F108" s="338"/>
      <c r="G108" s="338"/>
      <c r="H108" s="339"/>
    </row>
    <row r="109" spans="1:8" ht="37.5" customHeight="1" x14ac:dyDescent="0.2">
      <c r="A109" s="396" t="s">
        <v>231</v>
      </c>
      <c r="B109" s="565"/>
      <c r="C109" s="578"/>
      <c r="D109" s="340">
        <v>170940</v>
      </c>
      <c r="E109" s="338"/>
      <c r="F109" s="338"/>
      <c r="G109" s="338"/>
      <c r="H109" s="339"/>
    </row>
    <row r="110" spans="1:8" ht="37.5" customHeight="1" x14ac:dyDescent="0.2">
      <c r="A110" s="396" t="s">
        <v>232</v>
      </c>
      <c r="B110" s="565"/>
      <c r="C110" s="578"/>
      <c r="D110" s="340">
        <v>175560</v>
      </c>
      <c r="E110" s="338"/>
      <c r="F110" s="338"/>
      <c r="G110" s="338"/>
      <c r="H110" s="339"/>
    </row>
    <row r="111" spans="1:8" ht="37.5" customHeight="1" x14ac:dyDescent="0.2">
      <c r="A111" s="396" t="s">
        <v>233</v>
      </c>
      <c r="B111" s="397"/>
      <c r="C111" s="578"/>
      <c r="D111" s="340">
        <v>180180</v>
      </c>
      <c r="E111" s="338"/>
      <c r="F111" s="338"/>
      <c r="G111" s="338"/>
      <c r="H111" s="339"/>
    </row>
    <row r="112" spans="1:8" ht="37.5" customHeight="1" x14ac:dyDescent="0.2">
      <c r="A112" s="396" t="s">
        <v>355</v>
      </c>
      <c r="B112" s="397"/>
      <c r="C112" s="578"/>
      <c r="D112" s="340">
        <v>184800</v>
      </c>
      <c r="E112" s="338"/>
      <c r="F112" s="338"/>
      <c r="G112" s="338"/>
      <c r="H112" s="339"/>
    </row>
    <row r="113" spans="1:8" ht="37.5" customHeight="1" x14ac:dyDescent="0.2">
      <c r="A113" s="396" t="s">
        <v>356</v>
      </c>
      <c r="B113" s="397"/>
      <c r="C113" s="578"/>
      <c r="D113" s="340">
        <v>189420</v>
      </c>
      <c r="E113" s="338"/>
      <c r="F113" s="338"/>
      <c r="G113" s="338"/>
      <c r="H113" s="339"/>
    </row>
    <row r="114" spans="1:8" ht="37.5" customHeight="1" x14ac:dyDescent="0.2">
      <c r="A114" s="396" t="s">
        <v>357</v>
      </c>
      <c r="B114" s="397"/>
      <c r="C114" s="578"/>
      <c r="D114" s="340">
        <v>194040</v>
      </c>
      <c r="E114" s="338"/>
      <c r="F114" s="338"/>
      <c r="G114" s="338"/>
      <c r="H114" s="339"/>
    </row>
    <row r="115" spans="1:8" ht="37.5" customHeight="1" x14ac:dyDescent="0.2">
      <c r="A115" s="396" t="s">
        <v>358</v>
      </c>
      <c r="B115" s="397"/>
      <c r="C115" s="578"/>
      <c r="D115" s="340">
        <v>198660</v>
      </c>
      <c r="E115" s="338"/>
      <c r="F115" s="338"/>
      <c r="G115" s="338"/>
      <c r="H115" s="339"/>
    </row>
    <row r="116" spans="1:8" ht="37.5" customHeight="1" x14ac:dyDescent="0.2">
      <c r="A116" s="396" t="s">
        <v>359</v>
      </c>
      <c r="B116" s="397"/>
      <c r="C116" s="578"/>
      <c r="D116" s="340">
        <v>203280</v>
      </c>
      <c r="E116" s="338"/>
      <c r="F116" s="338"/>
      <c r="G116" s="338"/>
      <c r="H116" s="339"/>
    </row>
    <row r="117" spans="1:8" ht="37.5" customHeight="1" x14ac:dyDescent="0.2">
      <c r="A117" s="396" t="s">
        <v>360</v>
      </c>
      <c r="B117" s="397"/>
      <c r="C117" s="578"/>
      <c r="D117" s="340">
        <v>207900</v>
      </c>
      <c r="E117" s="338"/>
      <c r="F117" s="338"/>
      <c r="G117" s="338"/>
      <c r="H117" s="339"/>
    </row>
    <row r="118" spans="1:8" ht="37.5" customHeight="1" x14ac:dyDescent="0.2">
      <c r="A118" s="396" t="s">
        <v>361</v>
      </c>
      <c r="B118" s="397"/>
      <c r="C118" s="578"/>
      <c r="D118" s="340">
        <v>212520</v>
      </c>
      <c r="E118" s="338"/>
      <c r="F118" s="338"/>
      <c r="G118" s="338"/>
      <c r="H118" s="339"/>
    </row>
    <row r="119" spans="1:8" ht="37.5" customHeight="1" x14ac:dyDescent="0.2">
      <c r="A119" s="396" t="s">
        <v>362</v>
      </c>
      <c r="B119" s="397"/>
      <c r="C119" s="578"/>
      <c r="D119" s="340">
        <v>217140</v>
      </c>
      <c r="E119" s="338"/>
      <c r="F119" s="338"/>
      <c r="G119" s="338"/>
      <c r="H119" s="339"/>
    </row>
    <row r="120" spans="1:8" ht="37.5" customHeight="1" x14ac:dyDescent="0.2">
      <c r="A120" s="396" t="s">
        <v>363</v>
      </c>
      <c r="B120" s="397"/>
      <c r="C120" s="578"/>
      <c r="D120" s="340">
        <v>221760</v>
      </c>
      <c r="E120" s="338"/>
      <c r="F120" s="338"/>
      <c r="G120" s="338"/>
      <c r="H120" s="339"/>
    </row>
    <row r="121" spans="1:8" ht="37.5" customHeight="1" x14ac:dyDescent="0.2">
      <c r="A121" s="396" t="s">
        <v>364</v>
      </c>
      <c r="B121" s="397"/>
      <c r="C121" s="578"/>
      <c r="D121" s="340">
        <v>226380</v>
      </c>
      <c r="E121" s="338"/>
      <c r="F121" s="338"/>
      <c r="G121" s="338"/>
      <c r="H121" s="339"/>
    </row>
    <row r="122" spans="1:8" ht="37.5" customHeight="1" x14ac:dyDescent="0.2">
      <c r="A122" s="396" t="s">
        <v>365</v>
      </c>
      <c r="B122" s="397"/>
      <c r="C122" s="578"/>
      <c r="D122" s="340">
        <v>231000</v>
      </c>
      <c r="E122" s="338"/>
      <c r="F122" s="338"/>
      <c r="G122" s="338"/>
      <c r="H122" s="339"/>
    </row>
    <row r="123" spans="1:8" ht="37.5" customHeight="1" x14ac:dyDescent="0.2">
      <c r="A123" s="396" t="s">
        <v>366</v>
      </c>
      <c r="B123" s="397"/>
      <c r="C123" s="578"/>
      <c r="D123" s="340">
        <v>235620</v>
      </c>
      <c r="E123" s="338"/>
      <c r="F123" s="338"/>
      <c r="G123" s="338"/>
      <c r="H123" s="339"/>
    </row>
    <row r="124" spans="1:8" ht="37.5" customHeight="1" x14ac:dyDescent="0.2">
      <c r="A124" s="396" t="s">
        <v>367</v>
      </c>
      <c r="B124" s="397"/>
      <c r="C124" s="578"/>
      <c r="D124" s="340">
        <v>240240</v>
      </c>
      <c r="E124" s="338"/>
      <c r="F124" s="338"/>
      <c r="G124" s="338"/>
      <c r="H124" s="339"/>
    </row>
    <row r="125" spans="1:8" ht="37.5" customHeight="1" x14ac:dyDescent="0.2">
      <c r="A125" s="396" t="s">
        <v>368</v>
      </c>
      <c r="B125" s="397"/>
      <c r="C125" s="578"/>
      <c r="D125" s="340">
        <v>244860</v>
      </c>
      <c r="E125" s="338"/>
      <c r="F125" s="338"/>
      <c r="G125" s="338"/>
      <c r="H125" s="339"/>
    </row>
    <row r="126" spans="1:8" ht="37.5" customHeight="1" x14ac:dyDescent="0.2">
      <c r="A126" s="396" t="s">
        <v>369</v>
      </c>
      <c r="B126" s="397"/>
      <c r="C126" s="578"/>
      <c r="D126" s="340">
        <v>249480</v>
      </c>
      <c r="E126" s="338"/>
      <c r="F126" s="338"/>
      <c r="G126" s="338"/>
      <c r="H126" s="339"/>
    </row>
    <row r="127" spans="1:8" ht="37.5" customHeight="1" x14ac:dyDescent="0.2">
      <c r="A127" s="396" t="s">
        <v>370</v>
      </c>
      <c r="B127" s="397"/>
      <c r="C127" s="578"/>
      <c r="D127" s="340">
        <v>254100</v>
      </c>
      <c r="E127" s="338"/>
      <c r="F127" s="338"/>
      <c r="G127" s="338"/>
      <c r="H127" s="339"/>
    </row>
    <row r="128" spans="1:8" ht="37.5" customHeight="1" x14ac:dyDescent="0.2">
      <c r="A128" s="396" t="s">
        <v>371</v>
      </c>
      <c r="B128" s="397"/>
      <c r="C128" s="578"/>
      <c r="D128" s="340">
        <v>258720</v>
      </c>
      <c r="E128" s="338"/>
      <c r="F128" s="338"/>
      <c r="G128" s="338"/>
      <c r="H128" s="339"/>
    </row>
    <row r="129" spans="1:8" ht="37.5" customHeight="1" x14ac:dyDescent="0.2">
      <c r="A129" s="396" t="s">
        <v>372</v>
      </c>
      <c r="B129" s="397"/>
      <c r="C129" s="578"/>
      <c r="D129" s="340">
        <v>263340</v>
      </c>
      <c r="E129" s="338"/>
      <c r="F129" s="338"/>
      <c r="G129" s="338"/>
      <c r="H129" s="339"/>
    </row>
    <row r="130" spans="1:8" ht="37.5" customHeight="1" x14ac:dyDescent="0.2">
      <c r="A130" s="396" t="s">
        <v>373</v>
      </c>
      <c r="B130" s="397"/>
      <c r="C130" s="578"/>
      <c r="D130" s="340">
        <v>267960</v>
      </c>
      <c r="E130" s="338"/>
      <c r="F130" s="338"/>
      <c r="G130" s="338"/>
      <c r="H130" s="339"/>
    </row>
    <row r="131" spans="1:8" ht="37.5" customHeight="1" thickBot="1" x14ac:dyDescent="0.25">
      <c r="A131" s="396" t="s">
        <v>374</v>
      </c>
      <c r="B131" s="397"/>
      <c r="C131" s="579"/>
      <c r="D131" s="340">
        <v>272580</v>
      </c>
      <c r="E131" s="338"/>
      <c r="F131" s="338"/>
      <c r="G131" s="338"/>
      <c r="H131" s="339"/>
    </row>
    <row r="132" spans="1:8" ht="50.1" customHeight="1" thickBot="1" x14ac:dyDescent="0.25">
      <c r="A132" s="386" t="s">
        <v>59</v>
      </c>
      <c r="B132" s="387"/>
      <c r="C132" s="387"/>
      <c r="D132" s="398" t="str">
        <f>"от "&amp;MIN(D133:D142)&amp;" до "&amp;MAX(D133:D142)</f>
        <v>от 252 до 4500</v>
      </c>
      <c r="E132" s="399"/>
      <c r="F132" s="399"/>
      <c r="G132" s="399"/>
      <c r="H132" s="400"/>
    </row>
    <row r="133" spans="1:8" ht="151.5" x14ac:dyDescent="0.2">
      <c r="A133" s="62" t="s">
        <v>60</v>
      </c>
      <c r="B133" s="63" t="s">
        <v>13</v>
      </c>
      <c r="C133" s="107"/>
      <c r="D133" s="401">
        <v>4500</v>
      </c>
      <c r="E133" s="401"/>
      <c r="F133" s="401"/>
      <c r="G133" s="401"/>
      <c r="H133" s="402"/>
    </row>
    <row r="134" spans="1:8" ht="37.5" customHeight="1" x14ac:dyDescent="0.2">
      <c r="A134" s="356" t="s">
        <v>61</v>
      </c>
      <c r="B134" s="395"/>
      <c r="C134" s="40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4" s="368">
        <v>810</v>
      </c>
      <c r="E134" s="368"/>
      <c r="F134" s="368"/>
      <c r="G134" s="368"/>
      <c r="H134" s="369"/>
    </row>
    <row r="135" spans="1:8" ht="37.5" customHeight="1" x14ac:dyDescent="0.2">
      <c r="A135" s="356" t="s">
        <v>62</v>
      </c>
      <c r="B135" s="395"/>
      <c r="C135" s="404"/>
      <c r="D135" s="368">
        <v>2400</v>
      </c>
      <c r="E135" s="368"/>
      <c r="F135" s="368"/>
      <c r="G135" s="368"/>
      <c r="H135" s="369"/>
    </row>
    <row r="136" spans="1:8" ht="37.5" customHeight="1" x14ac:dyDescent="0.2">
      <c r="A136" s="356" t="s">
        <v>63</v>
      </c>
      <c r="B136" s="395"/>
      <c r="C136" s="404"/>
      <c r="D136" s="368">
        <v>420</v>
      </c>
      <c r="E136" s="368"/>
      <c r="F136" s="368"/>
      <c r="G136" s="368"/>
      <c r="H136" s="369"/>
    </row>
    <row r="137" spans="1:8" ht="37.5" customHeight="1" x14ac:dyDescent="0.2">
      <c r="A137" s="335" t="s">
        <v>64</v>
      </c>
      <c r="B137" s="336"/>
      <c r="C137" s="404"/>
      <c r="D137" s="368">
        <v>1200</v>
      </c>
      <c r="E137" s="368"/>
      <c r="F137" s="368"/>
      <c r="G137" s="368"/>
      <c r="H137" s="369"/>
    </row>
    <row r="138" spans="1:8" ht="37.5" customHeight="1" x14ac:dyDescent="0.2">
      <c r="A138" s="356" t="s">
        <v>65</v>
      </c>
      <c r="B138" s="395"/>
      <c r="C138" s="404"/>
      <c r="D138" s="368">
        <v>252</v>
      </c>
      <c r="E138" s="368"/>
      <c r="F138" s="368"/>
      <c r="G138" s="368"/>
      <c r="H138" s="369"/>
    </row>
    <row r="139" spans="1:8" ht="37.5" customHeight="1" x14ac:dyDescent="0.2">
      <c r="A139" s="356" t="s">
        <v>66</v>
      </c>
      <c r="B139" s="395"/>
      <c r="C139" s="404"/>
      <c r="D139" s="368">
        <v>252</v>
      </c>
      <c r="E139" s="368"/>
      <c r="F139" s="368"/>
      <c r="G139" s="368"/>
      <c r="H139" s="369"/>
    </row>
    <row r="140" spans="1:8" ht="37.5" customHeight="1" x14ac:dyDescent="0.2">
      <c r="A140" s="356" t="s">
        <v>67</v>
      </c>
      <c r="B140" s="395"/>
      <c r="C140" s="404"/>
      <c r="D140" s="368">
        <v>504</v>
      </c>
      <c r="E140" s="368"/>
      <c r="F140" s="368"/>
      <c r="G140" s="368"/>
      <c r="H140" s="369"/>
    </row>
    <row r="141" spans="1:8" ht="37.5" customHeight="1" x14ac:dyDescent="0.2">
      <c r="A141" s="356" t="s">
        <v>68</v>
      </c>
      <c r="B141" s="395"/>
      <c r="C141" s="404"/>
      <c r="D141" s="368">
        <v>756</v>
      </c>
      <c r="E141" s="368"/>
      <c r="F141" s="368"/>
      <c r="G141" s="368"/>
      <c r="H141" s="369"/>
    </row>
    <row r="142" spans="1:8" ht="37.5" customHeight="1" thickBot="1" x14ac:dyDescent="0.25">
      <c r="A142" s="406" t="s">
        <v>69</v>
      </c>
      <c r="B142" s="407"/>
      <c r="C142" s="405"/>
      <c r="D142" s="393">
        <v>3996</v>
      </c>
      <c r="E142" s="393"/>
      <c r="F142" s="393"/>
      <c r="G142" s="393"/>
      <c r="H142" s="394"/>
    </row>
    <row r="143" spans="1:8" s="16" customFormat="1" ht="117.75" customHeight="1" thickBot="1" x14ac:dyDescent="0.25">
      <c r="A143" s="501" t="s">
        <v>71</v>
      </c>
      <c r="B143" s="502"/>
      <c r="C14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3" s="354">
        <v>30</v>
      </c>
      <c r="E143" s="354"/>
      <c r="F143" s="354"/>
      <c r="G143" s="354"/>
      <c r="H143" s="355"/>
    </row>
    <row r="144" spans="1:8" ht="50.1" customHeight="1" thickBot="1" x14ac:dyDescent="0.25">
      <c r="A144" s="341" t="s">
        <v>72</v>
      </c>
      <c r="B144" s="342"/>
      <c r="C144" s="21"/>
      <c r="D144" s="343" t="e">
        <f>"от "&amp;MIN(D146,D166:H167,#REF!,D168:H182)&amp;" до "&amp;MAX(D146,D166:H167,#REF!,D168:H182)</f>
        <v>#REF!</v>
      </c>
      <c r="E144" s="343"/>
      <c r="F144" s="343"/>
      <c r="G144" s="343"/>
      <c r="H144" s="344"/>
    </row>
    <row r="145" spans="1:8" ht="21.75" thickBot="1" x14ac:dyDescent="0.25">
      <c r="A145" s="497"/>
      <c r="B145" s="498"/>
      <c r="C145" s="60"/>
      <c r="D145" s="499"/>
      <c r="E145" s="499"/>
      <c r="F145" s="499"/>
      <c r="G145" s="499"/>
      <c r="H145" s="500"/>
    </row>
    <row r="146" spans="1:8" ht="66.75" customHeight="1" thickBot="1" x14ac:dyDescent="0.25">
      <c r="A146" s="374" t="s">
        <v>73</v>
      </c>
      <c r="B146" s="375"/>
      <c r="C14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46" s="379">
        <v>4500</v>
      </c>
      <c r="E146" s="379"/>
      <c r="F146" s="379"/>
      <c r="G146" s="379"/>
      <c r="H146" s="380"/>
    </row>
    <row r="147" spans="1:8" ht="66.75" customHeight="1" thickBot="1" x14ac:dyDescent="0.25">
      <c r="A147" s="381" t="s">
        <v>74</v>
      </c>
      <c r="B147" s="382"/>
      <c r="C147" s="377"/>
      <c r="D147" s="383" t="s">
        <v>75</v>
      </c>
      <c r="E147" s="384"/>
      <c r="F147" s="384"/>
      <c r="G147" s="384"/>
      <c r="H147" s="385"/>
    </row>
    <row r="148" spans="1:8" ht="66.75" customHeight="1" x14ac:dyDescent="0.2">
      <c r="A148" s="363" t="s">
        <v>76</v>
      </c>
      <c r="B148" s="364"/>
      <c r="C148" s="377"/>
      <c r="D148" s="368">
        <f>D146/4</f>
        <v>1125</v>
      </c>
      <c r="E148" s="368"/>
      <c r="F148" s="368"/>
      <c r="G148" s="368"/>
      <c r="H148" s="369"/>
    </row>
    <row r="149" spans="1:8" ht="66.75" customHeight="1" x14ac:dyDescent="0.2">
      <c r="A149" s="363" t="s">
        <v>77</v>
      </c>
      <c r="B149" s="364"/>
      <c r="C149" s="377"/>
      <c r="D149" s="368">
        <f>D146/5</f>
        <v>900</v>
      </c>
      <c r="E149" s="368"/>
      <c r="F149" s="368"/>
      <c r="G149" s="368"/>
      <c r="H149" s="369"/>
    </row>
    <row r="150" spans="1:8" ht="66.75" customHeight="1" x14ac:dyDescent="0.2">
      <c r="A150" s="363" t="s">
        <v>78</v>
      </c>
      <c r="B150" s="364"/>
      <c r="C150" s="377"/>
      <c r="D150" s="368">
        <f>D146/6</f>
        <v>750</v>
      </c>
      <c r="E150" s="368"/>
      <c r="F150" s="368"/>
      <c r="G150" s="368"/>
      <c r="H150" s="369"/>
    </row>
    <row r="151" spans="1:8" ht="66.75" customHeight="1" x14ac:dyDescent="0.2">
      <c r="A151" s="363" t="s">
        <v>79</v>
      </c>
      <c r="B151" s="364"/>
      <c r="C151" s="377"/>
      <c r="D151" s="368">
        <f>D146/7</f>
        <v>642.85714285714289</v>
      </c>
      <c r="E151" s="368"/>
      <c r="F151" s="368"/>
      <c r="G151" s="368"/>
      <c r="H151" s="369"/>
    </row>
    <row r="152" spans="1:8" ht="66.75" customHeight="1" x14ac:dyDescent="0.2">
      <c r="A152" s="363" t="s">
        <v>80</v>
      </c>
      <c r="B152" s="364"/>
      <c r="C152" s="377"/>
      <c r="D152" s="368">
        <f>D146/8</f>
        <v>562.5</v>
      </c>
      <c r="E152" s="368"/>
      <c r="F152" s="368"/>
      <c r="G152" s="368"/>
      <c r="H152" s="369"/>
    </row>
    <row r="153" spans="1:8" ht="66.75" customHeight="1" x14ac:dyDescent="0.2">
      <c r="A153" s="363" t="s">
        <v>81</v>
      </c>
      <c r="B153" s="364"/>
      <c r="C153" s="377"/>
      <c r="D153" s="368">
        <f>D146/9</f>
        <v>500</v>
      </c>
      <c r="E153" s="368"/>
      <c r="F153" s="368"/>
      <c r="G153" s="368"/>
      <c r="H153" s="369"/>
    </row>
    <row r="154" spans="1:8" ht="66.75" customHeight="1" x14ac:dyDescent="0.2">
      <c r="A154" s="363" t="s">
        <v>82</v>
      </c>
      <c r="B154" s="364"/>
      <c r="C154" s="377"/>
      <c r="D154" s="368">
        <f>D146/10</f>
        <v>450</v>
      </c>
      <c r="E154" s="368"/>
      <c r="F154" s="368"/>
      <c r="G154" s="368"/>
      <c r="H154" s="369"/>
    </row>
    <row r="155" spans="1:8" ht="66.75" customHeight="1" thickBot="1" x14ac:dyDescent="0.25">
      <c r="A155" s="374" t="s">
        <v>83</v>
      </c>
      <c r="B155" s="375"/>
      <c r="C155" s="377"/>
      <c r="D155" s="379">
        <v>6840</v>
      </c>
      <c r="E155" s="379"/>
      <c r="F155" s="379"/>
      <c r="G155" s="379"/>
      <c r="H155" s="380"/>
    </row>
    <row r="156" spans="1:8" ht="66.75" customHeight="1" thickBot="1" x14ac:dyDescent="0.25">
      <c r="A156" s="381" t="s">
        <v>74</v>
      </c>
      <c r="B156" s="382"/>
      <c r="C156" s="377"/>
      <c r="D156" s="383" t="s">
        <v>75</v>
      </c>
      <c r="E156" s="384"/>
      <c r="F156" s="384"/>
      <c r="G156" s="384"/>
      <c r="H156" s="385"/>
    </row>
    <row r="157" spans="1:8" ht="66.75" customHeight="1" x14ac:dyDescent="0.2">
      <c r="A157" s="363" t="s">
        <v>76</v>
      </c>
      <c r="B157" s="364"/>
      <c r="C157" s="377"/>
      <c r="D157" s="368">
        <v>1710</v>
      </c>
      <c r="E157" s="368"/>
      <c r="F157" s="368"/>
      <c r="G157" s="368"/>
      <c r="H157" s="369"/>
    </row>
    <row r="158" spans="1:8" ht="66.75" customHeight="1" x14ac:dyDescent="0.2">
      <c r="A158" s="363" t="s">
        <v>77</v>
      </c>
      <c r="B158" s="364"/>
      <c r="C158" s="377"/>
      <c r="D158" s="368">
        <v>1368</v>
      </c>
      <c r="E158" s="368"/>
      <c r="F158" s="368"/>
      <c r="G158" s="368"/>
      <c r="H158" s="369"/>
    </row>
    <row r="159" spans="1:8" ht="66.75" customHeight="1" x14ac:dyDescent="0.2">
      <c r="A159" s="363" t="s">
        <v>78</v>
      </c>
      <c r="B159" s="364"/>
      <c r="C159" s="377"/>
      <c r="D159" s="368">
        <v>1140</v>
      </c>
      <c r="E159" s="368"/>
      <c r="F159" s="368"/>
      <c r="G159" s="368"/>
      <c r="H159" s="369"/>
    </row>
    <row r="160" spans="1:8" ht="66.75" customHeight="1" x14ac:dyDescent="0.2">
      <c r="A160" s="363" t="s">
        <v>79</v>
      </c>
      <c r="B160" s="364"/>
      <c r="C160" s="377"/>
      <c r="D160" s="368">
        <v>977.14285714285711</v>
      </c>
      <c r="E160" s="368"/>
      <c r="F160" s="368"/>
      <c r="G160" s="368"/>
      <c r="H160" s="369"/>
    </row>
    <row r="161" spans="1:8" ht="66.75" customHeight="1" x14ac:dyDescent="0.2">
      <c r="A161" s="363" t="s">
        <v>80</v>
      </c>
      <c r="B161" s="364"/>
      <c r="C161" s="377"/>
      <c r="D161" s="368">
        <v>855</v>
      </c>
      <c r="E161" s="368"/>
      <c r="F161" s="368"/>
      <c r="G161" s="368"/>
      <c r="H161" s="369"/>
    </row>
    <row r="162" spans="1:8" ht="66.75" customHeight="1" x14ac:dyDescent="0.2">
      <c r="A162" s="363" t="s">
        <v>81</v>
      </c>
      <c r="B162" s="364"/>
      <c r="C162" s="377"/>
      <c r="D162" s="368">
        <v>760</v>
      </c>
      <c r="E162" s="368"/>
      <c r="F162" s="368"/>
      <c r="G162" s="368"/>
      <c r="H162" s="369"/>
    </row>
    <row r="163" spans="1:8" ht="66.75" customHeight="1" thickBot="1" x14ac:dyDescent="0.25">
      <c r="A163" s="363" t="s">
        <v>82</v>
      </c>
      <c r="B163" s="364"/>
      <c r="C163" s="378"/>
      <c r="D163" s="368">
        <v>684</v>
      </c>
      <c r="E163" s="368"/>
      <c r="F163" s="368"/>
      <c r="G163" s="368"/>
      <c r="H163" s="369"/>
    </row>
    <row r="164" spans="1:8" s="16" customFormat="1" ht="62.45" customHeight="1" thickBot="1" x14ac:dyDescent="0.25">
      <c r="A164" s="358" t="s">
        <v>84</v>
      </c>
      <c r="B164" s="359"/>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353">
        <v>13500</v>
      </c>
      <c r="E164" s="354"/>
      <c r="F164" s="354"/>
      <c r="G164" s="354"/>
      <c r="H164" s="355"/>
    </row>
    <row r="165" spans="1:8" ht="21.75" thickBot="1" x14ac:dyDescent="0.25">
      <c r="A165" s="497"/>
      <c r="B165" s="498"/>
      <c r="C165" s="56"/>
      <c r="D165" s="499"/>
      <c r="E165" s="499"/>
      <c r="F165" s="499"/>
      <c r="G165" s="499"/>
      <c r="H165" s="500"/>
    </row>
    <row r="166" spans="1:8" ht="50.1" customHeight="1" x14ac:dyDescent="0.2">
      <c r="A166" s="335" t="s">
        <v>85</v>
      </c>
      <c r="B166" s="336"/>
      <c r="C166" s="66" t="str">
        <f>"Интернет-площадка 2gis.ru на основе Cправочника организаций "&amp;$C$2&amp;""</f>
        <v>Интернет-площадка 2gis.ru на основе Cправочника организаций "2ГИС.СУРГУТ"</v>
      </c>
      <c r="D166" s="360">
        <v>4650</v>
      </c>
      <c r="E166" s="361"/>
      <c r="F166" s="361"/>
      <c r="G166" s="361"/>
      <c r="H166" s="362"/>
    </row>
    <row r="167" spans="1:8" ht="50.1" customHeight="1" x14ac:dyDescent="0.2">
      <c r="A167" s="335" t="s">
        <v>86</v>
      </c>
      <c r="B167" s="336"/>
      <c r="C16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7" s="367">
        <v>2496</v>
      </c>
      <c r="E167" s="351"/>
      <c r="F167" s="351"/>
      <c r="G167" s="351"/>
      <c r="H167" s="352"/>
    </row>
    <row r="168" spans="1:8" ht="50.1" customHeight="1" x14ac:dyDescent="0.2">
      <c r="A168" s="335" t="s">
        <v>87</v>
      </c>
      <c r="B168" s="336"/>
      <c r="C16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8" s="337">
        <v>6000</v>
      </c>
      <c r="E168" s="338"/>
      <c r="F168" s="338"/>
      <c r="G168" s="338"/>
      <c r="H168" s="339"/>
    </row>
    <row r="169" spans="1:8" ht="50.1" customHeight="1" x14ac:dyDescent="0.2">
      <c r="A169" s="335" t="s">
        <v>88</v>
      </c>
      <c r="B169" s="336"/>
      <c r="C169" s="67" t="str">
        <f>"Интернет-площадка 2gis.ru на основе Cправочника организаций "&amp;$C$2&amp;""</f>
        <v>Интернет-площадка 2gis.ru на основе Cправочника организаций "2ГИС.СУРГУТ"</v>
      </c>
      <c r="D169" s="337">
        <v>11520</v>
      </c>
      <c r="E169" s="338"/>
      <c r="F169" s="338"/>
      <c r="G169" s="338"/>
      <c r="H169" s="339"/>
    </row>
    <row r="170" spans="1:8" ht="50.1" customHeight="1" x14ac:dyDescent="0.2">
      <c r="A170" s="335" t="s">
        <v>89</v>
      </c>
      <c r="B170" s="336"/>
      <c r="C170" s="67" t="str">
        <f>"Интернет-площадка 2gis.ru на основе Cправочника организаций "&amp;$C$2&amp;""</f>
        <v>Интернет-площадка 2gis.ru на основе Cправочника организаций "2ГИС.СУРГУТ"</v>
      </c>
      <c r="D170" s="337">
        <v>13824</v>
      </c>
      <c r="E170" s="338"/>
      <c r="F170" s="338"/>
      <c r="G170" s="338"/>
      <c r="H170" s="339"/>
    </row>
    <row r="171" spans="1:8" ht="50.1" customHeight="1" x14ac:dyDescent="0.2">
      <c r="A171" s="335" t="s">
        <v>90</v>
      </c>
      <c r="B171" s="336"/>
      <c r="C171"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37">
        <v>5004</v>
      </c>
      <c r="E171" s="338"/>
      <c r="F171" s="338"/>
      <c r="G171" s="338"/>
      <c r="H171" s="339"/>
    </row>
    <row r="172" spans="1:8" ht="50.1" customHeight="1" x14ac:dyDescent="0.2">
      <c r="A172" s="335" t="s">
        <v>91</v>
      </c>
      <c r="B172" s="336"/>
      <c r="C17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37">
        <v>3996</v>
      </c>
      <c r="E172" s="338"/>
      <c r="F172" s="338"/>
      <c r="G172" s="338"/>
      <c r="H172" s="339"/>
    </row>
    <row r="173" spans="1:8" ht="50.1" customHeight="1" x14ac:dyDescent="0.2">
      <c r="A173" s="335" t="s">
        <v>92</v>
      </c>
      <c r="B173" s="336"/>
      <c r="C173"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3" s="337">
        <v>4500</v>
      </c>
      <c r="E173" s="338"/>
      <c r="F173" s="338"/>
      <c r="G173" s="338"/>
      <c r="H173" s="339"/>
    </row>
    <row r="174" spans="1:8" ht="50.1" customHeight="1" x14ac:dyDescent="0.2">
      <c r="A174" s="335" t="s">
        <v>93</v>
      </c>
      <c r="B174" s="336"/>
      <c r="C174" s="68" t="e">
        <f>#REF!</f>
        <v>#REF!</v>
      </c>
      <c r="D174" s="337">
        <v>11700</v>
      </c>
      <c r="E174" s="338"/>
      <c r="F174" s="338"/>
      <c r="G174" s="338"/>
      <c r="H174" s="339"/>
    </row>
    <row r="175" spans="1:8" ht="50.1" customHeight="1" x14ac:dyDescent="0.2">
      <c r="A175" s="335" t="s">
        <v>94</v>
      </c>
      <c r="B175" s="336"/>
      <c r="C175" s="67" t="s">
        <v>678</v>
      </c>
      <c r="D175" s="337">
        <v>600</v>
      </c>
      <c r="E175" s="338"/>
      <c r="F175" s="338"/>
      <c r="G175" s="338"/>
      <c r="H175" s="339"/>
    </row>
    <row r="176" spans="1:8" ht="72.75" customHeight="1" x14ac:dyDescent="0.2">
      <c r="A176" s="335" t="s">
        <v>96</v>
      </c>
      <c r="B176" s="336"/>
      <c r="C17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6" s="337">
        <v>3504</v>
      </c>
      <c r="E176" s="338"/>
      <c r="F176" s="338"/>
      <c r="G176" s="338"/>
      <c r="H176" s="339"/>
    </row>
    <row r="177" spans="1:8" ht="72.75" customHeight="1" x14ac:dyDescent="0.2">
      <c r="A177" s="335" t="s">
        <v>97</v>
      </c>
      <c r="B177" s="336"/>
      <c r="C177" s="67"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37">
        <v>2802</v>
      </c>
      <c r="E177" s="338"/>
      <c r="F177" s="338"/>
      <c r="G177" s="338"/>
      <c r="H177" s="339"/>
    </row>
    <row r="178" spans="1:8" ht="72.75" customHeight="1" x14ac:dyDescent="0.2">
      <c r="A178" s="335" t="s">
        <v>98</v>
      </c>
      <c r="B178" s="336"/>
      <c r="C178"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8" s="337">
        <v>3000</v>
      </c>
      <c r="E178" s="338"/>
      <c r="F178" s="338"/>
      <c r="G178" s="338"/>
      <c r="H178" s="339"/>
    </row>
    <row r="179" spans="1:8" ht="72.75" customHeight="1" x14ac:dyDescent="0.2">
      <c r="A179" s="335" t="s">
        <v>99</v>
      </c>
      <c r="B179" s="336"/>
      <c r="C179"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9" s="337">
        <v>1404</v>
      </c>
      <c r="E179" s="338"/>
      <c r="F179" s="338"/>
      <c r="G179" s="338"/>
      <c r="H179" s="339"/>
    </row>
    <row r="180" spans="1:8" ht="72.75" customHeight="1" x14ac:dyDescent="0.2">
      <c r="A180" s="335" t="s">
        <v>100</v>
      </c>
      <c r="B180" s="336" t="s">
        <v>100</v>
      </c>
      <c r="C18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0" s="337">
        <v>25200</v>
      </c>
      <c r="E180" s="338"/>
      <c r="F180" s="338"/>
      <c r="G180" s="338"/>
      <c r="H180" s="339"/>
    </row>
    <row r="181" spans="1:8" ht="72.75" customHeight="1" x14ac:dyDescent="0.2">
      <c r="A181" s="335" t="s">
        <v>101</v>
      </c>
      <c r="B181" s="336" t="s">
        <v>101</v>
      </c>
      <c r="C18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1" s="337">
        <v>7002</v>
      </c>
      <c r="E181" s="338"/>
      <c r="F181" s="338"/>
      <c r="G181" s="338"/>
      <c r="H181" s="339"/>
    </row>
    <row r="182" spans="1:8" ht="50.1" customHeight="1" thickBot="1" x14ac:dyDescent="0.25">
      <c r="A182" s="335" t="s">
        <v>102</v>
      </c>
      <c r="B182" s="336"/>
      <c r="C18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2" s="337">
        <v>3000</v>
      </c>
      <c r="E182" s="338"/>
      <c r="F182" s="338"/>
      <c r="G182" s="338"/>
      <c r="H182" s="339"/>
    </row>
    <row r="183" spans="1:8" s="16" customFormat="1" ht="102" customHeight="1" thickBot="1" x14ac:dyDescent="0.25">
      <c r="A183" s="335" t="s">
        <v>16</v>
      </c>
      <c r="B183" s="336"/>
      <c r="C18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3" s="337">
        <v>360</v>
      </c>
      <c r="E183" s="338"/>
      <c r="F183" s="338"/>
      <c r="G183" s="338"/>
      <c r="H183" s="339"/>
    </row>
    <row r="184" spans="1:8" s="16" customFormat="1" ht="102" customHeight="1" thickBot="1" x14ac:dyDescent="0.25">
      <c r="A184" s="335" t="s">
        <v>103</v>
      </c>
      <c r="B184" s="336"/>
      <c r="C18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4" s="337">
        <v>50010</v>
      </c>
      <c r="E184" s="338"/>
      <c r="F184" s="338"/>
      <c r="G184" s="338"/>
      <c r="H184" s="339"/>
    </row>
    <row r="185" spans="1:8" s="16" customFormat="1" ht="126" customHeight="1" x14ac:dyDescent="0.2">
      <c r="A185" s="335" t="s">
        <v>104</v>
      </c>
      <c r="B185" s="336"/>
      <c r="C18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5" s="337">
        <v>16500</v>
      </c>
      <c r="E185" s="338"/>
      <c r="F185" s="338"/>
      <c r="G185" s="338"/>
      <c r="H185" s="339"/>
    </row>
    <row r="186" spans="1:8" s="16" customFormat="1" ht="96" customHeight="1" x14ac:dyDescent="0.2">
      <c r="A186" s="356" t="s">
        <v>105</v>
      </c>
      <c r="B186" s="357"/>
      <c r="C18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6" s="337">
        <v>6000</v>
      </c>
      <c r="E186" s="338"/>
      <c r="F186" s="338"/>
      <c r="G186" s="338"/>
      <c r="H186" s="339"/>
    </row>
    <row r="187" spans="1:8" s="16" customFormat="1" ht="96" customHeight="1" x14ac:dyDescent="0.2">
      <c r="A187" s="356" t="s">
        <v>106</v>
      </c>
      <c r="B187" s="357"/>
      <c r="C18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7" s="337">
        <v>8520</v>
      </c>
      <c r="E187" s="338"/>
      <c r="F187" s="338"/>
      <c r="G187" s="338"/>
      <c r="H187" s="339"/>
    </row>
    <row r="188" spans="1:8" ht="50.1" customHeight="1" x14ac:dyDescent="0.2">
      <c r="A188" s="335" t="s">
        <v>107</v>
      </c>
      <c r="B188" s="336"/>
      <c r="C188" s="67" t="str">
        <f>"Интернет-площадка 2gis.ru на основе Cправочника организаций "&amp;$C$2&amp;""</f>
        <v>Интернет-площадка 2gis.ru на основе Cправочника организаций "2ГИС.СУРГУТ"</v>
      </c>
      <c r="D188" s="337">
        <v>6600</v>
      </c>
      <c r="E188" s="338"/>
      <c r="F188" s="338"/>
      <c r="G188" s="338"/>
      <c r="H188" s="339"/>
    </row>
    <row r="189" spans="1:8" ht="50.1" customHeight="1" x14ac:dyDescent="0.2">
      <c r="A189" s="335" t="s">
        <v>108</v>
      </c>
      <c r="B189" s="336"/>
      <c r="C189" s="67" t="str">
        <f t="shared" ref="C189:C19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9" s="337">
        <v>3600</v>
      </c>
      <c r="E189" s="338"/>
      <c r="F189" s="338"/>
      <c r="G189" s="338"/>
      <c r="H189" s="339"/>
    </row>
    <row r="190" spans="1:8" ht="50.1" customHeight="1" x14ac:dyDescent="0.2">
      <c r="A190" s="335" t="s">
        <v>109</v>
      </c>
      <c r="B190" s="336"/>
      <c r="C190" s="67" t="str">
        <f t="shared" si="1"/>
        <v>Электронный справочник на основе Справочника организаций "2ГИС.СУРГУТ" (версия для ПК)</v>
      </c>
      <c r="D190" s="337">
        <v>8400</v>
      </c>
      <c r="E190" s="338"/>
      <c r="F190" s="338"/>
      <c r="G190" s="338"/>
      <c r="H190" s="339"/>
    </row>
    <row r="191" spans="1:8" ht="50.1" customHeight="1" x14ac:dyDescent="0.2">
      <c r="A191" s="335" t="s">
        <v>110</v>
      </c>
      <c r="B191" s="336"/>
      <c r="C191" s="67" t="str">
        <f>"Интернет-площадка 2gis.ru на основе Cправочника организаций "&amp;$C$2&amp;""</f>
        <v>Интернет-площадка 2gis.ru на основе Cправочника организаций "2ГИС.СУРГУТ"</v>
      </c>
      <c r="D191" s="337">
        <v>16200</v>
      </c>
      <c r="E191" s="338"/>
      <c r="F191" s="338"/>
      <c r="G191" s="338"/>
      <c r="H191" s="339"/>
    </row>
    <row r="192" spans="1:8" ht="50.1" customHeight="1" x14ac:dyDescent="0.2">
      <c r="A192" s="335" t="s">
        <v>111</v>
      </c>
      <c r="B192" s="336"/>
      <c r="C192" s="67" t="str">
        <f>"Интернет-площадка 2gis.ru на основе Cправочника организаций "&amp;$C$2&amp;""</f>
        <v>Интернет-площадка 2gis.ru на основе Cправочника организаций "2ГИС.СУРГУТ"</v>
      </c>
      <c r="D192" s="337">
        <v>19440</v>
      </c>
      <c r="E192" s="338"/>
      <c r="F192" s="338"/>
      <c r="G192" s="338"/>
      <c r="H192" s="339"/>
    </row>
    <row r="193" spans="1:8" ht="50.1" customHeight="1" x14ac:dyDescent="0.2">
      <c r="A193" s="335" t="s">
        <v>112</v>
      </c>
      <c r="B193" s="336"/>
      <c r="C193" s="67" t="str">
        <f t="shared" si="1"/>
        <v>Электронный справочник на основе Справочника организаций "2ГИС.СУРГУТ" (версия для ПК)</v>
      </c>
      <c r="D193" s="337">
        <v>7080</v>
      </c>
      <c r="E193" s="338"/>
      <c r="F193" s="338"/>
      <c r="G193" s="338"/>
      <c r="H193" s="339"/>
    </row>
    <row r="194" spans="1:8" ht="50.1" customHeight="1" x14ac:dyDescent="0.2">
      <c r="A194" s="335" t="s">
        <v>113</v>
      </c>
      <c r="B194" s="336"/>
      <c r="C194" s="67" t="str">
        <f t="shared" si="1"/>
        <v>Электронный справочник на основе Справочника организаций "2ГИС.СУРГУТ" (версия для ПК)</v>
      </c>
      <c r="D194" s="337">
        <v>5640</v>
      </c>
      <c r="E194" s="338"/>
      <c r="F194" s="338"/>
      <c r="G194" s="338"/>
      <c r="H194" s="339"/>
    </row>
    <row r="195" spans="1:8" ht="50.1" customHeight="1" x14ac:dyDescent="0.2">
      <c r="A195" s="335" t="s">
        <v>114</v>
      </c>
      <c r="B195" s="336"/>
      <c r="C195" s="67" t="str">
        <f t="shared" si="1"/>
        <v>Электронный справочник на основе Справочника организаций "2ГИС.СУРГУТ" (версия для ПК)</v>
      </c>
      <c r="D195" s="337">
        <v>6360</v>
      </c>
      <c r="E195" s="338"/>
      <c r="F195" s="338"/>
      <c r="G195" s="338"/>
      <c r="H195" s="339"/>
    </row>
    <row r="196" spans="1:8" ht="50.1" customHeight="1" x14ac:dyDescent="0.2">
      <c r="A196" s="335" t="s">
        <v>115</v>
      </c>
      <c r="B196" s="336"/>
      <c r="C196" s="67" t="s">
        <v>678</v>
      </c>
      <c r="D196" s="337">
        <v>840</v>
      </c>
      <c r="E196" s="338"/>
      <c r="F196" s="338"/>
      <c r="G196" s="338"/>
      <c r="H196" s="339"/>
    </row>
    <row r="197" spans="1:8" ht="72.75" customHeight="1" x14ac:dyDescent="0.2">
      <c r="A197" s="335" t="s">
        <v>116</v>
      </c>
      <c r="B197" s="336"/>
      <c r="C19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97" s="337">
        <v>35280</v>
      </c>
      <c r="E197" s="338"/>
      <c r="F197" s="338"/>
      <c r="G197" s="338"/>
      <c r="H197" s="339"/>
    </row>
    <row r="198" spans="1:8" ht="50.1" customHeight="1" thickBot="1" x14ac:dyDescent="0.25">
      <c r="A198" s="335" t="s">
        <v>117</v>
      </c>
      <c r="B198" s="336"/>
      <c r="C198" s="67" t="str">
        <f t="shared" si="1"/>
        <v>Электронный справочник на основе Справочника организаций "2ГИС.СУРГУТ" (версия для ПК)</v>
      </c>
      <c r="D198" s="353">
        <v>4200</v>
      </c>
      <c r="E198" s="354"/>
      <c r="F198" s="354"/>
      <c r="G198" s="354"/>
      <c r="H198" s="355"/>
    </row>
    <row r="199" spans="1:8" s="23" customFormat="1" ht="50.1" customHeight="1" thickBot="1" x14ac:dyDescent="0.25">
      <c r="A199" s="341" t="s">
        <v>118</v>
      </c>
      <c r="B199" s="342"/>
      <c r="C199" s="21"/>
      <c r="D199" s="343"/>
      <c r="E199" s="343"/>
      <c r="F199" s="343"/>
      <c r="G199" s="343"/>
      <c r="H199" s="344"/>
    </row>
    <row r="200" spans="1:8" s="16" customFormat="1" ht="50.1" customHeight="1" x14ac:dyDescent="0.2">
      <c r="A200" s="335" t="s">
        <v>119</v>
      </c>
      <c r="B200" s="336"/>
      <c r="C20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200" s="337">
        <v>16620</v>
      </c>
      <c r="E200" s="338"/>
      <c r="F200" s="338"/>
      <c r="G200" s="338"/>
      <c r="H200" s="339"/>
    </row>
    <row r="201" spans="1:8" s="16" customFormat="1" ht="50.1" customHeight="1" x14ac:dyDescent="0.2">
      <c r="A201" s="335" t="s">
        <v>120</v>
      </c>
      <c r="B201" s="336"/>
      <c r="C201" s="346"/>
      <c r="D201" s="337">
        <v>16200</v>
      </c>
      <c r="E201" s="338"/>
      <c r="F201" s="338"/>
      <c r="G201" s="338"/>
      <c r="H201" s="339"/>
    </row>
    <row r="202" spans="1:8" s="16" customFormat="1" ht="50.1" customHeight="1" x14ac:dyDescent="0.2">
      <c r="A202" s="348" t="s">
        <v>121</v>
      </c>
      <c r="B202" s="349"/>
      <c r="C202" s="346"/>
      <c r="D202" s="496">
        <v>3510</v>
      </c>
      <c r="E202" s="368"/>
      <c r="F202" s="368"/>
      <c r="G202" s="368"/>
      <c r="H202" s="368"/>
    </row>
    <row r="203" spans="1:8" s="16" customFormat="1" ht="50.1" customHeight="1" x14ac:dyDescent="0.2">
      <c r="A203" s="348" t="s">
        <v>122</v>
      </c>
      <c r="B203" s="349"/>
      <c r="C203" s="346"/>
      <c r="D203" s="496">
        <v>351</v>
      </c>
      <c r="E203" s="368"/>
      <c r="F203" s="368"/>
      <c r="G203" s="368"/>
      <c r="H203" s="368"/>
    </row>
    <row r="204" spans="1:8" s="16" customFormat="1" ht="50.1" customHeight="1" thickBot="1" x14ac:dyDescent="0.25">
      <c r="A204" s="348" t="s">
        <v>123</v>
      </c>
      <c r="B204" s="349"/>
      <c r="C204" s="347"/>
      <c r="D204" s="450">
        <v>1170</v>
      </c>
      <c r="E204" s="451"/>
      <c r="F204" s="451"/>
      <c r="G204" s="451"/>
      <c r="H204" s="451"/>
    </row>
    <row r="205" spans="1:8" s="16" customFormat="1" ht="50.1" customHeight="1" thickBot="1" x14ac:dyDescent="0.25">
      <c r="A205" s="341" t="s">
        <v>124</v>
      </c>
      <c r="B205" s="342"/>
      <c r="C205" s="21"/>
      <c r="D205" s="343"/>
      <c r="E205" s="343"/>
      <c r="F205" s="343"/>
      <c r="G205" s="343"/>
      <c r="H205" s="344"/>
    </row>
    <row r="206" spans="1:8" ht="50.1" customHeight="1" x14ac:dyDescent="0.2">
      <c r="A206" s="335" t="s">
        <v>125</v>
      </c>
      <c r="B206" s="336"/>
      <c r="C206" s="67" t="str">
        <f>"Интернет-площадка 2gis.ru на основе Cправочника организаций "&amp;$C$2&amp;""</f>
        <v>Интернет-площадка 2gis.ru на основе Cправочника организаций "2ГИС.СУРГУТ"</v>
      </c>
      <c r="D206" s="337">
        <v>3804</v>
      </c>
      <c r="E206" s="338"/>
      <c r="F206" s="338"/>
      <c r="G206" s="338"/>
      <c r="H206" s="339"/>
    </row>
    <row r="207" spans="1:8" ht="50.1" customHeight="1" x14ac:dyDescent="0.2">
      <c r="A207" s="335" t="s">
        <v>126</v>
      </c>
      <c r="B207" s="336"/>
      <c r="C20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7" s="337">
        <v>2250</v>
      </c>
      <c r="E207" s="338"/>
      <c r="F207" s="338"/>
      <c r="G207" s="338"/>
      <c r="H207" s="339"/>
    </row>
    <row r="208" spans="1:8" ht="50.1" customHeight="1" x14ac:dyDescent="0.2">
      <c r="A208" s="335" t="s">
        <v>195</v>
      </c>
      <c r="B208" s="336"/>
      <c r="C208" s="67" t="str">
        <f>"Интернет-площадка 2gis.ru на основе Cправочника организаций "&amp;$C$2&amp;""</f>
        <v>Интернет-площадка 2gis.ru на основе Cправочника организаций "2ГИС.СУРГУТ"</v>
      </c>
      <c r="D208" s="337">
        <v>5400</v>
      </c>
      <c r="E208" s="338"/>
      <c r="F208" s="338"/>
      <c r="G208" s="338"/>
      <c r="H208" s="339"/>
    </row>
    <row r="209" spans="1:8" ht="50.1" customHeight="1" x14ac:dyDescent="0.2">
      <c r="A209" s="335" t="s">
        <v>128</v>
      </c>
      <c r="B209" s="336"/>
      <c r="C209"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9" s="337">
        <v>3240</v>
      </c>
      <c r="E209" s="338"/>
      <c r="F209" s="338"/>
      <c r="G209" s="338"/>
      <c r="H209" s="339"/>
    </row>
    <row r="210" spans="1:8" s="16" customFormat="1" ht="126" customHeight="1" thickBot="1" x14ac:dyDescent="0.25">
      <c r="A210" s="335" t="s">
        <v>129</v>
      </c>
      <c r="B210" s="336"/>
      <c r="C210" s="160" t="str">
        <f>C206</f>
        <v>Интернет-площадка 2gis.ru на основе Cправочника организаций "2ГИС.СУРГУТ"</v>
      </c>
      <c r="D210" s="337">
        <v>11100</v>
      </c>
      <c r="E210" s="338"/>
      <c r="F210" s="338"/>
      <c r="G210" s="338"/>
      <c r="H210" s="339"/>
    </row>
    <row r="211" spans="1:8" ht="50.1" customHeight="1" thickBot="1" x14ac:dyDescent="0.25">
      <c r="A211" s="341" t="s">
        <v>196</v>
      </c>
      <c r="B211" s="342"/>
      <c r="C211" s="21"/>
      <c r="D211" s="343"/>
      <c r="E211" s="343"/>
      <c r="F211" s="343"/>
      <c r="G211" s="343"/>
      <c r="H211" s="344"/>
    </row>
    <row r="212" spans="1:8" s="20" customFormat="1" ht="30" customHeight="1" thickBot="1" x14ac:dyDescent="0.25">
      <c r="A212" s="485"/>
      <c r="B212" s="486"/>
      <c r="C212" s="602"/>
      <c r="D212" s="486"/>
      <c r="E212" s="486"/>
      <c r="F212" s="486"/>
      <c r="G212" s="486"/>
      <c r="H212" s="487"/>
    </row>
    <row r="213" spans="1:8" s="16" customFormat="1" ht="185.25" customHeight="1" x14ac:dyDescent="0.2">
      <c r="A213" s="335" t="s">
        <v>197</v>
      </c>
      <c r="B213" s="336"/>
      <c r="C21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13" s="360">
        <v>19860</v>
      </c>
      <c r="E213" s="361"/>
      <c r="F213" s="361"/>
      <c r="G213" s="361"/>
      <c r="H213" s="362"/>
    </row>
    <row r="214" spans="1:8" s="16" customFormat="1" ht="83.25" customHeight="1" thickBot="1" x14ac:dyDescent="0.25">
      <c r="A214" s="335" t="s">
        <v>198</v>
      </c>
      <c r="B214" s="336"/>
      <c r="C214" s="346"/>
      <c r="D214" s="337">
        <v>19860</v>
      </c>
      <c r="E214" s="338"/>
      <c r="F214" s="338"/>
      <c r="G214" s="338"/>
      <c r="H214" s="339"/>
    </row>
    <row r="215" spans="1:8" ht="21.75" thickBot="1" x14ac:dyDescent="0.25">
      <c r="A215" s="497"/>
      <c r="B215" s="498"/>
      <c r="C215" s="56"/>
      <c r="D215" s="499"/>
      <c r="E215" s="499"/>
      <c r="F215" s="499"/>
      <c r="G215" s="499"/>
      <c r="H215" s="500"/>
    </row>
    <row r="217" spans="1:8" ht="21" x14ac:dyDescent="0.2">
      <c r="A217" s="75"/>
      <c r="B217" s="76" t="s">
        <v>130</v>
      </c>
      <c r="C217" s="333" t="s">
        <v>679</v>
      </c>
      <c r="D217" s="333"/>
      <c r="E217" s="77"/>
      <c r="F217" s="77"/>
      <c r="G217" s="77"/>
      <c r="H217" s="77"/>
    </row>
    <row r="218" spans="1:8" ht="21" x14ac:dyDescent="0.2">
      <c r="A218" s="75"/>
      <c r="B218" s="77"/>
      <c r="C218" s="520" t="s">
        <v>680</v>
      </c>
      <c r="D218" s="327"/>
      <c r="E218" s="77"/>
      <c r="F218" s="77"/>
      <c r="G218" s="77"/>
      <c r="H218" s="77"/>
    </row>
    <row r="219" spans="1:8" ht="21" x14ac:dyDescent="0.2">
      <c r="A219" s="75"/>
      <c r="B219" s="77"/>
      <c r="C219" s="520" t="s">
        <v>681</v>
      </c>
      <c r="D219" s="327"/>
      <c r="E219" s="77"/>
      <c r="F219" s="77"/>
      <c r="G219" s="77"/>
      <c r="H219" s="77"/>
    </row>
    <row r="220" spans="1:8" ht="21" x14ac:dyDescent="0.2">
      <c r="C220" s="327"/>
      <c r="D220" s="327"/>
      <c r="E220" s="77"/>
      <c r="F220" s="77"/>
      <c r="G220" s="77"/>
      <c r="H220" s="72"/>
    </row>
    <row r="221" spans="1:8" ht="26.25" customHeight="1" x14ac:dyDescent="0.2">
      <c r="A221" s="324" t="str">
        <f>Абакан_юр!A171</f>
        <v>По соглашению сторон в качестве валюты платежа могут выступать украинские гривны, в этом случае курс следующий: 1 руб. = 0,5104 гривен</v>
      </c>
      <c r="B221" s="324"/>
      <c r="C221" s="324"/>
      <c r="D221" s="79"/>
      <c r="E221" s="79"/>
      <c r="F221" s="80"/>
      <c r="G221" s="328"/>
      <c r="H221" s="328"/>
    </row>
    <row r="222" spans="1:8" ht="26.25" customHeight="1" x14ac:dyDescent="0.2">
      <c r="A222" s="324" t="str">
        <f>Абакан_юр!A172</f>
        <v>По соглашению сторон в качестве валюты платежа могут выступать дирхамы ОАЭ, в этом случае курс следующий: 1 руб. = 0,0434 дирхам</v>
      </c>
      <c r="B222" s="324"/>
      <c r="C222" s="324"/>
      <c r="D222" s="79"/>
      <c r="E222" s="79"/>
      <c r="F222" s="80"/>
      <c r="G222" s="82"/>
      <c r="H222" s="82"/>
    </row>
    <row r="223" spans="1:8" ht="26.25" customHeight="1" x14ac:dyDescent="0.2">
      <c r="A223" s="324" t="str">
        <f>Абакан_юр!A173</f>
        <v>По соглашению сторон в качестве валюты платежа могут выступать доллары США, в этом случае курс следующий: 1 руб. = 0,0126 доллара</v>
      </c>
      <c r="B223" s="324"/>
      <c r="C223" s="324"/>
      <c r="D223" s="79"/>
      <c r="E223" s="79"/>
      <c r="F223" s="80"/>
      <c r="G223" s="82"/>
      <c r="H223" s="82"/>
    </row>
    <row r="224" spans="1:8" ht="26.25" customHeight="1" x14ac:dyDescent="0.2">
      <c r="A224" s="324" t="str">
        <f>Абакан_юр!A174</f>
        <v>По соглашению сторон в качестве валюты платежа могут выступать евро, в этом случае курс следующий: 1 руб. = 0,0117 евро</v>
      </c>
      <c r="B224" s="324"/>
      <c r="C224" s="324"/>
      <c r="D224" s="79"/>
      <c r="E224" s="80"/>
      <c r="F224" s="80"/>
      <c r="G224" s="82"/>
      <c r="H224" s="82"/>
    </row>
    <row r="225" spans="1:8" ht="26.25" customHeight="1" x14ac:dyDescent="0.2">
      <c r="A225" s="324" t="str">
        <f>Абакан_юр!A175</f>
        <v>По соглашению сторон в качестве валюты платежа могут выступать чешские кроны, в этом случае курс следующий: 1 руб. = 0,2914 крона</v>
      </c>
      <c r="B225" s="324"/>
      <c r="C225" s="324"/>
      <c r="D225" s="79"/>
      <c r="E225" s="80"/>
      <c r="F225" s="80"/>
      <c r="G225" s="82"/>
      <c r="H225" s="82"/>
    </row>
    <row r="226" spans="1:8" ht="26.25" customHeight="1" x14ac:dyDescent="0.2">
      <c r="A226" s="324" t="str">
        <f>Абакан_юр!A176</f>
        <v>По соглашению сторон в качестве валюты платежа могут выступать киргизские сомы, в этом случае курс следующий: 1 руб. = 1,0988 сом</v>
      </c>
      <c r="B226" s="324"/>
      <c r="C226" s="324"/>
      <c r="D226" s="79"/>
      <c r="E226" s="79"/>
      <c r="F226" s="80"/>
      <c r="G226" s="82"/>
      <c r="H226" s="82"/>
    </row>
    <row r="227" spans="1:8" ht="26.25" customHeight="1" x14ac:dyDescent="0.2">
      <c r="A22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27" s="324"/>
      <c r="C227" s="324"/>
      <c r="D227" s="79"/>
      <c r="E227" s="79"/>
      <c r="F227" s="80"/>
      <c r="G227" s="82"/>
      <c r="H227" s="82"/>
    </row>
    <row r="228" spans="1:8" ht="26.25" x14ac:dyDescent="0.2">
      <c r="A228" s="83"/>
      <c r="B228" s="83"/>
      <c r="C228" s="84"/>
      <c r="D228" s="85"/>
      <c r="E228" s="85"/>
      <c r="F228" s="86"/>
      <c r="G228" s="87"/>
      <c r="H228" s="87"/>
    </row>
    <row r="229" spans="1:8" ht="21" x14ac:dyDescent="0.2">
      <c r="A229" s="325" t="s">
        <v>141</v>
      </c>
      <c r="B229" s="325"/>
      <c r="C229" s="325"/>
      <c r="D229" s="325"/>
      <c r="E229" s="325"/>
      <c r="F229" s="325"/>
      <c r="G229" s="325"/>
      <c r="H229" s="325"/>
    </row>
    <row r="230" spans="1:8" ht="21" x14ac:dyDescent="0.2">
      <c r="A230" s="325" t="s">
        <v>142</v>
      </c>
      <c r="B230" s="325"/>
      <c r="C230" s="325"/>
      <c r="D230" s="325"/>
      <c r="E230" s="325"/>
      <c r="F230" s="325"/>
      <c r="G230" s="325"/>
      <c r="H230" s="325"/>
    </row>
    <row r="231" spans="1:8" ht="26.25" x14ac:dyDescent="0.2">
      <c r="A231" s="83"/>
      <c r="B231" s="83"/>
      <c r="C231" s="84"/>
      <c r="D231" s="85"/>
      <c r="E231" s="85"/>
      <c r="F231" s="86"/>
      <c r="G231" s="87"/>
      <c r="H231" s="87"/>
    </row>
    <row r="232" spans="1:8" ht="50.1" customHeight="1" thickBot="1" x14ac:dyDescent="0.25">
      <c r="A232" s="326" t="s">
        <v>143</v>
      </c>
      <c r="B232" s="326"/>
      <c r="C232" s="326"/>
      <c r="D232" s="326"/>
      <c r="E232" s="326"/>
      <c r="F232" s="89"/>
      <c r="G232" s="81"/>
      <c r="H232" s="90"/>
    </row>
    <row r="233" spans="1:8" ht="50.1" customHeight="1" thickBot="1" x14ac:dyDescent="0.25">
      <c r="A233" s="312" t="s">
        <v>144</v>
      </c>
      <c r="B233" s="313"/>
      <c r="C233" s="313"/>
      <c r="D233" s="313"/>
      <c r="E233" s="314"/>
      <c r="F233" s="91"/>
      <c r="H233" s="92"/>
    </row>
    <row r="234" spans="1:8" ht="108" customHeight="1" thickBot="1" x14ac:dyDescent="0.25">
      <c r="A234" s="517" t="s">
        <v>145</v>
      </c>
      <c r="B234" s="518"/>
      <c r="C234" s="93" t="s">
        <v>146</v>
      </c>
      <c r="D234" s="600" t="s">
        <v>147</v>
      </c>
      <c r="E234" s="601"/>
      <c r="F234" s="94"/>
      <c r="G234" s="94"/>
      <c r="H234" s="94"/>
    </row>
    <row r="235" spans="1:8" ht="125.25" customHeight="1" x14ac:dyDescent="0.2">
      <c r="A235" s="318" t="s">
        <v>148</v>
      </c>
      <c r="B235" s="319"/>
      <c r="C235" s="95" t="s">
        <v>149</v>
      </c>
      <c r="D235" s="320" t="s">
        <v>150</v>
      </c>
      <c r="E235" s="321"/>
      <c r="F235" s="94"/>
      <c r="G235" s="94"/>
      <c r="H235" s="94"/>
    </row>
    <row r="236" spans="1:8" ht="96" customHeight="1" x14ac:dyDescent="0.2">
      <c r="A236" s="322" t="s">
        <v>151</v>
      </c>
      <c r="B236" s="323"/>
      <c r="C236" s="96" t="s">
        <v>152</v>
      </c>
      <c r="D236" s="310" t="s">
        <v>153</v>
      </c>
      <c r="E236" s="311"/>
      <c r="F236" s="94"/>
      <c r="G236" s="94"/>
      <c r="H236" s="94"/>
    </row>
    <row r="237" spans="1:8" ht="109.5" customHeight="1" thickBot="1" x14ac:dyDescent="0.25">
      <c r="A237" s="474" t="s">
        <v>154</v>
      </c>
      <c r="B237" s="475"/>
      <c r="C237" s="111" t="s">
        <v>155</v>
      </c>
      <c r="D237" s="476" t="s">
        <v>153</v>
      </c>
      <c r="E237" s="477"/>
      <c r="F237" s="94"/>
      <c r="G237" s="94"/>
      <c r="H237" s="94"/>
    </row>
    <row r="238" spans="1:8" s="72" customFormat="1" ht="102.75" customHeight="1" thickBot="1" x14ac:dyDescent="0.25">
      <c r="A238" s="474" t="s">
        <v>157</v>
      </c>
      <c r="B238" s="475"/>
      <c r="C238" s="230" t="s">
        <v>158</v>
      </c>
      <c r="D238" s="475" t="s">
        <v>153</v>
      </c>
      <c r="E238" s="686"/>
      <c r="F238" s="91"/>
      <c r="G238" s="91"/>
      <c r="H238" s="91"/>
    </row>
    <row r="239" spans="1:8" s="88" customFormat="1" ht="222.75" customHeight="1" thickBot="1" x14ac:dyDescent="0.25">
      <c r="A239" s="474" t="s">
        <v>159</v>
      </c>
      <c r="B239" s="475"/>
      <c r="C239" s="111" t="s">
        <v>160</v>
      </c>
      <c r="D239" s="476" t="s">
        <v>153</v>
      </c>
      <c r="E239" s="477"/>
      <c r="F239" s="86"/>
      <c r="G239" s="87"/>
      <c r="H239" s="87"/>
    </row>
    <row r="240" spans="1:8" ht="26.25" x14ac:dyDescent="0.2">
      <c r="A240" s="282"/>
      <c r="B240" s="282"/>
      <c r="C240" s="242"/>
      <c r="D240" s="242"/>
      <c r="E240" s="242"/>
      <c r="F240" s="86"/>
      <c r="G240" s="87"/>
      <c r="H240" s="87"/>
    </row>
    <row r="241" spans="1:8" ht="34.5" customHeight="1" x14ac:dyDescent="0.2">
      <c r="A241" s="307" t="s">
        <v>161</v>
      </c>
      <c r="B241" s="307"/>
      <c r="C241" s="307"/>
      <c r="D241" s="307"/>
      <c r="E241" s="307"/>
      <c r="F241" s="307"/>
      <c r="G241" s="307"/>
      <c r="H241" s="307"/>
    </row>
    <row r="242" spans="1:8" ht="34.5" customHeight="1" x14ac:dyDescent="0.2">
      <c r="A242" s="307" t="s">
        <v>162</v>
      </c>
      <c r="B242" s="307"/>
      <c r="C242" s="307"/>
      <c r="D242" s="307"/>
      <c r="E242" s="307"/>
      <c r="F242" s="307"/>
      <c r="G242" s="307"/>
      <c r="H242" s="307"/>
    </row>
    <row r="243" spans="1:8" ht="189" customHeight="1" x14ac:dyDescent="0.2">
      <c r="A243"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3" s="325"/>
      <c r="C243" s="325"/>
      <c r="D243" s="325"/>
      <c r="E243" s="325"/>
      <c r="F243" s="325"/>
      <c r="G243" s="325"/>
      <c r="H243" s="325"/>
    </row>
    <row r="244" spans="1:8" ht="86.25" customHeight="1" x14ac:dyDescent="0.2">
      <c r="A244" s="325" t="s">
        <v>164</v>
      </c>
      <c r="B244" s="325"/>
      <c r="C244" s="325"/>
      <c r="D244" s="325"/>
      <c r="E244" s="325"/>
      <c r="F244" s="325"/>
      <c r="G244" s="325"/>
      <c r="H244" s="325"/>
    </row>
    <row r="245" spans="1:8" ht="23.25" x14ac:dyDescent="0.2">
      <c r="A245" s="307" t="s">
        <v>165</v>
      </c>
      <c r="B245" s="307"/>
      <c r="C245" s="307"/>
      <c r="D245" s="307"/>
      <c r="E245" s="307"/>
      <c r="F245" s="307"/>
      <c r="G245" s="307"/>
      <c r="H245" s="307"/>
    </row>
    <row r="246" spans="1:8" s="97" customFormat="1" ht="114.75" customHeight="1" x14ac:dyDescent="0.2">
      <c r="A246" s="325" t="s">
        <v>166</v>
      </c>
      <c r="B246" s="325"/>
      <c r="C246" s="325"/>
      <c r="D246" s="325"/>
      <c r="E246" s="325"/>
      <c r="F246" s="325"/>
      <c r="G246" s="325"/>
      <c r="H246" s="325"/>
    </row>
  </sheetData>
  <sheetProtection selectLockedCells="1" selectUnlockedCells="1"/>
  <mergeCells count="41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3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7:B137"/>
    <mergeCell ref="D137:H137"/>
    <mergeCell ref="A138:B138"/>
    <mergeCell ref="D138:H138"/>
    <mergeCell ref="A139:B139"/>
    <mergeCell ref="D139:H139"/>
    <mergeCell ref="A132:C132"/>
    <mergeCell ref="D132:H132"/>
    <mergeCell ref="D133:H133"/>
    <mergeCell ref="A134:B134"/>
    <mergeCell ref="C134:C142"/>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6:B146"/>
    <mergeCell ref="C146:C163"/>
    <mergeCell ref="D146:H146"/>
    <mergeCell ref="A147:B147"/>
    <mergeCell ref="D147:H147"/>
    <mergeCell ref="A148:B148"/>
    <mergeCell ref="D148:H148"/>
    <mergeCell ref="A149:B149"/>
    <mergeCell ref="D149:H149"/>
    <mergeCell ref="A150:B150"/>
    <mergeCell ref="A154:B154"/>
    <mergeCell ref="D154:H154"/>
    <mergeCell ref="A155:B155"/>
    <mergeCell ref="D155:H155"/>
    <mergeCell ref="A156:B156"/>
    <mergeCell ref="D156:H156"/>
    <mergeCell ref="D150:H150"/>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9:B199"/>
    <mergeCell ref="D199:H199"/>
    <mergeCell ref="A200:B200"/>
    <mergeCell ref="C200:C204"/>
    <mergeCell ref="D200:H200"/>
    <mergeCell ref="A201:B201"/>
    <mergeCell ref="D201:H201"/>
    <mergeCell ref="A202:B202"/>
    <mergeCell ref="D202:H202"/>
    <mergeCell ref="A203:B203"/>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G221:H221"/>
    <mergeCell ref="A213:B213"/>
    <mergeCell ref="C213:C214"/>
    <mergeCell ref="D213:H213"/>
    <mergeCell ref="A214:B214"/>
    <mergeCell ref="D214:H214"/>
    <mergeCell ref="A215:B215"/>
    <mergeCell ref="D215:H215"/>
    <mergeCell ref="A210:B210"/>
    <mergeCell ref="D210:H210"/>
    <mergeCell ref="A211:B211"/>
    <mergeCell ref="D211:H211"/>
    <mergeCell ref="A212:C212"/>
    <mergeCell ref="D212:H212"/>
    <mergeCell ref="A222:C222"/>
    <mergeCell ref="A223:C223"/>
    <mergeCell ref="A224:C224"/>
    <mergeCell ref="A225:C225"/>
    <mergeCell ref="A226:C226"/>
    <mergeCell ref="A227:C227"/>
    <mergeCell ref="C217:D217"/>
    <mergeCell ref="C218:D218"/>
    <mergeCell ref="C219:D219"/>
    <mergeCell ref="C220:D220"/>
    <mergeCell ref="A221:C221"/>
    <mergeCell ref="A235:B235"/>
    <mergeCell ref="D235:E235"/>
    <mergeCell ref="A236:B236"/>
    <mergeCell ref="D236:E236"/>
    <mergeCell ref="A237:B237"/>
    <mergeCell ref="D237:E237"/>
    <mergeCell ref="A229:H229"/>
    <mergeCell ref="A230:H230"/>
    <mergeCell ref="A232:E232"/>
    <mergeCell ref="A233:E233"/>
    <mergeCell ref="A234:B234"/>
    <mergeCell ref="D234:E234"/>
    <mergeCell ref="A243:H243"/>
    <mergeCell ref="A244:H244"/>
    <mergeCell ref="A245:H245"/>
    <mergeCell ref="A246:E246"/>
    <mergeCell ref="F246:H246"/>
    <mergeCell ref="A238:B238"/>
    <mergeCell ref="D238:E238"/>
    <mergeCell ref="A239:B239"/>
    <mergeCell ref="D239:E239"/>
    <mergeCell ref="A241:H241"/>
    <mergeCell ref="A242:H24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7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60">
        <f>F7*1.2</f>
        <v>8539.1999999999989</v>
      </c>
      <c r="E7" s="361">
        <f>F7*1.1</f>
        <v>7827.6</v>
      </c>
      <c r="F7" s="361">
        <v>7116</v>
      </c>
      <c r="G7" s="361">
        <f>F7*0.75</f>
        <v>5337</v>
      </c>
      <c r="H7" s="362">
        <f>F7*0.5</f>
        <v>3558</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436">
        <f>F12*1.2</f>
        <v>9331.1999999999989</v>
      </c>
      <c r="E12" s="361">
        <f>F12*1.1</f>
        <v>8553.6</v>
      </c>
      <c r="F12" s="361">
        <v>7776</v>
      </c>
      <c r="G12" s="361">
        <f>F12*0.75</f>
        <v>5832</v>
      </c>
      <c r="H12" s="362">
        <f>F12*0.5</f>
        <v>3888</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1122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"2ГИС.СЫКТЫВКАР"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506">
        <v>90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60">
        <f>F27*1.2</f>
        <v>11966.4</v>
      </c>
      <c r="E27" s="361">
        <f>F27*1.1</f>
        <v>10969.2</v>
      </c>
      <c r="F27" s="361">
        <v>9972</v>
      </c>
      <c r="G27" s="361">
        <f>F27*0.75</f>
        <v>7479</v>
      </c>
      <c r="H27" s="362">
        <f>F27*0.5</f>
        <v>4986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436">
        <f>F32*1.2</f>
        <v>13075.199999999999</v>
      </c>
      <c r="E32" s="361">
        <f>F32*1.1</f>
        <v>11985.6</v>
      </c>
      <c r="F32" s="361">
        <v>10896</v>
      </c>
      <c r="G32" s="361">
        <f>F32*0.75</f>
        <v>8172</v>
      </c>
      <c r="H32" s="362">
        <f>F32*0.5</f>
        <v>5448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"2ГИС.СЫКТЫВКАР"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424">
        <v>132</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515">
        <f>F48*1.2</f>
        <v>360</v>
      </c>
      <c r="E48" s="515">
        <f>F48*1.1</f>
        <v>330</v>
      </c>
      <c r="F48" s="515">
        <v>300</v>
      </c>
      <c r="G48" s="515">
        <f>F48*0.75</f>
        <v>225</v>
      </c>
      <c r="H48" s="515">
        <f>F48*0.5</f>
        <v>150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458">
        <v>600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60">
        <f>F55*1.2</f>
        <v>9316.7999999999993</v>
      </c>
      <c r="E55" s="361">
        <f>F55*1.1</f>
        <v>8540.4000000000015</v>
      </c>
      <c r="F55" s="361">
        <v>7764</v>
      </c>
      <c r="G55" s="361">
        <f>F55*0.75</f>
        <v>5823</v>
      </c>
      <c r="H55" s="362">
        <f>F55*0.5</f>
        <v>3882</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436">
        <f>F61*1.2</f>
        <v>10180.799999999999</v>
      </c>
      <c r="E61" s="361">
        <f>F61*1.1</f>
        <v>9332.4000000000015</v>
      </c>
      <c r="F61" s="361">
        <v>8484</v>
      </c>
      <c r="G61" s="361">
        <f>F61*0.75</f>
        <v>6363</v>
      </c>
      <c r="H61" s="362">
        <f>F61*0.5</f>
        <v>4242</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506">
        <v>18</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"&amp;MIN(D72:D91)&amp;" до "&amp;MAX(D72:D91)</f>
        <v>от 276 до 10488</v>
      </c>
      <c r="E71" s="399"/>
      <c r="F71" s="399"/>
      <c r="G71" s="399"/>
      <c r="H71" s="400"/>
    </row>
    <row r="72" spans="1:8" s="16" customFormat="1" ht="37.5" customHeight="1" outlineLevel="1" x14ac:dyDescent="0.2">
      <c r="A72" s="408" t="s">
        <v>39</v>
      </c>
      <c r="B72" s="409"/>
      <c r="C72" s="652"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411">
        <v>276</v>
      </c>
      <c r="E72" s="412"/>
      <c r="F72" s="412"/>
      <c r="G72" s="412"/>
      <c r="H72" s="413"/>
    </row>
    <row r="73" spans="1:8" s="16" customFormat="1" ht="37.5" customHeight="1" outlineLevel="1" x14ac:dyDescent="0.2">
      <c r="A73" s="396" t="s">
        <v>40</v>
      </c>
      <c r="B73" s="397"/>
      <c r="C73" s="653"/>
      <c r="D73" s="337">
        <v>552</v>
      </c>
      <c r="E73" s="338"/>
      <c r="F73" s="338"/>
      <c r="G73" s="338"/>
      <c r="H73" s="339"/>
    </row>
    <row r="74" spans="1:8" s="16" customFormat="1" ht="37.5" customHeight="1" outlineLevel="1" x14ac:dyDescent="0.2">
      <c r="A74" s="396" t="s">
        <v>41</v>
      </c>
      <c r="B74" s="397"/>
      <c r="C74" s="653"/>
      <c r="D74" s="337">
        <v>1104</v>
      </c>
      <c r="E74" s="338"/>
      <c r="F74" s="338"/>
      <c r="G74" s="338"/>
      <c r="H74" s="339"/>
    </row>
    <row r="75" spans="1:8" s="16" customFormat="1" ht="37.5" customHeight="1" outlineLevel="1" x14ac:dyDescent="0.2">
      <c r="A75" s="396" t="s">
        <v>42</v>
      </c>
      <c r="B75" s="397"/>
      <c r="C75" s="653"/>
      <c r="D75" s="337">
        <v>1656</v>
      </c>
      <c r="E75" s="338"/>
      <c r="F75" s="338"/>
      <c r="G75" s="338"/>
      <c r="H75" s="339"/>
    </row>
    <row r="76" spans="1:8" s="16" customFormat="1" ht="37.5" customHeight="1" outlineLevel="1" x14ac:dyDescent="0.2">
      <c r="A76" s="396" t="s">
        <v>43</v>
      </c>
      <c r="B76" s="397"/>
      <c r="C76" s="653"/>
      <c r="D76" s="337">
        <v>2208</v>
      </c>
      <c r="E76" s="338"/>
      <c r="F76" s="338"/>
      <c r="G76" s="338"/>
      <c r="H76" s="339"/>
    </row>
    <row r="77" spans="1:8" s="16" customFormat="1" ht="37.5" customHeight="1" outlineLevel="1" x14ac:dyDescent="0.2">
      <c r="A77" s="396" t="s">
        <v>44</v>
      </c>
      <c r="B77" s="397"/>
      <c r="C77" s="653"/>
      <c r="D77" s="337">
        <v>2760</v>
      </c>
      <c r="E77" s="338"/>
      <c r="F77" s="338"/>
      <c r="G77" s="338"/>
      <c r="H77" s="339"/>
    </row>
    <row r="78" spans="1:8" s="16" customFormat="1" ht="37.5" customHeight="1" outlineLevel="1" x14ac:dyDescent="0.2">
      <c r="A78" s="396" t="s">
        <v>45</v>
      </c>
      <c r="B78" s="397"/>
      <c r="C78" s="653"/>
      <c r="D78" s="337">
        <v>3312</v>
      </c>
      <c r="E78" s="338"/>
      <c r="F78" s="338"/>
      <c r="G78" s="338"/>
      <c r="H78" s="339"/>
    </row>
    <row r="79" spans="1:8" s="16" customFormat="1" ht="37.5" customHeight="1" outlineLevel="1" x14ac:dyDescent="0.2">
      <c r="A79" s="396" t="s">
        <v>46</v>
      </c>
      <c r="B79" s="397"/>
      <c r="C79" s="653"/>
      <c r="D79" s="337">
        <v>3864</v>
      </c>
      <c r="E79" s="338"/>
      <c r="F79" s="338"/>
      <c r="G79" s="338"/>
      <c r="H79" s="339"/>
    </row>
    <row r="80" spans="1:8" s="16" customFormat="1" ht="37.5" customHeight="1" outlineLevel="1" x14ac:dyDescent="0.2">
      <c r="A80" s="396" t="s">
        <v>47</v>
      </c>
      <c r="B80" s="397"/>
      <c r="C80" s="653"/>
      <c r="D80" s="337">
        <v>4416</v>
      </c>
      <c r="E80" s="338"/>
      <c r="F80" s="338"/>
      <c r="G80" s="338"/>
      <c r="H80" s="339"/>
    </row>
    <row r="81" spans="1:8" s="16" customFormat="1" ht="37.5" customHeight="1" outlineLevel="1" x14ac:dyDescent="0.2">
      <c r="A81" s="396" t="s">
        <v>48</v>
      </c>
      <c r="B81" s="397"/>
      <c r="C81" s="653"/>
      <c r="D81" s="337">
        <v>4968</v>
      </c>
      <c r="E81" s="338"/>
      <c r="F81" s="338"/>
      <c r="G81" s="338"/>
      <c r="H81" s="339"/>
    </row>
    <row r="82" spans="1:8" s="16" customFormat="1" ht="37.5" customHeight="1" outlineLevel="1" x14ac:dyDescent="0.2">
      <c r="A82" s="396" t="s">
        <v>49</v>
      </c>
      <c r="B82" s="397"/>
      <c r="C82" s="653"/>
      <c r="D82" s="337">
        <v>5520</v>
      </c>
      <c r="E82" s="338"/>
      <c r="F82" s="338"/>
      <c r="G82" s="338"/>
      <c r="H82" s="339"/>
    </row>
    <row r="83" spans="1:8" s="16" customFormat="1" ht="37.5" customHeight="1" outlineLevel="1" x14ac:dyDescent="0.2">
      <c r="A83" s="396" t="s">
        <v>50</v>
      </c>
      <c r="B83" s="397"/>
      <c r="C83" s="653"/>
      <c r="D83" s="337">
        <v>6072</v>
      </c>
      <c r="E83" s="338"/>
      <c r="F83" s="338"/>
      <c r="G83" s="338"/>
      <c r="H83" s="339"/>
    </row>
    <row r="84" spans="1:8" s="16" customFormat="1" ht="37.5" customHeight="1" outlineLevel="1" x14ac:dyDescent="0.2">
      <c r="A84" s="396" t="s">
        <v>51</v>
      </c>
      <c r="B84" s="397"/>
      <c r="C84" s="653"/>
      <c r="D84" s="337">
        <v>6624</v>
      </c>
      <c r="E84" s="338"/>
      <c r="F84" s="338"/>
      <c r="G84" s="338"/>
      <c r="H84" s="339"/>
    </row>
    <row r="85" spans="1:8" s="16" customFormat="1" ht="37.5" customHeight="1" outlineLevel="1" x14ac:dyDescent="0.2">
      <c r="A85" s="396" t="s">
        <v>52</v>
      </c>
      <c r="B85" s="397"/>
      <c r="C85" s="653"/>
      <c r="D85" s="337">
        <v>7176</v>
      </c>
      <c r="E85" s="338"/>
      <c r="F85" s="338"/>
      <c r="G85" s="338"/>
      <c r="H85" s="339"/>
    </row>
    <row r="86" spans="1:8" s="16" customFormat="1" ht="37.5" customHeight="1" outlineLevel="1" x14ac:dyDescent="0.2">
      <c r="A86" s="396" t="s">
        <v>53</v>
      </c>
      <c r="B86" s="397"/>
      <c r="C86" s="653"/>
      <c r="D86" s="337">
        <v>7728</v>
      </c>
      <c r="E86" s="338"/>
      <c r="F86" s="338"/>
      <c r="G86" s="338"/>
      <c r="H86" s="339"/>
    </row>
    <row r="87" spans="1:8" s="16" customFormat="1" ht="37.5" customHeight="1" outlineLevel="1" x14ac:dyDescent="0.2">
      <c r="A87" s="396" t="s">
        <v>54</v>
      </c>
      <c r="B87" s="397"/>
      <c r="C87" s="653"/>
      <c r="D87" s="337">
        <v>8280</v>
      </c>
      <c r="E87" s="338"/>
      <c r="F87" s="338"/>
      <c r="G87" s="338"/>
      <c r="H87" s="339"/>
    </row>
    <row r="88" spans="1:8" s="16" customFormat="1" ht="37.5" customHeight="1" outlineLevel="1" x14ac:dyDescent="0.2">
      <c r="A88" s="396" t="s">
        <v>55</v>
      </c>
      <c r="B88" s="397"/>
      <c r="C88" s="653"/>
      <c r="D88" s="337">
        <v>8832</v>
      </c>
      <c r="E88" s="338"/>
      <c r="F88" s="338"/>
      <c r="G88" s="338"/>
      <c r="H88" s="339"/>
    </row>
    <row r="89" spans="1:8" s="16" customFormat="1" ht="37.5" customHeight="1" outlineLevel="1" x14ac:dyDescent="0.2">
      <c r="A89" s="396" t="s">
        <v>56</v>
      </c>
      <c r="B89" s="397"/>
      <c r="C89" s="653"/>
      <c r="D89" s="337">
        <v>9384</v>
      </c>
      <c r="E89" s="338"/>
      <c r="F89" s="338"/>
      <c r="G89" s="338"/>
      <c r="H89" s="339"/>
    </row>
    <row r="90" spans="1:8" s="16" customFormat="1" ht="37.5" customHeight="1" outlineLevel="1" x14ac:dyDescent="0.2">
      <c r="A90" s="396" t="s">
        <v>57</v>
      </c>
      <c r="B90" s="397"/>
      <c r="C90" s="653"/>
      <c r="D90" s="337">
        <v>9936</v>
      </c>
      <c r="E90" s="338"/>
      <c r="F90" s="338"/>
      <c r="G90" s="338"/>
      <c r="H90" s="339"/>
    </row>
    <row r="91" spans="1:8" s="16" customFormat="1" ht="37.5" customHeight="1" outlineLevel="1" x14ac:dyDescent="0.2">
      <c r="A91" s="396" t="s">
        <v>58</v>
      </c>
      <c r="B91" s="397"/>
      <c r="C91" s="653"/>
      <c r="D91" s="337">
        <v>10488</v>
      </c>
      <c r="E91" s="338"/>
      <c r="F91" s="338"/>
      <c r="G91" s="338"/>
      <c r="H91" s="339"/>
    </row>
    <row r="92" spans="1:8" s="16" customFormat="1" ht="37.5" customHeight="1" outlineLevel="1" x14ac:dyDescent="0.2">
      <c r="A92" s="396" t="s">
        <v>178</v>
      </c>
      <c r="B92" s="397"/>
      <c r="C92" s="653"/>
      <c r="D92" s="337">
        <v>11040</v>
      </c>
      <c r="E92" s="338"/>
      <c r="F92" s="338"/>
      <c r="G92" s="338"/>
      <c r="H92" s="339"/>
    </row>
    <row r="93" spans="1:8" s="16" customFormat="1" ht="37.5" customHeight="1" outlineLevel="1" x14ac:dyDescent="0.2">
      <c r="A93" s="396" t="s">
        <v>179</v>
      </c>
      <c r="B93" s="397"/>
      <c r="C93" s="653"/>
      <c r="D93" s="337">
        <v>11592</v>
      </c>
      <c r="E93" s="338"/>
      <c r="F93" s="338"/>
      <c r="G93" s="338"/>
      <c r="H93" s="339"/>
    </row>
    <row r="94" spans="1:8" s="16" customFormat="1" ht="37.5" customHeight="1" outlineLevel="1" x14ac:dyDescent="0.2">
      <c r="A94" s="396" t="s">
        <v>180</v>
      </c>
      <c r="B94" s="397"/>
      <c r="C94" s="653"/>
      <c r="D94" s="337">
        <v>12144</v>
      </c>
      <c r="E94" s="338"/>
      <c r="F94" s="338"/>
      <c r="G94" s="338"/>
      <c r="H94" s="339"/>
    </row>
    <row r="95" spans="1:8" s="16" customFormat="1" ht="37.5" customHeight="1" outlineLevel="1" x14ac:dyDescent="0.2">
      <c r="A95" s="396" t="s">
        <v>181</v>
      </c>
      <c r="B95" s="397"/>
      <c r="C95" s="653"/>
      <c r="D95" s="337">
        <v>12696</v>
      </c>
      <c r="E95" s="338"/>
      <c r="F95" s="338"/>
      <c r="G95" s="338"/>
      <c r="H95" s="339"/>
    </row>
    <row r="96" spans="1:8" s="16" customFormat="1" ht="37.5" customHeight="1" outlineLevel="1" x14ac:dyDescent="0.2">
      <c r="A96" s="396" t="s">
        <v>182</v>
      </c>
      <c r="B96" s="397"/>
      <c r="C96" s="653"/>
      <c r="D96" s="337">
        <v>13248</v>
      </c>
      <c r="E96" s="338"/>
      <c r="F96" s="338"/>
      <c r="G96" s="338"/>
      <c r="H96" s="339"/>
    </row>
    <row r="97" spans="1:8" s="16" customFormat="1" ht="37.5" customHeight="1" outlineLevel="1" x14ac:dyDescent="0.2">
      <c r="A97" s="396" t="s">
        <v>183</v>
      </c>
      <c r="B97" s="397"/>
      <c r="C97" s="653"/>
      <c r="D97" s="337">
        <v>13800</v>
      </c>
      <c r="E97" s="338"/>
      <c r="F97" s="338"/>
      <c r="G97" s="338"/>
      <c r="H97" s="339"/>
    </row>
    <row r="98" spans="1:8" s="16" customFormat="1" ht="37.5" customHeight="1" outlineLevel="1" x14ac:dyDescent="0.2">
      <c r="A98" s="396" t="s">
        <v>184</v>
      </c>
      <c r="B98" s="397"/>
      <c r="C98" s="653"/>
      <c r="D98" s="337">
        <v>14352</v>
      </c>
      <c r="E98" s="338"/>
      <c r="F98" s="338"/>
      <c r="G98" s="338"/>
      <c r="H98" s="339"/>
    </row>
    <row r="99" spans="1:8" s="16" customFormat="1" ht="37.5" customHeight="1" outlineLevel="1" x14ac:dyDescent="0.2">
      <c r="A99" s="396" t="s">
        <v>185</v>
      </c>
      <c r="B99" s="397"/>
      <c r="C99" s="653"/>
      <c r="D99" s="337">
        <v>14904</v>
      </c>
      <c r="E99" s="338"/>
      <c r="F99" s="338"/>
      <c r="G99" s="338"/>
      <c r="H99" s="339"/>
    </row>
    <row r="100" spans="1:8" s="16" customFormat="1" ht="37.5" customHeight="1" outlineLevel="1" x14ac:dyDescent="0.2">
      <c r="A100" s="396" t="s">
        <v>186</v>
      </c>
      <c r="B100" s="397"/>
      <c r="C100" s="653"/>
      <c r="D100" s="337">
        <v>15456</v>
      </c>
      <c r="E100" s="338"/>
      <c r="F100" s="338"/>
      <c r="G100" s="338"/>
      <c r="H100" s="339"/>
    </row>
    <row r="101" spans="1:8" s="16" customFormat="1" ht="37.5" customHeight="1" outlineLevel="1" thickBot="1" x14ac:dyDescent="0.25">
      <c r="A101" s="396" t="s">
        <v>187</v>
      </c>
      <c r="B101" s="397"/>
      <c r="C101" s="654"/>
      <c r="D101" s="337">
        <v>16008</v>
      </c>
      <c r="E101" s="338"/>
      <c r="F101" s="338"/>
      <c r="G101" s="338"/>
      <c r="H101" s="339"/>
    </row>
    <row r="102" spans="1:8" s="16" customFormat="1" ht="50.1" customHeight="1" thickBot="1" x14ac:dyDescent="0.25">
      <c r="A102" s="386" t="s">
        <v>59</v>
      </c>
      <c r="B102" s="387"/>
      <c r="C102" s="387"/>
      <c r="D102" s="398" t="str">
        <f>"от "&amp;MIN(D103:D112)&amp;" до "&amp;MAX(D103:D112)</f>
        <v>от 300 до 4368</v>
      </c>
      <c r="E102" s="399"/>
      <c r="F102" s="399"/>
      <c r="G102" s="399"/>
      <c r="H102" s="400"/>
    </row>
    <row r="103" spans="1:8" s="16" customFormat="1" ht="152.25" customHeight="1" x14ac:dyDescent="0.2">
      <c r="A103" s="62" t="s">
        <v>60</v>
      </c>
      <c r="B103" s="63" t="s">
        <v>13</v>
      </c>
      <c r="C103" s="107"/>
      <c r="D103" s="411">
        <v>702</v>
      </c>
      <c r="E103" s="412"/>
      <c r="F103" s="412"/>
      <c r="G103" s="412"/>
      <c r="H103" s="413"/>
    </row>
    <row r="104" spans="1:8" s="16" customFormat="1" ht="37.5" customHeight="1" x14ac:dyDescent="0.2">
      <c r="A104" s="335" t="s">
        <v>61</v>
      </c>
      <c r="B104" s="503"/>
      <c r="C104" s="4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37">
        <v>414</v>
      </c>
      <c r="E104" s="338"/>
      <c r="F104" s="338"/>
      <c r="G104" s="338"/>
      <c r="H104" s="339"/>
    </row>
    <row r="105" spans="1:8" s="16" customFormat="1" ht="37.5" customHeight="1" x14ac:dyDescent="0.2">
      <c r="A105" s="335" t="s">
        <v>62</v>
      </c>
      <c r="B105" s="503"/>
      <c r="C105" s="404"/>
      <c r="D105" s="337">
        <v>2184</v>
      </c>
      <c r="E105" s="338"/>
      <c r="F105" s="338"/>
      <c r="G105" s="338"/>
      <c r="H105" s="339"/>
    </row>
    <row r="106" spans="1:8" s="16" customFormat="1" ht="37.5" customHeight="1" x14ac:dyDescent="0.2">
      <c r="A106" s="335" t="s">
        <v>63</v>
      </c>
      <c r="B106" s="503"/>
      <c r="C106" s="404"/>
      <c r="D106" s="337">
        <v>1242</v>
      </c>
      <c r="E106" s="338"/>
      <c r="F106" s="338"/>
      <c r="G106" s="338"/>
      <c r="H106" s="339"/>
    </row>
    <row r="107" spans="1:8" s="16" customFormat="1" ht="37.5" customHeight="1" x14ac:dyDescent="0.2">
      <c r="A107" s="335" t="s">
        <v>64</v>
      </c>
      <c r="B107" s="336"/>
      <c r="C107" s="404"/>
      <c r="D107" s="337">
        <v>1716</v>
      </c>
      <c r="E107" s="338"/>
      <c r="F107" s="338"/>
      <c r="G107" s="338"/>
      <c r="H107" s="339"/>
    </row>
    <row r="108" spans="1:8" s="16" customFormat="1" ht="37.5" customHeight="1" x14ac:dyDescent="0.2">
      <c r="A108" s="335" t="s">
        <v>65</v>
      </c>
      <c r="B108" s="503"/>
      <c r="C108" s="404"/>
      <c r="D108" s="337">
        <v>300</v>
      </c>
      <c r="E108" s="338"/>
      <c r="F108" s="338"/>
      <c r="G108" s="338"/>
      <c r="H108" s="339"/>
    </row>
    <row r="109" spans="1:8" s="16" customFormat="1" ht="37.5" customHeight="1" x14ac:dyDescent="0.2">
      <c r="A109" s="335" t="s">
        <v>66</v>
      </c>
      <c r="B109" s="503"/>
      <c r="C109" s="404"/>
      <c r="D109" s="337">
        <v>300</v>
      </c>
      <c r="E109" s="338"/>
      <c r="F109" s="338"/>
      <c r="G109" s="338"/>
      <c r="H109" s="339"/>
    </row>
    <row r="110" spans="1:8" s="16" customFormat="1" ht="37.5" customHeight="1" x14ac:dyDescent="0.2">
      <c r="A110" s="335" t="s">
        <v>67</v>
      </c>
      <c r="B110" s="503"/>
      <c r="C110" s="404"/>
      <c r="D110" s="337">
        <v>600</v>
      </c>
      <c r="E110" s="338"/>
      <c r="F110" s="338"/>
      <c r="G110" s="338"/>
      <c r="H110" s="339"/>
    </row>
    <row r="111" spans="1:8" s="16" customFormat="1" ht="37.5" customHeight="1" x14ac:dyDescent="0.2">
      <c r="A111" s="335" t="s">
        <v>68</v>
      </c>
      <c r="B111" s="503"/>
      <c r="C111" s="404"/>
      <c r="D111" s="337">
        <v>900</v>
      </c>
      <c r="E111" s="338"/>
      <c r="F111" s="338"/>
      <c r="G111" s="338"/>
      <c r="H111" s="339"/>
    </row>
    <row r="112" spans="1:8" s="16" customFormat="1" ht="37.5" customHeight="1" thickBot="1" x14ac:dyDescent="0.25">
      <c r="A112" s="348" t="s">
        <v>69</v>
      </c>
      <c r="B112" s="504"/>
      <c r="C112" s="405"/>
      <c r="D112" s="337">
        <v>4368</v>
      </c>
      <c r="E112" s="338"/>
      <c r="F112" s="338"/>
      <c r="G112" s="338"/>
      <c r="H112" s="339"/>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354">
        <v>30</v>
      </c>
      <c r="E113" s="354"/>
      <c r="F113" s="354"/>
      <c r="G113" s="354"/>
      <c r="H113" s="355"/>
    </row>
    <row r="114" spans="1:8" s="23" customFormat="1" ht="50.1" customHeight="1" thickBot="1" x14ac:dyDescent="0.25">
      <c r="A114" s="341" t="s">
        <v>72</v>
      </c>
      <c r="B114" s="342"/>
      <c r="C114" s="21"/>
      <c r="D114" s="343" t="e">
        <f>"от "&amp;MIN(D116,D136:H137,#REF!,D138:H152)&amp;" до "&amp;MAX(D116,D136:H137,#REF!,D138:H152)</f>
        <v>#REF!</v>
      </c>
      <c r="E114" s="343"/>
      <c r="F114" s="343"/>
      <c r="G114" s="343"/>
      <c r="H114" s="344"/>
    </row>
    <row r="115" spans="1:8" s="16" customFormat="1" ht="24.95" customHeight="1" thickBot="1" x14ac:dyDescent="0.25">
      <c r="A115" s="497"/>
      <c r="B115" s="498"/>
      <c r="C115" s="60"/>
      <c r="D115" s="499"/>
      <c r="E115" s="499"/>
      <c r="F115" s="499"/>
      <c r="G115" s="499"/>
      <c r="H115" s="500"/>
    </row>
    <row r="116" spans="1:8" s="16" customFormat="1" ht="55.5" customHeight="1" thickBot="1" x14ac:dyDescent="0.25">
      <c r="A116" s="374" t="s">
        <v>73</v>
      </c>
      <c r="B116" s="375"/>
      <c r="C11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379">
        <v>4500</v>
      </c>
      <c r="E116" s="379"/>
      <c r="F116" s="379"/>
      <c r="G116" s="379"/>
      <c r="H116" s="380"/>
    </row>
    <row r="117" spans="1:8" s="16" customFormat="1" ht="55.5" customHeight="1" thickBot="1" x14ac:dyDescent="0.25">
      <c r="A117" s="381" t="s">
        <v>74</v>
      </c>
      <c r="B117" s="382"/>
      <c r="C117" s="377"/>
      <c r="D117" s="383" t="s">
        <v>75</v>
      </c>
      <c r="E117" s="384"/>
      <c r="F117" s="384"/>
      <c r="G117" s="384"/>
      <c r="H117" s="385"/>
    </row>
    <row r="118" spans="1:8" s="16" customFormat="1" ht="55.5" customHeight="1" x14ac:dyDescent="0.2">
      <c r="A118" s="363" t="s">
        <v>76</v>
      </c>
      <c r="B118" s="364"/>
      <c r="C118" s="377"/>
      <c r="D118" s="368">
        <f>D116/4</f>
        <v>1125</v>
      </c>
      <c r="E118" s="368"/>
      <c r="F118" s="368"/>
      <c r="G118" s="368"/>
      <c r="H118" s="369"/>
    </row>
    <row r="119" spans="1:8" s="16" customFormat="1" ht="55.5" customHeight="1" x14ac:dyDescent="0.2">
      <c r="A119" s="363" t="s">
        <v>77</v>
      </c>
      <c r="B119" s="364"/>
      <c r="C119" s="377"/>
      <c r="D119" s="368">
        <f>D116/5</f>
        <v>900</v>
      </c>
      <c r="E119" s="368"/>
      <c r="F119" s="368"/>
      <c r="G119" s="368"/>
      <c r="H119" s="369"/>
    </row>
    <row r="120" spans="1:8" s="16" customFormat="1" ht="55.5" customHeight="1" x14ac:dyDescent="0.2">
      <c r="A120" s="363" t="s">
        <v>78</v>
      </c>
      <c r="B120" s="364"/>
      <c r="C120" s="377"/>
      <c r="D120" s="368">
        <f>D116/6</f>
        <v>750</v>
      </c>
      <c r="E120" s="368"/>
      <c r="F120" s="368"/>
      <c r="G120" s="368"/>
      <c r="H120" s="369"/>
    </row>
    <row r="121" spans="1:8" s="16" customFormat="1" ht="55.5" customHeight="1" x14ac:dyDescent="0.2">
      <c r="A121" s="363" t="s">
        <v>79</v>
      </c>
      <c r="B121" s="364"/>
      <c r="C121" s="377"/>
      <c r="D121" s="368">
        <f>D116/7</f>
        <v>642.85714285714289</v>
      </c>
      <c r="E121" s="368"/>
      <c r="F121" s="368"/>
      <c r="G121" s="368"/>
      <c r="H121" s="369"/>
    </row>
    <row r="122" spans="1:8" s="16" customFormat="1" ht="55.5" customHeight="1" x14ac:dyDescent="0.2">
      <c r="A122" s="363" t="s">
        <v>80</v>
      </c>
      <c r="B122" s="364"/>
      <c r="C122" s="377"/>
      <c r="D122" s="368">
        <f>D116/8</f>
        <v>562.5</v>
      </c>
      <c r="E122" s="368"/>
      <c r="F122" s="368"/>
      <c r="G122" s="368"/>
      <c r="H122" s="369"/>
    </row>
    <row r="123" spans="1:8" s="16" customFormat="1" ht="55.5" customHeight="1" x14ac:dyDescent="0.2">
      <c r="A123" s="363" t="s">
        <v>81</v>
      </c>
      <c r="B123" s="364"/>
      <c r="C123" s="377"/>
      <c r="D123" s="368">
        <f>D116/9</f>
        <v>500</v>
      </c>
      <c r="E123" s="368"/>
      <c r="F123" s="368"/>
      <c r="G123" s="368"/>
      <c r="H123" s="369"/>
    </row>
    <row r="124" spans="1:8" s="16" customFormat="1" ht="55.5" customHeight="1" x14ac:dyDescent="0.2">
      <c r="A124" s="363" t="s">
        <v>82</v>
      </c>
      <c r="B124" s="364"/>
      <c r="C124" s="377"/>
      <c r="D124" s="368">
        <f>D116/10</f>
        <v>450</v>
      </c>
      <c r="E124" s="368"/>
      <c r="F124" s="368"/>
      <c r="G124" s="368"/>
      <c r="H124" s="369"/>
    </row>
    <row r="125" spans="1:8" s="16" customFormat="1" ht="55.5" customHeight="1" thickBot="1" x14ac:dyDescent="0.25">
      <c r="A125" s="374" t="s">
        <v>83</v>
      </c>
      <c r="B125" s="375"/>
      <c r="C125" s="377"/>
      <c r="D125" s="379">
        <v>6744</v>
      </c>
      <c r="E125" s="379"/>
      <c r="F125" s="379"/>
      <c r="G125" s="379"/>
      <c r="H125" s="380"/>
    </row>
    <row r="126" spans="1:8" s="16" customFormat="1" ht="55.5" customHeight="1" thickBot="1" x14ac:dyDescent="0.25">
      <c r="A126" s="381" t="s">
        <v>74</v>
      </c>
      <c r="B126" s="382"/>
      <c r="C126" s="377"/>
      <c r="D126" s="383" t="s">
        <v>75</v>
      </c>
      <c r="E126" s="384"/>
      <c r="F126" s="384"/>
      <c r="G126" s="384"/>
      <c r="H126" s="385"/>
    </row>
    <row r="127" spans="1:8" s="16" customFormat="1" ht="55.5" customHeight="1" x14ac:dyDescent="0.2">
      <c r="A127" s="363" t="s">
        <v>76</v>
      </c>
      <c r="B127" s="364"/>
      <c r="C127" s="377"/>
      <c r="D127" s="368">
        <v>1686</v>
      </c>
      <c r="E127" s="368"/>
      <c r="F127" s="368"/>
      <c r="G127" s="368"/>
      <c r="H127" s="369"/>
    </row>
    <row r="128" spans="1:8" s="16" customFormat="1" ht="55.5" customHeight="1" x14ac:dyDescent="0.2">
      <c r="A128" s="363" t="s">
        <v>77</v>
      </c>
      <c r="B128" s="364"/>
      <c r="C128" s="377"/>
      <c r="D128" s="368">
        <v>1348.8</v>
      </c>
      <c r="E128" s="368"/>
      <c r="F128" s="368"/>
      <c r="G128" s="368"/>
      <c r="H128" s="369"/>
    </row>
    <row r="129" spans="1:8" s="16" customFormat="1" ht="55.5" customHeight="1" x14ac:dyDescent="0.2">
      <c r="A129" s="363" t="s">
        <v>78</v>
      </c>
      <c r="B129" s="364"/>
      <c r="C129" s="377"/>
      <c r="D129" s="368">
        <v>1124</v>
      </c>
      <c r="E129" s="368"/>
      <c r="F129" s="368"/>
      <c r="G129" s="368"/>
      <c r="H129" s="369"/>
    </row>
    <row r="130" spans="1:8" s="16" customFormat="1" ht="55.5" customHeight="1" x14ac:dyDescent="0.2">
      <c r="A130" s="363" t="s">
        <v>79</v>
      </c>
      <c r="B130" s="364"/>
      <c r="C130" s="377"/>
      <c r="D130" s="368">
        <v>963.42857142857144</v>
      </c>
      <c r="E130" s="368"/>
      <c r="F130" s="368"/>
      <c r="G130" s="368"/>
      <c r="H130" s="369"/>
    </row>
    <row r="131" spans="1:8" s="16" customFormat="1" ht="55.5" customHeight="1" x14ac:dyDescent="0.2">
      <c r="A131" s="363" t="s">
        <v>80</v>
      </c>
      <c r="B131" s="364"/>
      <c r="C131" s="377"/>
      <c r="D131" s="368">
        <v>843</v>
      </c>
      <c r="E131" s="368"/>
      <c r="F131" s="368"/>
      <c r="G131" s="368"/>
      <c r="H131" s="369"/>
    </row>
    <row r="132" spans="1:8" s="16" customFormat="1" ht="55.5" customHeight="1" x14ac:dyDescent="0.2">
      <c r="A132" s="363" t="s">
        <v>81</v>
      </c>
      <c r="B132" s="364"/>
      <c r="C132" s="377"/>
      <c r="D132" s="368">
        <v>749.33333333333337</v>
      </c>
      <c r="E132" s="368"/>
      <c r="F132" s="368"/>
      <c r="G132" s="368"/>
      <c r="H132" s="369"/>
    </row>
    <row r="133" spans="1:8" s="16" customFormat="1" ht="55.5" customHeight="1" thickBot="1" x14ac:dyDescent="0.25">
      <c r="A133" s="363" t="s">
        <v>82</v>
      </c>
      <c r="B133" s="364"/>
      <c r="C133" s="378"/>
      <c r="D133" s="368">
        <v>674.4</v>
      </c>
      <c r="E133" s="368"/>
      <c r="F133" s="368"/>
      <c r="G133" s="368"/>
      <c r="H133" s="369"/>
    </row>
    <row r="134" spans="1:8" s="16" customFormat="1" ht="62.45" customHeight="1" thickBot="1" x14ac:dyDescent="0.25">
      <c r="A134" s="358" t="s">
        <v>84</v>
      </c>
      <c r="B134" s="359"/>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353">
        <v>7002</v>
      </c>
      <c r="E134" s="354"/>
      <c r="F134" s="354"/>
      <c r="G134" s="354"/>
      <c r="H134" s="355"/>
    </row>
    <row r="135" spans="1:8" s="16" customFormat="1" ht="24.95" customHeight="1" thickBot="1" x14ac:dyDescent="0.25">
      <c r="A135" s="497"/>
      <c r="B135" s="498"/>
      <c r="C135" s="56"/>
      <c r="D135" s="499"/>
      <c r="E135" s="499"/>
      <c r="F135" s="499"/>
      <c r="G135" s="499"/>
      <c r="H135" s="500"/>
    </row>
    <row r="136" spans="1:8" s="16" customFormat="1" ht="50.1" customHeight="1" x14ac:dyDescent="0.2">
      <c r="A136" s="335" t="s">
        <v>85</v>
      </c>
      <c r="B136" s="336"/>
      <c r="C136" s="105" t="str">
        <f>"Интернет-площадка 2gis.ru на основе Cправочника организаций "&amp;$C$2&amp;""</f>
        <v>Интернет-площадка 2gis.ru на основе Cправочника организаций "2ГИС.СЫКТЫВКАР"</v>
      </c>
      <c r="D136" s="340">
        <v>4500</v>
      </c>
      <c r="E136" s="338"/>
      <c r="F136" s="338"/>
      <c r="G136" s="338"/>
      <c r="H136" s="339"/>
    </row>
    <row r="137" spans="1:8" s="16" customFormat="1" ht="50.1" customHeight="1" x14ac:dyDescent="0.2">
      <c r="A137" s="335" t="s">
        <v>86</v>
      </c>
      <c r="B137" s="336"/>
      <c r="C13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340">
        <v>2730</v>
      </c>
      <c r="E137" s="338"/>
      <c r="F137" s="338"/>
      <c r="G137" s="338"/>
      <c r="H137" s="339"/>
    </row>
    <row r="138" spans="1:8" s="16" customFormat="1" ht="50.1" customHeight="1" x14ac:dyDescent="0.2">
      <c r="A138" s="356" t="s">
        <v>87</v>
      </c>
      <c r="B138" s="357"/>
      <c r="C13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340">
        <v>6504</v>
      </c>
      <c r="E138" s="338"/>
      <c r="F138" s="338"/>
      <c r="G138" s="338"/>
      <c r="H138" s="339"/>
    </row>
    <row r="139" spans="1:8" s="16" customFormat="1" ht="50.1" customHeight="1" x14ac:dyDescent="0.2">
      <c r="A139" s="356" t="s">
        <v>88</v>
      </c>
      <c r="B139" s="357"/>
      <c r="C139" s="68" t="str">
        <f>"Интернет-площадка 2gis.ru на основе Cправочника организаций "&amp;$C$2&amp;""</f>
        <v>Интернет-площадка 2gis.ru на основе Cправочника организаций "2ГИС.СЫКТЫВКАР"</v>
      </c>
      <c r="D139" s="340">
        <v>6126</v>
      </c>
      <c r="E139" s="338"/>
      <c r="F139" s="338"/>
      <c r="G139" s="338"/>
      <c r="H139" s="339"/>
    </row>
    <row r="140" spans="1:8" s="16" customFormat="1" ht="50.1" customHeight="1" x14ac:dyDescent="0.2">
      <c r="A140" s="335" t="s">
        <v>89</v>
      </c>
      <c r="B140" s="336"/>
      <c r="C140" s="68" t="str">
        <f>"Интернет-площадка 2gis.ru на основе Cправочника организаций "&amp;$C$2&amp;""</f>
        <v>Интернет-площадка 2gis.ru на основе Cправочника организаций "2ГИС.СЫКТЫВКАР"</v>
      </c>
      <c r="D140" s="340">
        <v>7206</v>
      </c>
      <c r="E140" s="338"/>
      <c r="F140" s="338"/>
      <c r="G140" s="338"/>
      <c r="H140" s="339"/>
    </row>
    <row r="141" spans="1:8" s="16" customFormat="1" ht="50.1" customHeight="1" x14ac:dyDescent="0.2">
      <c r="A141" s="335" t="s">
        <v>90</v>
      </c>
      <c r="B141" s="336"/>
      <c r="C141"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340">
        <v>2730</v>
      </c>
      <c r="E141" s="338"/>
      <c r="F141" s="338"/>
      <c r="G141" s="338"/>
      <c r="H141" s="339"/>
    </row>
    <row r="142" spans="1:8" s="16" customFormat="1" ht="50.1" customHeight="1" x14ac:dyDescent="0.2">
      <c r="A142" s="335" t="s">
        <v>91</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340">
        <v>2730</v>
      </c>
      <c r="E142" s="338"/>
      <c r="F142" s="338"/>
      <c r="G142" s="338"/>
      <c r="H142" s="339"/>
    </row>
    <row r="143" spans="1:8" s="16" customFormat="1" ht="50.1" customHeight="1" x14ac:dyDescent="0.2">
      <c r="A143" s="335" t="s">
        <v>92</v>
      </c>
      <c r="B143" s="336"/>
      <c r="C14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340">
        <v>6612</v>
      </c>
      <c r="E143" s="338"/>
      <c r="F143" s="338"/>
      <c r="G143" s="338"/>
      <c r="H143" s="339"/>
    </row>
    <row r="144" spans="1:8" s="16" customFormat="1" ht="50.1" customHeight="1" x14ac:dyDescent="0.2">
      <c r="A144" s="335" t="s">
        <v>93</v>
      </c>
      <c r="B144" s="336"/>
      <c r="C144" s="68" t="e">
        <f>#REF!</f>
        <v>#REF!</v>
      </c>
      <c r="D144" s="340">
        <v>7500</v>
      </c>
      <c r="E144" s="338"/>
      <c r="F144" s="338"/>
      <c r="G144" s="338"/>
      <c r="H144" s="339"/>
    </row>
    <row r="145" spans="1:8" s="16" customFormat="1" ht="50.1" customHeight="1" x14ac:dyDescent="0.2">
      <c r="A145" s="335" t="s">
        <v>94</v>
      </c>
      <c r="B145" s="336"/>
      <c r="C145" s="68" t="s">
        <v>683</v>
      </c>
      <c r="D145" s="340">
        <v>900</v>
      </c>
      <c r="E145" s="338"/>
      <c r="F145" s="338"/>
      <c r="G145" s="338"/>
      <c r="H145" s="339"/>
    </row>
    <row r="146" spans="1:8" s="16" customFormat="1" ht="63" customHeight="1" x14ac:dyDescent="0.2">
      <c r="A146" s="335" t="s">
        <v>96</v>
      </c>
      <c r="B146" s="336"/>
      <c r="C14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340">
        <v>3006</v>
      </c>
      <c r="E146" s="338"/>
      <c r="F146" s="338"/>
      <c r="G146" s="338"/>
      <c r="H146" s="339"/>
    </row>
    <row r="147" spans="1:8" s="16" customFormat="1" ht="63" customHeight="1" x14ac:dyDescent="0.2">
      <c r="A147" s="335" t="s">
        <v>97</v>
      </c>
      <c r="B147" s="336"/>
      <c r="C147" s="68"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340">
        <v>2508</v>
      </c>
      <c r="E147" s="338"/>
      <c r="F147" s="338"/>
      <c r="G147" s="338"/>
      <c r="H147" s="339"/>
    </row>
    <row r="148" spans="1:8" s="16" customFormat="1" ht="63" customHeight="1" x14ac:dyDescent="0.2">
      <c r="A148" s="335" t="s">
        <v>98</v>
      </c>
      <c r="B148" s="336"/>
      <c r="C148"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340">
        <v>1500</v>
      </c>
      <c r="E148" s="338"/>
      <c r="F148" s="338"/>
      <c r="G148" s="338"/>
      <c r="H148" s="339"/>
    </row>
    <row r="149" spans="1:8" s="16" customFormat="1" ht="63" customHeight="1" x14ac:dyDescent="0.2">
      <c r="A149" s="335" t="s">
        <v>99</v>
      </c>
      <c r="B149" s="336"/>
      <c r="C149"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340">
        <v>900</v>
      </c>
      <c r="E149" s="338"/>
      <c r="F149" s="338"/>
      <c r="G149" s="338"/>
      <c r="H149" s="339"/>
    </row>
    <row r="150" spans="1:8" s="16" customFormat="1" ht="63" customHeight="1" x14ac:dyDescent="0.2">
      <c r="A150" s="335" t="s">
        <v>100</v>
      </c>
      <c r="B150" s="336" t="s">
        <v>100</v>
      </c>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496">
        <v>7002</v>
      </c>
      <c r="E150" s="368"/>
      <c r="F150" s="368"/>
      <c r="G150" s="368"/>
      <c r="H150" s="369"/>
    </row>
    <row r="151" spans="1:8" s="16" customFormat="1" ht="63" customHeight="1" x14ac:dyDescent="0.2">
      <c r="A151" s="335" t="s">
        <v>101</v>
      </c>
      <c r="B151" s="336" t="s">
        <v>101</v>
      </c>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496">
        <v>5502</v>
      </c>
      <c r="E151" s="368"/>
      <c r="F151" s="368"/>
      <c r="G151" s="368"/>
      <c r="H151" s="369"/>
    </row>
    <row r="152" spans="1:8" s="16" customFormat="1" ht="50.1" customHeight="1" thickBot="1" x14ac:dyDescent="0.25">
      <c r="A152" s="335" t="s">
        <v>102</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340">
        <v>1656</v>
      </c>
      <c r="E152" s="338"/>
      <c r="F152" s="338"/>
      <c r="G152" s="338"/>
      <c r="H152" s="339"/>
    </row>
    <row r="153" spans="1:8" s="16" customFormat="1" ht="102" customHeight="1" thickBot="1" x14ac:dyDescent="0.25">
      <c r="A153" s="335" t="s">
        <v>16</v>
      </c>
      <c r="B153" s="336"/>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340">
        <v>600</v>
      </c>
      <c r="E153" s="338"/>
      <c r="F153" s="338"/>
      <c r="G153" s="338"/>
      <c r="H153" s="339"/>
    </row>
    <row r="154" spans="1:8" s="16" customFormat="1" ht="102" customHeight="1" thickBot="1" x14ac:dyDescent="0.25">
      <c r="A154" s="335" t="s">
        <v>103</v>
      </c>
      <c r="B154" s="336"/>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4" s="340">
        <v>100002</v>
      </c>
      <c r="E154" s="338"/>
      <c r="F154" s="338"/>
      <c r="G154" s="338"/>
      <c r="H154" s="339"/>
    </row>
    <row r="155" spans="1:8" s="16" customFormat="1" ht="126" customHeight="1" x14ac:dyDescent="0.2">
      <c r="A155" s="335" t="s">
        <v>104</v>
      </c>
      <c r="B155" s="336"/>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5" s="340">
        <v>6000</v>
      </c>
      <c r="E155" s="338"/>
      <c r="F155" s="338"/>
      <c r="G155" s="338"/>
      <c r="H155" s="339"/>
    </row>
    <row r="156" spans="1:8" s="16" customFormat="1" ht="96" customHeight="1" x14ac:dyDescent="0.2">
      <c r="A156" s="356" t="s">
        <v>105</v>
      </c>
      <c r="B156" s="357"/>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340">
        <v>4002</v>
      </c>
      <c r="E156" s="338"/>
      <c r="F156" s="338"/>
      <c r="G156" s="338"/>
      <c r="H156" s="339"/>
    </row>
    <row r="157" spans="1:8" s="16" customFormat="1" ht="96" customHeight="1" x14ac:dyDescent="0.2">
      <c r="A157" s="356" t="s">
        <v>106</v>
      </c>
      <c r="B157" s="357"/>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7" s="340">
        <v>6000</v>
      </c>
      <c r="E157" s="338"/>
      <c r="F157" s="338"/>
      <c r="G157" s="338"/>
      <c r="H157" s="339"/>
    </row>
    <row r="158" spans="1:8" s="16" customFormat="1" ht="50.1" customHeight="1" x14ac:dyDescent="0.2">
      <c r="A158" s="335" t="s">
        <v>684</v>
      </c>
      <c r="B158" s="336"/>
      <c r="C158" s="68" t="str">
        <f>"Интернет-площадка 2gis.ru на основе Cправочника организаций "&amp;$C$2&amp;""</f>
        <v>Интернет-площадка 2gis.ru на основе Cправочника организаций "2ГИС.СЫКТЫВКАР"</v>
      </c>
      <c r="D158" s="340">
        <v>6360</v>
      </c>
      <c r="E158" s="338"/>
      <c r="F158" s="338"/>
      <c r="G158" s="338"/>
      <c r="H158" s="339"/>
    </row>
    <row r="159" spans="1:8" s="16" customFormat="1" ht="50.1" customHeight="1" x14ac:dyDescent="0.2">
      <c r="A159" s="335" t="s">
        <v>108</v>
      </c>
      <c r="B159" s="336"/>
      <c r="C15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340">
        <v>3840</v>
      </c>
      <c r="E159" s="338"/>
      <c r="F159" s="338"/>
      <c r="G159" s="338"/>
      <c r="H159" s="339"/>
    </row>
    <row r="160" spans="1:8" s="16" customFormat="1" ht="50.1" customHeight="1" x14ac:dyDescent="0.2">
      <c r="A160" s="356" t="s">
        <v>109</v>
      </c>
      <c r="B160" s="357"/>
      <c r="C160"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340">
        <v>9120</v>
      </c>
      <c r="E160" s="338"/>
      <c r="F160" s="338"/>
      <c r="G160" s="338"/>
      <c r="H160" s="339"/>
    </row>
    <row r="161" spans="1:8" s="16" customFormat="1" ht="50.1" customHeight="1" x14ac:dyDescent="0.2">
      <c r="A161" s="356" t="s">
        <v>110</v>
      </c>
      <c r="B161" s="357"/>
      <c r="C161" s="68" t="str">
        <f>"Интернет-площадка 2gis.ru на основе Cправочника организаций "&amp;$C$2&amp;""</f>
        <v>Интернет-площадка 2gis.ru на основе Cправочника организаций "2ГИС.СЫКТЫВКАР"</v>
      </c>
      <c r="D161" s="340">
        <v>8640</v>
      </c>
      <c r="E161" s="338"/>
      <c r="F161" s="338"/>
      <c r="G161" s="338"/>
      <c r="H161" s="339"/>
    </row>
    <row r="162" spans="1:8" s="16" customFormat="1" ht="50.1" customHeight="1" x14ac:dyDescent="0.2">
      <c r="A162" s="356" t="s">
        <v>111</v>
      </c>
      <c r="B162" s="357"/>
      <c r="C162" s="68" t="str">
        <f>"Интернет-площадка 2gis.ru на основе Cправочника организаций "&amp;$C$2&amp;""</f>
        <v>Интернет-площадка 2gis.ru на основе Cправочника организаций "2ГИС.СЫКТЫВКАР"</v>
      </c>
      <c r="D162" s="340">
        <v>10368</v>
      </c>
      <c r="E162" s="338"/>
      <c r="F162" s="338"/>
      <c r="G162" s="338"/>
      <c r="H162" s="339"/>
    </row>
    <row r="163" spans="1:8" s="16" customFormat="1" ht="50.1" customHeight="1" x14ac:dyDescent="0.2">
      <c r="A163" s="356" t="s">
        <v>112</v>
      </c>
      <c r="B163" s="357"/>
      <c r="C16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340">
        <v>3840</v>
      </c>
      <c r="E163" s="338"/>
      <c r="F163" s="338"/>
      <c r="G163" s="338"/>
      <c r="H163" s="339"/>
    </row>
    <row r="164" spans="1:8" s="16" customFormat="1" ht="50.1" customHeight="1" x14ac:dyDescent="0.2">
      <c r="A164" s="356" t="s">
        <v>113</v>
      </c>
      <c r="B164" s="357"/>
      <c r="C164"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340">
        <v>3840</v>
      </c>
      <c r="E164" s="338"/>
      <c r="F164" s="338"/>
      <c r="G164" s="338"/>
      <c r="H164" s="339"/>
    </row>
    <row r="165" spans="1:8" s="16" customFormat="1" ht="50.1" customHeight="1" x14ac:dyDescent="0.2">
      <c r="A165" s="335" t="s">
        <v>114</v>
      </c>
      <c r="B165" s="336"/>
      <c r="C165"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340">
        <v>9360</v>
      </c>
      <c r="E165" s="338"/>
      <c r="F165" s="338"/>
      <c r="G165" s="338"/>
      <c r="H165" s="339"/>
    </row>
    <row r="166" spans="1:8" s="16" customFormat="1" ht="50.1" customHeight="1" x14ac:dyDescent="0.2">
      <c r="A166" s="335" t="s">
        <v>115</v>
      </c>
      <c r="B166" s="336"/>
      <c r="C166" s="68" t="s">
        <v>683</v>
      </c>
      <c r="D166" s="340">
        <v>1320</v>
      </c>
      <c r="E166" s="338"/>
      <c r="F166" s="338"/>
      <c r="G166" s="338"/>
      <c r="H166" s="339"/>
    </row>
    <row r="167" spans="1:8" s="16" customFormat="1" ht="63" customHeight="1" x14ac:dyDescent="0.2">
      <c r="A167" s="335" t="s">
        <v>116</v>
      </c>
      <c r="B167" s="336"/>
      <c r="C16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340">
        <v>9840</v>
      </c>
      <c r="E167" s="338"/>
      <c r="F167" s="338"/>
      <c r="G167" s="338"/>
      <c r="H167" s="339"/>
    </row>
    <row r="168" spans="1:8" s="16" customFormat="1" ht="50.1" customHeight="1" thickBot="1" x14ac:dyDescent="0.25">
      <c r="A168" s="335" t="s">
        <v>117</v>
      </c>
      <c r="B168" s="336"/>
      <c r="C16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340">
        <v>2400</v>
      </c>
      <c r="E168" s="338"/>
      <c r="F168" s="338"/>
      <c r="G168" s="338"/>
      <c r="H168" s="339"/>
    </row>
    <row r="169" spans="1:8" s="23" customFormat="1" ht="50.1" customHeight="1" thickBot="1" x14ac:dyDescent="0.25">
      <c r="A169" s="341" t="s">
        <v>118</v>
      </c>
      <c r="B169" s="342"/>
      <c r="C169" s="21"/>
      <c r="D169" s="343"/>
      <c r="E169" s="343"/>
      <c r="F169" s="343"/>
      <c r="G169" s="343"/>
      <c r="H169" s="344"/>
    </row>
    <row r="170" spans="1:8" s="16" customFormat="1" ht="50.1" customHeight="1" x14ac:dyDescent="0.2">
      <c r="A170" s="335" t="s">
        <v>119</v>
      </c>
      <c r="B170" s="336"/>
      <c r="C17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37">
        <v>6000</v>
      </c>
      <c r="E170" s="338"/>
      <c r="F170" s="338"/>
      <c r="G170" s="338"/>
      <c r="H170" s="339"/>
    </row>
    <row r="171" spans="1:8" s="16" customFormat="1" ht="50.1" customHeight="1" x14ac:dyDescent="0.2">
      <c r="A171" s="335" t="s">
        <v>120</v>
      </c>
      <c r="B171" s="336"/>
      <c r="C171" s="346"/>
      <c r="D171" s="337">
        <v>4002</v>
      </c>
      <c r="E171" s="338"/>
      <c r="F171" s="338"/>
      <c r="G171" s="338"/>
      <c r="H171" s="339"/>
    </row>
    <row r="172" spans="1:8" s="16" customFormat="1" ht="50.1" customHeight="1" x14ac:dyDescent="0.2">
      <c r="A172" s="348" t="s">
        <v>121</v>
      </c>
      <c r="B172" s="349"/>
      <c r="C172" s="346"/>
      <c r="D172" s="496">
        <v>1500</v>
      </c>
      <c r="E172" s="368"/>
      <c r="F172" s="368"/>
      <c r="G172" s="368"/>
      <c r="H172" s="368"/>
    </row>
    <row r="173" spans="1:8" s="16" customFormat="1" ht="50.1" customHeight="1" x14ac:dyDescent="0.2">
      <c r="A173" s="348" t="s">
        <v>122</v>
      </c>
      <c r="B173" s="349"/>
      <c r="C173" s="346"/>
      <c r="D173" s="496">
        <v>150</v>
      </c>
      <c r="E173" s="368"/>
      <c r="F173" s="368"/>
      <c r="G173" s="368"/>
      <c r="H173" s="368"/>
    </row>
    <row r="174" spans="1:8" s="16" customFormat="1" ht="50.1" customHeight="1" thickBot="1" x14ac:dyDescent="0.25">
      <c r="A174" s="348" t="s">
        <v>123</v>
      </c>
      <c r="B174" s="349"/>
      <c r="C174" s="347"/>
      <c r="D174" s="450">
        <v>600</v>
      </c>
      <c r="E174" s="451"/>
      <c r="F174" s="451"/>
      <c r="G174" s="451"/>
      <c r="H174" s="451"/>
    </row>
    <row r="175" spans="1:8" s="16" customFormat="1" ht="50.1" customHeight="1" thickBot="1" x14ac:dyDescent="0.25">
      <c r="A175" s="341" t="s">
        <v>124</v>
      </c>
      <c r="B175" s="342"/>
      <c r="C175" s="21"/>
      <c r="D175" s="343"/>
      <c r="E175" s="343"/>
      <c r="F175" s="343"/>
      <c r="G175" s="343"/>
      <c r="H175" s="344"/>
    </row>
    <row r="176" spans="1:8" s="16" customFormat="1" ht="50.1" customHeight="1" x14ac:dyDescent="0.2">
      <c r="A176" s="335" t="s">
        <v>125</v>
      </c>
      <c r="B176" s="336"/>
      <c r="C176" s="68" t="str">
        <f>"Интернет-площадка 2gis.ru на основе Cправочника организаций "&amp;$C$2&amp;""</f>
        <v>Интернет-площадка 2gis.ru на основе Cправочника организаций "2ГИС.СЫКТЫВКАР"</v>
      </c>
      <c r="D176" s="337">
        <v>2700</v>
      </c>
      <c r="E176" s="338"/>
      <c r="F176" s="338"/>
      <c r="G176" s="338"/>
      <c r="H176" s="339"/>
    </row>
    <row r="177" spans="1:8" s="16" customFormat="1" ht="50.1" customHeight="1" x14ac:dyDescent="0.2">
      <c r="A177" s="335" t="s">
        <v>126</v>
      </c>
      <c r="B177" s="336"/>
      <c r="C17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7" s="340">
        <v>534</v>
      </c>
      <c r="E177" s="338"/>
      <c r="F177" s="338"/>
      <c r="G177" s="338"/>
      <c r="H177" s="339"/>
    </row>
    <row r="178" spans="1:8" s="16" customFormat="1" ht="50.1" customHeight="1" x14ac:dyDescent="0.2">
      <c r="A178" s="356" t="s">
        <v>195</v>
      </c>
      <c r="B178" s="357"/>
      <c r="C178" s="68" t="str">
        <f>"Интернет-площадка 2gis.ru на основе Cправочника организаций "&amp;$C$2&amp;""</f>
        <v>Интернет-площадка 2gis.ru на основе Cправочника организаций "2ГИС.СЫКТЫВКАР"</v>
      </c>
      <c r="D178" s="337">
        <v>3840</v>
      </c>
      <c r="E178" s="338"/>
      <c r="F178" s="338"/>
      <c r="G178" s="338"/>
      <c r="H178" s="339"/>
    </row>
    <row r="179" spans="1:8" s="16" customFormat="1" ht="50.1" customHeight="1" x14ac:dyDescent="0.2">
      <c r="A179" s="356" t="s">
        <v>128</v>
      </c>
      <c r="B179" s="357"/>
      <c r="C17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9" s="337">
        <v>840</v>
      </c>
      <c r="E179" s="338"/>
      <c r="F179" s="338"/>
      <c r="G179" s="338"/>
      <c r="H179" s="339"/>
    </row>
    <row r="180" spans="1:8" s="16" customFormat="1" ht="126" customHeight="1" thickBot="1" x14ac:dyDescent="0.25">
      <c r="A180" s="335" t="s">
        <v>129</v>
      </c>
      <c r="B180" s="336"/>
      <c r="C180" s="149" t="str">
        <f>C176</f>
        <v>Интернет-площадка 2gis.ru на основе Cправочника организаций "2ГИС.СЫКТЫВКАР"</v>
      </c>
      <c r="D180" s="495">
        <v>5172</v>
      </c>
      <c r="E180" s="393"/>
      <c r="F180" s="393"/>
      <c r="G180" s="393"/>
      <c r="H180" s="394"/>
    </row>
    <row r="181" spans="1:8" s="23" customFormat="1" ht="50.1" customHeight="1" thickBot="1" x14ac:dyDescent="0.25">
      <c r="A181" s="341" t="s">
        <v>196</v>
      </c>
      <c r="B181" s="342"/>
      <c r="C181" s="21"/>
      <c r="D181" s="343"/>
      <c r="E181" s="343"/>
      <c r="F181" s="343"/>
      <c r="G181" s="343"/>
      <c r="H181" s="344"/>
    </row>
    <row r="182" spans="1:8" s="20" customFormat="1" ht="30" customHeight="1" thickBot="1" x14ac:dyDescent="0.25">
      <c r="A182" s="485"/>
      <c r="B182" s="486"/>
      <c r="C182" s="602"/>
      <c r="D182" s="486"/>
      <c r="E182" s="486"/>
      <c r="F182" s="486"/>
      <c r="G182" s="486"/>
      <c r="H182" s="487"/>
    </row>
    <row r="183" spans="1:8" s="16" customFormat="1" ht="185.25" customHeight="1" x14ac:dyDescent="0.2">
      <c r="A183" s="335" t="s">
        <v>197</v>
      </c>
      <c r="B183" s="336"/>
      <c r="C18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3" s="360">
        <v>8250</v>
      </c>
      <c r="E183" s="361"/>
      <c r="F183" s="361"/>
      <c r="G183" s="361"/>
      <c r="H183" s="362"/>
    </row>
    <row r="184" spans="1:8" s="16" customFormat="1" ht="83.25" customHeight="1" thickBot="1" x14ac:dyDescent="0.25">
      <c r="A184" s="335" t="s">
        <v>198</v>
      </c>
      <c r="B184" s="336"/>
      <c r="C184" s="346"/>
      <c r="D184" s="337">
        <v>8250</v>
      </c>
      <c r="E184" s="338"/>
      <c r="F184" s="338"/>
      <c r="G184" s="338"/>
      <c r="H184" s="339"/>
    </row>
    <row r="185" spans="1:8" s="16" customFormat="1" ht="21.75" thickBot="1" x14ac:dyDescent="0.25">
      <c r="A185" s="497"/>
      <c r="B185" s="498"/>
      <c r="C185" s="56"/>
      <c r="D185" s="499"/>
      <c r="E185" s="499"/>
      <c r="F185" s="499"/>
      <c r="G185" s="499"/>
      <c r="H185" s="500"/>
    </row>
    <row r="186" spans="1:8" ht="12.6" customHeight="1" x14ac:dyDescent="0.2"/>
    <row r="187" spans="1:8" s="77" customFormat="1" ht="24.95" customHeight="1" x14ac:dyDescent="0.2">
      <c r="A187" s="75"/>
      <c r="B187" s="76" t="s">
        <v>130</v>
      </c>
      <c r="C187" s="333" t="s">
        <v>685</v>
      </c>
      <c r="D187" s="333"/>
    </row>
    <row r="188" spans="1:8" s="77" customFormat="1" ht="24.95" customHeight="1" x14ac:dyDescent="0.2">
      <c r="A188" s="75"/>
      <c r="C188" s="327" t="s">
        <v>686</v>
      </c>
      <c r="D188" s="327"/>
    </row>
    <row r="189" spans="1:8" s="77" customFormat="1" ht="24.95" customHeight="1" x14ac:dyDescent="0.2">
      <c r="A189" s="75"/>
      <c r="C189" s="327" t="s">
        <v>687</v>
      </c>
      <c r="D189" s="327"/>
    </row>
    <row r="190" spans="1:8" s="72" customFormat="1" ht="12" customHeight="1" x14ac:dyDescent="0.2">
      <c r="A190" s="71"/>
      <c r="C190" s="327"/>
      <c r="D190" s="327"/>
      <c r="E190" s="77"/>
      <c r="F190" s="77"/>
      <c r="G190" s="77"/>
    </row>
    <row r="191" spans="1:8" s="81" customFormat="1" ht="24.95" customHeight="1" x14ac:dyDescent="0.2">
      <c r="A191" s="324" t="str">
        <f>Абакан_юр!A171</f>
        <v>По соглашению сторон в качестве валюты платежа могут выступать украинские гривны, в этом случае курс следующий: 1 руб. = 0,5104 гривен</v>
      </c>
      <c r="B191" s="324"/>
      <c r="C191" s="324"/>
      <c r="D191" s="79"/>
      <c r="E191" s="79"/>
      <c r="F191" s="80"/>
      <c r="G191" s="328"/>
      <c r="H191" s="328"/>
    </row>
    <row r="192" spans="1:8" s="81" customFormat="1" ht="24.95" customHeight="1" x14ac:dyDescent="0.2">
      <c r="A192" s="324" t="str">
        <f>Абакан_юр!A172</f>
        <v>По соглашению сторон в качестве валюты платежа могут выступать дирхамы ОАЭ, в этом случае курс следующий: 1 руб. = 0,0434 дирхам</v>
      </c>
      <c r="B192" s="324"/>
      <c r="C192" s="324"/>
      <c r="D192" s="79"/>
      <c r="E192" s="79"/>
      <c r="F192" s="80"/>
      <c r="G192" s="82"/>
      <c r="H192" s="82"/>
    </row>
    <row r="193" spans="1:8" s="81" customFormat="1" ht="24.95" customHeight="1" x14ac:dyDescent="0.2">
      <c r="A193" s="324" t="str">
        <f>Абакан_юр!A173</f>
        <v>По соглашению сторон в качестве валюты платежа могут выступать доллары США, в этом случае курс следующий: 1 руб. = 0,0126 доллара</v>
      </c>
      <c r="B193" s="324"/>
      <c r="C193" s="324"/>
      <c r="D193" s="79"/>
      <c r="E193" s="79"/>
      <c r="F193" s="80"/>
      <c r="G193" s="82"/>
      <c r="H193" s="82"/>
    </row>
    <row r="194" spans="1:8" s="81" customFormat="1" ht="24.95" customHeight="1" x14ac:dyDescent="0.2">
      <c r="A194" s="324" t="str">
        <f>Абакан_юр!A174</f>
        <v>По соглашению сторон в качестве валюты платежа могут выступать евро, в этом случае курс следующий: 1 руб. = 0,0117 евро</v>
      </c>
      <c r="B194" s="324"/>
      <c r="C194" s="324"/>
      <c r="D194" s="79"/>
      <c r="E194" s="80"/>
      <c r="F194" s="80"/>
      <c r="G194" s="82"/>
      <c r="H194" s="82"/>
    </row>
    <row r="195" spans="1:8" s="81" customFormat="1" ht="24.95" customHeight="1" x14ac:dyDescent="0.2">
      <c r="A195" s="324" t="str">
        <f>Абакан_юр!A175</f>
        <v>По соглашению сторон в качестве валюты платежа могут выступать чешские кроны, в этом случае курс следующий: 1 руб. = 0,2914 крона</v>
      </c>
      <c r="B195" s="324"/>
      <c r="C195" s="324"/>
      <c r="D195" s="79"/>
      <c r="E195" s="80"/>
      <c r="F195" s="80"/>
      <c r="G195" s="82"/>
      <c r="H195" s="82"/>
    </row>
    <row r="196" spans="1:8" s="81" customFormat="1" ht="24.95" customHeight="1" x14ac:dyDescent="0.2">
      <c r="A196" s="324" t="str">
        <f>Абакан_юр!A176</f>
        <v>По соглашению сторон в качестве валюты платежа могут выступать киргизские сомы, в этом случае курс следующий: 1 руб. = 1,0988 сом</v>
      </c>
      <c r="B196" s="324"/>
      <c r="C196" s="324"/>
      <c r="D196" s="79"/>
      <c r="E196" s="79"/>
      <c r="F196" s="80"/>
      <c r="G196" s="82"/>
      <c r="H196" s="82"/>
    </row>
    <row r="197" spans="1:8" s="81" customFormat="1" ht="24.95" customHeight="1" x14ac:dyDescent="0.2">
      <c r="A19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7" s="324"/>
      <c r="C197" s="324"/>
      <c r="D197" s="79"/>
      <c r="E197" s="79"/>
      <c r="F197" s="80"/>
      <c r="G197" s="82"/>
      <c r="H197" s="82"/>
    </row>
    <row r="198" spans="1:8" s="88" customFormat="1" ht="12" customHeight="1" x14ac:dyDescent="0.2">
      <c r="A198" s="83"/>
      <c r="B198" s="83"/>
      <c r="C198" s="84"/>
      <c r="D198" s="85"/>
      <c r="E198" s="85"/>
      <c r="F198" s="86"/>
      <c r="G198" s="87"/>
      <c r="H198" s="87"/>
    </row>
    <row r="199" spans="1:8" ht="24.95" customHeight="1" x14ac:dyDescent="0.2">
      <c r="A199" s="325" t="s">
        <v>141</v>
      </c>
      <c r="B199" s="325"/>
      <c r="C199" s="325"/>
      <c r="D199" s="325"/>
      <c r="E199" s="325"/>
      <c r="F199" s="325"/>
      <c r="G199" s="325"/>
      <c r="H199" s="325"/>
    </row>
    <row r="200" spans="1:8" ht="24.95" customHeight="1" x14ac:dyDescent="0.2">
      <c r="A200" s="325" t="s">
        <v>142</v>
      </c>
      <c r="B200" s="325"/>
      <c r="C200" s="325"/>
      <c r="D200" s="325"/>
      <c r="E200" s="325"/>
      <c r="F200" s="325"/>
      <c r="G200" s="325"/>
      <c r="H200" s="325"/>
    </row>
    <row r="201" spans="1:8" s="88" customFormat="1" ht="12.6" customHeight="1" x14ac:dyDescent="0.2">
      <c r="A201" s="83"/>
      <c r="B201" s="83"/>
      <c r="C201" s="84"/>
      <c r="D201" s="85"/>
      <c r="E201" s="85"/>
      <c r="F201" s="86"/>
      <c r="G201" s="87"/>
      <c r="H201" s="87"/>
    </row>
    <row r="202" spans="1:8" s="90" customFormat="1" ht="50.1" customHeight="1" thickBot="1" x14ac:dyDescent="0.25">
      <c r="A202" s="326" t="s">
        <v>143</v>
      </c>
      <c r="B202" s="326"/>
      <c r="C202" s="326"/>
      <c r="D202" s="326"/>
      <c r="E202" s="326"/>
      <c r="F202" s="89"/>
      <c r="G202" s="81"/>
    </row>
    <row r="203" spans="1:8" s="92" customFormat="1" ht="50.1" customHeight="1" thickBot="1" x14ac:dyDescent="0.25">
      <c r="A203" s="478" t="s">
        <v>144</v>
      </c>
      <c r="B203" s="479"/>
      <c r="C203" s="479"/>
      <c r="D203" s="479"/>
      <c r="E203" s="480"/>
      <c r="F203" s="91"/>
      <c r="G203" s="72"/>
    </row>
    <row r="204" spans="1:8" ht="97.5" customHeight="1" thickBot="1" x14ac:dyDescent="0.25">
      <c r="A204" s="517" t="s">
        <v>145</v>
      </c>
      <c r="B204" s="518"/>
      <c r="C204" s="93" t="s">
        <v>146</v>
      </c>
      <c r="D204" s="600" t="s">
        <v>147</v>
      </c>
      <c r="E204" s="601"/>
      <c r="F204" s="94"/>
      <c r="G204" s="94"/>
      <c r="H204" s="94"/>
    </row>
    <row r="205" spans="1:8" ht="99.95" customHeight="1" x14ac:dyDescent="0.2">
      <c r="A205" s="322" t="s">
        <v>148</v>
      </c>
      <c r="B205" s="323"/>
      <c r="C205" s="96" t="s">
        <v>149</v>
      </c>
      <c r="D205" s="310" t="s">
        <v>150</v>
      </c>
      <c r="E205" s="311"/>
      <c r="F205" s="94"/>
      <c r="G205" s="94"/>
      <c r="H205" s="94"/>
    </row>
    <row r="206" spans="1:8" ht="75" customHeight="1" x14ac:dyDescent="0.2">
      <c r="A206" s="322" t="s">
        <v>151</v>
      </c>
      <c r="B206" s="323"/>
      <c r="C206" s="96" t="s">
        <v>152</v>
      </c>
      <c r="D206" s="310" t="s">
        <v>153</v>
      </c>
      <c r="E206" s="311"/>
      <c r="F206" s="94"/>
      <c r="G206" s="94"/>
      <c r="H206" s="94"/>
    </row>
    <row r="207" spans="1:8" ht="128.25" customHeight="1" thickBot="1" x14ac:dyDescent="0.25">
      <c r="A207" s="474" t="s">
        <v>154</v>
      </c>
      <c r="B207" s="475"/>
      <c r="C207" s="111" t="s">
        <v>155</v>
      </c>
      <c r="D207" s="476" t="s">
        <v>153</v>
      </c>
      <c r="E207" s="477"/>
      <c r="F207" s="94"/>
      <c r="G207" s="94"/>
      <c r="H207" s="94"/>
    </row>
    <row r="208" spans="1:8" s="72" customFormat="1" ht="102.75" customHeight="1" thickBot="1" x14ac:dyDescent="0.25">
      <c r="A208" s="474" t="s">
        <v>157</v>
      </c>
      <c r="B208" s="475"/>
      <c r="C208" s="230" t="s">
        <v>158</v>
      </c>
      <c r="D208" s="475" t="s">
        <v>153</v>
      </c>
      <c r="E208" s="686"/>
      <c r="F208" s="91"/>
      <c r="G208" s="91"/>
      <c r="H208" s="91"/>
    </row>
    <row r="209" spans="1:8" s="88" customFormat="1" ht="222.75" customHeight="1" thickBot="1" x14ac:dyDescent="0.25">
      <c r="A209" s="474" t="s">
        <v>159</v>
      </c>
      <c r="B209" s="475"/>
      <c r="C209" s="111" t="s">
        <v>160</v>
      </c>
      <c r="D209" s="476" t="s">
        <v>153</v>
      </c>
      <c r="E209" s="477"/>
      <c r="F209" s="86"/>
      <c r="G209" s="87"/>
      <c r="H209" s="87"/>
    </row>
    <row r="210" spans="1:8" s="88" customFormat="1" ht="12" customHeight="1" x14ac:dyDescent="0.2">
      <c r="A210" s="83"/>
      <c r="B210" s="83"/>
      <c r="C210" s="84"/>
      <c r="D210" s="85"/>
      <c r="E210" s="85"/>
      <c r="F210" s="86"/>
      <c r="G210" s="87"/>
      <c r="H210" s="87"/>
    </row>
    <row r="211" spans="1:8" s="185" customFormat="1" ht="75" customHeight="1" x14ac:dyDescent="0.2">
      <c r="A211" s="650" t="s">
        <v>657</v>
      </c>
      <c r="B211" s="650"/>
      <c r="C211" s="650"/>
      <c r="D211" s="650"/>
      <c r="E211" s="650"/>
      <c r="F211" s="650"/>
      <c r="G211" s="650"/>
      <c r="H211" s="650"/>
    </row>
    <row r="212" spans="1:8" s="185" customFormat="1" ht="24.75" customHeight="1" x14ac:dyDescent="0.2">
      <c r="A212" s="651" t="s">
        <v>688</v>
      </c>
      <c r="B212" s="651"/>
      <c r="C212" s="651"/>
      <c r="D212" s="651"/>
      <c r="E212" s="651"/>
      <c r="F212" s="651"/>
      <c r="G212" s="651"/>
      <c r="H212" s="651"/>
    </row>
    <row r="213" spans="1:8" s="88" customFormat="1" ht="12" customHeight="1" x14ac:dyDescent="0.2">
      <c r="A213" s="83"/>
      <c r="B213" s="83"/>
      <c r="C213" s="84"/>
      <c r="D213" s="85"/>
      <c r="E213" s="85"/>
      <c r="F213" s="86"/>
      <c r="G213" s="87"/>
      <c r="H213" s="87"/>
    </row>
    <row r="214" spans="1:8" ht="42" customHeight="1" x14ac:dyDescent="0.2">
      <c r="A214" s="307" t="s">
        <v>161</v>
      </c>
      <c r="B214" s="307"/>
      <c r="C214" s="307"/>
      <c r="D214" s="307"/>
      <c r="E214" s="307"/>
      <c r="F214" s="307"/>
      <c r="G214" s="307"/>
      <c r="H214" s="307"/>
    </row>
    <row r="215" spans="1:8" ht="36" customHeight="1" x14ac:dyDescent="0.2">
      <c r="A215" s="307" t="s">
        <v>162</v>
      </c>
      <c r="B215" s="307"/>
      <c r="C215" s="307"/>
      <c r="D215" s="307"/>
      <c r="E215" s="307"/>
      <c r="F215" s="307"/>
      <c r="G215" s="307"/>
      <c r="H215" s="307"/>
    </row>
    <row r="216" spans="1:8" ht="189" customHeight="1" x14ac:dyDescent="0.2">
      <c r="A216"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472"/>
      <c r="C216" s="472"/>
      <c r="D216" s="472"/>
      <c r="E216" s="472"/>
      <c r="F216" s="472"/>
      <c r="G216" s="472"/>
      <c r="H216" s="472"/>
    </row>
    <row r="217" spans="1:8" s="16" customFormat="1" ht="67.5" customHeight="1" x14ac:dyDescent="0.2">
      <c r="A217" s="325" t="s">
        <v>164</v>
      </c>
      <c r="B217" s="325"/>
      <c r="C217" s="325"/>
      <c r="D217" s="325"/>
      <c r="E217" s="325"/>
      <c r="F217" s="325"/>
      <c r="G217" s="325"/>
      <c r="H217" s="325"/>
    </row>
    <row r="218" spans="1:8" ht="23.25" x14ac:dyDescent="0.2">
      <c r="A218" s="307" t="s">
        <v>165</v>
      </c>
      <c r="B218" s="307"/>
      <c r="C218" s="307"/>
      <c r="D218" s="307"/>
      <c r="E218" s="307"/>
      <c r="F218" s="307"/>
      <c r="G218" s="307"/>
      <c r="H218" s="307"/>
    </row>
    <row r="219" spans="1:8" ht="6" customHeight="1" x14ac:dyDescent="0.2"/>
    <row r="220" spans="1:8" s="97" customFormat="1" ht="114.75" customHeight="1" x14ac:dyDescent="0.2">
      <c r="A220" s="325" t="s">
        <v>166</v>
      </c>
      <c r="B220" s="325"/>
      <c r="C220" s="325"/>
      <c r="D220" s="325"/>
      <c r="E220" s="325"/>
      <c r="F220" s="325"/>
      <c r="G220" s="325"/>
      <c r="H220" s="325"/>
    </row>
  </sheetData>
  <sheetProtection selectLockedCells="1" selectUnlockedCells="1"/>
  <mergeCells count="35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4:H214"/>
    <mergeCell ref="A215:H215"/>
    <mergeCell ref="A216:H216"/>
    <mergeCell ref="A217:H217"/>
    <mergeCell ref="A218:H218"/>
    <mergeCell ref="A220:E220"/>
    <mergeCell ref="F220:H220"/>
    <mergeCell ref="A208:B208"/>
    <mergeCell ref="D208:E208"/>
    <mergeCell ref="A209:B209"/>
    <mergeCell ref="D209:E209"/>
    <mergeCell ref="A211:H211"/>
    <mergeCell ref="A212:H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6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293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50.1" customHeight="1" thickBot="1" x14ac:dyDescent="0.25">
      <c r="A5" s="341" t="s">
        <v>9</v>
      </c>
      <c r="B5" s="342"/>
      <c r="C5" s="21"/>
      <c r="D5" s="21"/>
      <c r="E5" s="21"/>
      <c r="F5" s="21"/>
      <c r="G5" s="21"/>
      <c r="H5" s="22"/>
    </row>
    <row r="6" spans="1:8" s="122" customFormat="1" ht="24.95" customHeight="1"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60">
        <f>F7*1.2</f>
        <v>9079.1999999999989</v>
      </c>
      <c r="E7" s="361">
        <f>F7*1.1</f>
        <v>8322.6</v>
      </c>
      <c r="F7" s="361">
        <v>7566</v>
      </c>
      <c r="G7" s="361">
        <f>F7*0.75</f>
        <v>5674.5</v>
      </c>
      <c r="H7" s="362">
        <f>F7*0.5</f>
        <v>3783</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436">
        <f>F12*1.2</f>
        <v>10324.799999999999</v>
      </c>
      <c r="E12" s="361">
        <f>F12*1.1</f>
        <v>9464.4000000000015</v>
      </c>
      <c r="F12" s="361">
        <v>8604</v>
      </c>
      <c r="G12" s="361">
        <f>F12*0.75</f>
        <v>6453</v>
      </c>
      <c r="H12" s="362">
        <f>F12*0.5</f>
        <v>4302</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2160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"2ГИС.БЕЛГОРОД"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506">
        <v>102</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60">
        <f>F27*1.2</f>
        <v>14990.4</v>
      </c>
      <c r="E27" s="361">
        <f>F27*1.1</f>
        <v>13741.2</v>
      </c>
      <c r="F27" s="361">
        <v>12492</v>
      </c>
      <c r="G27" s="361">
        <f>F27*0.75</f>
        <v>9369</v>
      </c>
      <c r="H27" s="362">
        <f>F27*0.5</f>
        <v>6246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436">
        <f>F32*1.2</f>
        <v>17049.599999999999</v>
      </c>
      <c r="E32" s="361">
        <f>F32*1.1</f>
        <v>15628.800000000001</v>
      </c>
      <c r="F32" s="361">
        <v>14208</v>
      </c>
      <c r="G32" s="361">
        <f>F32*0.75</f>
        <v>10656</v>
      </c>
      <c r="H32" s="362">
        <f>F32*0.5</f>
        <v>7104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3600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"2ГИС.БЕЛГОРОД"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458">
        <v>180</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460"/>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60">
        <f>F48*1.2</f>
        <v>10900.8</v>
      </c>
      <c r="E48" s="361">
        <f>F48*1.1</f>
        <v>9992.4000000000015</v>
      </c>
      <c r="F48" s="361">
        <v>9084</v>
      </c>
      <c r="G48" s="361">
        <f>F48*0.75</f>
        <v>6813</v>
      </c>
      <c r="H48" s="362">
        <f>F48*0.5</f>
        <v>4542</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436">
        <f>F54*1.2</f>
        <v>12391.199999999999</v>
      </c>
      <c r="E54" s="361">
        <f>F54*1.1</f>
        <v>11358.6</v>
      </c>
      <c r="F54" s="361">
        <v>10326</v>
      </c>
      <c r="G54" s="361">
        <f>F54*0.75</f>
        <v>7744.5</v>
      </c>
      <c r="H54" s="362">
        <f>F54*0.5</f>
        <v>5163</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506">
        <v>102</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510"/>
      <c r="E62" s="511"/>
      <c r="F62" s="511"/>
      <c r="G62" s="511"/>
      <c r="H62" s="512"/>
    </row>
    <row r="63" spans="1:8" s="16" customFormat="1" ht="24.95" customHeight="1" thickBot="1" x14ac:dyDescent="0.25">
      <c r="A63" s="40"/>
      <c r="B63" s="59"/>
      <c r="C63" s="60"/>
      <c r="D63" s="414"/>
      <c r="E63" s="415"/>
      <c r="F63" s="415"/>
      <c r="G63" s="415"/>
      <c r="H63" s="416"/>
    </row>
    <row r="64" spans="1:8" s="16" customFormat="1" ht="50.1" customHeight="1" thickBot="1" x14ac:dyDescent="0.25">
      <c r="A64" s="386" t="s">
        <v>38</v>
      </c>
      <c r="B64" s="387"/>
      <c r="C64" s="387"/>
      <c r="D64" s="398" t="str">
        <f>"от "&amp;MIN(D65:D94)&amp;" до "&amp;MAX(D65:D94)</f>
        <v>от 1860 до 55800</v>
      </c>
      <c r="E64" s="399"/>
      <c r="F64" s="399"/>
      <c r="G64" s="399"/>
      <c r="H64" s="400"/>
    </row>
    <row r="65" spans="1:8" s="16" customFormat="1" ht="37.5" customHeight="1" outlineLevel="1" x14ac:dyDescent="0.2">
      <c r="A65" s="408" t="s">
        <v>39</v>
      </c>
      <c r="B65" s="409"/>
      <c r="C65" s="505"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411">
        <v>1860</v>
      </c>
      <c r="E65" s="412"/>
      <c r="F65" s="412"/>
      <c r="G65" s="412"/>
      <c r="H65" s="413"/>
    </row>
    <row r="66" spans="1:8" s="16" customFormat="1" ht="37.5" customHeight="1" outlineLevel="1" x14ac:dyDescent="0.2">
      <c r="A66" s="396" t="s">
        <v>40</v>
      </c>
      <c r="B66" s="397"/>
      <c r="C66" s="410"/>
      <c r="D66" s="337">
        <v>3720</v>
      </c>
      <c r="E66" s="338"/>
      <c r="F66" s="338"/>
      <c r="G66" s="338"/>
      <c r="H66" s="339"/>
    </row>
    <row r="67" spans="1:8" s="16" customFormat="1" ht="37.5" customHeight="1" outlineLevel="1" x14ac:dyDescent="0.2">
      <c r="A67" s="396" t="s">
        <v>41</v>
      </c>
      <c r="B67" s="397"/>
      <c r="C67" s="410"/>
      <c r="D67" s="337">
        <v>5580</v>
      </c>
      <c r="E67" s="338"/>
      <c r="F67" s="338"/>
      <c r="G67" s="338"/>
      <c r="H67" s="339"/>
    </row>
    <row r="68" spans="1:8" s="16" customFormat="1" ht="37.5" customHeight="1" outlineLevel="1" x14ac:dyDescent="0.2">
      <c r="A68" s="396" t="s">
        <v>42</v>
      </c>
      <c r="B68" s="397"/>
      <c r="C68" s="410"/>
      <c r="D68" s="337">
        <v>7440</v>
      </c>
      <c r="E68" s="338"/>
      <c r="F68" s="338"/>
      <c r="G68" s="338"/>
      <c r="H68" s="339"/>
    </row>
    <row r="69" spans="1:8" s="16" customFormat="1" ht="37.5" customHeight="1" outlineLevel="1" x14ac:dyDescent="0.2">
      <c r="A69" s="396" t="s">
        <v>43</v>
      </c>
      <c r="B69" s="397"/>
      <c r="C69" s="410"/>
      <c r="D69" s="337">
        <v>9300</v>
      </c>
      <c r="E69" s="338"/>
      <c r="F69" s="338"/>
      <c r="G69" s="338"/>
      <c r="H69" s="339"/>
    </row>
    <row r="70" spans="1:8" s="16" customFormat="1" ht="37.5" customHeight="1" outlineLevel="1" x14ac:dyDescent="0.2">
      <c r="A70" s="396" t="s">
        <v>44</v>
      </c>
      <c r="B70" s="397"/>
      <c r="C70" s="410"/>
      <c r="D70" s="337">
        <v>11160</v>
      </c>
      <c r="E70" s="338"/>
      <c r="F70" s="338"/>
      <c r="G70" s="338"/>
      <c r="H70" s="339"/>
    </row>
    <row r="71" spans="1:8" s="16" customFormat="1" ht="37.5" customHeight="1" outlineLevel="1" x14ac:dyDescent="0.2">
      <c r="A71" s="396" t="s">
        <v>45</v>
      </c>
      <c r="B71" s="397"/>
      <c r="C71" s="410"/>
      <c r="D71" s="337">
        <v>13020</v>
      </c>
      <c r="E71" s="338"/>
      <c r="F71" s="338"/>
      <c r="G71" s="338"/>
      <c r="H71" s="339"/>
    </row>
    <row r="72" spans="1:8" s="16" customFormat="1" ht="37.5" customHeight="1" outlineLevel="1" x14ac:dyDescent="0.2">
      <c r="A72" s="396" t="s">
        <v>46</v>
      </c>
      <c r="B72" s="397"/>
      <c r="C72" s="410"/>
      <c r="D72" s="337">
        <v>14880</v>
      </c>
      <c r="E72" s="338"/>
      <c r="F72" s="338"/>
      <c r="G72" s="338"/>
      <c r="H72" s="339"/>
    </row>
    <row r="73" spans="1:8" s="16" customFormat="1" ht="37.5" customHeight="1" outlineLevel="1" x14ac:dyDescent="0.2">
      <c r="A73" s="396" t="s">
        <v>47</v>
      </c>
      <c r="B73" s="397"/>
      <c r="C73" s="410"/>
      <c r="D73" s="337">
        <v>16740</v>
      </c>
      <c r="E73" s="338"/>
      <c r="F73" s="338"/>
      <c r="G73" s="338"/>
      <c r="H73" s="339"/>
    </row>
    <row r="74" spans="1:8" s="16" customFormat="1" ht="37.5" customHeight="1" outlineLevel="1" x14ac:dyDescent="0.2">
      <c r="A74" s="396" t="s">
        <v>48</v>
      </c>
      <c r="B74" s="397"/>
      <c r="C74" s="410"/>
      <c r="D74" s="337">
        <v>18600</v>
      </c>
      <c r="E74" s="338"/>
      <c r="F74" s="338"/>
      <c r="G74" s="338"/>
      <c r="H74" s="339"/>
    </row>
    <row r="75" spans="1:8" s="16" customFormat="1" ht="37.5" customHeight="1" outlineLevel="1" x14ac:dyDescent="0.2">
      <c r="A75" s="396" t="s">
        <v>49</v>
      </c>
      <c r="B75" s="397"/>
      <c r="C75" s="410"/>
      <c r="D75" s="337">
        <v>20460</v>
      </c>
      <c r="E75" s="338"/>
      <c r="F75" s="338"/>
      <c r="G75" s="338"/>
      <c r="H75" s="339"/>
    </row>
    <row r="76" spans="1:8" s="16" customFormat="1" ht="37.5" customHeight="1" outlineLevel="1" x14ac:dyDescent="0.2">
      <c r="A76" s="396" t="s">
        <v>50</v>
      </c>
      <c r="B76" s="397"/>
      <c r="C76" s="410"/>
      <c r="D76" s="337">
        <v>22320</v>
      </c>
      <c r="E76" s="338"/>
      <c r="F76" s="338"/>
      <c r="G76" s="338"/>
      <c r="H76" s="339"/>
    </row>
    <row r="77" spans="1:8" s="16" customFormat="1" ht="37.5" customHeight="1" outlineLevel="1" x14ac:dyDescent="0.2">
      <c r="A77" s="396" t="s">
        <v>51</v>
      </c>
      <c r="B77" s="397"/>
      <c r="C77" s="410"/>
      <c r="D77" s="337">
        <v>24180</v>
      </c>
      <c r="E77" s="338"/>
      <c r="F77" s="338"/>
      <c r="G77" s="338"/>
      <c r="H77" s="339"/>
    </row>
    <row r="78" spans="1:8" s="16" customFormat="1" ht="37.5" customHeight="1" outlineLevel="1" x14ac:dyDescent="0.2">
      <c r="A78" s="396" t="s">
        <v>52</v>
      </c>
      <c r="B78" s="397"/>
      <c r="C78" s="410"/>
      <c r="D78" s="337">
        <v>26040</v>
      </c>
      <c r="E78" s="338"/>
      <c r="F78" s="338"/>
      <c r="G78" s="338"/>
      <c r="H78" s="339"/>
    </row>
    <row r="79" spans="1:8" s="16" customFormat="1" ht="37.5" customHeight="1" outlineLevel="1" x14ac:dyDescent="0.2">
      <c r="A79" s="396" t="s">
        <v>53</v>
      </c>
      <c r="B79" s="397"/>
      <c r="C79" s="410"/>
      <c r="D79" s="337">
        <v>27900</v>
      </c>
      <c r="E79" s="338"/>
      <c r="F79" s="338"/>
      <c r="G79" s="338"/>
      <c r="H79" s="339"/>
    </row>
    <row r="80" spans="1:8" s="16" customFormat="1" ht="37.5" customHeight="1" outlineLevel="1" x14ac:dyDescent="0.2">
      <c r="A80" s="396" t="s">
        <v>54</v>
      </c>
      <c r="B80" s="397"/>
      <c r="C80" s="410"/>
      <c r="D80" s="337">
        <v>29760</v>
      </c>
      <c r="E80" s="338"/>
      <c r="F80" s="338"/>
      <c r="G80" s="338"/>
      <c r="H80" s="339"/>
    </row>
    <row r="81" spans="1:8" s="16" customFormat="1" ht="37.5" customHeight="1" outlineLevel="1" x14ac:dyDescent="0.2">
      <c r="A81" s="396" t="s">
        <v>55</v>
      </c>
      <c r="B81" s="397"/>
      <c r="C81" s="410"/>
      <c r="D81" s="337">
        <v>31620</v>
      </c>
      <c r="E81" s="338"/>
      <c r="F81" s="338"/>
      <c r="G81" s="338"/>
      <c r="H81" s="339"/>
    </row>
    <row r="82" spans="1:8" s="16" customFormat="1" ht="37.5" customHeight="1" outlineLevel="1" x14ac:dyDescent="0.2">
      <c r="A82" s="396" t="s">
        <v>56</v>
      </c>
      <c r="B82" s="397"/>
      <c r="C82" s="410"/>
      <c r="D82" s="337">
        <v>33480</v>
      </c>
      <c r="E82" s="338"/>
      <c r="F82" s="338"/>
      <c r="G82" s="338"/>
      <c r="H82" s="339"/>
    </row>
    <row r="83" spans="1:8" s="16" customFormat="1" ht="37.5" customHeight="1" outlineLevel="1" x14ac:dyDescent="0.2">
      <c r="A83" s="396" t="s">
        <v>57</v>
      </c>
      <c r="B83" s="397"/>
      <c r="C83" s="410"/>
      <c r="D83" s="337">
        <v>35340</v>
      </c>
      <c r="E83" s="338"/>
      <c r="F83" s="338"/>
      <c r="G83" s="338"/>
      <c r="H83" s="339"/>
    </row>
    <row r="84" spans="1:8" s="16" customFormat="1" ht="37.5" customHeight="1" outlineLevel="1" x14ac:dyDescent="0.2">
      <c r="A84" s="396" t="s">
        <v>58</v>
      </c>
      <c r="B84" s="397"/>
      <c r="C84" s="410"/>
      <c r="D84" s="337">
        <v>37200</v>
      </c>
      <c r="E84" s="338"/>
      <c r="F84" s="338"/>
      <c r="G84" s="338"/>
      <c r="H84" s="339"/>
    </row>
    <row r="85" spans="1:8" s="16" customFormat="1" ht="37.5" customHeight="1" outlineLevel="1" x14ac:dyDescent="0.2">
      <c r="A85" s="396" t="s">
        <v>178</v>
      </c>
      <c r="B85" s="397"/>
      <c r="C85" s="410"/>
      <c r="D85" s="337">
        <v>39060</v>
      </c>
      <c r="E85" s="338"/>
      <c r="F85" s="338"/>
      <c r="G85" s="338"/>
      <c r="H85" s="339"/>
    </row>
    <row r="86" spans="1:8" s="16" customFormat="1" ht="37.5" customHeight="1" outlineLevel="1" x14ac:dyDescent="0.2">
      <c r="A86" s="396" t="s">
        <v>179</v>
      </c>
      <c r="B86" s="397"/>
      <c r="C86" s="410"/>
      <c r="D86" s="337">
        <v>40920</v>
      </c>
      <c r="E86" s="338"/>
      <c r="F86" s="338"/>
      <c r="G86" s="338"/>
      <c r="H86" s="339"/>
    </row>
    <row r="87" spans="1:8" s="16" customFormat="1" ht="37.5" customHeight="1" outlineLevel="1" x14ac:dyDescent="0.2">
      <c r="A87" s="396" t="s">
        <v>180</v>
      </c>
      <c r="B87" s="397"/>
      <c r="C87" s="410"/>
      <c r="D87" s="337">
        <v>42780</v>
      </c>
      <c r="E87" s="338"/>
      <c r="F87" s="338"/>
      <c r="G87" s="338"/>
      <c r="H87" s="339"/>
    </row>
    <row r="88" spans="1:8" s="16" customFormat="1" ht="37.5" customHeight="1" outlineLevel="1" x14ac:dyDescent="0.2">
      <c r="A88" s="396" t="s">
        <v>181</v>
      </c>
      <c r="B88" s="397"/>
      <c r="C88" s="410"/>
      <c r="D88" s="337">
        <v>44640</v>
      </c>
      <c r="E88" s="338"/>
      <c r="F88" s="338"/>
      <c r="G88" s="338"/>
      <c r="H88" s="339"/>
    </row>
    <row r="89" spans="1:8" s="16" customFormat="1" ht="37.5" customHeight="1" outlineLevel="1" x14ac:dyDescent="0.2">
      <c r="A89" s="396" t="s">
        <v>182</v>
      </c>
      <c r="B89" s="397"/>
      <c r="C89" s="410"/>
      <c r="D89" s="337">
        <v>46500</v>
      </c>
      <c r="E89" s="338"/>
      <c r="F89" s="338"/>
      <c r="G89" s="338"/>
      <c r="H89" s="339"/>
    </row>
    <row r="90" spans="1:8" s="16" customFormat="1" ht="37.5" customHeight="1" outlineLevel="1" x14ac:dyDescent="0.2">
      <c r="A90" s="396" t="s">
        <v>183</v>
      </c>
      <c r="B90" s="397"/>
      <c r="C90" s="410"/>
      <c r="D90" s="337">
        <v>48360</v>
      </c>
      <c r="E90" s="338"/>
      <c r="F90" s="338"/>
      <c r="G90" s="338"/>
      <c r="H90" s="339"/>
    </row>
    <row r="91" spans="1:8" s="16" customFormat="1" ht="37.5" customHeight="1" outlineLevel="1" x14ac:dyDescent="0.2">
      <c r="A91" s="396" t="s">
        <v>184</v>
      </c>
      <c r="B91" s="397"/>
      <c r="C91" s="410"/>
      <c r="D91" s="337">
        <v>50220</v>
      </c>
      <c r="E91" s="338"/>
      <c r="F91" s="338"/>
      <c r="G91" s="338"/>
      <c r="H91" s="339"/>
    </row>
    <row r="92" spans="1:8" s="16" customFormat="1" ht="37.5" customHeight="1" outlineLevel="1" x14ac:dyDescent="0.2">
      <c r="A92" s="396" t="s">
        <v>185</v>
      </c>
      <c r="B92" s="397"/>
      <c r="C92" s="410"/>
      <c r="D92" s="337">
        <v>52080</v>
      </c>
      <c r="E92" s="338"/>
      <c r="F92" s="338"/>
      <c r="G92" s="338"/>
      <c r="H92" s="339"/>
    </row>
    <row r="93" spans="1:8" s="16" customFormat="1" ht="37.5" customHeight="1" outlineLevel="1" x14ac:dyDescent="0.2">
      <c r="A93" s="396" t="s">
        <v>186</v>
      </c>
      <c r="B93" s="397"/>
      <c r="C93" s="410"/>
      <c r="D93" s="337">
        <v>53940</v>
      </c>
      <c r="E93" s="338"/>
      <c r="F93" s="338"/>
      <c r="G93" s="338"/>
      <c r="H93" s="339"/>
    </row>
    <row r="94" spans="1:8" s="16" customFormat="1" ht="37.5" customHeight="1" outlineLevel="1" thickBot="1" x14ac:dyDescent="0.25">
      <c r="A94" s="396" t="s">
        <v>187</v>
      </c>
      <c r="B94" s="397"/>
      <c r="C94" s="410"/>
      <c r="D94" s="337">
        <v>55800</v>
      </c>
      <c r="E94" s="338"/>
      <c r="F94" s="338"/>
      <c r="G94" s="338"/>
      <c r="H94" s="339"/>
    </row>
    <row r="95" spans="1:8" s="16" customFormat="1" ht="50.1" customHeight="1" thickBot="1" x14ac:dyDescent="0.25">
      <c r="A95" s="386" t="s">
        <v>59</v>
      </c>
      <c r="B95" s="387"/>
      <c r="C95" s="387"/>
      <c r="D95" s="398" t="str">
        <f>"от "&amp;MIN(D96:D105)&amp;" до "&amp;MAX(D96:D105)</f>
        <v>от 210 до 7002</v>
      </c>
      <c r="E95" s="399"/>
      <c r="F95" s="399"/>
      <c r="G95" s="399"/>
      <c r="H95" s="400"/>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401">
        <v>1038</v>
      </c>
      <c r="E96" s="401"/>
      <c r="F96" s="401"/>
      <c r="G96" s="401"/>
      <c r="H96" s="402"/>
    </row>
    <row r="97" spans="1:8" s="16" customFormat="1" ht="37.5" customHeight="1" x14ac:dyDescent="0.2">
      <c r="A97" s="356"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368">
        <v>210</v>
      </c>
      <c r="E97" s="368"/>
      <c r="F97" s="368"/>
      <c r="G97" s="368"/>
      <c r="H97" s="369"/>
    </row>
    <row r="98" spans="1:8" s="16" customFormat="1" ht="37.5" customHeight="1" x14ac:dyDescent="0.2">
      <c r="A98" s="356" t="s">
        <v>62</v>
      </c>
      <c r="B98" s="395"/>
      <c r="C98" s="404"/>
      <c r="D98" s="368">
        <v>2160</v>
      </c>
      <c r="E98" s="368"/>
      <c r="F98" s="368"/>
      <c r="G98" s="368"/>
      <c r="H98" s="369"/>
    </row>
    <row r="99" spans="1:8" s="16" customFormat="1" ht="37.5" customHeight="1" x14ac:dyDescent="0.2">
      <c r="A99" s="356" t="s">
        <v>63</v>
      </c>
      <c r="B99" s="395"/>
      <c r="C99" s="404"/>
      <c r="D99" s="337">
        <v>1038</v>
      </c>
      <c r="E99" s="338"/>
      <c r="F99" s="338"/>
      <c r="G99" s="338"/>
      <c r="H99" s="339"/>
    </row>
    <row r="100" spans="1:8" s="16" customFormat="1" ht="37.5" customHeight="1" x14ac:dyDescent="0.2">
      <c r="A100" s="335" t="s">
        <v>64</v>
      </c>
      <c r="B100" s="336"/>
      <c r="C100" s="404"/>
      <c r="D100" s="337">
        <v>1428</v>
      </c>
      <c r="E100" s="338"/>
      <c r="F100" s="338"/>
      <c r="G100" s="338"/>
      <c r="H100" s="339"/>
    </row>
    <row r="101" spans="1:8" s="16" customFormat="1" ht="37.5" customHeight="1" x14ac:dyDescent="0.2">
      <c r="A101" s="356" t="s">
        <v>65</v>
      </c>
      <c r="B101" s="395"/>
      <c r="C101" s="404"/>
      <c r="D101" s="368">
        <v>414</v>
      </c>
      <c r="E101" s="368"/>
      <c r="F101" s="368"/>
      <c r="G101" s="368"/>
      <c r="H101" s="369"/>
    </row>
    <row r="102" spans="1:8" s="16" customFormat="1" ht="37.5" customHeight="1" x14ac:dyDescent="0.2">
      <c r="A102" s="356" t="s">
        <v>66</v>
      </c>
      <c r="B102" s="395"/>
      <c r="C102" s="404"/>
      <c r="D102" s="368">
        <v>414</v>
      </c>
      <c r="E102" s="368"/>
      <c r="F102" s="368"/>
      <c r="G102" s="368"/>
      <c r="H102" s="369"/>
    </row>
    <row r="103" spans="1:8" s="16" customFormat="1" ht="37.5" customHeight="1" x14ac:dyDescent="0.2">
      <c r="A103" s="356" t="s">
        <v>67</v>
      </c>
      <c r="B103" s="395"/>
      <c r="C103" s="404"/>
      <c r="D103" s="368">
        <v>828</v>
      </c>
      <c r="E103" s="368"/>
      <c r="F103" s="368"/>
      <c r="G103" s="368"/>
      <c r="H103" s="369"/>
    </row>
    <row r="104" spans="1:8" s="16" customFormat="1" ht="37.5" customHeight="1" x14ac:dyDescent="0.2">
      <c r="A104" s="356" t="s">
        <v>68</v>
      </c>
      <c r="B104" s="395"/>
      <c r="C104" s="404"/>
      <c r="D104" s="368">
        <v>1248</v>
      </c>
      <c r="E104" s="368"/>
      <c r="F104" s="368"/>
      <c r="G104" s="368"/>
      <c r="H104" s="369"/>
    </row>
    <row r="105" spans="1:8" s="16" customFormat="1" ht="37.5" customHeight="1" thickBot="1" x14ac:dyDescent="0.25">
      <c r="A105" s="406" t="s">
        <v>69</v>
      </c>
      <c r="B105" s="407"/>
      <c r="C105" s="405"/>
      <c r="D105" s="393">
        <v>7002</v>
      </c>
      <c r="E105" s="393"/>
      <c r="F105" s="393"/>
      <c r="G105" s="393"/>
      <c r="H105" s="394"/>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354">
        <v>30</v>
      </c>
      <c r="E106" s="354"/>
      <c r="F106" s="354"/>
      <c r="G106" s="354"/>
      <c r="H106" s="355"/>
    </row>
    <row r="107" spans="1:8" s="23" customFormat="1" ht="50.1" customHeight="1" thickBot="1" x14ac:dyDescent="0.25">
      <c r="A107" s="341" t="s">
        <v>72</v>
      </c>
      <c r="B107" s="342"/>
      <c r="C107" s="21"/>
      <c r="D107" s="343" t="e">
        <f>"от "&amp;MIN(D109,D129:H130,#REF!,D131:H145)&amp;" до "&amp;MAX(D109,D129:H130,#REF!,D131:H145)</f>
        <v>#REF!</v>
      </c>
      <c r="E107" s="343"/>
      <c r="F107" s="343"/>
      <c r="G107" s="343"/>
      <c r="H107" s="344"/>
    </row>
    <row r="108" spans="1:8" s="16" customFormat="1" ht="24.95" customHeight="1" thickBot="1" x14ac:dyDescent="0.25">
      <c r="A108" s="370"/>
      <c r="B108" s="371"/>
      <c r="C108" s="42"/>
      <c r="D108" s="372"/>
      <c r="E108" s="372"/>
      <c r="F108" s="372"/>
      <c r="G108" s="372"/>
      <c r="H108" s="373"/>
    </row>
    <row r="109" spans="1:8" s="16" customFormat="1" ht="60.75" customHeight="1" thickBot="1" x14ac:dyDescent="0.25">
      <c r="A109" s="374" t="s">
        <v>73</v>
      </c>
      <c r="B109" s="375"/>
      <c r="C10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379">
        <v>3720</v>
      </c>
      <c r="E109" s="379"/>
      <c r="F109" s="379"/>
      <c r="G109" s="379"/>
      <c r="H109" s="380"/>
    </row>
    <row r="110" spans="1:8" s="16" customFormat="1" ht="60.75" customHeight="1" thickBot="1" x14ac:dyDescent="0.25">
      <c r="A110" s="381" t="s">
        <v>74</v>
      </c>
      <c r="B110" s="382"/>
      <c r="C110" s="377"/>
      <c r="D110" s="383" t="s">
        <v>75</v>
      </c>
      <c r="E110" s="384"/>
      <c r="F110" s="384"/>
      <c r="G110" s="384"/>
      <c r="H110" s="385"/>
    </row>
    <row r="111" spans="1:8" s="16" customFormat="1" ht="60.75" customHeight="1" x14ac:dyDescent="0.2">
      <c r="A111" s="363" t="s">
        <v>76</v>
      </c>
      <c r="B111" s="364"/>
      <c r="C111" s="377"/>
      <c r="D111" s="368">
        <f>D109/4</f>
        <v>930</v>
      </c>
      <c r="E111" s="368"/>
      <c r="F111" s="368"/>
      <c r="G111" s="368"/>
      <c r="H111" s="369"/>
    </row>
    <row r="112" spans="1:8" s="16" customFormat="1" ht="60.75" customHeight="1" x14ac:dyDescent="0.2">
      <c r="A112" s="363" t="s">
        <v>77</v>
      </c>
      <c r="B112" s="364"/>
      <c r="C112" s="377"/>
      <c r="D112" s="368">
        <f>D109/5</f>
        <v>744</v>
      </c>
      <c r="E112" s="368"/>
      <c r="F112" s="368"/>
      <c r="G112" s="368"/>
      <c r="H112" s="369"/>
    </row>
    <row r="113" spans="1:8" s="16" customFormat="1" ht="60.75" customHeight="1" x14ac:dyDescent="0.2">
      <c r="A113" s="363" t="s">
        <v>78</v>
      </c>
      <c r="B113" s="364"/>
      <c r="C113" s="377"/>
      <c r="D113" s="368">
        <f>D109/6</f>
        <v>620</v>
      </c>
      <c r="E113" s="368"/>
      <c r="F113" s="368"/>
      <c r="G113" s="368"/>
      <c r="H113" s="369"/>
    </row>
    <row r="114" spans="1:8" s="16" customFormat="1" ht="60.75" customHeight="1" x14ac:dyDescent="0.2">
      <c r="A114" s="363" t="s">
        <v>79</v>
      </c>
      <c r="B114" s="364"/>
      <c r="C114" s="377"/>
      <c r="D114" s="368">
        <f>D109/7</f>
        <v>531.42857142857144</v>
      </c>
      <c r="E114" s="368"/>
      <c r="F114" s="368"/>
      <c r="G114" s="368"/>
      <c r="H114" s="369"/>
    </row>
    <row r="115" spans="1:8" s="16" customFormat="1" ht="60.75" customHeight="1" x14ac:dyDescent="0.2">
      <c r="A115" s="363" t="s">
        <v>80</v>
      </c>
      <c r="B115" s="364"/>
      <c r="C115" s="377"/>
      <c r="D115" s="368">
        <f>D109/8</f>
        <v>465</v>
      </c>
      <c r="E115" s="368"/>
      <c r="F115" s="368"/>
      <c r="G115" s="368"/>
      <c r="H115" s="369"/>
    </row>
    <row r="116" spans="1:8" s="16" customFormat="1" ht="60.75" customHeight="1" x14ac:dyDescent="0.2">
      <c r="A116" s="363" t="s">
        <v>81</v>
      </c>
      <c r="B116" s="364"/>
      <c r="C116" s="377"/>
      <c r="D116" s="368">
        <f>D109/9</f>
        <v>413.33333333333331</v>
      </c>
      <c r="E116" s="368"/>
      <c r="F116" s="368"/>
      <c r="G116" s="368"/>
      <c r="H116" s="369"/>
    </row>
    <row r="117" spans="1:8" s="16" customFormat="1" ht="60.75" customHeight="1" x14ac:dyDescent="0.2">
      <c r="A117" s="363" t="s">
        <v>82</v>
      </c>
      <c r="B117" s="364"/>
      <c r="C117" s="377"/>
      <c r="D117" s="368">
        <f>D109/10</f>
        <v>372</v>
      </c>
      <c r="E117" s="368"/>
      <c r="F117" s="368"/>
      <c r="G117" s="368"/>
      <c r="H117" s="369"/>
    </row>
    <row r="118" spans="1:8" s="16" customFormat="1" ht="60.75" customHeight="1" thickBot="1" x14ac:dyDescent="0.25">
      <c r="A118" s="374" t="s">
        <v>83</v>
      </c>
      <c r="B118" s="375"/>
      <c r="C118" s="377"/>
      <c r="D118" s="379">
        <v>5568</v>
      </c>
      <c r="E118" s="379"/>
      <c r="F118" s="379"/>
      <c r="G118" s="379"/>
      <c r="H118" s="380"/>
    </row>
    <row r="119" spans="1:8" s="16" customFormat="1" ht="60.75" customHeight="1" thickBot="1" x14ac:dyDescent="0.25">
      <c r="A119" s="381" t="s">
        <v>74</v>
      </c>
      <c r="B119" s="382"/>
      <c r="C119" s="377"/>
      <c r="D119" s="383" t="s">
        <v>75</v>
      </c>
      <c r="E119" s="384"/>
      <c r="F119" s="384"/>
      <c r="G119" s="384"/>
      <c r="H119" s="385"/>
    </row>
    <row r="120" spans="1:8" s="16" customFormat="1" ht="60.75" customHeight="1" x14ac:dyDescent="0.2">
      <c r="A120" s="363" t="s">
        <v>76</v>
      </c>
      <c r="B120" s="364"/>
      <c r="C120" s="377"/>
      <c r="D120" s="368">
        <v>1392</v>
      </c>
      <c r="E120" s="368"/>
      <c r="F120" s="368"/>
      <c r="G120" s="368"/>
      <c r="H120" s="369"/>
    </row>
    <row r="121" spans="1:8" s="16" customFormat="1" ht="60.75" customHeight="1" x14ac:dyDescent="0.2">
      <c r="A121" s="363" t="s">
        <v>77</v>
      </c>
      <c r="B121" s="364"/>
      <c r="C121" s="377"/>
      <c r="D121" s="368">
        <v>1113.5999999999999</v>
      </c>
      <c r="E121" s="368"/>
      <c r="F121" s="368"/>
      <c r="G121" s="368"/>
      <c r="H121" s="369"/>
    </row>
    <row r="122" spans="1:8" s="16" customFormat="1" ht="60.75" customHeight="1" x14ac:dyDescent="0.2">
      <c r="A122" s="363" t="s">
        <v>78</v>
      </c>
      <c r="B122" s="364"/>
      <c r="C122" s="377"/>
      <c r="D122" s="368">
        <v>928</v>
      </c>
      <c r="E122" s="368"/>
      <c r="F122" s="368"/>
      <c r="G122" s="368"/>
      <c r="H122" s="369"/>
    </row>
    <row r="123" spans="1:8" s="16" customFormat="1" ht="60.75" customHeight="1" x14ac:dyDescent="0.2">
      <c r="A123" s="363" t="s">
        <v>79</v>
      </c>
      <c r="B123" s="364"/>
      <c r="C123" s="377"/>
      <c r="D123" s="368">
        <v>795.42857142857144</v>
      </c>
      <c r="E123" s="368"/>
      <c r="F123" s="368"/>
      <c r="G123" s="368"/>
      <c r="H123" s="369"/>
    </row>
    <row r="124" spans="1:8" s="16" customFormat="1" ht="60.75" customHeight="1" x14ac:dyDescent="0.2">
      <c r="A124" s="363" t="s">
        <v>80</v>
      </c>
      <c r="B124" s="364"/>
      <c r="C124" s="377"/>
      <c r="D124" s="368">
        <v>696</v>
      </c>
      <c r="E124" s="368"/>
      <c r="F124" s="368"/>
      <c r="G124" s="368"/>
      <c r="H124" s="369"/>
    </row>
    <row r="125" spans="1:8" s="16" customFormat="1" ht="60.75" customHeight="1" x14ac:dyDescent="0.2">
      <c r="A125" s="363" t="s">
        <v>81</v>
      </c>
      <c r="B125" s="364"/>
      <c r="C125" s="377"/>
      <c r="D125" s="368">
        <v>618.66666666666663</v>
      </c>
      <c r="E125" s="368"/>
      <c r="F125" s="368"/>
      <c r="G125" s="368"/>
      <c r="H125" s="369"/>
    </row>
    <row r="126" spans="1:8" s="16" customFormat="1" ht="60.75" customHeight="1" thickBot="1" x14ac:dyDescent="0.25">
      <c r="A126" s="363" t="s">
        <v>82</v>
      </c>
      <c r="B126" s="364"/>
      <c r="C126" s="378"/>
      <c r="D126" s="368">
        <v>556.79999999999995</v>
      </c>
      <c r="E126" s="368"/>
      <c r="F126" s="368"/>
      <c r="G126" s="368"/>
      <c r="H126" s="369"/>
    </row>
    <row r="127" spans="1:8" s="16" customFormat="1" ht="62.45" customHeight="1" thickBot="1" x14ac:dyDescent="0.25">
      <c r="A127" s="358" t="s">
        <v>84</v>
      </c>
      <c r="B127" s="359"/>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353">
        <v>12012</v>
      </c>
      <c r="E127" s="354"/>
      <c r="F127" s="354"/>
      <c r="G127" s="354"/>
      <c r="H127" s="355"/>
    </row>
    <row r="128" spans="1:8" s="16" customFormat="1" ht="24.75" customHeight="1" thickBot="1" x14ac:dyDescent="0.25">
      <c r="A128" s="497"/>
      <c r="B128" s="498"/>
      <c r="C128" s="56"/>
      <c r="D128" s="499"/>
      <c r="E128" s="499"/>
      <c r="F128" s="499"/>
      <c r="G128" s="499"/>
      <c r="H128" s="500"/>
    </row>
    <row r="129" spans="1:8" s="16" customFormat="1" ht="50.1" customHeight="1" x14ac:dyDescent="0.2">
      <c r="A129" s="335" t="s">
        <v>85</v>
      </c>
      <c r="B129" s="336"/>
      <c r="C129" s="105" t="str">
        <f>"Интернет-площадка 2gis.ru на основе Cправочника организаций "&amp;$C$2&amp;""</f>
        <v>Интернет-площадка 2gis.ru на основе Cправочника организаций "2ГИС.БЕЛГОРОД"</v>
      </c>
      <c r="D129" s="340">
        <v>4536</v>
      </c>
      <c r="E129" s="338"/>
      <c r="F129" s="338"/>
      <c r="G129" s="338"/>
      <c r="H129" s="339"/>
    </row>
    <row r="130" spans="1:8" s="16" customFormat="1" ht="50.1" customHeight="1" x14ac:dyDescent="0.2">
      <c r="A130" s="335" t="s">
        <v>86</v>
      </c>
      <c r="B130" s="336"/>
      <c r="C13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340">
        <v>2634</v>
      </c>
      <c r="E130" s="338"/>
      <c r="F130" s="338"/>
      <c r="G130" s="338"/>
      <c r="H130" s="339"/>
    </row>
    <row r="131" spans="1:8" s="16" customFormat="1" ht="50.1" customHeight="1" x14ac:dyDescent="0.2">
      <c r="A131" s="335" t="s">
        <v>87</v>
      </c>
      <c r="B131" s="336"/>
      <c r="C131"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340">
        <v>2982</v>
      </c>
      <c r="E131" s="338"/>
      <c r="F131" s="338"/>
      <c r="G131" s="338"/>
      <c r="H131" s="339"/>
    </row>
    <row r="132" spans="1:8" s="16" customFormat="1" ht="50.1" customHeight="1" x14ac:dyDescent="0.2">
      <c r="A132" s="335" t="s">
        <v>88</v>
      </c>
      <c r="B132" s="336"/>
      <c r="C132" s="68" t="str">
        <f>"Интернет-площадка 2gis.ru на основе Cправочника организаций "&amp;$C$2&amp;""</f>
        <v>Интернет-площадка 2gis.ru на основе Cправочника организаций "2ГИС.БЕЛГОРОД"</v>
      </c>
      <c r="D132" s="340">
        <v>6534</v>
      </c>
      <c r="E132" s="338"/>
      <c r="F132" s="338"/>
      <c r="G132" s="338"/>
      <c r="H132" s="339"/>
    </row>
    <row r="133" spans="1:8" s="16" customFormat="1" ht="50.1" customHeight="1" x14ac:dyDescent="0.2">
      <c r="A133" s="335" t="s">
        <v>89</v>
      </c>
      <c r="B133" s="336"/>
      <c r="C133" s="68" t="str">
        <f>"Интернет-площадка 2gis.ru на основе Cправочника организаций "&amp;$C$2&amp;""</f>
        <v>Интернет-площадка 2gis.ru на основе Cправочника организаций "2ГИС.БЕЛГОРОД"</v>
      </c>
      <c r="D133" s="340">
        <v>7842</v>
      </c>
      <c r="E133" s="338"/>
      <c r="F133" s="338"/>
      <c r="G133" s="338"/>
      <c r="H133" s="339"/>
    </row>
    <row r="134" spans="1:8" s="16" customFormat="1" ht="50.1" customHeight="1" x14ac:dyDescent="0.2">
      <c r="A134" s="335" t="s">
        <v>90</v>
      </c>
      <c r="B134" s="336"/>
      <c r="C134"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340">
        <v>2982</v>
      </c>
      <c r="E134" s="338"/>
      <c r="F134" s="338"/>
      <c r="G134" s="338"/>
      <c r="H134" s="339"/>
    </row>
    <row r="135" spans="1:8" s="16" customFormat="1" ht="50.1" customHeight="1" x14ac:dyDescent="0.2">
      <c r="A135" s="335" t="s">
        <v>91</v>
      </c>
      <c r="B135" s="336"/>
      <c r="C135"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340">
        <v>2550</v>
      </c>
      <c r="E135" s="338"/>
      <c r="F135" s="338"/>
      <c r="G135" s="338"/>
      <c r="H135" s="339"/>
    </row>
    <row r="136" spans="1:8" s="16" customFormat="1" ht="50.1" customHeight="1" x14ac:dyDescent="0.2">
      <c r="A136" s="335" t="s">
        <v>92</v>
      </c>
      <c r="B136" s="336"/>
      <c r="C136"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340">
        <v>3846</v>
      </c>
      <c r="E136" s="338"/>
      <c r="F136" s="338"/>
      <c r="G136" s="338"/>
      <c r="H136" s="339"/>
    </row>
    <row r="137" spans="1:8" s="16" customFormat="1" ht="50.1" customHeight="1" x14ac:dyDescent="0.2">
      <c r="A137" s="335" t="s">
        <v>93</v>
      </c>
      <c r="B137" s="336"/>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340">
        <v>4896</v>
      </c>
      <c r="E137" s="338"/>
      <c r="F137" s="338"/>
      <c r="G137" s="338"/>
      <c r="H137" s="339"/>
    </row>
    <row r="138" spans="1:8" s="16" customFormat="1" ht="50.1" customHeight="1" x14ac:dyDescent="0.2">
      <c r="A138" s="335" t="s">
        <v>94</v>
      </c>
      <c r="B138" s="336"/>
      <c r="C138" s="68" t="s">
        <v>95</v>
      </c>
      <c r="D138" s="340">
        <v>906</v>
      </c>
      <c r="E138" s="338"/>
      <c r="F138" s="338"/>
      <c r="G138" s="338"/>
      <c r="H138" s="339"/>
    </row>
    <row r="139" spans="1:8" s="16" customFormat="1" ht="75" customHeight="1" x14ac:dyDescent="0.2">
      <c r="A139" s="335" t="s">
        <v>96</v>
      </c>
      <c r="B139" s="336"/>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340">
        <v>3060</v>
      </c>
      <c r="E139" s="338"/>
      <c r="F139" s="338"/>
      <c r="G139" s="338"/>
      <c r="H139" s="339"/>
    </row>
    <row r="140" spans="1:8" s="16" customFormat="1" ht="75" customHeight="1" x14ac:dyDescent="0.2">
      <c r="A140" s="335" t="s">
        <v>97</v>
      </c>
      <c r="B140" s="336"/>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340">
        <v>2040</v>
      </c>
      <c r="E140" s="338"/>
      <c r="F140" s="338"/>
      <c r="G140" s="338"/>
      <c r="H140" s="339"/>
    </row>
    <row r="141" spans="1:8" s="16" customFormat="1" ht="75" customHeight="1" x14ac:dyDescent="0.2">
      <c r="A141" s="335" t="s">
        <v>98</v>
      </c>
      <c r="B141" s="336"/>
      <c r="C141"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340">
        <v>2118</v>
      </c>
      <c r="E141" s="338"/>
      <c r="F141" s="338"/>
      <c r="G141" s="338"/>
      <c r="H141" s="339"/>
    </row>
    <row r="142" spans="1:8" s="16" customFormat="1" ht="75" customHeight="1" x14ac:dyDescent="0.2">
      <c r="A142" s="335" t="s">
        <v>99</v>
      </c>
      <c r="B142" s="336"/>
      <c r="C142"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340">
        <v>1020</v>
      </c>
      <c r="E142" s="338"/>
      <c r="F142" s="338"/>
      <c r="G142" s="338"/>
      <c r="H142" s="339"/>
    </row>
    <row r="143" spans="1:8" s="16" customFormat="1" ht="75" customHeight="1" x14ac:dyDescent="0.2">
      <c r="A143" s="335" t="s">
        <v>100</v>
      </c>
      <c r="B143" s="336" t="s">
        <v>100</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340">
        <v>9384</v>
      </c>
      <c r="E143" s="338"/>
      <c r="F143" s="338"/>
      <c r="G143" s="338"/>
      <c r="H143" s="339"/>
    </row>
    <row r="144" spans="1:8" s="16" customFormat="1" ht="75" customHeight="1" x14ac:dyDescent="0.2">
      <c r="A144" s="335" t="s">
        <v>101</v>
      </c>
      <c r="B144" s="336" t="s">
        <v>101</v>
      </c>
      <c r="C14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340">
        <v>3000</v>
      </c>
      <c r="E144" s="338"/>
      <c r="F144" s="338"/>
      <c r="G144" s="338"/>
      <c r="H144" s="339"/>
    </row>
    <row r="145" spans="1:8" s="16" customFormat="1" ht="50.1" customHeight="1" x14ac:dyDescent="0.2">
      <c r="A145" s="335" t="s">
        <v>102</v>
      </c>
      <c r="B145" s="336"/>
      <c r="C145"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340">
        <v>2682</v>
      </c>
      <c r="E145" s="338"/>
      <c r="F145" s="338"/>
      <c r="G145" s="338"/>
      <c r="H145" s="339"/>
    </row>
    <row r="146" spans="1:8" s="16" customFormat="1" ht="102" customHeight="1" x14ac:dyDescent="0.2">
      <c r="A146" s="335" t="s">
        <v>16</v>
      </c>
      <c r="B146" s="336"/>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340">
        <v>1038</v>
      </c>
      <c r="E146" s="338"/>
      <c r="F146" s="338"/>
      <c r="G146" s="338"/>
      <c r="H146" s="339"/>
    </row>
    <row r="147" spans="1:8" s="16" customFormat="1" ht="102" customHeight="1" x14ac:dyDescent="0.2">
      <c r="A147" s="335" t="s">
        <v>103</v>
      </c>
      <c r="B147" s="336"/>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7" s="340">
        <v>50010</v>
      </c>
      <c r="E147" s="338"/>
      <c r="F147" s="338"/>
      <c r="G147" s="338"/>
      <c r="H147" s="339"/>
    </row>
    <row r="148" spans="1:8" s="16" customFormat="1" ht="126" customHeight="1" x14ac:dyDescent="0.2">
      <c r="A148" s="335" t="s">
        <v>104</v>
      </c>
      <c r="B148" s="336"/>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8" s="340">
        <v>7218</v>
      </c>
      <c r="E148" s="338"/>
      <c r="F148" s="338"/>
      <c r="G148" s="338"/>
      <c r="H148" s="339"/>
    </row>
    <row r="149" spans="1:8" s="16" customFormat="1" ht="126" customHeight="1" x14ac:dyDescent="0.2">
      <c r="A149" s="335" t="s">
        <v>105</v>
      </c>
      <c r="B149" s="336"/>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340">
        <v>7218</v>
      </c>
      <c r="E149" s="338"/>
      <c r="F149" s="338"/>
      <c r="G149" s="338"/>
      <c r="H149" s="339"/>
    </row>
    <row r="150" spans="1:8" s="16" customFormat="1" ht="126" customHeight="1" x14ac:dyDescent="0.2">
      <c r="A150" s="356" t="s">
        <v>106</v>
      </c>
      <c r="B150" s="357"/>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0" s="340">
        <v>6012</v>
      </c>
      <c r="E150" s="338"/>
      <c r="F150" s="338"/>
      <c r="G150" s="338"/>
      <c r="H150" s="339"/>
    </row>
    <row r="151" spans="1:8" s="16" customFormat="1" ht="50.1" customHeight="1" x14ac:dyDescent="0.2">
      <c r="A151" s="335" t="s">
        <v>107</v>
      </c>
      <c r="B151" s="336"/>
      <c r="C151" s="68" t="str">
        <f>"Интернет-площадка 2gis.ru на основе Cправочника организаций "&amp;$C$2&amp;""</f>
        <v>Интернет-площадка 2gis.ru на основе Cправочника организаций "2ГИС.БЕЛГОРОД"</v>
      </c>
      <c r="D151" s="340">
        <v>7560</v>
      </c>
      <c r="E151" s="338"/>
      <c r="F151" s="338"/>
      <c r="G151" s="338"/>
      <c r="H151" s="339"/>
    </row>
    <row r="152" spans="1:8" s="16" customFormat="1" ht="50.1" customHeight="1" x14ac:dyDescent="0.2">
      <c r="A152" s="335" t="s">
        <v>108</v>
      </c>
      <c r="B152" s="336"/>
      <c r="C152" s="68"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340">
        <v>4440</v>
      </c>
      <c r="E152" s="338"/>
      <c r="F152" s="338"/>
      <c r="G152" s="338"/>
      <c r="H152" s="339"/>
    </row>
    <row r="153" spans="1:8" s="16" customFormat="1" ht="50.1" customHeight="1" x14ac:dyDescent="0.2">
      <c r="A153" s="335" t="s">
        <v>109</v>
      </c>
      <c r="B153" s="336"/>
      <c r="C153" s="68" t="str">
        <f t="shared" si="2"/>
        <v>Электронный справочник на основе Справочника организаций "2ГИС.БЕЛГОРОД" (версия для ПК)</v>
      </c>
      <c r="D153" s="340">
        <v>5040</v>
      </c>
      <c r="E153" s="338"/>
      <c r="F153" s="338"/>
      <c r="G153" s="338"/>
      <c r="H153" s="339"/>
    </row>
    <row r="154" spans="1:8" s="16" customFormat="1" ht="50.1" customHeight="1" x14ac:dyDescent="0.2">
      <c r="A154" s="335" t="s">
        <v>110</v>
      </c>
      <c r="B154" s="336"/>
      <c r="C154" s="68" t="str">
        <f>"Интернет-площадка 2gis.ru на основе Cправочника организаций "&amp;$C$2&amp;""</f>
        <v>Интернет-площадка 2gis.ru на основе Cправочника организаций "2ГИС.БЕЛГОРОД"</v>
      </c>
      <c r="D154" s="340">
        <v>10800</v>
      </c>
      <c r="E154" s="338"/>
      <c r="F154" s="338"/>
      <c r="G154" s="338"/>
      <c r="H154" s="339"/>
    </row>
    <row r="155" spans="1:8" s="16" customFormat="1" ht="50.1" customHeight="1" x14ac:dyDescent="0.2">
      <c r="A155" s="335" t="s">
        <v>111</v>
      </c>
      <c r="B155" s="336"/>
      <c r="C155" s="68" t="str">
        <f>"Интернет-площадка 2gis.ru на основе Cправочника организаций "&amp;$C$2&amp;""</f>
        <v>Интернет-площадка 2gis.ru на основе Cправочника организаций "2ГИС.БЕЛГОРОД"</v>
      </c>
      <c r="D155" s="340">
        <v>12960</v>
      </c>
      <c r="E155" s="338"/>
      <c r="F155" s="338"/>
      <c r="G155" s="338"/>
      <c r="H155" s="339"/>
    </row>
    <row r="156" spans="1:8" s="16" customFormat="1" ht="50.1" customHeight="1" x14ac:dyDescent="0.2">
      <c r="A156" s="335" t="s">
        <v>112</v>
      </c>
      <c r="B156" s="336"/>
      <c r="C156" s="68" t="str">
        <f t="shared" si="2"/>
        <v>Электронный справочник на основе Справочника организаций "2ГИС.БЕЛГОРОД" (версия для ПК)</v>
      </c>
      <c r="D156" s="340">
        <v>5040</v>
      </c>
      <c r="E156" s="338"/>
      <c r="F156" s="338"/>
      <c r="G156" s="338"/>
      <c r="H156" s="339"/>
    </row>
    <row r="157" spans="1:8" s="16" customFormat="1" ht="50.1" customHeight="1" x14ac:dyDescent="0.2">
      <c r="A157" s="335" t="s">
        <v>113</v>
      </c>
      <c r="B157" s="336"/>
      <c r="C157" s="68" t="str">
        <f t="shared" si="2"/>
        <v>Электронный справочник на основе Справочника организаций "2ГИС.БЕЛГОРОД" (версия для ПК)</v>
      </c>
      <c r="D157" s="340">
        <v>4320</v>
      </c>
      <c r="E157" s="338"/>
      <c r="F157" s="338"/>
      <c r="G157" s="338"/>
      <c r="H157" s="339"/>
    </row>
    <row r="158" spans="1:8" s="16" customFormat="1" ht="50.1" customHeight="1" x14ac:dyDescent="0.2">
      <c r="A158" s="335" t="s">
        <v>114</v>
      </c>
      <c r="B158" s="336"/>
      <c r="C158" s="68" t="str">
        <f t="shared" si="2"/>
        <v>Электронный справочник на основе Справочника организаций "2ГИС.БЕЛГОРОД" (версия для ПК)</v>
      </c>
      <c r="D158" s="340">
        <v>6360</v>
      </c>
      <c r="E158" s="338"/>
      <c r="F158" s="338"/>
      <c r="G158" s="338"/>
      <c r="H158" s="339"/>
    </row>
    <row r="159" spans="1:8" s="16" customFormat="1" ht="50.1" customHeight="1" x14ac:dyDescent="0.2">
      <c r="A159" s="335" t="s">
        <v>115</v>
      </c>
      <c r="B159" s="336"/>
      <c r="C159" s="68" t="s">
        <v>95</v>
      </c>
      <c r="D159" s="340">
        <v>1560</v>
      </c>
      <c r="E159" s="338"/>
      <c r="F159" s="338"/>
      <c r="G159" s="338"/>
      <c r="H159" s="339"/>
    </row>
    <row r="160" spans="1:8" s="16" customFormat="1" ht="75" customHeight="1" x14ac:dyDescent="0.2">
      <c r="A160" s="335" t="s">
        <v>116</v>
      </c>
      <c r="B160" s="336"/>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340">
        <v>15600</v>
      </c>
      <c r="E160" s="338"/>
      <c r="F160" s="338"/>
      <c r="G160" s="338"/>
      <c r="H160" s="339"/>
    </row>
    <row r="161" spans="1:8" s="16" customFormat="1" ht="50.1" customHeight="1" thickBot="1" x14ac:dyDescent="0.25">
      <c r="A161" s="335" t="s">
        <v>117</v>
      </c>
      <c r="B161" s="336"/>
      <c r="C161" s="33" t="str">
        <f t="shared" si="2"/>
        <v>Электронный справочник на основе Справочника организаций "2ГИС.БЕЛГОРОД" (версия для ПК)</v>
      </c>
      <c r="D161" s="340">
        <v>4440</v>
      </c>
      <c r="E161" s="338"/>
      <c r="F161" s="338"/>
      <c r="G161" s="338"/>
      <c r="H161" s="339"/>
    </row>
    <row r="162" spans="1:8" s="23" customFormat="1" ht="50.1" customHeight="1" thickBot="1" x14ac:dyDescent="0.25">
      <c r="A162" s="341" t="s">
        <v>118</v>
      </c>
      <c r="B162" s="342"/>
      <c r="C162" s="21"/>
      <c r="D162" s="343"/>
      <c r="E162" s="343"/>
      <c r="F162" s="343"/>
      <c r="G162" s="343"/>
      <c r="H162" s="344"/>
    </row>
    <row r="163" spans="1:8" s="16" customFormat="1" ht="50.1" customHeight="1" x14ac:dyDescent="0.2">
      <c r="A163" s="335" t="s">
        <v>119</v>
      </c>
      <c r="B163" s="336"/>
      <c r="C16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37">
        <v>3600</v>
      </c>
      <c r="E163" s="338"/>
      <c r="F163" s="338"/>
      <c r="G163" s="338"/>
      <c r="H163" s="339"/>
    </row>
    <row r="164" spans="1:8" s="16" customFormat="1" ht="50.1" customHeight="1" x14ac:dyDescent="0.2">
      <c r="A164" s="335" t="s">
        <v>120</v>
      </c>
      <c r="B164" s="336"/>
      <c r="C164" s="346"/>
      <c r="D164" s="337">
        <v>3600</v>
      </c>
      <c r="E164" s="338"/>
      <c r="F164" s="338"/>
      <c r="G164" s="338"/>
      <c r="H164" s="339"/>
    </row>
    <row r="165" spans="1:8" s="16" customFormat="1" ht="50.1" customHeight="1" x14ac:dyDescent="0.2">
      <c r="A165" s="348" t="s">
        <v>121</v>
      </c>
      <c r="B165" s="349"/>
      <c r="C165" s="346"/>
      <c r="D165" s="496">
        <v>1800</v>
      </c>
      <c r="E165" s="368"/>
      <c r="F165" s="368"/>
      <c r="G165" s="368"/>
      <c r="H165" s="368"/>
    </row>
    <row r="166" spans="1:8" s="16" customFormat="1" ht="50.1" customHeight="1" x14ac:dyDescent="0.2">
      <c r="A166" s="348" t="s">
        <v>122</v>
      </c>
      <c r="B166" s="349"/>
      <c r="C166" s="346"/>
      <c r="D166" s="496">
        <v>180</v>
      </c>
      <c r="E166" s="368"/>
      <c r="F166" s="368"/>
      <c r="G166" s="368"/>
      <c r="H166" s="368"/>
    </row>
    <row r="167" spans="1:8" s="16" customFormat="1" ht="50.1" customHeight="1" thickBot="1" x14ac:dyDescent="0.25">
      <c r="A167" s="348" t="s">
        <v>123</v>
      </c>
      <c r="B167" s="349"/>
      <c r="C167" s="347"/>
      <c r="D167" s="450">
        <v>612</v>
      </c>
      <c r="E167" s="451"/>
      <c r="F167" s="451"/>
      <c r="G167" s="451"/>
      <c r="H167" s="451"/>
    </row>
    <row r="168" spans="1:8" s="16" customFormat="1" ht="50.1" customHeight="1" thickBot="1" x14ac:dyDescent="0.25">
      <c r="A168" s="341" t="s">
        <v>124</v>
      </c>
      <c r="B168" s="342"/>
      <c r="C168" s="21"/>
      <c r="D168" s="343"/>
      <c r="E168" s="343"/>
      <c r="F168" s="343"/>
      <c r="G168" s="343"/>
      <c r="H168" s="344"/>
    </row>
    <row r="169" spans="1:8" s="16" customFormat="1" ht="50.1" customHeight="1" x14ac:dyDescent="0.2">
      <c r="A169" s="335" t="s">
        <v>125</v>
      </c>
      <c r="B169" s="336"/>
      <c r="C169" s="68" t="str">
        <f>"Интернет-площадка 2gis.ru на основе Cправочника организаций "&amp;$C$2&amp;""</f>
        <v>Интернет-площадка 2gis.ru на основе Cправочника организаций "2ГИС.БЕЛГОРОД"</v>
      </c>
      <c r="D169" s="337">
        <v>4536</v>
      </c>
      <c r="E169" s="338"/>
      <c r="F169" s="338"/>
      <c r="G169" s="338"/>
      <c r="H169" s="339"/>
    </row>
    <row r="170" spans="1:8" s="16" customFormat="1" ht="50.1" customHeight="1" x14ac:dyDescent="0.2">
      <c r="A170" s="335" t="s">
        <v>126</v>
      </c>
      <c r="B170" s="336"/>
      <c r="C17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0" s="340">
        <v>1296</v>
      </c>
      <c r="E170" s="338"/>
      <c r="F170" s="338"/>
      <c r="G170" s="338"/>
      <c r="H170" s="339"/>
    </row>
    <row r="171" spans="1:8" s="16" customFormat="1" ht="50.1" customHeight="1" x14ac:dyDescent="0.2">
      <c r="A171" s="335" t="s">
        <v>195</v>
      </c>
      <c r="B171" s="336"/>
      <c r="C171" s="68" t="str">
        <f>"Интернет-площадка 2gis.ru на основе Cправочника организаций "&amp;$C$2&amp;""</f>
        <v>Интернет-площадка 2gis.ru на основе Cправочника организаций "2ГИС.БЕЛГОРОД"</v>
      </c>
      <c r="D171" s="337">
        <v>7560</v>
      </c>
      <c r="E171" s="338"/>
      <c r="F171" s="338"/>
      <c r="G171" s="338"/>
      <c r="H171" s="339"/>
    </row>
    <row r="172" spans="1:8" s="16" customFormat="1" ht="50.1" customHeight="1" x14ac:dyDescent="0.2">
      <c r="A172" s="335" t="s">
        <v>128</v>
      </c>
      <c r="B172" s="336"/>
      <c r="C172"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2" s="337">
        <v>2160</v>
      </c>
      <c r="E172" s="338"/>
      <c r="F172" s="338"/>
      <c r="G172" s="338"/>
      <c r="H172" s="339"/>
    </row>
    <row r="173" spans="1:8" s="16" customFormat="1" ht="126" customHeight="1" thickBot="1" x14ac:dyDescent="0.25">
      <c r="A173" s="335" t="s">
        <v>129</v>
      </c>
      <c r="B173" s="336"/>
      <c r="C173" s="160" t="str">
        <f>C169</f>
        <v>Интернет-площадка 2gis.ru на основе Cправочника организаций "2ГИС.БЕЛГОРОД"</v>
      </c>
      <c r="D173" s="340">
        <v>3510</v>
      </c>
      <c r="E173" s="338"/>
      <c r="F173" s="338"/>
      <c r="G173" s="338"/>
      <c r="H173" s="339"/>
    </row>
    <row r="174" spans="1:8" ht="50.1" customHeight="1" thickBot="1" x14ac:dyDescent="0.25">
      <c r="A174" s="341" t="s">
        <v>196</v>
      </c>
      <c r="B174" s="342"/>
      <c r="C174" s="21"/>
      <c r="D174" s="343"/>
      <c r="E174" s="343"/>
      <c r="F174" s="343"/>
      <c r="G174" s="343"/>
      <c r="H174" s="344"/>
    </row>
    <row r="175" spans="1:8" s="20" customFormat="1" ht="30" customHeight="1" thickBot="1" x14ac:dyDescent="0.25">
      <c r="A175" s="486"/>
      <c r="B175" s="486"/>
      <c r="C175" s="602"/>
      <c r="D175" s="486"/>
      <c r="E175" s="486"/>
      <c r="F175" s="486"/>
      <c r="G175" s="486"/>
      <c r="H175" s="487"/>
    </row>
    <row r="176" spans="1:8" s="16" customFormat="1" ht="83.25" customHeight="1" x14ac:dyDescent="0.2">
      <c r="A176" s="335" t="s">
        <v>197</v>
      </c>
      <c r="B176" s="336"/>
      <c r="C17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6" s="360">
        <v>7200</v>
      </c>
      <c r="E176" s="361"/>
      <c r="F176" s="361"/>
      <c r="G176" s="361"/>
      <c r="H176" s="362"/>
    </row>
    <row r="177" spans="1:8" s="16" customFormat="1" ht="83.25" customHeight="1" thickBot="1" x14ac:dyDescent="0.25">
      <c r="A177" s="335" t="s">
        <v>198</v>
      </c>
      <c r="B177" s="336"/>
      <c r="C177" s="346"/>
      <c r="D177" s="337">
        <v>7200</v>
      </c>
      <c r="E177" s="338"/>
      <c r="F177" s="338"/>
      <c r="G177" s="338"/>
      <c r="H177" s="339"/>
    </row>
    <row r="178" spans="1:8" s="16" customFormat="1" ht="21.75" thickBot="1" x14ac:dyDescent="0.25">
      <c r="A178" s="497"/>
      <c r="B178" s="498"/>
      <c r="C178" s="56"/>
      <c r="D178" s="499"/>
      <c r="E178" s="499"/>
      <c r="F178" s="499"/>
      <c r="G178" s="499"/>
      <c r="H178" s="500"/>
    </row>
    <row r="179" spans="1:8" ht="12.6" customHeight="1" x14ac:dyDescent="0.2"/>
    <row r="180" spans="1:8" s="77" customFormat="1" ht="24.95" customHeight="1" x14ac:dyDescent="0.2">
      <c r="A180" s="75"/>
      <c r="B180" s="76" t="s">
        <v>130</v>
      </c>
      <c r="C180" s="333" t="s">
        <v>294</v>
      </c>
      <c r="D180" s="333"/>
    </row>
    <row r="181" spans="1:8" s="77" customFormat="1" ht="24.95" customHeight="1" x14ac:dyDescent="0.2">
      <c r="A181" s="75"/>
      <c r="C181" s="327" t="s">
        <v>295</v>
      </c>
      <c r="D181" s="327"/>
    </row>
    <row r="182" spans="1:8" s="77" customFormat="1" ht="24.95" customHeight="1" x14ac:dyDescent="0.2">
      <c r="A182" s="75"/>
      <c r="C182" s="327" t="s">
        <v>296</v>
      </c>
      <c r="D182" s="327"/>
    </row>
    <row r="183" spans="1:8" s="72" customFormat="1" ht="12" customHeight="1" x14ac:dyDescent="0.2">
      <c r="A183" s="71"/>
      <c r="C183" s="327"/>
      <c r="D183" s="327"/>
      <c r="E183" s="77"/>
      <c r="F183" s="77"/>
      <c r="G183" s="77"/>
    </row>
    <row r="184" spans="1:8" s="81" customFormat="1" ht="24.95" customHeight="1" x14ac:dyDescent="0.2">
      <c r="A184" s="324" t="str">
        <f>Абакан_юр!A171</f>
        <v>По соглашению сторон в качестве валюты платежа могут выступать украинские гривны, в этом случае курс следующий: 1 руб. = 0,5104 гривен</v>
      </c>
      <c r="B184" s="324"/>
      <c r="C184" s="324"/>
      <c r="D184" s="79"/>
      <c r="E184" s="79"/>
      <c r="F184" s="80"/>
      <c r="G184" s="328"/>
      <c r="H184" s="328"/>
    </row>
    <row r="185" spans="1:8" s="81" customFormat="1" ht="24.95" customHeight="1" x14ac:dyDescent="0.2">
      <c r="A185" s="324" t="str">
        <f>Абакан_юр!A172</f>
        <v>По соглашению сторон в качестве валюты платежа могут выступать дирхамы ОАЭ, в этом случае курс следующий: 1 руб. = 0,0434 дирхам</v>
      </c>
      <c r="B185" s="324"/>
      <c r="C185" s="324"/>
      <c r="D185" s="79"/>
      <c r="E185" s="79"/>
      <c r="F185" s="80"/>
      <c r="G185" s="82"/>
      <c r="H185" s="82"/>
    </row>
    <row r="186" spans="1:8" s="81" customFormat="1" ht="24.95" customHeight="1" x14ac:dyDescent="0.2">
      <c r="A186" s="324" t="str">
        <f>Абакан_юр!A173</f>
        <v>По соглашению сторон в качестве валюты платежа могут выступать доллары США, в этом случае курс следующий: 1 руб. = 0,0126 доллара</v>
      </c>
      <c r="B186" s="324"/>
      <c r="C186" s="324"/>
      <c r="D186" s="79"/>
      <c r="E186" s="79"/>
      <c r="F186" s="80"/>
      <c r="G186" s="82"/>
      <c r="H186" s="82"/>
    </row>
    <row r="187" spans="1:8" s="81" customFormat="1" ht="24.95" customHeight="1" x14ac:dyDescent="0.2">
      <c r="A187" s="324" t="str">
        <f>Абакан_юр!A174</f>
        <v>По соглашению сторон в качестве валюты платежа могут выступать евро, в этом случае курс следующий: 1 руб. = 0,0117 евро</v>
      </c>
      <c r="B187" s="324"/>
      <c r="C187" s="324"/>
      <c r="D187" s="79"/>
      <c r="E187" s="80"/>
      <c r="F187" s="80"/>
      <c r="G187" s="82"/>
      <c r="H187" s="82"/>
    </row>
    <row r="188" spans="1:8" s="81" customFormat="1" ht="24.95" customHeight="1" x14ac:dyDescent="0.2">
      <c r="A188" s="324" t="str">
        <f>Абакан_юр!A175</f>
        <v>По соглашению сторон в качестве валюты платежа могут выступать чешские кроны, в этом случае курс следующий: 1 руб. = 0,2914 крона</v>
      </c>
      <c r="B188" s="324"/>
      <c r="C188" s="324"/>
      <c r="D188" s="79"/>
      <c r="E188" s="80"/>
      <c r="F188" s="80"/>
      <c r="G188" s="82"/>
      <c r="H188" s="82"/>
    </row>
    <row r="189" spans="1:8" s="81" customFormat="1" ht="24.95" customHeight="1" x14ac:dyDescent="0.2">
      <c r="A189" s="324" t="str">
        <f>Абакан_юр!A176</f>
        <v>По соглашению сторон в качестве валюты платежа могут выступать киргизские сомы, в этом случае курс следующий: 1 руб. = 1,0988 сом</v>
      </c>
      <c r="B189" s="324"/>
      <c r="C189" s="324"/>
      <c r="D189" s="79"/>
      <c r="E189" s="79"/>
      <c r="F189" s="80"/>
      <c r="G189" s="82"/>
      <c r="H189" s="82"/>
    </row>
    <row r="190" spans="1:8" s="81" customFormat="1" ht="24.95" customHeight="1" x14ac:dyDescent="0.2">
      <c r="A19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0" s="324"/>
      <c r="C190" s="324"/>
      <c r="D190" s="79"/>
      <c r="E190" s="79"/>
      <c r="F190" s="80"/>
      <c r="G190" s="82"/>
      <c r="H190" s="82"/>
    </row>
    <row r="191" spans="1:8" s="88" customFormat="1" ht="12.6" customHeight="1" x14ac:dyDescent="0.2">
      <c r="A191" s="83"/>
      <c r="B191" s="83"/>
      <c r="C191" s="84"/>
      <c r="D191" s="85"/>
      <c r="E191" s="85"/>
      <c r="F191" s="86"/>
      <c r="G191" s="87"/>
      <c r="H191" s="87"/>
    </row>
    <row r="192" spans="1:8" ht="24.95" customHeight="1" x14ac:dyDescent="0.2">
      <c r="A192" s="325" t="s">
        <v>141</v>
      </c>
      <c r="B192" s="325"/>
      <c r="C192" s="325"/>
      <c r="D192" s="325"/>
      <c r="E192" s="325"/>
      <c r="F192" s="325"/>
      <c r="G192" s="325"/>
      <c r="H192" s="325"/>
    </row>
    <row r="193" spans="1:8" ht="24.95" customHeight="1" x14ac:dyDescent="0.2">
      <c r="A193" s="325" t="s">
        <v>142</v>
      </c>
      <c r="B193" s="325"/>
      <c r="C193" s="325"/>
      <c r="D193" s="325"/>
      <c r="E193" s="325"/>
      <c r="F193" s="325"/>
      <c r="G193" s="325"/>
      <c r="H193" s="325"/>
    </row>
    <row r="194" spans="1:8" s="88" customFormat="1" ht="12" customHeight="1" x14ac:dyDescent="0.2">
      <c r="A194" s="83"/>
      <c r="B194" s="83"/>
      <c r="C194" s="84"/>
      <c r="D194" s="85"/>
      <c r="E194" s="85"/>
      <c r="F194" s="86"/>
      <c r="G194" s="87"/>
      <c r="H194" s="87"/>
    </row>
    <row r="195" spans="1:8" s="90" customFormat="1" ht="50.1" customHeight="1" thickBot="1" x14ac:dyDescent="0.25">
      <c r="A195" s="326" t="s">
        <v>143</v>
      </c>
      <c r="B195" s="326"/>
      <c r="C195" s="326"/>
      <c r="D195" s="326"/>
      <c r="E195" s="326"/>
      <c r="F195" s="89"/>
      <c r="G195" s="81"/>
    </row>
    <row r="196" spans="1:8" s="92" customFormat="1" ht="50.1" customHeight="1" thickBot="1" x14ac:dyDescent="0.25">
      <c r="A196" s="312" t="s">
        <v>144</v>
      </c>
      <c r="B196" s="313"/>
      <c r="C196" s="313"/>
      <c r="D196" s="313"/>
      <c r="E196" s="314"/>
      <c r="F196" s="91"/>
      <c r="G196" s="72"/>
    </row>
    <row r="197" spans="1:8" ht="84" customHeight="1" thickBot="1" x14ac:dyDescent="0.25">
      <c r="A197" s="315" t="s">
        <v>145</v>
      </c>
      <c r="B197" s="316"/>
      <c r="C197" s="93" t="s">
        <v>146</v>
      </c>
      <c r="D197" s="316" t="s">
        <v>147</v>
      </c>
      <c r="E197" s="317"/>
      <c r="F197" s="94"/>
      <c r="G197" s="94"/>
      <c r="H197" s="94"/>
    </row>
    <row r="198" spans="1:8" ht="99.95" customHeight="1" x14ac:dyDescent="0.2">
      <c r="A198" s="318" t="s">
        <v>148</v>
      </c>
      <c r="B198" s="319"/>
      <c r="C198" s="95" t="s">
        <v>149</v>
      </c>
      <c r="D198" s="320" t="s">
        <v>150</v>
      </c>
      <c r="E198" s="321"/>
      <c r="F198" s="94"/>
      <c r="G198" s="94"/>
      <c r="H198" s="94"/>
    </row>
    <row r="199" spans="1:8" ht="75" customHeight="1" x14ac:dyDescent="0.2">
      <c r="A199" s="629" t="s">
        <v>151</v>
      </c>
      <c r="B199" s="630"/>
      <c r="C199" s="161" t="s">
        <v>152</v>
      </c>
      <c r="D199" s="631" t="s">
        <v>153</v>
      </c>
      <c r="E199" s="632"/>
      <c r="F199" s="94"/>
      <c r="G199" s="94"/>
      <c r="H199" s="94"/>
    </row>
    <row r="200" spans="1:8" ht="119.25" customHeight="1" thickBot="1" x14ac:dyDescent="0.25">
      <c r="A200" s="474" t="s">
        <v>154</v>
      </c>
      <c r="B200" s="475"/>
      <c r="C200" s="111" t="s">
        <v>155</v>
      </c>
      <c r="D200" s="476" t="s">
        <v>153</v>
      </c>
      <c r="E200" s="477"/>
      <c r="F200" s="94"/>
      <c r="G200" s="94"/>
      <c r="H200" s="94"/>
    </row>
    <row r="201" spans="1:8" s="72" customFormat="1" ht="125.25" customHeight="1" x14ac:dyDescent="0.2">
      <c r="A201" s="322" t="s">
        <v>157</v>
      </c>
      <c r="B201" s="323"/>
      <c r="C201" s="110" t="s">
        <v>158</v>
      </c>
      <c r="D201" s="323" t="s">
        <v>153</v>
      </c>
      <c r="E201" s="473"/>
      <c r="F201" s="91"/>
      <c r="G201" s="91"/>
      <c r="H201" s="91"/>
    </row>
    <row r="202" spans="1:8" s="88" customFormat="1" ht="222.75" customHeight="1" x14ac:dyDescent="0.2">
      <c r="A202" s="625" t="s">
        <v>159</v>
      </c>
      <c r="B202" s="626"/>
      <c r="C202" s="96" t="s">
        <v>160</v>
      </c>
      <c r="D202" s="627" t="s">
        <v>153</v>
      </c>
      <c r="E202" s="628"/>
      <c r="F202" s="86"/>
      <c r="G202" s="87"/>
      <c r="H202" s="87"/>
    </row>
    <row r="203" spans="1:8" ht="24.95" customHeight="1" x14ac:dyDescent="0.2">
      <c r="A203" s="307" t="s">
        <v>161</v>
      </c>
      <c r="B203" s="307"/>
      <c r="C203" s="307"/>
      <c r="D203" s="307"/>
      <c r="E203" s="307"/>
      <c r="F203" s="307"/>
      <c r="G203" s="307"/>
      <c r="H203" s="307"/>
    </row>
    <row r="204" spans="1:8" ht="35.25" customHeight="1" x14ac:dyDescent="0.2">
      <c r="A204" s="307" t="s">
        <v>162</v>
      </c>
      <c r="B204" s="307"/>
      <c r="C204" s="307"/>
      <c r="D204" s="307"/>
      <c r="E204" s="307"/>
      <c r="F204" s="307"/>
      <c r="G204" s="307"/>
      <c r="H204" s="307"/>
    </row>
    <row r="205" spans="1:8" ht="184.5" customHeight="1" x14ac:dyDescent="0.2">
      <c r="A205"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72"/>
      <c r="C205" s="472"/>
      <c r="D205" s="472"/>
      <c r="E205" s="472"/>
      <c r="F205" s="472"/>
      <c r="G205" s="472"/>
      <c r="H205" s="472"/>
    </row>
    <row r="206" spans="1:8" s="16" customFormat="1" ht="81" customHeight="1" x14ac:dyDescent="0.2">
      <c r="A206" s="325" t="s">
        <v>164</v>
      </c>
      <c r="B206" s="325"/>
      <c r="C206" s="325"/>
      <c r="D206" s="325"/>
      <c r="E206" s="325"/>
      <c r="F206" s="325"/>
      <c r="G206" s="325"/>
      <c r="H206" s="325"/>
    </row>
    <row r="207" spans="1:8" ht="24.95" customHeight="1" x14ac:dyDescent="0.2">
      <c r="A207" s="307" t="s">
        <v>165</v>
      </c>
      <c r="B207" s="307"/>
      <c r="C207" s="307"/>
      <c r="D207" s="307"/>
      <c r="E207" s="307"/>
      <c r="F207" s="307"/>
      <c r="G207" s="307"/>
      <c r="H207" s="307"/>
    </row>
    <row r="208" spans="1:8" ht="12" customHeight="1" x14ac:dyDescent="0.2"/>
    <row r="209" spans="1:8" s="97" customFormat="1" ht="128.25" customHeight="1" x14ac:dyDescent="0.2">
      <c r="A209" s="325" t="s">
        <v>166</v>
      </c>
      <c r="B209" s="325"/>
      <c r="C209" s="325"/>
      <c r="D209" s="325"/>
      <c r="E209" s="325"/>
      <c r="F209" s="325"/>
      <c r="G209" s="325"/>
      <c r="H209" s="325"/>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07"/>
  <sheetViews>
    <sheetView view="pageBreakPreview" zoomScale="40" zoomScaleNormal="60" zoomScaleSheetLayoutView="40" workbookViewId="0">
      <pane ySplit="4" topLeftCell="A16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июля 2024 г.</v>
      </c>
      <c r="B2" s="6" t="s">
        <v>2</v>
      </c>
      <c r="C2" s="7" t="s">
        <v>689</v>
      </c>
      <c r="D2" s="17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0" t="s">
        <v>8</v>
      </c>
    </row>
    <row r="5" spans="1:4" s="23" customFormat="1" ht="50.1" customHeight="1" thickBot="1" x14ac:dyDescent="0.25">
      <c r="A5" s="341" t="s">
        <v>9</v>
      </c>
      <c r="B5" s="342"/>
      <c r="C5" s="21"/>
      <c r="D5" s="22"/>
    </row>
    <row r="6" spans="1:4" ht="21.75" thickBot="1" x14ac:dyDescent="0.25">
      <c r="A6" s="142"/>
      <c r="B6" s="143"/>
      <c r="C6" s="144"/>
      <c r="D6" s="201"/>
    </row>
    <row r="7" spans="1:4"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60">
        <v>2712</v>
      </c>
    </row>
    <row r="8" spans="1:4" s="16" customFormat="1" ht="132" customHeight="1" x14ac:dyDescent="0.2">
      <c r="A8" s="441"/>
      <c r="B8" s="435"/>
      <c r="C8" s="435"/>
      <c r="D8" s="337"/>
    </row>
    <row r="9" spans="1:4"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37"/>
    </row>
    <row r="10" spans="1:4"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353"/>
    </row>
    <row r="11" spans="1:4" s="16" customFormat="1" ht="24.95" customHeight="1" thickBot="1" x14ac:dyDescent="0.25">
      <c r="A11" s="28"/>
      <c r="B11" s="29"/>
      <c r="C11" s="30"/>
      <c r="D11" s="202"/>
    </row>
    <row r="12" spans="1:4"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436">
        <v>2904</v>
      </c>
    </row>
    <row r="13" spans="1:4" s="16" customFormat="1" ht="132" customHeight="1" x14ac:dyDescent="0.2">
      <c r="A13" s="431"/>
      <c r="B13" s="435"/>
      <c r="C13" s="435"/>
      <c r="D13" s="340"/>
    </row>
    <row r="14" spans="1:4"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340"/>
    </row>
    <row r="15" spans="1:4"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340"/>
    </row>
    <row r="16" spans="1:4"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461"/>
    </row>
    <row r="17" spans="1:4" s="16" customFormat="1" ht="24.95" customHeight="1" thickBot="1" x14ac:dyDescent="0.25">
      <c r="A17" s="28"/>
      <c r="B17" s="34"/>
      <c r="C17" s="30"/>
      <c r="D17" s="35"/>
    </row>
    <row r="18" spans="1:4" s="16" customFormat="1" ht="112.5" customHeight="1" x14ac:dyDescent="0.2">
      <c r="A18" s="417" t="s">
        <v>17</v>
      </c>
      <c r="B18" s="37" t="s">
        <v>18</v>
      </c>
      <c r="C18" s="38"/>
      <c r="D18" s="444">
        <v>180</v>
      </c>
    </row>
    <row r="19" spans="1:4" s="16" customFormat="1" ht="50.1" customHeight="1" x14ac:dyDescent="0.2">
      <c r="A19" s="418"/>
      <c r="B19" s="39" t="s">
        <v>19</v>
      </c>
      <c r="C19" s="453" t="str">
        <f>"Электронный справочник "&amp;$C$2&amp;" (версия для ПК)"</f>
        <v>Электронный справочник "2ГИС.ТАГАНРОГ (версия для ПК)</v>
      </c>
      <c r="D19" s="447"/>
    </row>
    <row r="20" spans="1:4" s="16" customFormat="1" ht="40.5" customHeight="1" x14ac:dyDescent="0.2">
      <c r="A20" s="418"/>
      <c r="B20" s="39" t="s">
        <v>20</v>
      </c>
      <c r="C20" s="435"/>
      <c r="D20" s="447"/>
    </row>
    <row r="21" spans="1:4"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450"/>
    </row>
    <row r="22" spans="1:4" s="16" customFormat="1" ht="24.95" customHeight="1" thickBot="1" x14ac:dyDescent="0.25">
      <c r="A22" s="40"/>
      <c r="B22" s="41"/>
      <c r="C22" s="42"/>
      <c r="D22" s="203"/>
    </row>
    <row r="23" spans="1:4"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506">
        <v>60</v>
      </c>
    </row>
    <row r="24" spans="1:4" s="16" customFormat="1" ht="94.5" customHeight="1" x14ac:dyDescent="0.2">
      <c r="A24" s="418"/>
      <c r="B24" s="455"/>
      <c r="C24" s="457"/>
      <c r="D24" s="459"/>
    </row>
    <row r="25" spans="1:4"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510"/>
    </row>
    <row r="26" spans="1:4" s="16" customFormat="1" ht="24.95" customHeight="1" thickBot="1" x14ac:dyDescent="0.25">
      <c r="A26" s="40"/>
      <c r="B26" s="29"/>
      <c r="C26" s="30"/>
      <c r="D26" s="204"/>
    </row>
    <row r="27" spans="1:4"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60">
        <v>3804</v>
      </c>
    </row>
    <row r="28" spans="1:4" s="16" customFormat="1" ht="99.95" customHeight="1" x14ac:dyDescent="0.2">
      <c r="A28" s="418"/>
      <c r="B28" s="435"/>
      <c r="C28" s="435"/>
      <c r="D28" s="337"/>
    </row>
    <row r="29" spans="1:4"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37"/>
    </row>
    <row r="30" spans="1:4"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353"/>
    </row>
    <row r="31" spans="1:4" s="16" customFormat="1" ht="24.95" customHeight="1" thickBot="1" x14ac:dyDescent="0.25">
      <c r="A31" s="40"/>
      <c r="B31" s="29"/>
      <c r="C31" s="30"/>
      <c r="D31" s="202"/>
    </row>
    <row r="32" spans="1:4"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436">
        <v>4068</v>
      </c>
    </row>
    <row r="33" spans="1:4" s="16" customFormat="1" ht="99.95" customHeight="1" x14ac:dyDescent="0.2">
      <c r="A33" s="418"/>
      <c r="B33" s="435"/>
      <c r="C33" s="435"/>
      <c r="D33" s="340"/>
    </row>
    <row r="34" spans="1:4"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340"/>
    </row>
    <row r="35" spans="1:4"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340"/>
    </row>
    <row r="36" spans="1:4"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461"/>
    </row>
    <row r="37" spans="1:4" s="16" customFormat="1" ht="24.95" customHeight="1" thickBot="1" x14ac:dyDescent="0.25">
      <c r="A37" s="52"/>
      <c r="B37" s="34"/>
      <c r="C37" s="30"/>
      <c r="D37" s="35"/>
    </row>
    <row r="38" spans="1:4" s="16" customFormat="1" ht="125.1" customHeight="1" x14ac:dyDescent="0.2">
      <c r="A38" s="417" t="s">
        <v>28</v>
      </c>
      <c r="B38" s="37" t="s">
        <v>29</v>
      </c>
      <c r="C38" s="38"/>
      <c r="D38" s="444">
        <v>360</v>
      </c>
    </row>
    <row r="39" spans="1:4" s="16" customFormat="1" ht="50.1" customHeight="1" x14ac:dyDescent="0.2">
      <c r="A39" s="418"/>
      <c r="B39" s="39" t="s">
        <v>19</v>
      </c>
      <c r="C39" s="453" t="str">
        <f>"Электронный справочник "&amp;$C$2&amp;" (версия для ПК)"</f>
        <v>Электронный справочник "2ГИС.ТАГАНРОГ (версия для ПК)</v>
      </c>
      <c r="D39" s="447"/>
    </row>
    <row r="40" spans="1:4" s="16" customFormat="1" ht="50.1" customHeight="1" x14ac:dyDescent="0.2">
      <c r="A40" s="418"/>
      <c r="B40" s="39" t="s">
        <v>20</v>
      </c>
      <c r="C40" s="435"/>
      <c r="D40" s="447"/>
    </row>
    <row r="41" spans="1:4"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450"/>
    </row>
    <row r="42" spans="1:4" s="16" customFormat="1" ht="24.95" customHeight="1" thickBot="1" x14ac:dyDescent="0.25">
      <c r="A42" s="40"/>
      <c r="B42" s="41"/>
      <c r="C42" s="42"/>
      <c r="D42" s="205"/>
    </row>
    <row r="43" spans="1:4"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424">
        <v>84</v>
      </c>
    </row>
    <row r="44" spans="1:4" s="16" customFormat="1" ht="69.75" customHeight="1" x14ac:dyDescent="0.2">
      <c r="A44" s="418"/>
      <c r="B44" s="455"/>
      <c r="C44" s="457"/>
      <c r="D44" s="426"/>
    </row>
    <row r="45" spans="1:4"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426"/>
    </row>
    <row r="46" spans="1:4"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428"/>
    </row>
    <row r="47" spans="1:4" ht="21.75" thickBot="1" x14ac:dyDescent="0.25">
      <c r="A47" s="40"/>
      <c r="B47" s="59"/>
      <c r="C47" s="60"/>
      <c r="D47" s="173"/>
    </row>
    <row r="48" spans="1:4"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515">
        <v>1800</v>
      </c>
    </row>
    <row r="49" spans="1:4"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516"/>
    </row>
    <row r="50" spans="1:4"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516"/>
    </row>
    <row r="51" spans="1:4" ht="21.75" thickBot="1" x14ac:dyDescent="0.25">
      <c r="A51" s="40"/>
      <c r="B51" s="59"/>
      <c r="C51" s="60"/>
      <c r="D51" s="173"/>
    </row>
    <row r="52" spans="1:4"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72">
        <v>60</v>
      </c>
    </row>
    <row r="53" spans="1:4"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73"/>
    </row>
    <row r="54" spans="1:4" ht="21.75" thickBot="1" x14ac:dyDescent="0.25">
      <c r="A54" s="142"/>
      <c r="B54" s="143"/>
      <c r="C54" s="144"/>
      <c r="D54" s="201"/>
    </row>
    <row r="55" spans="1:4"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60">
        <v>3258</v>
      </c>
    </row>
    <row r="56" spans="1:4" s="16" customFormat="1" ht="132" customHeight="1" x14ac:dyDescent="0.2">
      <c r="A56" s="441"/>
      <c r="B56" s="435"/>
      <c r="C56" s="435"/>
      <c r="D56" s="337"/>
    </row>
    <row r="57" spans="1:4" s="16" customFormat="1" ht="9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37"/>
    </row>
    <row r="58" spans="1:4" s="16" customFormat="1" ht="9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367"/>
    </row>
    <row r="59" spans="1:4"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353"/>
    </row>
    <row r="60" spans="1:4" s="16" customFormat="1" ht="24.95" customHeight="1" thickBot="1" x14ac:dyDescent="0.25">
      <c r="A60" s="28"/>
      <c r="B60" s="29"/>
      <c r="C60" s="30"/>
      <c r="D60" s="202"/>
    </row>
    <row r="61" spans="1:4"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436">
        <v>3486</v>
      </c>
    </row>
    <row r="62" spans="1:4" s="16" customFormat="1" ht="132" customHeight="1" x14ac:dyDescent="0.2">
      <c r="A62" s="431"/>
      <c r="B62" s="435"/>
      <c r="C62" s="435"/>
      <c r="D62" s="340"/>
    </row>
    <row r="63" spans="1:4" s="16" customFormat="1" ht="97.5"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340"/>
    </row>
    <row r="64" spans="1:4"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340"/>
    </row>
    <row r="65" spans="1:4"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461"/>
    </row>
    <row r="66" spans="1:4" s="16" customFormat="1" ht="24.95" customHeight="1" thickBot="1" x14ac:dyDescent="0.25">
      <c r="A66" s="40"/>
      <c r="B66" s="41"/>
      <c r="C66" s="42"/>
      <c r="D66" s="203"/>
    </row>
    <row r="67" spans="1:4"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506">
        <v>60</v>
      </c>
    </row>
    <row r="68" spans="1:4" s="16" customFormat="1" ht="94.5" customHeight="1" x14ac:dyDescent="0.2">
      <c r="A68" s="418"/>
      <c r="B68" s="455"/>
      <c r="C68" s="457"/>
      <c r="D68" s="459"/>
    </row>
    <row r="69" spans="1:4"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510"/>
    </row>
    <row r="70" spans="1:4" ht="21.75" thickBot="1" x14ac:dyDescent="0.25">
      <c r="A70" s="40"/>
      <c r="B70" s="59"/>
      <c r="C70" s="60"/>
      <c r="D70" s="173"/>
    </row>
    <row r="71" spans="1:4" ht="50.1" customHeight="1" thickBot="1" x14ac:dyDescent="0.25">
      <c r="A71" s="386" t="s">
        <v>38</v>
      </c>
      <c r="B71" s="387"/>
      <c r="C71" s="387"/>
      <c r="D71" s="206" t="str">
        <f>"от "&amp;MIN(D72:D91)&amp;" до "&amp;MAX(D72:D91)</f>
        <v>от 120 до 2400</v>
      </c>
    </row>
    <row r="72" spans="1:4" ht="37.5" customHeight="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207">
        <v>120</v>
      </c>
    </row>
    <row r="73" spans="1:4" ht="37.5" customHeight="1" x14ac:dyDescent="0.2">
      <c r="A73" s="396" t="s">
        <v>40</v>
      </c>
      <c r="B73" s="397"/>
      <c r="C73" s="410"/>
      <c r="D73" s="208">
        <v>240</v>
      </c>
    </row>
    <row r="74" spans="1:4" ht="37.5" customHeight="1" x14ac:dyDescent="0.2">
      <c r="A74" s="396" t="s">
        <v>41</v>
      </c>
      <c r="B74" s="397"/>
      <c r="C74" s="410"/>
      <c r="D74" s="208">
        <v>360</v>
      </c>
    </row>
    <row r="75" spans="1:4" ht="37.5" customHeight="1" x14ac:dyDescent="0.2">
      <c r="A75" s="396" t="s">
        <v>42</v>
      </c>
      <c r="B75" s="397"/>
      <c r="C75" s="410"/>
      <c r="D75" s="208">
        <v>480</v>
      </c>
    </row>
    <row r="76" spans="1:4" ht="37.5" customHeight="1" x14ac:dyDescent="0.2">
      <c r="A76" s="396" t="s">
        <v>43</v>
      </c>
      <c r="B76" s="397"/>
      <c r="C76" s="410"/>
      <c r="D76" s="208">
        <v>600</v>
      </c>
    </row>
    <row r="77" spans="1:4" ht="37.5" customHeight="1" x14ac:dyDescent="0.2">
      <c r="A77" s="396" t="s">
        <v>44</v>
      </c>
      <c r="B77" s="397"/>
      <c r="C77" s="410"/>
      <c r="D77" s="208">
        <v>720</v>
      </c>
    </row>
    <row r="78" spans="1:4" ht="37.5" customHeight="1" x14ac:dyDescent="0.2">
      <c r="A78" s="396" t="s">
        <v>45</v>
      </c>
      <c r="B78" s="397"/>
      <c r="C78" s="410"/>
      <c r="D78" s="208">
        <v>840</v>
      </c>
    </row>
    <row r="79" spans="1:4" ht="37.5" customHeight="1" x14ac:dyDescent="0.2">
      <c r="A79" s="396" t="s">
        <v>46</v>
      </c>
      <c r="B79" s="397"/>
      <c r="C79" s="410"/>
      <c r="D79" s="208">
        <v>960</v>
      </c>
    </row>
    <row r="80" spans="1:4" ht="37.5" customHeight="1" x14ac:dyDescent="0.2">
      <c r="A80" s="396" t="s">
        <v>47</v>
      </c>
      <c r="B80" s="397"/>
      <c r="C80" s="410"/>
      <c r="D80" s="208">
        <v>1080</v>
      </c>
    </row>
    <row r="81" spans="1:4" ht="37.5" customHeight="1" x14ac:dyDescent="0.2">
      <c r="A81" s="396" t="s">
        <v>48</v>
      </c>
      <c r="B81" s="397"/>
      <c r="C81" s="410"/>
      <c r="D81" s="208">
        <v>1200</v>
      </c>
    </row>
    <row r="82" spans="1:4" ht="37.5" customHeight="1" x14ac:dyDescent="0.2">
      <c r="A82" s="396" t="s">
        <v>49</v>
      </c>
      <c r="B82" s="397"/>
      <c r="C82" s="410"/>
      <c r="D82" s="208">
        <v>1320</v>
      </c>
    </row>
    <row r="83" spans="1:4" ht="37.5" customHeight="1" x14ac:dyDescent="0.2">
      <c r="A83" s="396" t="s">
        <v>50</v>
      </c>
      <c r="B83" s="397"/>
      <c r="C83" s="410"/>
      <c r="D83" s="208">
        <v>1440</v>
      </c>
    </row>
    <row r="84" spans="1:4" ht="37.5" customHeight="1" x14ac:dyDescent="0.2">
      <c r="A84" s="396" t="s">
        <v>51</v>
      </c>
      <c r="B84" s="397"/>
      <c r="C84" s="410"/>
      <c r="D84" s="208">
        <v>1560</v>
      </c>
    </row>
    <row r="85" spans="1:4" ht="37.5" customHeight="1" x14ac:dyDescent="0.2">
      <c r="A85" s="396" t="s">
        <v>52</v>
      </c>
      <c r="B85" s="397"/>
      <c r="C85" s="410"/>
      <c r="D85" s="208">
        <v>1680</v>
      </c>
    </row>
    <row r="86" spans="1:4" ht="37.5" customHeight="1" x14ac:dyDescent="0.2">
      <c r="A86" s="396" t="s">
        <v>53</v>
      </c>
      <c r="B86" s="397"/>
      <c r="C86" s="410"/>
      <c r="D86" s="208">
        <v>1800</v>
      </c>
    </row>
    <row r="87" spans="1:4" ht="37.5" customHeight="1" x14ac:dyDescent="0.2">
      <c r="A87" s="396" t="s">
        <v>54</v>
      </c>
      <c r="B87" s="397"/>
      <c r="C87" s="410"/>
      <c r="D87" s="208">
        <v>1920</v>
      </c>
    </row>
    <row r="88" spans="1:4" ht="37.5" customHeight="1" x14ac:dyDescent="0.2">
      <c r="A88" s="396" t="s">
        <v>55</v>
      </c>
      <c r="B88" s="397"/>
      <c r="C88" s="410"/>
      <c r="D88" s="208">
        <v>2040</v>
      </c>
    </row>
    <row r="89" spans="1:4" ht="37.5" customHeight="1" x14ac:dyDescent="0.2">
      <c r="A89" s="396" t="s">
        <v>56</v>
      </c>
      <c r="B89" s="397"/>
      <c r="C89" s="410"/>
      <c r="D89" s="208">
        <v>2160</v>
      </c>
    </row>
    <row r="90" spans="1:4" ht="37.5" customHeight="1" x14ac:dyDescent="0.2">
      <c r="A90" s="396" t="s">
        <v>57</v>
      </c>
      <c r="B90" s="397"/>
      <c r="C90" s="410"/>
      <c r="D90" s="208">
        <v>2280</v>
      </c>
    </row>
    <row r="91" spans="1:4" ht="37.5" customHeight="1" thickBot="1" x14ac:dyDescent="0.25">
      <c r="A91" s="396" t="s">
        <v>58</v>
      </c>
      <c r="B91" s="397"/>
      <c r="C91" s="410"/>
      <c r="D91" s="208">
        <v>2400</v>
      </c>
    </row>
    <row r="92" spans="1:4" ht="50.1" customHeight="1" thickBot="1" x14ac:dyDescent="0.25">
      <c r="A92" s="386" t="s">
        <v>59</v>
      </c>
      <c r="B92" s="387"/>
      <c r="C92" s="387"/>
      <c r="D92" s="206" t="str">
        <f>"от "&amp;MIN(D93:D102)&amp;" до "&amp;MAX(D93:D102)</f>
        <v>от 60 до 648</v>
      </c>
    </row>
    <row r="93" spans="1:4" ht="151.5" x14ac:dyDescent="0.2">
      <c r="A93" s="62" t="s">
        <v>60</v>
      </c>
      <c r="B93" s="63" t="s">
        <v>13</v>
      </c>
      <c r="C93" s="107"/>
      <c r="D93" s="220">
        <v>192</v>
      </c>
    </row>
    <row r="94" spans="1:4" ht="37.5" customHeight="1" x14ac:dyDescent="0.2">
      <c r="A94" s="554" t="s">
        <v>61</v>
      </c>
      <c r="B94" s="555"/>
      <c r="C94" s="4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208">
        <v>60</v>
      </c>
    </row>
    <row r="95" spans="1:4" ht="37.5" customHeight="1" x14ac:dyDescent="0.2">
      <c r="A95" s="554" t="s">
        <v>62</v>
      </c>
      <c r="B95" s="555"/>
      <c r="C95" s="404"/>
      <c r="D95" s="208">
        <v>648</v>
      </c>
    </row>
    <row r="96" spans="1:4" ht="37.5" customHeight="1" x14ac:dyDescent="0.2">
      <c r="A96" s="559" t="s">
        <v>63</v>
      </c>
      <c r="B96" s="560"/>
      <c r="C96" s="404"/>
      <c r="D96" s="208">
        <v>180</v>
      </c>
    </row>
    <row r="97" spans="1:4" ht="37.5" customHeight="1" x14ac:dyDescent="0.2">
      <c r="A97" s="561" t="s">
        <v>64</v>
      </c>
      <c r="B97" s="562"/>
      <c r="C97" s="404"/>
      <c r="D97" s="208">
        <v>594</v>
      </c>
    </row>
    <row r="98" spans="1:4" ht="37.5" customHeight="1" x14ac:dyDescent="0.2">
      <c r="A98" s="554" t="s">
        <v>65</v>
      </c>
      <c r="B98" s="555"/>
      <c r="C98" s="404"/>
      <c r="D98" s="220">
        <v>60</v>
      </c>
    </row>
    <row r="99" spans="1:4" ht="37.5" customHeight="1" x14ac:dyDescent="0.2">
      <c r="A99" s="554" t="s">
        <v>66</v>
      </c>
      <c r="B99" s="555"/>
      <c r="C99" s="404"/>
      <c r="D99" s="220">
        <v>60</v>
      </c>
    </row>
    <row r="100" spans="1:4" ht="37.5" customHeight="1" x14ac:dyDescent="0.2">
      <c r="A100" s="554" t="s">
        <v>67</v>
      </c>
      <c r="B100" s="555"/>
      <c r="C100" s="404"/>
      <c r="D100" s="220">
        <v>120</v>
      </c>
    </row>
    <row r="101" spans="1:4" ht="37.5" customHeight="1" x14ac:dyDescent="0.2">
      <c r="A101" s="554" t="s">
        <v>68</v>
      </c>
      <c r="B101" s="555"/>
      <c r="C101" s="404"/>
      <c r="D101" s="220">
        <v>180</v>
      </c>
    </row>
    <row r="102" spans="1:4" ht="37.5" customHeight="1" thickBot="1" x14ac:dyDescent="0.25">
      <c r="A102" s="563" t="s">
        <v>69</v>
      </c>
      <c r="B102" s="564"/>
      <c r="C102" s="405"/>
      <c r="D102" s="272">
        <v>240</v>
      </c>
    </row>
    <row r="103" spans="1:4"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290">
        <v>30</v>
      </c>
    </row>
    <row r="104" spans="1:4" ht="50.1" customHeight="1" thickBot="1" x14ac:dyDescent="0.25">
      <c r="A104" s="341" t="s">
        <v>72</v>
      </c>
      <c r="B104" s="342"/>
      <c r="C104" s="21"/>
      <c r="D104" s="22" t="str">
        <f>"от "&amp;MIN(D106,D126:D142)&amp;" до "&amp;MAX(D106,D126:D142)</f>
        <v>от 300 до 2412</v>
      </c>
    </row>
    <row r="105" spans="1:4" ht="21.75" thickBot="1" x14ac:dyDescent="0.25">
      <c r="A105" s="497"/>
      <c r="B105" s="498"/>
      <c r="C105" s="60"/>
      <c r="D105" s="193"/>
    </row>
    <row r="106" spans="1:4" ht="57.7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213">
        <v>360</v>
      </c>
    </row>
    <row r="107" spans="1:4" ht="57.75" customHeight="1" thickBot="1" x14ac:dyDescent="0.25">
      <c r="A107" s="381" t="s">
        <v>74</v>
      </c>
      <c r="B107" s="382"/>
      <c r="C107" s="377"/>
      <c r="D107" s="275" t="s">
        <v>75</v>
      </c>
    </row>
    <row r="108" spans="1:4" ht="57.75" customHeight="1" x14ac:dyDescent="0.2">
      <c r="A108" s="363" t="s">
        <v>76</v>
      </c>
      <c r="B108" s="364"/>
      <c r="C108" s="377"/>
      <c r="D108" s="208">
        <f>D106/4</f>
        <v>90</v>
      </c>
    </row>
    <row r="109" spans="1:4" ht="57.75" customHeight="1" x14ac:dyDescent="0.2">
      <c r="A109" s="363" t="s">
        <v>77</v>
      </c>
      <c r="B109" s="364"/>
      <c r="C109" s="377"/>
      <c r="D109" s="208">
        <f>D106/5</f>
        <v>72</v>
      </c>
    </row>
    <row r="110" spans="1:4" ht="57.75" customHeight="1" x14ac:dyDescent="0.2">
      <c r="A110" s="363" t="s">
        <v>78</v>
      </c>
      <c r="B110" s="364"/>
      <c r="C110" s="377"/>
      <c r="D110" s="208">
        <f>D106/6</f>
        <v>60</v>
      </c>
    </row>
    <row r="111" spans="1:4" ht="57.75" customHeight="1" x14ac:dyDescent="0.2">
      <c r="A111" s="363" t="s">
        <v>79</v>
      </c>
      <c r="B111" s="364"/>
      <c r="C111" s="377"/>
      <c r="D111" s="208">
        <f>D106/7</f>
        <v>51.428571428571431</v>
      </c>
    </row>
    <row r="112" spans="1:4" ht="57.75" customHeight="1" x14ac:dyDescent="0.2">
      <c r="A112" s="363" t="s">
        <v>80</v>
      </c>
      <c r="B112" s="364"/>
      <c r="C112" s="377"/>
      <c r="D112" s="208">
        <f>D106/8</f>
        <v>45</v>
      </c>
    </row>
    <row r="113" spans="1:4" ht="57.75" customHeight="1" x14ac:dyDescent="0.2">
      <c r="A113" s="363" t="s">
        <v>81</v>
      </c>
      <c r="B113" s="364"/>
      <c r="C113" s="377"/>
      <c r="D113" s="208">
        <f>D106/9</f>
        <v>40</v>
      </c>
    </row>
    <row r="114" spans="1:4" ht="57.75" customHeight="1" thickBot="1" x14ac:dyDescent="0.25">
      <c r="A114" s="363" t="s">
        <v>82</v>
      </c>
      <c r="B114" s="364"/>
      <c r="C114" s="377"/>
      <c r="D114" s="208">
        <f>D106/10</f>
        <v>36</v>
      </c>
    </row>
    <row r="115" spans="1:4" ht="57.75" customHeight="1" thickBot="1" x14ac:dyDescent="0.25">
      <c r="A115" s="374" t="s">
        <v>83</v>
      </c>
      <c r="B115" s="375"/>
      <c r="C115" s="377"/>
      <c r="D115" s="213">
        <v>1368</v>
      </c>
    </row>
    <row r="116" spans="1:4" ht="57.75" customHeight="1" thickBot="1" x14ac:dyDescent="0.25">
      <c r="A116" s="381" t="s">
        <v>74</v>
      </c>
      <c r="B116" s="382"/>
      <c r="C116" s="377"/>
      <c r="D116" s="275" t="s">
        <v>75</v>
      </c>
    </row>
    <row r="117" spans="1:4" ht="57.75" customHeight="1" x14ac:dyDescent="0.2">
      <c r="A117" s="363" t="s">
        <v>76</v>
      </c>
      <c r="B117" s="364"/>
      <c r="C117" s="377"/>
      <c r="D117" s="208">
        <v>342</v>
      </c>
    </row>
    <row r="118" spans="1:4" ht="57.75" customHeight="1" x14ac:dyDescent="0.2">
      <c r="A118" s="363" t="s">
        <v>77</v>
      </c>
      <c r="B118" s="364"/>
      <c r="C118" s="377"/>
      <c r="D118" s="208">
        <v>273.59999999999997</v>
      </c>
    </row>
    <row r="119" spans="1:4" ht="57.75" customHeight="1" x14ac:dyDescent="0.2">
      <c r="A119" s="363" t="s">
        <v>78</v>
      </c>
      <c r="B119" s="364"/>
      <c r="C119" s="377"/>
      <c r="D119" s="208">
        <v>228</v>
      </c>
    </row>
    <row r="120" spans="1:4" ht="57.75" customHeight="1" x14ac:dyDescent="0.2">
      <c r="A120" s="363" t="s">
        <v>79</v>
      </c>
      <c r="B120" s="364"/>
      <c r="C120" s="377"/>
      <c r="D120" s="208">
        <v>195.42857142857142</v>
      </c>
    </row>
    <row r="121" spans="1:4" ht="57.75" customHeight="1" x14ac:dyDescent="0.2">
      <c r="A121" s="363" t="s">
        <v>80</v>
      </c>
      <c r="B121" s="364"/>
      <c r="C121" s="377"/>
      <c r="D121" s="208">
        <v>171</v>
      </c>
    </row>
    <row r="122" spans="1:4" ht="57.75" customHeight="1" x14ac:dyDescent="0.2">
      <c r="A122" s="363" t="s">
        <v>81</v>
      </c>
      <c r="B122" s="364"/>
      <c r="C122" s="377"/>
      <c r="D122" s="208">
        <v>152</v>
      </c>
    </row>
    <row r="123" spans="1:4" ht="57.75" customHeight="1" thickBot="1" x14ac:dyDescent="0.25">
      <c r="A123" s="363" t="s">
        <v>82</v>
      </c>
      <c r="B123" s="364"/>
      <c r="C123" s="378"/>
      <c r="D123" s="208">
        <v>136.79999999999998</v>
      </c>
    </row>
    <row r="124" spans="1:4"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218">
        <v>3000</v>
      </c>
    </row>
    <row r="125" spans="1:4" ht="21.75" thickBot="1" x14ac:dyDescent="0.25">
      <c r="A125" s="329"/>
      <c r="B125" s="330"/>
      <c r="C125" s="56"/>
      <c r="D125" s="219"/>
    </row>
    <row r="126" spans="1:4" ht="50.1" customHeight="1" x14ac:dyDescent="0.2">
      <c r="A126" s="335" t="s">
        <v>85</v>
      </c>
      <c r="B126" s="336"/>
      <c r="C126" s="105" t="str">
        <f>"Интернет-площадка 2gis.ru на основе Cправочника организаций "&amp;$C$2&amp;""</f>
        <v>Интернет-площадка 2gis.ru на основе Cправочника организаций "2ГИС.ТАГАНРОГ</v>
      </c>
      <c r="D126" s="220">
        <v>1740</v>
      </c>
    </row>
    <row r="127" spans="1:4" ht="50.1" customHeight="1" x14ac:dyDescent="0.2">
      <c r="A127" s="335" t="s">
        <v>86</v>
      </c>
      <c r="B127" s="336"/>
      <c r="C127"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220">
        <v>648</v>
      </c>
    </row>
    <row r="128" spans="1:4" ht="50.1" customHeight="1" x14ac:dyDescent="0.2">
      <c r="A128" s="335" t="s">
        <v>87</v>
      </c>
      <c r="B128" s="336"/>
      <c r="C12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220">
        <v>1008</v>
      </c>
    </row>
    <row r="129" spans="1:4" ht="50.1" customHeight="1" x14ac:dyDescent="0.2">
      <c r="A129" s="335" t="s">
        <v>88</v>
      </c>
      <c r="B129" s="336"/>
      <c r="C129" s="68" t="str">
        <f>"Интернет-площадка 2gis.ru на основе Cправочника организаций "&amp;$C$2&amp;""</f>
        <v>Интернет-площадка 2gis.ru на основе Cправочника организаций "2ГИС.ТАГАНРОГ</v>
      </c>
      <c r="D129" s="220">
        <v>2010</v>
      </c>
    </row>
    <row r="130" spans="1:4" ht="50.1" customHeight="1" x14ac:dyDescent="0.2">
      <c r="A130" s="335" t="s">
        <v>89</v>
      </c>
      <c r="B130" s="336"/>
      <c r="C130" s="68" t="str">
        <f>"Интернет-площадка 2gis.ru на основе Cправочника организаций "&amp;$C$2&amp;""</f>
        <v>Интернет-площадка 2gis.ru на основе Cправочника организаций "2ГИС.ТАГАНРОГ</v>
      </c>
      <c r="D130" s="220">
        <v>2412</v>
      </c>
    </row>
    <row r="131" spans="1:4" ht="50.1" customHeight="1" x14ac:dyDescent="0.2">
      <c r="A131" s="335" t="s">
        <v>90</v>
      </c>
      <c r="B131" s="336"/>
      <c r="C131"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220">
        <v>648</v>
      </c>
    </row>
    <row r="132" spans="1:4" ht="50.1" customHeight="1" x14ac:dyDescent="0.2">
      <c r="A132" s="335" t="s">
        <v>91</v>
      </c>
      <c r="B132" s="336"/>
      <c r="C132"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220">
        <v>414</v>
      </c>
    </row>
    <row r="133" spans="1:4" ht="50.1" customHeight="1" x14ac:dyDescent="0.2">
      <c r="A133" s="335" t="s">
        <v>92</v>
      </c>
      <c r="B133" s="336"/>
      <c r="C133"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220">
        <v>888</v>
      </c>
    </row>
    <row r="134" spans="1:4" ht="50.1" customHeight="1" x14ac:dyDescent="0.2">
      <c r="A134" s="335" t="s">
        <v>93</v>
      </c>
      <c r="B134" s="336"/>
      <c r="C134" s="68" t="e">
        <f>#REF!</f>
        <v>#REF!</v>
      </c>
      <c r="D134" s="220">
        <v>1200</v>
      </c>
    </row>
    <row r="135" spans="1:4" ht="50.1" customHeight="1" x14ac:dyDescent="0.2">
      <c r="A135" s="335" t="s">
        <v>94</v>
      </c>
      <c r="B135" s="336"/>
      <c r="C135" s="68" t="s">
        <v>95</v>
      </c>
      <c r="D135" s="220">
        <v>300</v>
      </c>
    </row>
    <row r="136" spans="1:4" ht="79.5" customHeight="1" x14ac:dyDescent="0.2">
      <c r="A136" s="335" t="s">
        <v>96</v>
      </c>
      <c r="B136" s="336"/>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220">
        <v>1008</v>
      </c>
    </row>
    <row r="137" spans="1:4" ht="79.5" customHeight="1" x14ac:dyDescent="0.2">
      <c r="A137" s="335" t="s">
        <v>97</v>
      </c>
      <c r="B137" s="336"/>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220">
        <v>804</v>
      </c>
    </row>
    <row r="138" spans="1:4" ht="79.5" customHeight="1" x14ac:dyDescent="0.2">
      <c r="A138" s="335" t="s">
        <v>98</v>
      </c>
      <c r="B138" s="336"/>
      <c r="C138"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220">
        <v>474</v>
      </c>
    </row>
    <row r="139" spans="1:4" ht="79.5" customHeight="1" x14ac:dyDescent="0.2">
      <c r="A139" s="335" t="s">
        <v>99</v>
      </c>
      <c r="B139" s="336"/>
      <c r="C139"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220">
        <v>408</v>
      </c>
    </row>
    <row r="140" spans="1:4" ht="79.5" customHeight="1" x14ac:dyDescent="0.2">
      <c r="A140" s="335" t="s">
        <v>100</v>
      </c>
      <c r="B140" s="336"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220">
        <v>2010</v>
      </c>
    </row>
    <row r="141" spans="1:4" ht="79.5" customHeight="1" x14ac:dyDescent="0.2">
      <c r="A141" s="335" t="s">
        <v>101</v>
      </c>
      <c r="B141" s="336"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1" s="220">
        <v>2004</v>
      </c>
    </row>
    <row r="142" spans="1:4" ht="50.1" customHeight="1" thickBot="1" x14ac:dyDescent="0.25">
      <c r="A142" s="335" t="s">
        <v>102</v>
      </c>
      <c r="B142" s="336"/>
      <c r="C142"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2" s="220">
        <v>474</v>
      </c>
    </row>
    <row r="143" spans="1:4"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220">
        <v>192</v>
      </c>
    </row>
    <row r="144" spans="1:4"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4" s="220">
        <v>50010</v>
      </c>
    </row>
    <row r="145" spans="1:4"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5" s="220">
        <v>1005</v>
      </c>
    </row>
    <row r="146" spans="1:4" s="16" customFormat="1" ht="96" customHeight="1" x14ac:dyDescent="0.2">
      <c r="A146" s="356" t="s">
        <v>106</v>
      </c>
      <c r="B146" s="357"/>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6" s="220">
        <v>2004</v>
      </c>
    </row>
    <row r="147" spans="1:4" ht="50.1" customHeight="1" x14ac:dyDescent="0.2">
      <c r="A147" s="335" t="s">
        <v>107</v>
      </c>
      <c r="B147" s="336"/>
      <c r="C147" s="68" t="str">
        <f>"Интернет-площадка 2gis.ru на основе Cправочника организаций "&amp;$C$2&amp;""</f>
        <v>Интернет-площадка 2gis.ru на основе Cправочника организаций "2ГИС.ТАГАНРОГ</v>
      </c>
      <c r="D147" s="220">
        <v>2520</v>
      </c>
    </row>
    <row r="148" spans="1:4" ht="42" customHeight="1" x14ac:dyDescent="0.2">
      <c r="A148" s="335" t="s">
        <v>108</v>
      </c>
      <c r="B148" s="336"/>
      <c r="C148" s="68"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220">
        <v>960</v>
      </c>
    </row>
    <row r="149" spans="1:4" ht="50.1" customHeight="1" x14ac:dyDescent="0.2">
      <c r="A149" s="335" t="s">
        <v>109</v>
      </c>
      <c r="B149" s="336"/>
      <c r="C149" s="68" t="str">
        <f t="shared" si="1"/>
        <v>Электронный справочник на основе Справочника организаций "2ГИС.ТАГАНРОГ (версия для ПК)</v>
      </c>
      <c r="D149" s="220">
        <v>1440</v>
      </c>
    </row>
    <row r="150" spans="1:4" ht="50.1" customHeight="1" x14ac:dyDescent="0.2">
      <c r="A150" s="335" t="s">
        <v>110</v>
      </c>
      <c r="B150" s="336"/>
      <c r="C150" s="68" t="str">
        <f>"Интернет-площадка 2gis.ru на основе Cправочника организаций "&amp;$C$2&amp;""</f>
        <v>Интернет-площадка 2gis.ru на основе Cправочника организаций "2ГИС.ТАГАНРОГ</v>
      </c>
      <c r="D150" s="220">
        <v>2880</v>
      </c>
    </row>
    <row r="151" spans="1:4" ht="50.1" customHeight="1" x14ac:dyDescent="0.2">
      <c r="A151" s="335" t="s">
        <v>111</v>
      </c>
      <c r="B151" s="336"/>
      <c r="C151" s="68" t="str">
        <f>"Интернет-площадка 2gis.ru на основе Cправочника организаций "&amp;$C$2&amp;""</f>
        <v>Интернет-площадка 2gis.ru на основе Cправочника организаций "2ГИС.ТАГАНРОГ</v>
      </c>
      <c r="D151" s="220">
        <v>3456</v>
      </c>
    </row>
    <row r="152" spans="1:4" ht="50.1" customHeight="1" x14ac:dyDescent="0.2">
      <c r="A152" s="335" t="s">
        <v>112</v>
      </c>
      <c r="B152" s="336"/>
      <c r="C152" s="68" t="str">
        <f t="shared" si="1"/>
        <v>Электронный справочник на основе Справочника организаций "2ГИС.ТАГАНРОГ (версия для ПК)</v>
      </c>
      <c r="D152" s="220">
        <v>960</v>
      </c>
    </row>
    <row r="153" spans="1:4" ht="50.1" customHeight="1" x14ac:dyDescent="0.2">
      <c r="A153" s="335" t="s">
        <v>113</v>
      </c>
      <c r="B153" s="336"/>
      <c r="C153" s="68" t="str">
        <f t="shared" si="1"/>
        <v>Электронный справочник на основе Справочника организаций "2ГИС.ТАГАНРОГ (версия для ПК)</v>
      </c>
      <c r="D153" s="220">
        <v>600</v>
      </c>
    </row>
    <row r="154" spans="1:4" ht="50.1" customHeight="1" x14ac:dyDescent="0.2">
      <c r="A154" s="335" t="s">
        <v>114</v>
      </c>
      <c r="B154" s="336"/>
      <c r="C154" s="68" t="str">
        <f t="shared" si="1"/>
        <v>Электронный справочник на основе Справочника организаций "2ГИС.ТАГАНРОГ (версия для ПК)</v>
      </c>
      <c r="D154" s="220">
        <v>1320</v>
      </c>
    </row>
    <row r="155" spans="1:4" ht="50.1" customHeight="1" x14ac:dyDescent="0.2">
      <c r="A155" s="335" t="s">
        <v>115</v>
      </c>
      <c r="B155" s="336"/>
      <c r="C155" s="68" t="s">
        <v>95</v>
      </c>
      <c r="D155" s="220">
        <v>480</v>
      </c>
    </row>
    <row r="156" spans="1:4" ht="69" customHeight="1" x14ac:dyDescent="0.2">
      <c r="A156" s="335" t="s">
        <v>116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220">
        <v>2880</v>
      </c>
    </row>
    <row r="157" spans="1:4" ht="50.1" customHeight="1" thickBot="1" x14ac:dyDescent="0.25">
      <c r="A157" s="335" t="s">
        <v>117</v>
      </c>
      <c r="B157" s="336"/>
      <c r="C157" s="68" t="str">
        <f t="shared" si="1"/>
        <v>Электронный справочник на основе Справочника организаций "2ГИС.ТАГАНРОГ (версия для ПК)</v>
      </c>
      <c r="D157" s="220">
        <v>720</v>
      </c>
    </row>
    <row r="158" spans="1:4" s="16" customFormat="1" ht="36" customHeight="1" thickBot="1" x14ac:dyDescent="0.25">
      <c r="A158" s="341" t="s">
        <v>118</v>
      </c>
      <c r="B158" s="342"/>
      <c r="C158" s="341"/>
      <c r="D158" s="674"/>
    </row>
    <row r="159" spans="1:4" s="16" customFormat="1" ht="50.1" customHeight="1" x14ac:dyDescent="0.2">
      <c r="A159" s="335" t="s">
        <v>119</v>
      </c>
      <c r="B159" s="336"/>
      <c r="C159" s="345"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220">
        <v>2004</v>
      </c>
    </row>
    <row r="160" spans="1:4" s="16" customFormat="1" ht="50.1" customHeight="1" x14ac:dyDescent="0.2">
      <c r="A160" s="335" t="s">
        <v>120</v>
      </c>
      <c r="B160" s="336"/>
      <c r="C160" s="346"/>
      <c r="D160" s="220">
        <v>2004</v>
      </c>
    </row>
    <row r="161" spans="1:4" s="16" customFormat="1" ht="50.1" customHeight="1" x14ac:dyDescent="0.2">
      <c r="A161" s="348" t="s">
        <v>121</v>
      </c>
      <c r="B161" s="349"/>
      <c r="C161" s="346"/>
      <c r="D161" s="220">
        <v>1500</v>
      </c>
    </row>
    <row r="162" spans="1:4" s="16" customFormat="1" ht="50.1" customHeight="1" x14ac:dyDescent="0.2">
      <c r="A162" s="348" t="s">
        <v>122</v>
      </c>
      <c r="B162" s="349"/>
      <c r="C162" s="346"/>
      <c r="D162" s="220">
        <v>150</v>
      </c>
    </row>
    <row r="163" spans="1:4" s="16" customFormat="1" ht="50.1" customHeight="1" thickBot="1" x14ac:dyDescent="0.25">
      <c r="A163" s="348" t="s">
        <v>123</v>
      </c>
      <c r="B163" s="349"/>
      <c r="C163" s="347"/>
      <c r="D163" s="220">
        <v>510</v>
      </c>
    </row>
    <row r="164" spans="1:4" s="16" customFormat="1" ht="50.1" customHeight="1" thickBot="1" x14ac:dyDescent="0.25">
      <c r="A164" s="341" t="s">
        <v>124</v>
      </c>
      <c r="B164" s="342"/>
      <c r="C164" s="21"/>
      <c r="D164" s="21"/>
    </row>
    <row r="165" spans="1:4" ht="50.1" customHeight="1" x14ac:dyDescent="0.2">
      <c r="A165" s="335" t="s">
        <v>125</v>
      </c>
      <c r="B165" s="336"/>
      <c r="C165" s="68" t="str">
        <f>"Интернет-площадка 2gis.ru на основе Cправочника организаций "&amp;$C$2&amp;""</f>
        <v>Интернет-площадка 2gis.ru на основе Cправочника организаций "2ГИС.ТАГАНРОГ</v>
      </c>
      <c r="D165" s="208">
        <v>180</v>
      </c>
    </row>
    <row r="166" spans="1:4" ht="50.1" customHeight="1" x14ac:dyDescent="0.2">
      <c r="A166" s="335" t="s">
        <v>126</v>
      </c>
      <c r="B166" s="336"/>
      <c r="C166"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6" s="220">
        <v>180</v>
      </c>
    </row>
    <row r="167" spans="1:4" ht="50.1" customHeight="1" x14ac:dyDescent="0.2">
      <c r="A167" s="335" t="s">
        <v>195</v>
      </c>
      <c r="B167" s="336"/>
      <c r="C167" s="58" t="str">
        <f>"Интернет-площадка 2gis.ru на основе Cправочника организаций "&amp;$C$2&amp;""</f>
        <v>Интернет-площадка 2gis.ru на основе Cправочника организаций "2ГИС.ТАГАНРОГ</v>
      </c>
      <c r="D167" s="221">
        <v>360</v>
      </c>
    </row>
    <row r="168" spans="1:4" ht="50.1" customHeight="1" x14ac:dyDescent="0.2">
      <c r="A168" s="335" t="s">
        <v>128</v>
      </c>
      <c r="B168" s="336"/>
      <c r="C16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8" s="208">
        <v>360</v>
      </c>
    </row>
    <row r="169" spans="1:4" s="16" customFormat="1" ht="94.5" customHeight="1" thickBot="1" x14ac:dyDescent="0.25">
      <c r="A169" s="335" t="s">
        <v>129</v>
      </c>
      <c r="B169" s="336"/>
      <c r="C1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9" s="220">
        <v>2904</v>
      </c>
    </row>
    <row r="170" spans="1:4" ht="50.1" customHeight="1" thickBot="1" x14ac:dyDescent="0.25">
      <c r="A170" s="497"/>
      <c r="B170" s="498"/>
      <c r="C170" s="60"/>
      <c r="D170" s="193"/>
    </row>
    <row r="171" spans="1:4" s="20" customFormat="1" ht="30" customHeight="1" x14ac:dyDescent="0.2">
      <c r="A171" s="71"/>
      <c r="B171" s="72"/>
      <c r="C171" s="73"/>
      <c r="D171" s="72"/>
    </row>
    <row r="172" spans="1:4" s="16" customFormat="1" ht="21" x14ac:dyDescent="0.2">
      <c r="A172" s="75"/>
      <c r="B172" s="76" t="s">
        <v>130</v>
      </c>
      <c r="C172" s="333" t="s">
        <v>199</v>
      </c>
      <c r="D172" s="333"/>
    </row>
    <row r="173" spans="1:4" s="16" customFormat="1" ht="21" x14ac:dyDescent="0.2">
      <c r="A173" s="75"/>
      <c r="B173" s="77"/>
      <c r="C173" s="327" t="s">
        <v>200</v>
      </c>
      <c r="D173" s="327"/>
    </row>
    <row r="174" spans="1:4" s="16" customFormat="1" ht="21" x14ac:dyDescent="0.2">
      <c r="A174" s="75"/>
      <c r="B174" s="77"/>
      <c r="C174" s="327" t="s">
        <v>201</v>
      </c>
      <c r="D174" s="327"/>
    </row>
    <row r="175" spans="1:4" s="16" customFormat="1" ht="21" x14ac:dyDescent="0.2">
      <c r="A175" s="71"/>
      <c r="B175" s="72"/>
      <c r="C175" s="327"/>
      <c r="D175" s="327"/>
    </row>
    <row r="176" spans="1:4" s="16" customFormat="1" ht="23.25" x14ac:dyDescent="0.2">
      <c r="A176" s="324" t="str">
        <f>Абакан_юр!A171</f>
        <v>По соглашению сторон в качестве валюты платежа могут выступать украинские гривны, в этом случае курс следующий: 1 руб. = 0,5104 гривен</v>
      </c>
      <c r="B176" s="324"/>
      <c r="C176" s="324"/>
      <c r="D176" s="79"/>
    </row>
    <row r="177" spans="1:4" ht="23.25" x14ac:dyDescent="0.2">
      <c r="A177" s="324" t="str">
        <f>Абакан_юр!A172</f>
        <v>По соглашению сторон в качестве валюты платежа могут выступать дирхамы ОАЭ, в этом случае курс следующий: 1 руб. = 0,0434 дирхам</v>
      </c>
      <c r="B177" s="324"/>
      <c r="C177" s="324"/>
      <c r="D177" s="79"/>
    </row>
    <row r="178" spans="1:4" ht="23.25" x14ac:dyDescent="0.2">
      <c r="A178" s="324" t="str">
        <f>Абакан_юр!A173</f>
        <v>По соглашению сторон в качестве валюты платежа могут выступать доллары США, в этом случае курс следующий: 1 руб. = 0,0126 доллара</v>
      </c>
      <c r="B178" s="324"/>
      <c r="C178" s="324"/>
      <c r="D178" s="79"/>
    </row>
    <row r="179" spans="1:4" ht="23.25" x14ac:dyDescent="0.2">
      <c r="A179" s="324" t="str">
        <f>Абакан_юр!A174</f>
        <v>По соглашению сторон в качестве валюты платежа могут выступать евро, в этом случае курс следующий: 1 руб. = 0,0117 евро</v>
      </c>
      <c r="B179" s="324"/>
      <c r="C179" s="324"/>
      <c r="D179" s="79"/>
    </row>
    <row r="180" spans="1:4" ht="23.25" x14ac:dyDescent="0.2">
      <c r="A180" s="324" t="str">
        <f>Абакан_юр!A175</f>
        <v>По соглашению сторон в качестве валюты платежа могут выступать чешские кроны, в этом случае курс следующий: 1 руб. = 0,2914 крона</v>
      </c>
      <c r="B180" s="324"/>
      <c r="C180" s="324"/>
      <c r="D180" s="79"/>
    </row>
    <row r="181" spans="1:4" ht="23.25" x14ac:dyDescent="0.2">
      <c r="A181" s="324" t="str">
        <f>Абакан_юр!A176</f>
        <v>По соглашению сторон в качестве валюты платежа могут выступать киргизские сомы, в этом случае курс следующий: 1 руб. = 1,0988 сом</v>
      </c>
      <c r="B181" s="324"/>
      <c r="C181" s="324"/>
      <c r="D181" s="79"/>
    </row>
    <row r="182" spans="1:4" ht="23.25" x14ac:dyDescent="0.2">
      <c r="A182"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2" s="324"/>
      <c r="C182" s="324"/>
      <c r="D182" s="79"/>
    </row>
    <row r="183" spans="1:4" ht="23.25" x14ac:dyDescent="0.2">
      <c r="A183" s="83"/>
      <c r="B183" s="83"/>
      <c r="C183" s="84"/>
      <c r="D183" s="85"/>
    </row>
    <row r="184" spans="1:4" ht="21" x14ac:dyDescent="0.2">
      <c r="A184" s="325" t="s">
        <v>142</v>
      </c>
      <c r="B184" s="325"/>
      <c r="C184" s="325"/>
      <c r="D184" s="325"/>
    </row>
    <row r="185" spans="1:4" ht="23.25" x14ac:dyDescent="0.2">
      <c r="A185" s="83"/>
      <c r="B185" s="83"/>
      <c r="C185" s="84"/>
      <c r="D185" s="85"/>
    </row>
    <row r="186" spans="1:4" ht="24" thickBot="1" x14ac:dyDescent="0.25">
      <c r="A186" s="326" t="s">
        <v>143</v>
      </c>
      <c r="B186" s="326"/>
      <c r="C186" s="326"/>
      <c r="D186" s="326"/>
    </row>
    <row r="187" spans="1:4" ht="21.75" thickBot="1" x14ac:dyDescent="0.25">
      <c r="A187" s="312" t="s">
        <v>144</v>
      </c>
      <c r="B187" s="313"/>
      <c r="C187" s="313"/>
      <c r="D187" s="314"/>
    </row>
    <row r="188" spans="1:4" ht="63.75" thickBot="1" x14ac:dyDescent="0.25">
      <c r="A188" s="517" t="s">
        <v>145</v>
      </c>
      <c r="B188" s="518"/>
      <c r="C188" s="93" t="s">
        <v>146</v>
      </c>
      <c r="D188" s="93" t="s">
        <v>147</v>
      </c>
    </row>
    <row r="189" spans="1:4" ht="84" x14ac:dyDescent="0.2">
      <c r="A189" s="318" t="s">
        <v>148</v>
      </c>
      <c r="B189" s="319"/>
      <c r="C189" s="95" t="s">
        <v>149</v>
      </c>
      <c r="D189" s="138" t="s">
        <v>150</v>
      </c>
    </row>
    <row r="190" spans="1:4" ht="42" x14ac:dyDescent="0.2">
      <c r="A190" s="322" t="s">
        <v>151</v>
      </c>
      <c r="B190" s="323"/>
      <c r="C190" s="96" t="s">
        <v>152</v>
      </c>
      <c r="D190" s="140" t="s">
        <v>153</v>
      </c>
    </row>
    <row r="191" spans="1:4" ht="63" x14ac:dyDescent="0.2">
      <c r="A191" s="322" t="s">
        <v>154</v>
      </c>
      <c r="B191" s="323"/>
      <c r="C191" s="96" t="s">
        <v>155</v>
      </c>
      <c r="D191" s="140" t="s">
        <v>153</v>
      </c>
    </row>
    <row r="192" spans="1:4" ht="42.75" thickBot="1" x14ac:dyDescent="0.25">
      <c r="A192" s="474" t="s">
        <v>157</v>
      </c>
      <c r="B192" s="475"/>
      <c r="C192" s="230" t="s">
        <v>158</v>
      </c>
      <c r="D192" s="230" t="s">
        <v>153</v>
      </c>
    </row>
    <row r="193" spans="1:4" ht="50.1" customHeight="1" thickBot="1" x14ac:dyDescent="0.25">
      <c r="A193" s="474" t="s">
        <v>159</v>
      </c>
      <c r="B193" s="475"/>
      <c r="C193" s="111" t="s">
        <v>160</v>
      </c>
      <c r="D193" s="111" t="s">
        <v>153</v>
      </c>
    </row>
    <row r="194" spans="1:4" ht="50.1" customHeight="1" x14ac:dyDescent="0.2">
      <c r="D194" s="72">
        <v>1500</v>
      </c>
    </row>
    <row r="195" spans="1:4" ht="50.1" customHeight="1" x14ac:dyDescent="0.2">
      <c r="A195" s="307" t="s">
        <v>161</v>
      </c>
      <c r="B195" s="307"/>
      <c r="C195" s="307"/>
      <c r="D195" s="307"/>
    </row>
    <row r="196" spans="1:4" ht="111" customHeight="1" x14ac:dyDescent="0.2">
      <c r="A196" s="307" t="s">
        <v>162</v>
      </c>
      <c r="B196" s="307"/>
      <c r="C196" s="307"/>
      <c r="D196" s="307"/>
    </row>
    <row r="197" spans="1:4" ht="108" customHeight="1" x14ac:dyDescent="0.2">
      <c r="A197"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72"/>
      <c r="C197" s="472"/>
      <c r="D197" s="472"/>
    </row>
    <row r="198" spans="1:4" ht="155.25" customHeight="1" x14ac:dyDescent="0.2">
      <c r="A198" s="325" t="s">
        <v>164</v>
      </c>
      <c r="B198" s="325"/>
      <c r="C198" s="325"/>
      <c r="D198" s="325"/>
    </row>
    <row r="199" spans="1:4" s="72" customFormat="1" ht="102.75" customHeight="1" x14ac:dyDescent="0.2">
      <c r="A199" s="307" t="s">
        <v>165</v>
      </c>
      <c r="B199" s="307"/>
      <c r="C199" s="307"/>
      <c r="D199" s="307"/>
    </row>
    <row r="200" spans="1:4" s="88" customFormat="1" ht="222.75" customHeight="1" x14ac:dyDescent="0.2">
      <c r="A200" s="325" t="s">
        <v>166</v>
      </c>
      <c r="B200" s="325"/>
      <c r="C200" s="325"/>
      <c r="D200" s="325"/>
    </row>
    <row r="203" spans="1:4" ht="36.75" customHeight="1" x14ac:dyDescent="0.2"/>
    <row r="204" spans="1:4" ht="204.75" customHeight="1" x14ac:dyDescent="0.2"/>
    <row r="205" spans="1:4" ht="84" customHeight="1" x14ac:dyDescent="0.2"/>
    <row r="206" spans="1:4" ht="48.75" customHeight="1" x14ac:dyDescent="0.2"/>
    <row r="207" spans="1:4" s="97" customFormat="1" ht="114.75" customHeight="1" x14ac:dyDescent="0.2">
      <c r="A207" s="71"/>
      <c r="B207" s="72"/>
      <c r="C207" s="73"/>
      <c r="D207" s="72"/>
    </row>
  </sheetData>
  <sheetProtection selectLockedCells="1" selectUnlockedCells="1"/>
  <mergeCells count="177">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71:C71"/>
    <mergeCell ref="A72:B72"/>
    <mergeCell ref="C72:C91"/>
    <mergeCell ref="A73:B73"/>
    <mergeCell ref="A74:B74"/>
    <mergeCell ref="A75:B75"/>
    <mergeCell ref="A76:B76"/>
    <mergeCell ref="A77:B77"/>
    <mergeCell ref="A78:B78"/>
    <mergeCell ref="A79:B79"/>
    <mergeCell ref="A86:B86"/>
    <mergeCell ref="A87:B87"/>
    <mergeCell ref="A88:B88"/>
    <mergeCell ref="A89:B89"/>
    <mergeCell ref="A90:B90"/>
    <mergeCell ref="A91:B91"/>
    <mergeCell ref="A80:B80"/>
    <mergeCell ref="A81:B81"/>
    <mergeCell ref="A82:B82"/>
    <mergeCell ref="A83:B83"/>
    <mergeCell ref="A84:B84"/>
    <mergeCell ref="A85:B85"/>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111:B111"/>
    <mergeCell ref="A112:B112"/>
    <mergeCell ref="A113:B113"/>
    <mergeCell ref="A114:B114"/>
    <mergeCell ref="A115:B115"/>
    <mergeCell ref="A116:B116"/>
    <mergeCell ref="A102:B102"/>
    <mergeCell ref="A103:B103"/>
    <mergeCell ref="A104:B104"/>
    <mergeCell ref="A105:B105"/>
    <mergeCell ref="A106:B106"/>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47:B147"/>
    <mergeCell ref="A148:B148"/>
    <mergeCell ref="A149:B149"/>
    <mergeCell ref="A150:B150"/>
    <mergeCell ref="A151:B151"/>
    <mergeCell ref="A152:B152"/>
    <mergeCell ref="A141:B141"/>
    <mergeCell ref="A142:B142"/>
    <mergeCell ref="A143:B143"/>
    <mergeCell ref="A144:B144"/>
    <mergeCell ref="A145:B145"/>
    <mergeCell ref="A146:B146"/>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70:B170"/>
    <mergeCell ref="C172:D172"/>
    <mergeCell ref="C173:D173"/>
    <mergeCell ref="C174:D174"/>
    <mergeCell ref="C175:D175"/>
    <mergeCell ref="A176:C176"/>
    <mergeCell ref="A164:B164"/>
    <mergeCell ref="A165:B165"/>
    <mergeCell ref="A166:B166"/>
    <mergeCell ref="A167:B167"/>
    <mergeCell ref="A168:B168"/>
    <mergeCell ref="A169:B169"/>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98:D198"/>
    <mergeCell ref="A199:D199"/>
    <mergeCell ref="A200:D200"/>
    <mergeCell ref="A191:B191"/>
    <mergeCell ref="A192:B192"/>
    <mergeCell ref="A193:B193"/>
    <mergeCell ref="A195:D195"/>
    <mergeCell ref="A196:D196"/>
    <mergeCell ref="A197:D197"/>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78"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690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60">
        <f>F7*1.2</f>
        <v>6717.5999999999995</v>
      </c>
      <c r="E7" s="361">
        <f>F7*1.1</f>
        <v>6157.8</v>
      </c>
      <c r="F7" s="361">
        <v>5598</v>
      </c>
      <c r="G7" s="361">
        <f>F7*0.75</f>
        <v>4198.5</v>
      </c>
      <c r="H7" s="362">
        <f>F7*0.5</f>
        <v>2799</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436">
        <f>F12*1.2</f>
        <v>7495.2</v>
      </c>
      <c r="E12" s="361">
        <f>F12*1.1</f>
        <v>6870.6</v>
      </c>
      <c r="F12" s="361">
        <v>6246</v>
      </c>
      <c r="G12" s="361">
        <f>F12*0.75</f>
        <v>4684.5</v>
      </c>
      <c r="H12" s="362">
        <f>F12*0.5</f>
        <v>3123</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828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"2ГИС.ТАМБОВ"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506">
        <v>312</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60">
        <f>F27*1.2</f>
        <v>9417.6</v>
      </c>
      <c r="E27" s="361">
        <f>F27*1.1</f>
        <v>8632.8000000000011</v>
      </c>
      <c r="F27" s="361">
        <v>7848</v>
      </c>
      <c r="G27" s="361">
        <f>F27*0.75</f>
        <v>5886</v>
      </c>
      <c r="H27" s="362">
        <f>F27*0.5</f>
        <v>3924</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436">
        <f>F32*1.2</f>
        <v>10497.6</v>
      </c>
      <c r="E32" s="361">
        <f>F32*1.1</f>
        <v>9622.8000000000011</v>
      </c>
      <c r="F32" s="361">
        <v>8748</v>
      </c>
      <c r="G32" s="361">
        <f>F32*0.75</f>
        <v>6561</v>
      </c>
      <c r="H32" s="362">
        <f>F32*0.5</f>
        <v>4374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1200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"2ГИС.ТАМБОВ"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444">
        <v>444</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450"/>
      <c r="E46" s="451"/>
      <c r="F46" s="451"/>
      <c r="G46" s="451"/>
      <c r="H46" s="452"/>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515">
        <f>F48*1.2</f>
        <v>2736</v>
      </c>
      <c r="E48" s="515">
        <f>F48*1.1</f>
        <v>2508</v>
      </c>
      <c r="F48" s="515">
        <v>2280</v>
      </c>
      <c r="G48" s="515">
        <f>F48*0.75</f>
        <v>1710</v>
      </c>
      <c r="H48" s="515">
        <f>F48*0.5</f>
        <v>1140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458">
        <v>180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60">
        <f>F55*1.2</f>
        <v>6624</v>
      </c>
      <c r="E55" s="361">
        <f>F55*1.1</f>
        <v>6072.0000000000009</v>
      </c>
      <c r="F55" s="361">
        <v>5520</v>
      </c>
      <c r="G55" s="361">
        <f>F55*0.75</f>
        <v>4140</v>
      </c>
      <c r="H55" s="362">
        <f>F55*0.5</f>
        <v>2760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436">
        <f>F61*1.2</f>
        <v>7560</v>
      </c>
      <c r="E61" s="361">
        <f>F61*1.1</f>
        <v>6930.0000000000009</v>
      </c>
      <c r="F61" s="361">
        <v>6300</v>
      </c>
      <c r="G61" s="361">
        <f>F61*0.75</f>
        <v>4725</v>
      </c>
      <c r="H61" s="362">
        <f>F61*0.5</f>
        <v>3150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506">
        <v>312</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"&amp;MIN(D72:D91)&amp;" до "&amp;MAX(D72:D91)</f>
        <v>от 870 до 17400</v>
      </c>
      <c r="E71" s="399"/>
      <c r="F71" s="399"/>
      <c r="G71" s="399"/>
      <c r="H71" s="400"/>
    </row>
    <row r="72" spans="1:8" s="16" customFormat="1" ht="37.5" customHeight="1" outlineLevel="1" x14ac:dyDescent="0.2">
      <c r="A72" s="408" t="s">
        <v>39</v>
      </c>
      <c r="B72" s="409"/>
      <c r="C72" s="505"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411">
        <v>870</v>
      </c>
      <c r="E72" s="412"/>
      <c r="F72" s="412"/>
      <c r="G72" s="412"/>
      <c r="H72" s="413"/>
    </row>
    <row r="73" spans="1:8" s="16" customFormat="1" ht="37.5" customHeight="1" outlineLevel="1" x14ac:dyDescent="0.2">
      <c r="A73" s="396" t="s">
        <v>40</v>
      </c>
      <c r="B73" s="397"/>
      <c r="C73" s="410"/>
      <c r="D73" s="337">
        <v>1740</v>
      </c>
      <c r="E73" s="338"/>
      <c r="F73" s="338"/>
      <c r="G73" s="338"/>
      <c r="H73" s="339"/>
    </row>
    <row r="74" spans="1:8" s="16" customFormat="1" ht="37.5" customHeight="1" outlineLevel="1" x14ac:dyDescent="0.2">
      <c r="A74" s="396" t="s">
        <v>41</v>
      </c>
      <c r="B74" s="397"/>
      <c r="C74" s="410"/>
      <c r="D74" s="337">
        <v>2610</v>
      </c>
      <c r="E74" s="338"/>
      <c r="F74" s="338"/>
      <c r="G74" s="338"/>
      <c r="H74" s="339"/>
    </row>
    <row r="75" spans="1:8" s="16" customFormat="1" ht="37.5" customHeight="1" outlineLevel="1" x14ac:dyDescent="0.2">
      <c r="A75" s="396" t="s">
        <v>42</v>
      </c>
      <c r="B75" s="397"/>
      <c r="C75" s="410"/>
      <c r="D75" s="337">
        <v>3480</v>
      </c>
      <c r="E75" s="338"/>
      <c r="F75" s="338"/>
      <c r="G75" s="338"/>
      <c r="H75" s="339"/>
    </row>
    <row r="76" spans="1:8" s="16" customFormat="1" ht="37.5" customHeight="1" outlineLevel="1" x14ac:dyDescent="0.2">
      <c r="A76" s="396" t="s">
        <v>43</v>
      </c>
      <c r="B76" s="397"/>
      <c r="C76" s="410"/>
      <c r="D76" s="337">
        <v>4350</v>
      </c>
      <c r="E76" s="338"/>
      <c r="F76" s="338"/>
      <c r="G76" s="338"/>
      <c r="H76" s="339"/>
    </row>
    <row r="77" spans="1:8" s="16" customFormat="1" ht="37.5" customHeight="1" outlineLevel="1" x14ac:dyDescent="0.2">
      <c r="A77" s="396" t="s">
        <v>44</v>
      </c>
      <c r="B77" s="397"/>
      <c r="C77" s="410"/>
      <c r="D77" s="337">
        <v>5220</v>
      </c>
      <c r="E77" s="338"/>
      <c r="F77" s="338"/>
      <c r="G77" s="338"/>
      <c r="H77" s="339"/>
    </row>
    <row r="78" spans="1:8" s="16" customFormat="1" ht="37.5" customHeight="1" outlineLevel="1" x14ac:dyDescent="0.2">
      <c r="A78" s="396" t="s">
        <v>45</v>
      </c>
      <c r="B78" s="397"/>
      <c r="C78" s="410"/>
      <c r="D78" s="337">
        <v>6090</v>
      </c>
      <c r="E78" s="338"/>
      <c r="F78" s="338"/>
      <c r="G78" s="338"/>
      <c r="H78" s="339"/>
    </row>
    <row r="79" spans="1:8" s="16" customFormat="1" ht="37.5" customHeight="1" outlineLevel="1" x14ac:dyDescent="0.2">
      <c r="A79" s="396" t="s">
        <v>46</v>
      </c>
      <c r="B79" s="397"/>
      <c r="C79" s="410"/>
      <c r="D79" s="337">
        <v>6960</v>
      </c>
      <c r="E79" s="338"/>
      <c r="F79" s="338"/>
      <c r="G79" s="338"/>
      <c r="H79" s="339"/>
    </row>
    <row r="80" spans="1:8" s="16" customFormat="1" ht="37.5" customHeight="1" outlineLevel="1" x14ac:dyDescent="0.2">
      <c r="A80" s="396" t="s">
        <v>47</v>
      </c>
      <c r="B80" s="397"/>
      <c r="C80" s="410"/>
      <c r="D80" s="337">
        <v>7830</v>
      </c>
      <c r="E80" s="338"/>
      <c r="F80" s="338"/>
      <c r="G80" s="338"/>
      <c r="H80" s="339"/>
    </row>
    <row r="81" spans="1:8" s="16" customFormat="1" ht="37.5" customHeight="1" outlineLevel="1" x14ac:dyDescent="0.2">
      <c r="A81" s="396" t="s">
        <v>48</v>
      </c>
      <c r="B81" s="397"/>
      <c r="C81" s="410"/>
      <c r="D81" s="337">
        <v>8700</v>
      </c>
      <c r="E81" s="338"/>
      <c r="F81" s="338"/>
      <c r="G81" s="338"/>
      <c r="H81" s="339"/>
    </row>
    <row r="82" spans="1:8" s="16" customFormat="1" ht="37.5" customHeight="1" outlineLevel="1" x14ac:dyDescent="0.2">
      <c r="A82" s="396" t="s">
        <v>49</v>
      </c>
      <c r="B82" s="397"/>
      <c r="C82" s="410"/>
      <c r="D82" s="337">
        <v>9570</v>
      </c>
      <c r="E82" s="338"/>
      <c r="F82" s="338"/>
      <c r="G82" s="338"/>
      <c r="H82" s="339"/>
    </row>
    <row r="83" spans="1:8" s="16" customFormat="1" ht="37.5" customHeight="1" outlineLevel="1" x14ac:dyDescent="0.2">
      <c r="A83" s="396" t="s">
        <v>50</v>
      </c>
      <c r="B83" s="397"/>
      <c r="C83" s="410"/>
      <c r="D83" s="337">
        <v>10440</v>
      </c>
      <c r="E83" s="338"/>
      <c r="F83" s="338"/>
      <c r="G83" s="338"/>
      <c r="H83" s="339"/>
    </row>
    <row r="84" spans="1:8" s="16" customFormat="1" ht="37.5" customHeight="1" outlineLevel="1" x14ac:dyDescent="0.2">
      <c r="A84" s="396" t="s">
        <v>51</v>
      </c>
      <c r="B84" s="397"/>
      <c r="C84" s="410"/>
      <c r="D84" s="337">
        <v>11310</v>
      </c>
      <c r="E84" s="338"/>
      <c r="F84" s="338"/>
      <c r="G84" s="338"/>
      <c r="H84" s="339"/>
    </row>
    <row r="85" spans="1:8" s="16" customFormat="1" ht="37.5" customHeight="1" outlineLevel="1" x14ac:dyDescent="0.2">
      <c r="A85" s="396" t="s">
        <v>52</v>
      </c>
      <c r="B85" s="397"/>
      <c r="C85" s="410"/>
      <c r="D85" s="337">
        <v>12180</v>
      </c>
      <c r="E85" s="338"/>
      <c r="F85" s="338"/>
      <c r="G85" s="338"/>
      <c r="H85" s="339"/>
    </row>
    <row r="86" spans="1:8" s="16" customFormat="1" ht="37.5" customHeight="1" outlineLevel="1" x14ac:dyDescent="0.2">
      <c r="A86" s="396" t="s">
        <v>53</v>
      </c>
      <c r="B86" s="397"/>
      <c r="C86" s="410"/>
      <c r="D86" s="337">
        <v>13050</v>
      </c>
      <c r="E86" s="338"/>
      <c r="F86" s="338"/>
      <c r="G86" s="338"/>
      <c r="H86" s="339"/>
    </row>
    <row r="87" spans="1:8" s="16" customFormat="1" ht="37.5" customHeight="1" outlineLevel="1" x14ac:dyDescent="0.2">
      <c r="A87" s="396" t="s">
        <v>54</v>
      </c>
      <c r="B87" s="397"/>
      <c r="C87" s="410"/>
      <c r="D87" s="337">
        <v>13920</v>
      </c>
      <c r="E87" s="338"/>
      <c r="F87" s="338"/>
      <c r="G87" s="338"/>
      <c r="H87" s="339"/>
    </row>
    <row r="88" spans="1:8" s="16" customFormat="1" ht="37.5" customHeight="1" outlineLevel="1" x14ac:dyDescent="0.2">
      <c r="A88" s="396" t="s">
        <v>55</v>
      </c>
      <c r="B88" s="397"/>
      <c r="C88" s="410"/>
      <c r="D88" s="337">
        <v>14790</v>
      </c>
      <c r="E88" s="338"/>
      <c r="F88" s="338"/>
      <c r="G88" s="338"/>
      <c r="H88" s="339"/>
    </row>
    <row r="89" spans="1:8" s="16" customFormat="1" ht="37.5" customHeight="1" outlineLevel="1" x14ac:dyDescent="0.2">
      <c r="A89" s="396" t="s">
        <v>56</v>
      </c>
      <c r="B89" s="397"/>
      <c r="C89" s="410"/>
      <c r="D89" s="337">
        <v>15660</v>
      </c>
      <c r="E89" s="338"/>
      <c r="F89" s="338"/>
      <c r="G89" s="338"/>
      <c r="H89" s="339"/>
    </row>
    <row r="90" spans="1:8" s="16" customFormat="1" ht="37.5" customHeight="1" outlineLevel="1" x14ac:dyDescent="0.2">
      <c r="A90" s="396" t="s">
        <v>57</v>
      </c>
      <c r="B90" s="397"/>
      <c r="C90" s="410"/>
      <c r="D90" s="337">
        <v>16530</v>
      </c>
      <c r="E90" s="338"/>
      <c r="F90" s="338"/>
      <c r="G90" s="338"/>
      <c r="H90" s="339"/>
    </row>
    <row r="91" spans="1:8" s="16" customFormat="1" ht="37.5" customHeight="1" outlineLevel="1" x14ac:dyDescent="0.2">
      <c r="A91" s="396" t="s">
        <v>58</v>
      </c>
      <c r="B91" s="397"/>
      <c r="C91" s="410"/>
      <c r="D91" s="337">
        <v>17400</v>
      </c>
      <c r="E91" s="338"/>
      <c r="F91" s="338"/>
      <c r="G91" s="338"/>
      <c r="H91" s="339"/>
    </row>
    <row r="92" spans="1:8" s="16" customFormat="1" ht="37.5" customHeight="1" outlineLevel="1" x14ac:dyDescent="0.2">
      <c r="A92" s="396" t="s">
        <v>178</v>
      </c>
      <c r="B92" s="397"/>
      <c r="C92" s="410"/>
      <c r="D92" s="337">
        <v>18270</v>
      </c>
      <c r="E92" s="338"/>
      <c r="F92" s="338"/>
      <c r="G92" s="338"/>
      <c r="H92" s="339"/>
    </row>
    <row r="93" spans="1:8" s="16" customFormat="1" ht="37.5" customHeight="1" outlineLevel="1" x14ac:dyDescent="0.2">
      <c r="A93" s="396" t="s">
        <v>179</v>
      </c>
      <c r="B93" s="397"/>
      <c r="C93" s="410"/>
      <c r="D93" s="337">
        <v>19140</v>
      </c>
      <c r="E93" s="338"/>
      <c r="F93" s="338"/>
      <c r="G93" s="338"/>
      <c r="H93" s="339"/>
    </row>
    <row r="94" spans="1:8" s="16" customFormat="1" ht="37.5" customHeight="1" outlineLevel="1" x14ac:dyDescent="0.2">
      <c r="A94" s="396" t="s">
        <v>180</v>
      </c>
      <c r="B94" s="397"/>
      <c r="C94" s="410"/>
      <c r="D94" s="337">
        <v>20010</v>
      </c>
      <c r="E94" s="338"/>
      <c r="F94" s="338"/>
      <c r="G94" s="338"/>
      <c r="H94" s="339"/>
    </row>
    <row r="95" spans="1:8" s="16" customFormat="1" ht="37.5" customHeight="1" outlineLevel="1" x14ac:dyDescent="0.2">
      <c r="A95" s="396" t="s">
        <v>181</v>
      </c>
      <c r="B95" s="397"/>
      <c r="C95" s="410"/>
      <c r="D95" s="337">
        <v>20880</v>
      </c>
      <c r="E95" s="338"/>
      <c r="F95" s="338"/>
      <c r="G95" s="338"/>
      <c r="H95" s="339"/>
    </row>
    <row r="96" spans="1:8" s="16" customFormat="1" ht="37.5" customHeight="1" outlineLevel="1" x14ac:dyDescent="0.2">
      <c r="A96" s="396" t="s">
        <v>182</v>
      </c>
      <c r="B96" s="397"/>
      <c r="C96" s="410"/>
      <c r="D96" s="337">
        <v>21750</v>
      </c>
      <c r="E96" s="338"/>
      <c r="F96" s="338"/>
      <c r="G96" s="338"/>
      <c r="H96" s="339"/>
    </row>
    <row r="97" spans="1:8" s="16" customFormat="1" ht="37.5" customHeight="1" outlineLevel="1" x14ac:dyDescent="0.2">
      <c r="A97" s="396" t="s">
        <v>183</v>
      </c>
      <c r="B97" s="397"/>
      <c r="C97" s="410"/>
      <c r="D97" s="337">
        <v>22620</v>
      </c>
      <c r="E97" s="338"/>
      <c r="F97" s="338"/>
      <c r="G97" s="338"/>
      <c r="H97" s="339"/>
    </row>
    <row r="98" spans="1:8" s="16" customFormat="1" ht="37.5" customHeight="1" outlineLevel="1" x14ac:dyDescent="0.2">
      <c r="A98" s="396" t="s">
        <v>184</v>
      </c>
      <c r="B98" s="397"/>
      <c r="C98" s="410"/>
      <c r="D98" s="337">
        <v>23490</v>
      </c>
      <c r="E98" s="338"/>
      <c r="F98" s="338"/>
      <c r="G98" s="338"/>
      <c r="H98" s="339"/>
    </row>
    <row r="99" spans="1:8" s="16" customFormat="1" ht="37.5" customHeight="1" outlineLevel="1" x14ac:dyDescent="0.2">
      <c r="A99" s="396" t="s">
        <v>185</v>
      </c>
      <c r="B99" s="397"/>
      <c r="C99" s="410"/>
      <c r="D99" s="337">
        <v>24360</v>
      </c>
      <c r="E99" s="338"/>
      <c r="F99" s="338"/>
      <c r="G99" s="338"/>
      <c r="H99" s="339"/>
    </row>
    <row r="100" spans="1:8" s="16" customFormat="1" ht="37.5" customHeight="1" outlineLevel="1" x14ac:dyDescent="0.2">
      <c r="A100" s="396" t="s">
        <v>186</v>
      </c>
      <c r="B100" s="397"/>
      <c r="C100" s="410"/>
      <c r="D100" s="337">
        <v>25230</v>
      </c>
      <c r="E100" s="338"/>
      <c r="F100" s="338"/>
      <c r="G100" s="338"/>
      <c r="H100" s="339"/>
    </row>
    <row r="101" spans="1:8" s="16" customFormat="1" ht="37.5" customHeight="1" outlineLevel="1" x14ac:dyDescent="0.2">
      <c r="A101" s="396" t="s">
        <v>187</v>
      </c>
      <c r="B101" s="397"/>
      <c r="C101" s="410"/>
      <c r="D101" s="337">
        <v>26100</v>
      </c>
      <c r="E101" s="338"/>
      <c r="F101" s="338"/>
      <c r="G101" s="338"/>
      <c r="H101" s="339"/>
    </row>
    <row r="102" spans="1:8" s="16" customFormat="1" ht="37.5" customHeight="1" outlineLevel="1" x14ac:dyDescent="0.2">
      <c r="A102" s="396" t="s">
        <v>188</v>
      </c>
      <c r="B102" s="397"/>
      <c r="C102" s="410"/>
      <c r="D102" s="337">
        <v>26970</v>
      </c>
      <c r="E102" s="338"/>
      <c r="F102" s="338"/>
      <c r="G102" s="338"/>
      <c r="H102" s="339"/>
    </row>
    <row r="103" spans="1:8" s="16" customFormat="1" ht="37.5" customHeight="1" outlineLevel="1" x14ac:dyDescent="0.2">
      <c r="A103" s="396" t="s">
        <v>189</v>
      </c>
      <c r="B103" s="397"/>
      <c r="C103" s="410"/>
      <c r="D103" s="337">
        <v>27840</v>
      </c>
      <c r="E103" s="338"/>
      <c r="F103" s="338"/>
      <c r="G103" s="338"/>
      <c r="H103" s="339"/>
    </row>
    <row r="104" spans="1:8" s="16" customFormat="1" ht="37.5" customHeight="1" outlineLevel="1" x14ac:dyDescent="0.2">
      <c r="A104" s="396" t="s">
        <v>190</v>
      </c>
      <c r="B104" s="397"/>
      <c r="C104" s="410"/>
      <c r="D104" s="337">
        <v>28710</v>
      </c>
      <c r="E104" s="338"/>
      <c r="F104" s="338"/>
      <c r="G104" s="338"/>
      <c r="H104" s="339"/>
    </row>
    <row r="105" spans="1:8" s="16" customFormat="1" ht="37.5" customHeight="1" outlineLevel="1" x14ac:dyDescent="0.2">
      <c r="A105" s="396" t="s">
        <v>191</v>
      </c>
      <c r="B105" s="397"/>
      <c r="C105" s="410"/>
      <c r="D105" s="337">
        <v>29580</v>
      </c>
      <c r="E105" s="338"/>
      <c r="F105" s="338"/>
      <c r="G105" s="338"/>
      <c r="H105" s="339"/>
    </row>
    <row r="106" spans="1:8" s="16" customFormat="1" ht="37.5" customHeight="1" outlineLevel="1" x14ac:dyDescent="0.2">
      <c r="A106" s="396" t="s">
        <v>192</v>
      </c>
      <c r="B106" s="397"/>
      <c r="C106" s="410"/>
      <c r="D106" s="337">
        <v>30450</v>
      </c>
      <c r="E106" s="338"/>
      <c r="F106" s="338"/>
      <c r="G106" s="338"/>
      <c r="H106" s="339"/>
    </row>
    <row r="107" spans="1:8" s="16" customFormat="1" ht="37.5" customHeight="1" outlineLevel="1" x14ac:dyDescent="0.2">
      <c r="A107" s="396" t="s">
        <v>229</v>
      </c>
      <c r="B107" s="397"/>
      <c r="C107" s="410"/>
      <c r="D107" s="337">
        <v>31320</v>
      </c>
      <c r="E107" s="338"/>
      <c r="F107" s="338"/>
      <c r="G107" s="338"/>
      <c r="H107" s="339"/>
    </row>
    <row r="108" spans="1:8" s="16" customFormat="1" ht="37.5" customHeight="1" outlineLevel="1" x14ac:dyDescent="0.2">
      <c r="A108" s="396" t="s">
        <v>230</v>
      </c>
      <c r="B108" s="397"/>
      <c r="C108" s="410"/>
      <c r="D108" s="337">
        <v>32190</v>
      </c>
      <c r="E108" s="338"/>
      <c r="F108" s="338"/>
      <c r="G108" s="338"/>
      <c r="H108" s="339"/>
    </row>
    <row r="109" spans="1:8" s="16" customFormat="1" ht="37.5" customHeight="1" outlineLevel="1" x14ac:dyDescent="0.2">
      <c r="A109" s="396" t="s">
        <v>231</v>
      </c>
      <c r="B109" s="397"/>
      <c r="C109" s="410"/>
      <c r="D109" s="337">
        <v>33060</v>
      </c>
      <c r="E109" s="338"/>
      <c r="F109" s="338"/>
      <c r="G109" s="338"/>
      <c r="H109" s="339"/>
    </row>
    <row r="110" spans="1:8" s="16" customFormat="1" ht="37.5" customHeight="1" outlineLevel="1" x14ac:dyDescent="0.2">
      <c r="A110" s="396" t="s">
        <v>232</v>
      </c>
      <c r="B110" s="397"/>
      <c r="C110" s="410"/>
      <c r="D110" s="337">
        <v>33930</v>
      </c>
      <c r="E110" s="338"/>
      <c r="F110" s="338"/>
      <c r="G110" s="338"/>
      <c r="H110" s="339"/>
    </row>
    <row r="111" spans="1:8" s="16" customFormat="1" ht="37.5" customHeight="1" outlineLevel="1" thickBot="1" x14ac:dyDescent="0.25">
      <c r="A111" s="396" t="s">
        <v>233</v>
      </c>
      <c r="B111" s="397"/>
      <c r="C111" s="647"/>
      <c r="D111" s="337">
        <v>34800</v>
      </c>
      <c r="E111" s="338"/>
      <c r="F111" s="338"/>
      <c r="G111" s="338"/>
      <c r="H111" s="339"/>
    </row>
    <row r="112" spans="1:8" s="16" customFormat="1" ht="50.1" customHeight="1" thickBot="1" x14ac:dyDescent="0.25">
      <c r="A112" s="386" t="s">
        <v>59</v>
      </c>
      <c r="B112" s="387"/>
      <c r="C112" s="387"/>
      <c r="D112" s="398" t="str">
        <f>"от "&amp;MIN(D113:D122)&amp;" до "&amp;MAX(D113:D122)</f>
        <v>от 120 до 2520</v>
      </c>
      <c r="E112" s="399"/>
      <c r="F112" s="399"/>
      <c r="G112" s="399"/>
      <c r="H112" s="400"/>
    </row>
    <row r="113" spans="1:8" s="16" customFormat="1" ht="154.5" customHeight="1" x14ac:dyDescent="0.2">
      <c r="A113" s="62" t="s">
        <v>60</v>
      </c>
      <c r="B113" s="63" t="s">
        <v>13</v>
      </c>
      <c r="C113" s="107"/>
      <c r="D113" s="411">
        <v>2520</v>
      </c>
      <c r="E113" s="412"/>
      <c r="F113" s="412"/>
      <c r="G113" s="412"/>
      <c r="H113" s="413"/>
    </row>
    <row r="114" spans="1:8" s="16" customFormat="1" ht="37.5" customHeight="1" x14ac:dyDescent="0.2">
      <c r="A114" s="335" t="s">
        <v>61</v>
      </c>
      <c r="B114" s="336"/>
      <c r="C114" s="4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37">
        <v>120</v>
      </c>
      <c r="E114" s="338"/>
      <c r="F114" s="338"/>
      <c r="G114" s="338"/>
      <c r="H114" s="339"/>
    </row>
    <row r="115" spans="1:8" s="16" customFormat="1" ht="37.5" customHeight="1" x14ac:dyDescent="0.2">
      <c r="A115" s="335" t="s">
        <v>62</v>
      </c>
      <c r="B115" s="336"/>
      <c r="C115" s="404"/>
      <c r="D115" s="337">
        <v>1724.9999999999998</v>
      </c>
      <c r="E115" s="338"/>
      <c r="F115" s="338"/>
      <c r="G115" s="338"/>
      <c r="H115" s="339"/>
    </row>
    <row r="116" spans="1:8" s="16" customFormat="1" ht="37.5" customHeight="1" x14ac:dyDescent="0.2">
      <c r="A116" s="335" t="s">
        <v>63</v>
      </c>
      <c r="B116" s="336"/>
      <c r="C116" s="404"/>
      <c r="D116" s="496">
        <v>690</v>
      </c>
      <c r="E116" s="368"/>
      <c r="F116" s="368"/>
      <c r="G116" s="368"/>
      <c r="H116" s="369"/>
    </row>
    <row r="117" spans="1:8" s="16" customFormat="1" ht="37.5" customHeight="1" x14ac:dyDescent="0.2">
      <c r="A117" s="335" t="s">
        <v>64</v>
      </c>
      <c r="B117" s="336"/>
      <c r="C117" s="404"/>
      <c r="D117" s="496">
        <v>1655.9999999999998</v>
      </c>
      <c r="E117" s="368"/>
      <c r="F117" s="368"/>
      <c r="G117" s="368"/>
      <c r="H117" s="369"/>
    </row>
    <row r="118" spans="1:8" s="16" customFormat="1" ht="37.5" customHeight="1" x14ac:dyDescent="0.2">
      <c r="A118" s="335" t="s">
        <v>65</v>
      </c>
      <c r="B118" s="503"/>
      <c r="C118" s="404"/>
      <c r="D118" s="496">
        <v>276</v>
      </c>
      <c r="E118" s="368"/>
      <c r="F118" s="368"/>
      <c r="G118" s="368"/>
      <c r="H118" s="369"/>
    </row>
    <row r="119" spans="1:8" s="16" customFormat="1" ht="37.5" customHeight="1" x14ac:dyDescent="0.2">
      <c r="A119" s="335" t="s">
        <v>66</v>
      </c>
      <c r="B119" s="503"/>
      <c r="C119" s="404"/>
      <c r="D119" s="337">
        <v>276</v>
      </c>
      <c r="E119" s="338"/>
      <c r="F119" s="338"/>
      <c r="G119" s="338"/>
      <c r="H119" s="339"/>
    </row>
    <row r="120" spans="1:8" s="16" customFormat="1" ht="37.5" customHeight="1" x14ac:dyDescent="0.2">
      <c r="A120" s="335" t="s">
        <v>67</v>
      </c>
      <c r="B120" s="503"/>
      <c r="C120" s="404"/>
      <c r="D120" s="337">
        <v>552</v>
      </c>
      <c r="E120" s="338"/>
      <c r="F120" s="338"/>
      <c r="G120" s="338"/>
      <c r="H120" s="339"/>
    </row>
    <row r="121" spans="1:8" s="16" customFormat="1" ht="37.5" customHeight="1" x14ac:dyDescent="0.2">
      <c r="A121" s="335" t="s">
        <v>68</v>
      </c>
      <c r="B121" s="503"/>
      <c r="C121" s="404"/>
      <c r="D121" s="337">
        <v>828</v>
      </c>
      <c r="E121" s="338"/>
      <c r="F121" s="338"/>
      <c r="G121" s="338"/>
      <c r="H121" s="339"/>
    </row>
    <row r="122" spans="1:8" s="16" customFormat="1" ht="37.5" customHeight="1" thickBot="1" x14ac:dyDescent="0.25">
      <c r="A122" s="348" t="s">
        <v>69</v>
      </c>
      <c r="B122" s="504"/>
      <c r="C122" s="405"/>
      <c r="D122" s="337">
        <v>1794</v>
      </c>
      <c r="E122" s="338"/>
      <c r="F122" s="338"/>
      <c r="G122" s="338"/>
      <c r="H122" s="339"/>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354">
        <v>30</v>
      </c>
      <c r="E123" s="354"/>
      <c r="F123" s="354"/>
      <c r="G123" s="354"/>
      <c r="H123" s="355"/>
    </row>
    <row r="124" spans="1:8" s="23" customFormat="1" ht="50.1" customHeight="1" thickBot="1" x14ac:dyDescent="0.25">
      <c r="A124" s="341" t="s">
        <v>72</v>
      </c>
      <c r="B124" s="342"/>
      <c r="C124" s="21"/>
      <c r="D124" s="343" t="e">
        <f>"от "&amp;MIN(D126,D146:H147,#REF!,D148:H162)&amp;" до "&amp;MAX(D126,D146:H147,#REF!,D148:H162)</f>
        <v>#REF!</v>
      </c>
      <c r="E124" s="343"/>
      <c r="F124" s="343"/>
      <c r="G124" s="343"/>
      <c r="H124" s="344"/>
    </row>
    <row r="125" spans="1:8" s="16" customFormat="1" ht="24.95" customHeight="1" thickBot="1" x14ac:dyDescent="0.25">
      <c r="A125" s="497"/>
      <c r="B125" s="498"/>
      <c r="C125" s="60"/>
      <c r="D125" s="499"/>
      <c r="E125" s="499"/>
      <c r="F125" s="499"/>
      <c r="G125" s="499"/>
      <c r="H125" s="500"/>
    </row>
    <row r="126" spans="1:8" s="16" customFormat="1" ht="57"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379">
        <v>2880</v>
      </c>
      <c r="E126" s="379"/>
      <c r="F126" s="379"/>
      <c r="G126" s="379"/>
      <c r="H126" s="380"/>
    </row>
    <row r="127" spans="1:8" s="16" customFormat="1" ht="57" customHeight="1" thickBot="1" x14ac:dyDescent="0.25">
      <c r="A127" s="381" t="s">
        <v>74</v>
      </c>
      <c r="B127" s="382"/>
      <c r="C127" s="377"/>
      <c r="D127" s="383" t="s">
        <v>75</v>
      </c>
      <c r="E127" s="384"/>
      <c r="F127" s="384"/>
      <c r="G127" s="384"/>
      <c r="H127" s="385"/>
    </row>
    <row r="128" spans="1:8" s="16" customFormat="1" ht="57" customHeight="1" x14ac:dyDescent="0.2">
      <c r="A128" s="363" t="s">
        <v>76</v>
      </c>
      <c r="B128" s="364"/>
      <c r="C128" s="377"/>
      <c r="D128" s="368">
        <f>D126/4</f>
        <v>720</v>
      </c>
      <c r="E128" s="368"/>
      <c r="F128" s="368"/>
      <c r="G128" s="368"/>
      <c r="H128" s="369"/>
    </row>
    <row r="129" spans="1:8" s="16" customFormat="1" ht="57" customHeight="1" x14ac:dyDescent="0.2">
      <c r="A129" s="363" t="s">
        <v>77</v>
      </c>
      <c r="B129" s="364"/>
      <c r="C129" s="377"/>
      <c r="D129" s="368">
        <f>D126/5</f>
        <v>576</v>
      </c>
      <c r="E129" s="368"/>
      <c r="F129" s="368"/>
      <c r="G129" s="368"/>
      <c r="H129" s="369"/>
    </row>
    <row r="130" spans="1:8" s="16" customFormat="1" ht="57" customHeight="1" x14ac:dyDescent="0.2">
      <c r="A130" s="363" t="s">
        <v>78</v>
      </c>
      <c r="B130" s="364"/>
      <c r="C130" s="377"/>
      <c r="D130" s="368">
        <f>D126/6</f>
        <v>480</v>
      </c>
      <c r="E130" s="368"/>
      <c r="F130" s="368"/>
      <c r="G130" s="368"/>
      <c r="H130" s="369"/>
    </row>
    <row r="131" spans="1:8" s="16" customFormat="1" ht="57" customHeight="1" x14ac:dyDescent="0.2">
      <c r="A131" s="363" t="s">
        <v>79</v>
      </c>
      <c r="B131" s="364"/>
      <c r="C131" s="377"/>
      <c r="D131" s="368">
        <f>D126/7</f>
        <v>411.42857142857144</v>
      </c>
      <c r="E131" s="368"/>
      <c r="F131" s="368"/>
      <c r="G131" s="368"/>
      <c r="H131" s="369"/>
    </row>
    <row r="132" spans="1:8" s="16" customFormat="1" ht="57" customHeight="1" x14ac:dyDescent="0.2">
      <c r="A132" s="363" t="s">
        <v>80</v>
      </c>
      <c r="B132" s="364"/>
      <c r="C132" s="377"/>
      <c r="D132" s="368">
        <f>D126/8</f>
        <v>360</v>
      </c>
      <c r="E132" s="368"/>
      <c r="F132" s="368"/>
      <c r="G132" s="368"/>
      <c r="H132" s="369"/>
    </row>
    <row r="133" spans="1:8" s="16" customFormat="1" ht="57" customHeight="1" x14ac:dyDescent="0.2">
      <c r="A133" s="363" t="s">
        <v>81</v>
      </c>
      <c r="B133" s="364"/>
      <c r="C133" s="377"/>
      <c r="D133" s="368">
        <f>D126/9</f>
        <v>320</v>
      </c>
      <c r="E133" s="368"/>
      <c r="F133" s="368"/>
      <c r="G133" s="368"/>
      <c r="H133" s="369"/>
    </row>
    <row r="134" spans="1:8" s="16" customFormat="1" ht="57" customHeight="1" x14ac:dyDescent="0.2">
      <c r="A134" s="363" t="s">
        <v>82</v>
      </c>
      <c r="B134" s="364"/>
      <c r="C134" s="377"/>
      <c r="D134" s="368">
        <f>D126/10</f>
        <v>288</v>
      </c>
      <c r="E134" s="368"/>
      <c r="F134" s="368"/>
      <c r="G134" s="368"/>
      <c r="H134" s="369"/>
    </row>
    <row r="135" spans="1:8" s="16" customFormat="1" ht="57" customHeight="1" thickBot="1" x14ac:dyDescent="0.25">
      <c r="A135" s="374" t="s">
        <v>83</v>
      </c>
      <c r="B135" s="375"/>
      <c r="C135" s="377"/>
      <c r="D135" s="379">
        <v>4800</v>
      </c>
      <c r="E135" s="379"/>
      <c r="F135" s="379"/>
      <c r="G135" s="379"/>
      <c r="H135" s="380"/>
    </row>
    <row r="136" spans="1:8" s="16" customFormat="1" ht="57" customHeight="1" thickBot="1" x14ac:dyDescent="0.25">
      <c r="A136" s="381" t="s">
        <v>74</v>
      </c>
      <c r="B136" s="382"/>
      <c r="C136" s="377"/>
      <c r="D136" s="383" t="s">
        <v>75</v>
      </c>
      <c r="E136" s="384"/>
      <c r="F136" s="384"/>
      <c r="G136" s="384"/>
      <c r="H136" s="385"/>
    </row>
    <row r="137" spans="1:8" s="16" customFormat="1" ht="57" customHeight="1" x14ac:dyDescent="0.2">
      <c r="A137" s="363" t="s">
        <v>76</v>
      </c>
      <c r="B137" s="364"/>
      <c r="C137" s="377"/>
      <c r="D137" s="368">
        <v>1200</v>
      </c>
      <c r="E137" s="368"/>
      <c r="F137" s="368"/>
      <c r="G137" s="368"/>
      <c r="H137" s="369"/>
    </row>
    <row r="138" spans="1:8" s="16" customFormat="1" ht="57" customHeight="1" x14ac:dyDescent="0.2">
      <c r="A138" s="363" t="s">
        <v>77</v>
      </c>
      <c r="B138" s="364"/>
      <c r="C138" s="377"/>
      <c r="D138" s="368">
        <v>960</v>
      </c>
      <c r="E138" s="368"/>
      <c r="F138" s="368"/>
      <c r="G138" s="368"/>
      <c r="H138" s="369"/>
    </row>
    <row r="139" spans="1:8" s="16" customFormat="1" ht="57" customHeight="1" x14ac:dyDescent="0.2">
      <c r="A139" s="363" t="s">
        <v>78</v>
      </c>
      <c r="B139" s="364"/>
      <c r="C139" s="377"/>
      <c r="D139" s="368">
        <v>799.99999999999989</v>
      </c>
      <c r="E139" s="368"/>
      <c r="F139" s="368"/>
      <c r="G139" s="368"/>
      <c r="H139" s="369"/>
    </row>
    <row r="140" spans="1:8" s="16" customFormat="1" ht="57" customHeight="1" x14ac:dyDescent="0.2">
      <c r="A140" s="363" t="s">
        <v>79</v>
      </c>
      <c r="B140" s="364"/>
      <c r="C140" s="377"/>
      <c r="D140" s="368">
        <v>685.71428571428567</v>
      </c>
      <c r="E140" s="368"/>
      <c r="F140" s="368"/>
      <c r="G140" s="368"/>
      <c r="H140" s="369"/>
    </row>
    <row r="141" spans="1:8" s="16" customFormat="1" ht="57" customHeight="1" x14ac:dyDescent="0.2">
      <c r="A141" s="363" t="s">
        <v>80</v>
      </c>
      <c r="B141" s="364"/>
      <c r="C141" s="377"/>
      <c r="D141" s="368">
        <v>600</v>
      </c>
      <c r="E141" s="368"/>
      <c r="F141" s="368"/>
      <c r="G141" s="368"/>
      <c r="H141" s="369"/>
    </row>
    <row r="142" spans="1:8" s="16" customFormat="1" ht="57" customHeight="1" x14ac:dyDescent="0.2">
      <c r="A142" s="363" t="s">
        <v>81</v>
      </c>
      <c r="B142" s="364"/>
      <c r="C142" s="377"/>
      <c r="D142" s="368">
        <v>533.33333333333337</v>
      </c>
      <c r="E142" s="368"/>
      <c r="F142" s="368"/>
      <c r="G142" s="368"/>
      <c r="H142" s="369"/>
    </row>
    <row r="143" spans="1:8" s="16" customFormat="1" ht="57" customHeight="1" thickBot="1" x14ac:dyDescent="0.25">
      <c r="A143" s="363" t="s">
        <v>82</v>
      </c>
      <c r="B143" s="364"/>
      <c r="C143" s="378"/>
      <c r="D143" s="368">
        <v>480</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353">
        <v>7002</v>
      </c>
      <c r="E144" s="354"/>
      <c r="F144" s="354"/>
      <c r="G144" s="354"/>
      <c r="H144" s="355"/>
    </row>
    <row r="145" spans="1:8" s="16" customFormat="1" ht="24.95" customHeight="1" thickBot="1" x14ac:dyDescent="0.25">
      <c r="A145" s="497"/>
      <c r="B145" s="498"/>
      <c r="C145" s="56"/>
      <c r="D145" s="499"/>
      <c r="E145" s="499"/>
      <c r="F145" s="499"/>
      <c r="G145" s="499"/>
      <c r="H145" s="500"/>
    </row>
    <row r="146" spans="1:8" s="16" customFormat="1" ht="50.1" customHeight="1" x14ac:dyDescent="0.2">
      <c r="A146" s="335" t="s">
        <v>85</v>
      </c>
      <c r="B146" s="336"/>
      <c r="C146" s="105" t="str">
        <f>"Интернет-площадка 2gis.ru на основе Cправочника организаций "&amp;$C$2&amp;""</f>
        <v>Интернет-площадка 2gis.ru на основе Cправочника организаций "2ГИС.ТАМБОВ"</v>
      </c>
      <c r="D146" s="340">
        <v>4200</v>
      </c>
      <c r="E146" s="338"/>
      <c r="F146" s="338"/>
      <c r="G146" s="338"/>
      <c r="H146" s="339"/>
    </row>
    <row r="147" spans="1:8" s="16" customFormat="1" ht="50.1" customHeight="1" x14ac:dyDescent="0.2">
      <c r="A147" s="335" t="s">
        <v>86</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340">
        <v>1863</v>
      </c>
      <c r="E147" s="338"/>
      <c r="F147" s="338"/>
      <c r="G147" s="338"/>
      <c r="H147" s="339"/>
    </row>
    <row r="148" spans="1:8" s="16" customFormat="1" ht="50.1" customHeight="1" x14ac:dyDescent="0.2">
      <c r="A148" s="356" t="s">
        <v>87</v>
      </c>
      <c r="B148" s="357"/>
      <c r="C14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340">
        <v>2346</v>
      </c>
      <c r="E148" s="338"/>
      <c r="F148" s="338"/>
      <c r="G148" s="338"/>
      <c r="H148" s="339"/>
    </row>
    <row r="149" spans="1:8" s="16" customFormat="1" ht="50.1" customHeight="1" x14ac:dyDescent="0.2">
      <c r="A149" s="356" t="s">
        <v>88</v>
      </c>
      <c r="B149" s="357"/>
      <c r="C149" s="68" t="str">
        <f>"Интернет-площадка 2gis.ru на основе Cправочника организаций "&amp;$C$2&amp;""</f>
        <v>Интернет-площадка 2gis.ru на основе Cправочника организаций "2ГИС.ТАМБОВ"</v>
      </c>
      <c r="D149" s="340">
        <v>7500</v>
      </c>
      <c r="E149" s="338"/>
      <c r="F149" s="338"/>
      <c r="G149" s="338"/>
      <c r="H149" s="339"/>
    </row>
    <row r="150" spans="1:8" s="16" customFormat="1" ht="50.1" customHeight="1" x14ac:dyDescent="0.2">
      <c r="A150" s="335" t="s">
        <v>89</v>
      </c>
      <c r="B150" s="336"/>
      <c r="C150" s="68" t="str">
        <f>"Интернет-площадка 2gis.ru на основе Cправочника организаций "&amp;$C$2&amp;""</f>
        <v>Интернет-площадка 2gis.ru на основе Cправочника организаций "2ГИС.ТАМБОВ"</v>
      </c>
      <c r="D150" s="340">
        <v>9000</v>
      </c>
      <c r="E150" s="338"/>
      <c r="F150" s="338"/>
      <c r="G150" s="338"/>
      <c r="H150" s="339"/>
    </row>
    <row r="151" spans="1:8" s="16" customFormat="1" ht="50.1" customHeight="1" x14ac:dyDescent="0.2">
      <c r="A151" s="335" t="s">
        <v>90</v>
      </c>
      <c r="B151" s="336"/>
      <c r="C151"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340">
        <v>2070</v>
      </c>
      <c r="E151" s="338"/>
      <c r="F151" s="338"/>
      <c r="G151" s="338"/>
      <c r="H151" s="339"/>
    </row>
    <row r="152" spans="1:8" s="16" customFormat="1" ht="50.1" customHeight="1" x14ac:dyDescent="0.2">
      <c r="A152" s="335" t="s">
        <v>91</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340">
        <v>4692</v>
      </c>
      <c r="E152" s="338"/>
      <c r="F152" s="338"/>
      <c r="G152" s="338"/>
      <c r="H152" s="339"/>
    </row>
    <row r="153" spans="1:8" s="16" customFormat="1" ht="50.1" customHeight="1" x14ac:dyDescent="0.2">
      <c r="A153" s="335" t="s">
        <v>92</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340">
        <v>2622</v>
      </c>
      <c r="E153" s="338"/>
      <c r="F153" s="338"/>
      <c r="G153" s="338"/>
      <c r="H153" s="339"/>
    </row>
    <row r="154" spans="1:8" s="16" customFormat="1" ht="50.1" customHeight="1" x14ac:dyDescent="0.2">
      <c r="A154" s="335" t="s">
        <v>93</v>
      </c>
      <c r="B154" s="336"/>
      <c r="C154" s="68" t="e">
        <f>#REF!</f>
        <v>#REF!</v>
      </c>
      <c r="D154" s="340">
        <v>6278.9999999999991</v>
      </c>
      <c r="E154" s="338"/>
      <c r="F154" s="338"/>
      <c r="G154" s="338"/>
      <c r="H154" s="339"/>
    </row>
    <row r="155" spans="1:8" s="16" customFormat="1" ht="50.1" customHeight="1" x14ac:dyDescent="0.2">
      <c r="A155" s="335" t="s">
        <v>94</v>
      </c>
      <c r="B155" s="336"/>
      <c r="C155" s="68" t="s">
        <v>95</v>
      </c>
      <c r="D155" s="340">
        <v>588</v>
      </c>
      <c r="E155" s="338"/>
      <c r="F155" s="338"/>
      <c r="G155" s="338"/>
      <c r="H155" s="339"/>
    </row>
    <row r="156" spans="1:8" s="16" customFormat="1" ht="78"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340">
        <v>3600</v>
      </c>
      <c r="E156" s="338"/>
      <c r="F156" s="338"/>
      <c r="G156" s="338"/>
      <c r="H156" s="339"/>
    </row>
    <row r="157" spans="1:8" s="16" customFormat="1" ht="78"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340">
        <v>3000</v>
      </c>
      <c r="E157" s="338"/>
      <c r="F157" s="338"/>
      <c r="G157" s="338"/>
      <c r="H157" s="339"/>
    </row>
    <row r="158" spans="1:8" s="16" customFormat="1" ht="78" customHeight="1" x14ac:dyDescent="0.2">
      <c r="A158" s="335" t="s">
        <v>98</v>
      </c>
      <c r="B158" s="336"/>
      <c r="C158"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340">
        <v>2400</v>
      </c>
      <c r="E158" s="338"/>
      <c r="F158" s="338"/>
      <c r="G158" s="338"/>
      <c r="H158" s="339"/>
    </row>
    <row r="159" spans="1:8" s="16" customFormat="1" ht="78" customHeight="1" x14ac:dyDescent="0.2">
      <c r="A159" s="335" t="s">
        <v>99</v>
      </c>
      <c r="B159" s="336"/>
      <c r="C159"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340">
        <v>2400</v>
      </c>
      <c r="E159" s="338"/>
      <c r="F159" s="338"/>
      <c r="G159" s="338"/>
      <c r="H159" s="339"/>
    </row>
    <row r="160" spans="1:8" s="16" customFormat="1" ht="78"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340">
        <v>7800</v>
      </c>
      <c r="E160" s="338"/>
      <c r="F160" s="338"/>
      <c r="G160" s="338"/>
      <c r="H160" s="339"/>
    </row>
    <row r="161" spans="1:8" s="16" customFormat="1" ht="78"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340">
        <v>4800</v>
      </c>
      <c r="E161" s="338"/>
      <c r="F161" s="338"/>
      <c r="G161" s="338"/>
      <c r="H161" s="339"/>
    </row>
    <row r="162" spans="1:8" s="16" customFormat="1" ht="50.1" customHeight="1" thickBot="1" x14ac:dyDescent="0.25">
      <c r="A162" s="335" t="s">
        <v>102</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340">
        <v>1728</v>
      </c>
      <c r="E162" s="338"/>
      <c r="F162" s="338"/>
      <c r="G162" s="338"/>
      <c r="H162" s="33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340">
        <v>2520</v>
      </c>
      <c r="E163" s="338"/>
      <c r="F163" s="338"/>
      <c r="G163" s="338"/>
      <c r="H163" s="33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4" s="340">
        <v>50010</v>
      </c>
      <c r="E164" s="338"/>
      <c r="F164" s="338"/>
      <c r="G164" s="338"/>
      <c r="H164" s="339"/>
    </row>
    <row r="165" spans="1:8" s="16" customFormat="1" ht="126" customHeight="1" x14ac:dyDescent="0.2">
      <c r="A165" s="335" t="s">
        <v>104</v>
      </c>
      <c r="B165" s="336"/>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5" s="340">
        <v>4800</v>
      </c>
      <c r="E165" s="338"/>
      <c r="F165" s="338"/>
      <c r="G165" s="338"/>
      <c r="H165" s="339"/>
    </row>
    <row r="166" spans="1:8" s="16" customFormat="1" ht="96" customHeight="1" x14ac:dyDescent="0.2">
      <c r="A166" s="356" t="s">
        <v>105</v>
      </c>
      <c r="B166" s="357"/>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340">
        <v>4800</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7" s="340">
        <v>3600</v>
      </c>
      <c r="E167" s="338"/>
      <c r="F167" s="338"/>
      <c r="G167" s="338"/>
      <c r="H167" s="339"/>
    </row>
    <row r="168" spans="1:8" s="16" customFormat="1" ht="50.1" customHeight="1" x14ac:dyDescent="0.2">
      <c r="A168" s="335" t="s">
        <v>107</v>
      </c>
      <c r="B168" s="336"/>
      <c r="C168" s="68" t="str">
        <f>"Интернет-площадка 2gis.ru на основе Cправочника организаций "&amp;$C$2&amp;""</f>
        <v>Интернет-площадка 2gis.ru на основе Cправочника организаций "2ГИС.ТАМБОВ"</v>
      </c>
      <c r="D168" s="340">
        <v>5880</v>
      </c>
      <c r="E168" s="338"/>
      <c r="F168" s="338"/>
      <c r="G168" s="338"/>
      <c r="H168" s="339"/>
    </row>
    <row r="169" spans="1:8" s="16" customFormat="1" ht="50.1" customHeight="1" x14ac:dyDescent="0.2">
      <c r="A169" s="335" t="s">
        <v>108</v>
      </c>
      <c r="B169" s="336"/>
      <c r="C16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340">
        <v>2640</v>
      </c>
      <c r="E169" s="338"/>
      <c r="F169" s="338"/>
      <c r="G169" s="338"/>
      <c r="H169" s="339"/>
    </row>
    <row r="170" spans="1:8" s="16" customFormat="1" ht="50.1" customHeight="1" x14ac:dyDescent="0.2">
      <c r="A170" s="356" t="s">
        <v>109</v>
      </c>
      <c r="B170" s="357"/>
      <c r="C170"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340">
        <v>3360</v>
      </c>
      <c r="E170" s="338"/>
      <c r="F170" s="338"/>
      <c r="G170" s="338"/>
      <c r="H170" s="339"/>
    </row>
    <row r="171" spans="1:8" s="16" customFormat="1" ht="50.1" customHeight="1" x14ac:dyDescent="0.2">
      <c r="A171" s="356" t="s">
        <v>110</v>
      </c>
      <c r="B171" s="357"/>
      <c r="C171" s="68" t="str">
        <f>"Интернет-площадка 2gis.ru на основе Cправочника организаций "&amp;$C$2&amp;""</f>
        <v>Интернет-площадка 2gis.ru на основе Cправочника организаций "2ГИС.ТАМБОВ"</v>
      </c>
      <c r="D171" s="340">
        <v>10560</v>
      </c>
      <c r="E171" s="338"/>
      <c r="F171" s="338"/>
      <c r="G171" s="338"/>
      <c r="H171" s="339"/>
    </row>
    <row r="172" spans="1:8" s="16" customFormat="1" ht="50.1" customHeight="1" x14ac:dyDescent="0.2">
      <c r="A172" s="356" t="s">
        <v>111</v>
      </c>
      <c r="B172" s="357"/>
      <c r="C172" s="68" t="str">
        <f>"Интернет-площадка 2gis.ru на основе Cправочника организаций "&amp;$C$2&amp;""</f>
        <v>Интернет-площадка 2gis.ru на основе Cправочника организаций "2ГИС.ТАМБОВ"</v>
      </c>
      <c r="D172" s="340">
        <v>12672</v>
      </c>
      <c r="E172" s="338"/>
      <c r="F172" s="338"/>
      <c r="G172" s="338"/>
      <c r="H172" s="339"/>
    </row>
    <row r="173" spans="1:8" s="16" customFormat="1" ht="50.1" customHeight="1" x14ac:dyDescent="0.2">
      <c r="A173" s="356" t="s">
        <v>112</v>
      </c>
      <c r="B173" s="357"/>
      <c r="C17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340">
        <v>3000</v>
      </c>
      <c r="E173" s="338"/>
      <c r="F173" s="338"/>
      <c r="G173" s="338"/>
      <c r="H173" s="339"/>
    </row>
    <row r="174" spans="1:8" s="16" customFormat="1" ht="50.1" customHeight="1" x14ac:dyDescent="0.2">
      <c r="A174" s="356" t="s">
        <v>113</v>
      </c>
      <c r="B174" s="357"/>
      <c r="C174"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340">
        <v>6600</v>
      </c>
      <c r="E174" s="338"/>
      <c r="F174" s="338"/>
      <c r="G174" s="338"/>
      <c r="H174" s="339"/>
    </row>
    <row r="175" spans="1:8" s="16" customFormat="1" ht="50.1" customHeight="1" x14ac:dyDescent="0.2">
      <c r="A175" s="335" t="s">
        <v>114</v>
      </c>
      <c r="B175" s="336"/>
      <c r="C175"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340">
        <v>3720</v>
      </c>
      <c r="E175" s="338"/>
      <c r="F175" s="338"/>
      <c r="G175" s="338"/>
      <c r="H175" s="339"/>
    </row>
    <row r="176" spans="1:8" s="16" customFormat="1" ht="50.1" customHeight="1" x14ac:dyDescent="0.2">
      <c r="A176" s="335" t="s">
        <v>115</v>
      </c>
      <c r="B176" s="336"/>
      <c r="C176" s="68" t="s">
        <v>95</v>
      </c>
      <c r="D176" s="340">
        <v>840</v>
      </c>
      <c r="E176" s="338"/>
      <c r="F176" s="338"/>
      <c r="G176" s="338"/>
      <c r="H176" s="339"/>
    </row>
    <row r="177" spans="1:8" s="16" customFormat="1" ht="68.25" customHeight="1" x14ac:dyDescent="0.2">
      <c r="A177" s="335" t="s">
        <v>116</v>
      </c>
      <c r="B177" s="336"/>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340">
        <v>10920</v>
      </c>
      <c r="E177" s="338"/>
      <c r="F177" s="338"/>
      <c r="G177" s="338"/>
      <c r="H177" s="339"/>
    </row>
    <row r="178" spans="1:8" s="16" customFormat="1" ht="50.1" customHeight="1" thickBot="1" x14ac:dyDescent="0.25">
      <c r="A178" s="335" t="s">
        <v>117</v>
      </c>
      <c r="B178" s="336"/>
      <c r="C17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340">
        <v>2520</v>
      </c>
      <c r="E178" s="338"/>
      <c r="F178" s="338"/>
      <c r="G178" s="338"/>
      <c r="H178" s="339"/>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37">
        <v>3000</v>
      </c>
      <c r="E180" s="338"/>
      <c r="F180" s="338"/>
      <c r="G180" s="338"/>
      <c r="H180" s="339"/>
    </row>
    <row r="181" spans="1:8" s="16" customFormat="1" ht="50.1" customHeight="1" x14ac:dyDescent="0.2">
      <c r="A181" s="335" t="s">
        <v>120</v>
      </c>
      <c r="B181" s="336"/>
      <c r="C181" s="346"/>
      <c r="D181" s="337">
        <v>3000</v>
      </c>
      <c r="E181" s="338"/>
      <c r="F181" s="338"/>
      <c r="G181" s="338"/>
      <c r="H181" s="339"/>
    </row>
    <row r="182" spans="1:8" s="16" customFormat="1" ht="50.1" customHeight="1" x14ac:dyDescent="0.2">
      <c r="A182" s="348" t="s">
        <v>121</v>
      </c>
      <c r="B182" s="349"/>
      <c r="C182" s="346"/>
      <c r="D182" s="496">
        <v>3000</v>
      </c>
      <c r="E182" s="368"/>
      <c r="F182" s="368"/>
      <c r="G182" s="368"/>
      <c r="H182" s="368"/>
    </row>
    <row r="183" spans="1:8" s="16" customFormat="1" ht="50.1" customHeight="1" x14ac:dyDescent="0.2">
      <c r="A183" s="348" t="s">
        <v>122</v>
      </c>
      <c r="B183" s="349"/>
      <c r="C183" s="346"/>
      <c r="D183" s="496">
        <v>510</v>
      </c>
      <c r="E183" s="368"/>
      <c r="F183" s="368"/>
      <c r="G183" s="368"/>
      <c r="H183" s="368"/>
    </row>
    <row r="184" spans="1:8" s="16" customFormat="1" ht="50.1" customHeight="1" thickBot="1" x14ac:dyDescent="0.25">
      <c r="A184" s="348" t="s">
        <v>123</v>
      </c>
      <c r="B184" s="349"/>
      <c r="C184" s="347"/>
      <c r="D184" s="450">
        <v>1020</v>
      </c>
      <c r="E184" s="451"/>
      <c r="F184" s="451"/>
      <c r="G184" s="451"/>
      <c r="H184" s="451"/>
    </row>
    <row r="185" spans="1:8" s="16" customFormat="1" ht="50.1" customHeight="1" thickBot="1" x14ac:dyDescent="0.25">
      <c r="A185" s="341" t="s">
        <v>124</v>
      </c>
      <c r="B185" s="342"/>
      <c r="C185" s="21"/>
      <c r="D185" s="343"/>
      <c r="E185" s="343"/>
      <c r="F185" s="343"/>
      <c r="G185" s="343"/>
      <c r="H185" s="344"/>
    </row>
    <row r="186" spans="1:8" s="16" customFormat="1" ht="50.1" customHeight="1" x14ac:dyDescent="0.2">
      <c r="A186" s="335" t="s">
        <v>125</v>
      </c>
      <c r="B186" s="336"/>
      <c r="C186" s="68" t="str">
        <f>"Интернет-площадка 2gis.ru на основе Cправочника организаций "&amp;$C$2&amp;""</f>
        <v>Интернет-площадка 2gis.ru на основе Cправочника организаций "2ГИС.ТАМБОВ"</v>
      </c>
      <c r="D186" s="337">
        <v>3000</v>
      </c>
      <c r="E186" s="338"/>
      <c r="F186" s="338"/>
      <c r="G186" s="338"/>
      <c r="H186" s="339"/>
    </row>
    <row r="187" spans="1:8" s="16" customFormat="1" ht="50.1" customHeight="1" x14ac:dyDescent="0.2">
      <c r="A187" s="335" t="s">
        <v>126</v>
      </c>
      <c r="B187" s="336"/>
      <c r="C18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7" s="340">
        <v>345</v>
      </c>
      <c r="E187" s="338"/>
      <c r="F187" s="338"/>
      <c r="G187" s="338"/>
      <c r="H187" s="339"/>
    </row>
    <row r="188" spans="1:8" s="16" customFormat="1" ht="50.1" customHeight="1" x14ac:dyDescent="0.2">
      <c r="A188" s="356" t="s">
        <v>195</v>
      </c>
      <c r="B188" s="357"/>
      <c r="C188" s="68" t="str">
        <f>"Интернет-площадка 2gis.ru на основе Cправочника организаций "&amp;$C$2&amp;""</f>
        <v>Интернет-площадка 2gis.ru на основе Cправочника организаций "2ГИС.ТАМБОВ"</v>
      </c>
      <c r="D188" s="337">
        <v>4200</v>
      </c>
      <c r="E188" s="338"/>
      <c r="F188" s="338"/>
      <c r="G188" s="338"/>
      <c r="H188" s="339"/>
    </row>
    <row r="189" spans="1:8" s="16" customFormat="1" ht="50.1" customHeight="1" x14ac:dyDescent="0.2">
      <c r="A189" s="356" t="s">
        <v>128</v>
      </c>
      <c r="B189" s="357"/>
      <c r="C18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9" s="337">
        <v>600</v>
      </c>
      <c r="E189" s="338"/>
      <c r="F189" s="338"/>
      <c r="G189" s="338"/>
      <c r="H189" s="339"/>
    </row>
    <row r="190" spans="1:8" s="16" customFormat="1" ht="126" customHeight="1" thickBot="1" x14ac:dyDescent="0.25">
      <c r="A190" s="335" t="s">
        <v>129</v>
      </c>
      <c r="B190" s="336"/>
      <c r="C190" s="149" t="str">
        <f>C186</f>
        <v>Интернет-площадка 2gis.ru на основе Cправочника организаций "2ГИС.ТАМБОВ"</v>
      </c>
      <c r="D190" s="495">
        <v>3804</v>
      </c>
      <c r="E190" s="393"/>
      <c r="F190" s="393"/>
      <c r="G190" s="393"/>
      <c r="H190" s="394"/>
    </row>
    <row r="191" spans="1:8" s="23" customFormat="1" ht="50.1" customHeight="1" thickBot="1" x14ac:dyDescent="0.25">
      <c r="A191" s="341" t="s">
        <v>196</v>
      </c>
      <c r="B191" s="342"/>
      <c r="C191" s="21"/>
      <c r="D191" s="343"/>
      <c r="E191" s="343"/>
      <c r="F191" s="343"/>
      <c r="G191" s="343"/>
      <c r="H191" s="344"/>
    </row>
    <row r="192" spans="1:8" s="20" customFormat="1" ht="30" customHeight="1" thickBot="1" x14ac:dyDescent="0.25">
      <c r="A192" s="485"/>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3" s="360">
        <v>7008</v>
      </c>
      <c r="E193" s="361"/>
      <c r="F193" s="361"/>
      <c r="G193" s="361"/>
      <c r="H193" s="362"/>
    </row>
    <row r="194" spans="1:8" s="16" customFormat="1" ht="83.25" customHeight="1" thickBot="1" x14ac:dyDescent="0.25">
      <c r="A194" s="335" t="s">
        <v>198</v>
      </c>
      <c r="B194" s="336"/>
      <c r="C194" s="346"/>
      <c r="D194" s="337">
        <v>10500</v>
      </c>
      <c r="E194" s="338"/>
      <c r="F194" s="338"/>
      <c r="G194" s="338"/>
      <c r="H194" s="339"/>
    </row>
    <row r="195" spans="1:8" s="16" customFormat="1" ht="21.75" thickBot="1" x14ac:dyDescent="0.25">
      <c r="A195" s="497"/>
      <c r="B195" s="498"/>
      <c r="C195" s="56"/>
      <c r="D195" s="499"/>
      <c r="E195" s="499"/>
      <c r="F195" s="499"/>
      <c r="G195" s="499"/>
      <c r="H195" s="500"/>
    </row>
    <row r="196" spans="1:8" ht="12.6" customHeight="1" x14ac:dyDescent="0.2"/>
    <row r="197" spans="1:8" s="77" customFormat="1" ht="24.95" customHeight="1" x14ac:dyDescent="0.2">
      <c r="A197" s="75"/>
      <c r="B197" s="76" t="s">
        <v>130</v>
      </c>
      <c r="C197" s="333" t="s">
        <v>691</v>
      </c>
      <c r="D197" s="333"/>
    </row>
    <row r="198" spans="1:8" s="77" customFormat="1" ht="24.95" customHeight="1" x14ac:dyDescent="0.2">
      <c r="A198" s="75"/>
      <c r="C198" s="327" t="s">
        <v>692</v>
      </c>
      <c r="D198" s="327"/>
    </row>
    <row r="199" spans="1:8" s="77" customFormat="1" ht="24.95" customHeight="1" x14ac:dyDescent="0.2">
      <c r="A199" s="75"/>
      <c r="C199" s="327" t="s">
        <v>693</v>
      </c>
      <c r="D199" s="327"/>
    </row>
    <row r="200" spans="1:8" s="72" customFormat="1" ht="12" customHeight="1" x14ac:dyDescent="0.2">
      <c r="A200" s="71"/>
      <c r="C200" s="327"/>
      <c r="D200" s="327"/>
      <c r="E200" s="77"/>
      <c r="F200" s="77"/>
      <c r="G200" s="77"/>
    </row>
    <row r="201" spans="1:8" s="81" customFormat="1" ht="24.95" customHeight="1"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c r="F201" s="80"/>
      <c r="G201" s="328"/>
      <c r="H201" s="328"/>
    </row>
    <row r="202" spans="1:8" s="81" customFormat="1" ht="24.95" customHeight="1"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c r="F202" s="80"/>
      <c r="G202" s="82"/>
      <c r="H202" s="82"/>
    </row>
    <row r="203" spans="1:8" s="81" customFormat="1" ht="24.95" customHeight="1"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c r="F203" s="80"/>
      <c r="G203" s="82"/>
      <c r="H203" s="82"/>
    </row>
    <row r="204" spans="1:8" s="81" customFormat="1" ht="24.95" customHeight="1"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80"/>
      <c r="F204" s="80"/>
      <c r="G204" s="82"/>
      <c r="H204" s="82"/>
    </row>
    <row r="205" spans="1:8" s="81" customFormat="1" ht="24.95" customHeight="1"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80"/>
      <c r="F205" s="80"/>
      <c r="G205" s="82"/>
      <c r="H205" s="82"/>
    </row>
    <row r="206" spans="1:8" s="81" customFormat="1" ht="24.95" customHeight="1"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c r="F206" s="80"/>
      <c r="G206" s="82"/>
      <c r="H206" s="82"/>
    </row>
    <row r="207" spans="1:8" s="81" customFormat="1" ht="24.95" customHeight="1"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5" t="s">
        <v>141</v>
      </c>
      <c r="B209" s="325"/>
      <c r="C209" s="325"/>
      <c r="D209" s="325"/>
      <c r="E209" s="325"/>
      <c r="F209" s="325"/>
      <c r="G209" s="325"/>
      <c r="H209" s="325"/>
    </row>
    <row r="210" spans="1:8" ht="24.95" customHeight="1" x14ac:dyDescent="0.2">
      <c r="A210" s="325" t="s">
        <v>142</v>
      </c>
      <c r="B210" s="325"/>
      <c r="C210" s="325"/>
      <c r="D210" s="325"/>
      <c r="E210" s="325"/>
      <c r="F210" s="325"/>
      <c r="G210" s="325"/>
      <c r="H210" s="325"/>
    </row>
    <row r="211" spans="1:8" s="88" customFormat="1" ht="12.6" customHeight="1" x14ac:dyDescent="0.2">
      <c r="A211" s="83"/>
      <c r="B211" s="83"/>
      <c r="C211" s="84"/>
      <c r="D211" s="85"/>
      <c r="E211" s="85"/>
      <c r="F211" s="86"/>
      <c r="G211" s="87"/>
      <c r="H211" s="87"/>
    </row>
    <row r="212" spans="1:8" s="90" customFormat="1" ht="50.1" customHeight="1" thickBot="1" x14ac:dyDescent="0.25">
      <c r="A212" s="326" t="s">
        <v>143</v>
      </c>
      <c r="B212" s="326"/>
      <c r="C212" s="326"/>
      <c r="D212" s="326"/>
      <c r="E212" s="326"/>
      <c r="F212" s="89"/>
      <c r="G212" s="81"/>
    </row>
    <row r="213" spans="1:8" s="92" customFormat="1" ht="50.1" customHeight="1" thickBot="1" x14ac:dyDescent="0.25">
      <c r="A213" s="478" t="s">
        <v>144</v>
      </c>
      <c r="B213" s="479"/>
      <c r="C213" s="479"/>
      <c r="D213" s="479"/>
      <c r="E213" s="480"/>
      <c r="F213" s="91"/>
      <c r="G213" s="72"/>
    </row>
    <row r="214" spans="1:8" ht="91.5" customHeight="1" thickBot="1" x14ac:dyDescent="0.25">
      <c r="A214" s="517" t="s">
        <v>145</v>
      </c>
      <c r="B214" s="518"/>
      <c r="C214" s="93" t="s">
        <v>146</v>
      </c>
      <c r="D214" s="600" t="s">
        <v>147</v>
      </c>
      <c r="E214" s="601"/>
      <c r="F214" s="94"/>
      <c r="G214" s="94"/>
      <c r="H214" s="94"/>
    </row>
    <row r="215" spans="1:8" ht="99.95" customHeight="1" x14ac:dyDescent="0.2">
      <c r="A215" s="322" t="s">
        <v>148</v>
      </c>
      <c r="B215" s="323"/>
      <c r="C215" s="96" t="s">
        <v>149</v>
      </c>
      <c r="D215" s="310" t="s">
        <v>150</v>
      </c>
      <c r="E215" s="311"/>
      <c r="F215" s="94"/>
      <c r="G215" s="94"/>
      <c r="H215" s="94"/>
    </row>
    <row r="216" spans="1:8" ht="75" customHeight="1" x14ac:dyDescent="0.2">
      <c r="A216" s="322" t="s">
        <v>151</v>
      </c>
      <c r="B216" s="323"/>
      <c r="C216" s="96" t="s">
        <v>152</v>
      </c>
      <c r="D216" s="310" t="s">
        <v>153</v>
      </c>
      <c r="E216" s="311"/>
      <c r="F216" s="94"/>
      <c r="G216" s="94"/>
      <c r="H216" s="94"/>
    </row>
    <row r="217" spans="1:8" ht="111.75" customHeight="1" thickBot="1" x14ac:dyDescent="0.25">
      <c r="A217" s="474" t="s">
        <v>154</v>
      </c>
      <c r="B217" s="475"/>
      <c r="C217" s="111" t="s">
        <v>155</v>
      </c>
      <c r="D217" s="476" t="s">
        <v>153</v>
      </c>
      <c r="E217" s="477"/>
      <c r="F217" s="94"/>
      <c r="G217" s="94"/>
      <c r="H217" s="94"/>
    </row>
    <row r="218" spans="1:8" s="72" customFormat="1" ht="102.75" customHeight="1" thickBot="1" x14ac:dyDescent="0.25">
      <c r="A218" s="474" t="s">
        <v>157</v>
      </c>
      <c r="B218" s="475"/>
      <c r="C218" s="230" t="s">
        <v>158</v>
      </c>
      <c r="D218" s="475" t="s">
        <v>153</v>
      </c>
      <c r="E218" s="686"/>
      <c r="F218" s="91"/>
      <c r="G218" s="91"/>
      <c r="H218" s="91"/>
    </row>
    <row r="219" spans="1:8" s="88" customFormat="1" ht="222.75" customHeight="1" thickBot="1" x14ac:dyDescent="0.25">
      <c r="A219" s="474" t="s">
        <v>159</v>
      </c>
      <c r="B219" s="475"/>
      <c r="C219" s="111" t="s">
        <v>160</v>
      </c>
      <c r="D219" s="476" t="s">
        <v>153</v>
      </c>
      <c r="E219" s="477"/>
      <c r="F219" s="86"/>
      <c r="G219" s="87"/>
      <c r="H219" s="87"/>
    </row>
    <row r="220" spans="1:8" ht="25.5" customHeight="1" x14ac:dyDescent="0.2">
      <c r="A220" s="307" t="s">
        <v>161</v>
      </c>
      <c r="B220" s="307"/>
      <c r="C220" s="307"/>
      <c r="D220" s="307"/>
      <c r="E220" s="307"/>
      <c r="F220" s="307"/>
      <c r="G220" s="307"/>
      <c r="H220" s="307"/>
    </row>
    <row r="221" spans="1:8" ht="25.5" customHeight="1" x14ac:dyDescent="0.2">
      <c r="A221" s="307" t="s">
        <v>162</v>
      </c>
      <c r="B221" s="307"/>
      <c r="C221" s="307"/>
      <c r="D221" s="307"/>
      <c r="E221" s="307"/>
      <c r="F221" s="307"/>
      <c r="G221" s="307"/>
      <c r="H221" s="307"/>
    </row>
    <row r="222" spans="1:8" ht="193.5" customHeight="1" x14ac:dyDescent="0.2">
      <c r="A22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2"/>
      <c r="C222" s="472"/>
      <c r="D222" s="472"/>
      <c r="E222" s="472"/>
      <c r="F222" s="472"/>
      <c r="G222" s="472"/>
      <c r="H222" s="472"/>
    </row>
    <row r="223" spans="1:8" s="16" customFormat="1" ht="67.5" customHeight="1" x14ac:dyDescent="0.2">
      <c r="A223" s="325" t="s">
        <v>164</v>
      </c>
      <c r="B223" s="325"/>
      <c r="C223" s="325"/>
      <c r="D223" s="325"/>
      <c r="E223" s="325"/>
      <c r="F223" s="325"/>
      <c r="G223" s="325"/>
      <c r="H223" s="325"/>
    </row>
    <row r="224" spans="1:8" ht="23.25" x14ac:dyDescent="0.2">
      <c r="A224" s="307" t="s">
        <v>165</v>
      </c>
      <c r="B224" s="307"/>
      <c r="C224" s="307"/>
      <c r="D224" s="307"/>
      <c r="E224" s="307"/>
      <c r="F224" s="307"/>
      <c r="G224" s="307"/>
      <c r="H224" s="307"/>
    </row>
    <row r="225" spans="1:8" s="97" customFormat="1" ht="114.75" customHeight="1" x14ac:dyDescent="0.2">
      <c r="A225" s="325" t="s">
        <v>166</v>
      </c>
      <c r="B225" s="325"/>
      <c r="C225" s="325"/>
      <c r="D225" s="325"/>
      <c r="E225" s="325"/>
      <c r="F225" s="325"/>
      <c r="G225" s="325"/>
      <c r="H225" s="325"/>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56"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694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60">
        <f>F7*1.2</f>
        <v>11217.6</v>
      </c>
      <c r="E7" s="361">
        <f>F7*1.1</f>
        <v>10282.800000000001</v>
      </c>
      <c r="F7" s="361">
        <v>9348</v>
      </c>
      <c r="G7" s="361">
        <f>F7*0.75</f>
        <v>7011</v>
      </c>
      <c r="H7" s="362">
        <f>F7*0.5</f>
        <v>4674</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436">
        <f>F12*1.2</f>
        <v>12340.8</v>
      </c>
      <c r="E12" s="361">
        <f>F12*1.1</f>
        <v>11312.400000000001</v>
      </c>
      <c r="F12" s="361">
        <v>10284</v>
      </c>
      <c r="G12" s="361">
        <f>F12*0.75</f>
        <v>7713</v>
      </c>
      <c r="H12" s="362">
        <f>F12*0.5</f>
        <v>5142</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2550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"2ГИС.ТВЕРЬ"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506">
        <v>348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60">
        <f>F27*1.2</f>
        <v>15710.4</v>
      </c>
      <c r="E27" s="361">
        <f>F27*1.1</f>
        <v>14401.2</v>
      </c>
      <c r="F27" s="361">
        <v>13092</v>
      </c>
      <c r="G27" s="361">
        <f>F27*0.75</f>
        <v>9819</v>
      </c>
      <c r="H27" s="362">
        <f>F27*0.5</f>
        <v>6546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436">
        <f>F32*1.2</f>
        <v>17280</v>
      </c>
      <c r="E32" s="361">
        <f>F32*1.1</f>
        <v>15840.000000000002</v>
      </c>
      <c r="F32" s="361">
        <v>14400</v>
      </c>
      <c r="G32" s="361">
        <f>F32*0.75</f>
        <v>10800</v>
      </c>
      <c r="H32" s="362">
        <f>F32*0.5</f>
        <v>7200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3600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"2ГИС.ТВЕРЬ"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444">
        <v>492</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60">
        <f>F48*1.2</f>
        <v>13464</v>
      </c>
      <c r="E48" s="361">
        <f>F48*1.1</f>
        <v>12342.000000000002</v>
      </c>
      <c r="F48" s="361">
        <v>11220</v>
      </c>
      <c r="G48" s="361">
        <f>F48*0.75</f>
        <v>8415</v>
      </c>
      <c r="H48" s="362">
        <f>F48*0.5</f>
        <v>5610</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436">
        <f>F54*1.2</f>
        <v>14810.4</v>
      </c>
      <c r="E54" s="361">
        <f>F54*1.1</f>
        <v>13576.2</v>
      </c>
      <c r="F54" s="361">
        <v>12342</v>
      </c>
      <c r="G54" s="361">
        <f>F54*0.75</f>
        <v>9256.5</v>
      </c>
      <c r="H54" s="362">
        <f>F54*0.5</f>
        <v>6171</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506">
        <v>348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930 до 18600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411">
        <v>930</v>
      </c>
      <c r="E65" s="412"/>
      <c r="F65" s="412"/>
      <c r="G65" s="412"/>
      <c r="H65" s="413"/>
    </row>
    <row r="66" spans="1:8" ht="37.5" customHeight="1" x14ac:dyDescent="0.2">
      <c r="A66" s="396" t="s">
        <v>40</v>
      </c>
      <c r="B66" s="397"/>
      <c r="C66" s="410"/>
      <c r="D66" s="337">
        <v>1860</v>
      </c>
      <c r="E66" s="338"/>
      <c r="F66" s="338"/>
      <c r="G66" s="338"/>
      <c r="H66" s="339"/>
    </row>
    <row r="67" spans="1:8" ht="37.5" customHeight="1" x14ac:dyDescent="0.2">
      <c r="A67" s="396" t="s">
        <v>41</v>
      </c>
      <c r="B67" s="397"/>
      <c r="C67" s="410"/>
      <c r="D67" s="337">
        <v>2790</v>
      </c>
      <c r="E67" s="338"/>
      <c r="F67" s="338"/>
      <c r="G67" s="338"/>
      <c r="H67" s="339"/>
    </row>
    <row r="68" spans="1:8" ht="37.5" customHeight="1" x14ac:dyDescent="0.2">
      <c r="A68" s="396" t="s">
        <v>42</v>
      </c>
      <c r="B68" s="397"/>
      <c r="C68" s="410"/>
      <c r="D68" s="337">
        <v>3720</v>
      </c>
      <c r="E68" s="338"/>
      <c r="F68" s="338"/>
      <c r="G68" s="338"/>
      <c r="H68" s="339"/>
    </row>
    <row r="69" spans="1:8" ht="37.5" customHeight="1" x14ac:dyDescent="0.2">
      <c r="A69" s="396" t="s">
        <v>43</v>
      </c>
      <c r="B69" s="397"/>
      <c r="C69" s="410"/>
      <c r="D69" s="337">
        <v>4650</v>
      </c>
      <c r="E69" s="338"/>
      <c r="F69" s="338"/>
      <c r="G69" s="338"/>
      <c r="H69" s="339"/>
    </row>
    <row r="70" spans="1:8" ht="37.5" customHeight="1" x14ac:dyDescent="0.2">
      <c r="A70" s="396" t="s">
        <v>44</v>
      </c>
      <c r="B70" s="397"/>
      <c r="C70" s="410"/>
      <c r="D70" s="337">
        <v>5580</v>
      </c>
      <c r="E70" s="338"/>
      <c r="F70" s="338"/>
      <c r="G70" s="338"/>
      <c r="H70" s="339"/>
    </row>
    <row r="71" spans="1:8" ht="37.5" customHeight="1" x14ac:dyDescent="0.2">
      <c r="A71" s="396" t="s">
        <v>45</v>
      </c>
      <c r="B71" s="397"/>
      <c r="C71" s="410"/>
      <c r="D71" s="337">
        <v>6510</v>
      </c>
      <c r="E71" s="338"/>
      <c r="F71" s="338"/>
      <c r="G71" s="338"/>
      <c r="H71" s="339"/>
    </row>
    <row r="72" spans="1:8" ht="37.5" customHeight="1" x14ac:dyDescent="0.2">
      <c r="A72" s="396" t="s">
        <v>46</v>
      </c>
      <c r="B72" s="397"/>
      <c r="C72" s="410"/>
      <c r="D72" s="337">
        <v>7440</v>
      </c>
      <c r="E72" s="338"/>
      <c r="F72" s="338"/>
      <c r="G72" s="338"/>
      <c r="H72" s="339"/>
    </row>
    <row r="73" spans="1:8" ht="37.5" customHeight="1" x14ac:dyDescent="0.2">
      <c r="A73" s="396" t="s">
        <v>47</v>
      </c>
      <c r="B73" s="397"/>
      <c r="C73" s="410"/>
      <c r="D73" s="337">
        <v>8370</v>
      </c>
      <c r="E73" s="338"/>
      <c r="F73" s="338"/>
      <c r="G73" s="338"/>
      <c r="H73" s="339"/>
    </row>
    <row r="74" spans="1:8" ht="37.5" customHeight="1" x14ac:dyDescent="0.2">
      <c r="A74" s="396" t="s">
        <v>48</v>
      </c>
      <c r="B74" s="397"/>
      <c r="C74" s="410"/>
      <c r="D74" s="337">
        <v>9300</v>
      </c>
      <c r="E74" s="338"/>
      <c r="F74" s="338"/>
      <c r="G74" s="338"/>
      <c r="H74" s="339"/>
    </row>
    <row r="75" spans="1:8" ht="37.5" customHeight="1" x14ac:dyDescent="0.2">
      <c r="A75" s="396" t="s">
        <v>49</v>
      </c>
      <c r="B75" s="397"/>
      <c r="C75" s="410"/>
      <c r="D75" s="337">
        <v>10230</v>
      </c>
      <c r="E75" s="338"/>
      <c r="F75" s="338"/>
      <c r="G75" s="338"/>
      <c r="H75" s="339"/>
    </row>
    <row r="76" spans="1:8" ht="37.5" customHeight="1" x14ac:dyDescent="0.2">
      <c r="A76" s="396" t="s">
        <v>50</v>
      </c>
      <c r="B76" s="397"/>
      <c r="C76" s="410"/>
      <c r="D76" s="337">
        <v>11160</v>
      </c>
      <c r="E76" s="338"/>
      <c r="F76" s="338"/>
      <c r="G76" s="338"/>
      <c r="H76" s="339"/>
    </row>
    <row r="77" spans="1:8" ht="37.5" customHeight="1" x14ac:dyDescent="0.2">
      <c r="A77" s="396" t="s">
        <v>51</v>
      </c>
      <c r="B77" s="397"/>
      <c r="C77" s="410"/>
      <c r="D77" s="337">
        <v>12090</v>
      </c>
      <c r="E77" s="338"/>
      <c r="F77" s="338"/>
      <c r="G77" s="338"/>
      <c r="H77" s="339"/>
    </row>
    <row r="78" spans="1:8" ht="37.5" customHeight="1" x14ac:dyDescent="0.2">
      <c r="A78" s="396" t="s">
        <v>52</v>
      </c>
      <c r="B78" s="397"/>
      <c r="C78" s="410"/>
      <c r="D78" s="337">
        <v>13020</v>
      </c>
      <c r="E78" s="338"/>
      <c r="F78" s="338"/>
      <c r="G78" s="338"/>
      <c r="H78" s="339"/>
    </row>
    <row r="79" spans="1:8" ht="37.5" customHeight="1" x14ac:dyDescent="0.2">
      <c r="A79" s="396" t="s">
        <v>53</v>
      </c>
      <c r="B79" s="397"/>
      <c r="C79" s="410"/>
      <c r="D79" s="337">
        <v>13950</v>
      </c>
      <c r="E79" s="338"/>
      <c r="F79" s="338"/>
      <c r="G79" s="338"/>
      <c r="H79" s="339"/>
    </row>
    <row r="80" spans="1:8" ht="37.5" customHeight="1" x14ac:dyDescent="0.2">
      <c r="A80" s="396" t="s">
        <v>54</v>
      </c>
      <c r="B80" s="397"/>
      <c r="C80" s="410"/>
      <c r="D80" s="337">
        <v>14880</v>
      </c>
      <c r="E80" s="338"/>
      <c r="F80" s="338"/>
      <c r="G80" s="338"/>
      <c r="H80" s="339"/>
    </row>
    <row r="81" spans="1:8" ht="37.5" customHeight="1" x14ac:dyDescent="0.2">
      <c r="A81" s="396" t="s">
        <v>55</v>
      </c>
      <c r="B81" s="397"/>
      <c r="C81" s="410"/>
      <c r="D81" s="337">
        <v>15810</v>
      </c>
      <c r="E81" s="338"/>
      <c r="F81" s="338"/>
      <c r="G81" s="338"/>
      <c r="H81" s="339"/>
    </row>
    <row r="82" spans="1:8" ht="37.5" customHeight="1" x14ac:dyDescent="0.2">
      <c r="A82" s="396" t="s">
        <v>56</v>
      </c>
      <c r="B82" s="397"/>
      <c r="C82" s="410"/>
      <c r="D82" s="337">
        <v>16740</v>
      </c>
      <c r="E82" s="338"/>
      <c r="F82" s="338"/>
      <c r="G82" s="338"/>
      <c r="H82" s="339"/>
    </row>
    <row r="83" spans="1:8" ht="37.5" customHeight="1" x14ac:dyDescent="0.2">
      <c r="A83" s="396" t="s">
        <v>57</v>
      </c>
      <c r="B83" s="397"/>
      <c r="C83" s="410"/>
      <c r="D83" s="337">
        <v>17670</v>
      </c>
      <c r="E83" s="338"/>
      <c r="F83" s="338"/>
      <c r="G83" s="338"/>
      <c r="H83" s="339"/>
    </row>
    <row r="84" spans="1:8" ht="37.5" customHeight="1" thickBot="1" x14ac:dyDescent="0.25">
      <c r="A84" s="396" t="s">
        <v>58</v>
      </c>
      <c r="B84" s="397"/>
      <c r="C84" s="410"/>
      <c r="D84" s="337">
        <v>18600</v>
      </c>
      <c r="E84" s="338"/>
      <c r="F84" s="338"/>
      <c r="G84" s="338"/>
      <c r="H84" s="339"/>
    </row>
    <row r="85" spans="1:8" ht="50.1" customHeight="1" thickBot="1" x14ac:dyDescent="0.25">
      <c r="A85" s="386" t="s">
        <v>59</v>
      </c>
      <c r="B85" s="387"/>
      <c r="C85" s="387"/>
      <c r="D85" s="398" t="e">
        <f>"от "&amp;MIN(D86:D97)&amp;" до "&amp;MAX(D86:D97)</f>
        <v>#REF!</v>
      </c>
      <c r="E85" s="399"/>
      <c r="F85" s="399"/>
      <c r="G85" s="399"/>
      <c r="H85" s="400"/>
    </row>
    <row r="86" spans="1:8" ht="151.5" x14ac:dyDescent="0.2">
      <c r="A86" s="176" t="s">
        <v>613</v>
      </c>
      <c r="B86" s="63" t="s">
        <v>194</v>
      </c>
      <c r="C86"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401">
        <v>936</v>
      </c>
      <c r="E86" s="401"/>
      <c r="F86" s="401"/>
      <c r="G86" s="401"/>
      <c r="H86" s="402"/>
    </row>
    <row r="87" spans="1:8" ht="151.5" x14ac:dyDescent="0.2">
      <c r="A87" s="268" t="s">
        <v>614</v>
      </c>
      <c r="B87" s="63" t="s">
        <v>13</v>
      </c>
      <c r="C87" s="578"/>
      <c r="D87" s="401" t="e">
        <v>#REF!</v>
      </c>
      <c r="E87" s="401"/>
      <c r="F87" s="401"/>
      <c r="G87" s="401"/>
      <c r="H87" s="402"/>
    </row>
    <row r="88" spans="1:8" ht="151.5" x14ac:dyDescent="0.2">
      <c r="A88" s="62" t="s">
        <v>60</v>
      </c>
      <c r="B88" s="63" t="s">
        <v>13</v>
      </c>
      <c r="C88" s="435"/>
      <c r="D88" s="401">
        <v>936</v>
      </c>
      <c r="E88" s="401"/>
      <c r="F88" s="401"/>
      <c r="G88" s="401"/>
      <c r="H88" s="402"/>
    </row>
    <row r="89" spans="1:8" ht="37.5" customHeight="1" x14ac:dyDescent="0.2">
      <c r="A89" s="356" t="s">
        <v>61</v>
      </c>
      <c r="B89" s="395"/>
      <c r="C89" s="40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368">
        <v>600</v>
      </c>
      <c r="E89" s="368"/>
      <c r="F89" s="368"/>
      <c r="G89" s="368"/>
      <c r="H89" s="369"/>
    </row>
    <row r="90" spans="1:8" ht="37.5" customHeight="1" x14ac:dyDescent="0.2">
      <c r="A90" s="356" t="s">
        <v>62</v>
      </c>
      <c r="B90" s="395"/>
      <c r="C90" s="404"/>
      <c r="D90" s="368">
        <v>9684</v>
      </c>
      <c r="E90" s="368"/>
      <c r="F90" s="368"/>
      <c r="G90" s="368"/>
      <c r="H90" s="369"/>
    </row>
    <row r="91" spans="1:8" ht="37.5" customHeight="1" x14ac:dyDescent="0.2">
      <c r="A91" s="356" t="s">
        <v>63</v>
      </c>
      <c r="B91" s="395"/>
      <c r="C91" s="404"/>
      <c r="D91" s="368">
        <v>780</v>
      </c>
      <c r="E91" s="368"/>
      <c r="F91" s="368"/>
      <c r="G91" s="368"/>
      <c r="H91" s="369"/>
    </row>
    <row r="92" spans="1:8" ht="37.5" customHeight="1" x14ac:dyDescent="0.2">
      <c r="A92" s="335" t="s">
        <v>64</v>
      </c>
      <c r="B92" s="336"/>
      <c r="C92" s="404"/>
      <c r="D92" s="368">
        <v>2208</v>
      </c>
      <c r="E92" s="368"/>
      <c r="F92" s="368"/>
      <c r="G92" s="368"/>
      <c r="H92" s="369"/>
    </row>
    <row r="93" spans="1:8" ht="37.5" customHeight="1" x14ac:dyDescent="0.2">
      <c r="A93" s="356" t="s">
        <v>65</v>
      </c>
      <c r="B93" s="395"/>
      <c r="C93" s="404"/>
      <c r="D93" s="368">
        <v>432</v>
      </c>
      <c r="E93" s="368"/>
      <c r="F93" s="368"/>
      <c r="G93" s="368"/>
      <c r="H93" s="369"/>
    </row>
    <row r="94" spans="1:8" ht="37.5" customHeight="1" x14ac:dyDescent="0.2">
      <c r="A94" s="356" t="s">
        <v>66</v>
      </c>
      <c r="B94" s="395"/>
      <c r="C94" s="404"/>
      <c r="D94" s="368">
        <v>432</v>
      </c>
      <c r="E94" s="368"/>
      <c r="F94" s="368"/>
      <c r="G94" s="368"/>
      <c r="H94" s="369"/>
    </row>
    <row r="95" spans="1:8" ht="37.5" customHeight="1" x14ac:dyDescent="0.2">
      <c r="A95" s="356" t="s">
        <v>67</v>
      </c>
      <c r="B95" s="395"/>
      <c r="C95" s="404"/>
      <c r="D95" s="368">
        <v>864</v>
      </c>
      <c r="E95" s="368"/>
      <c r="F95" s="368"/>
      <c r="G95" s="368"/>
      <c r="H95" s="369"/>
    </row>
    <row r="96" spans="1:8" ht="37.5" customHeight="1" x14ac:dyDescent="0.2">
      <c r="A96" s="356" t="s">
        <v>68</v>
      </c>
      <c r="B96" s="395"/>
      <c r="C96" s="404"/>
      <c r="D96" s="368">
        <v>1296</v>
      </c>
      <c r="E96" s="368"/>
      <c r="F96" s="368"/>
      <c r="G96" s="368"/>
      <c r="H96" s="369"/>
    </row>
    <row r="97" spans="1:8" ht="37.5" customHeight="1" thickBot="1" x14ac:dyDescent="0.25">
      <c r="A97" s="406" t="s">
        <v>69</v>
      </c>
      <c r="B97" s="407"/>
      <c r="C97" s="405"/>
      <c r="D97" s="393">
        <v>1698</v>
      </c>
      <c r="E97" s="393"/>
      <c r="F97" s="393"/>
      <c r="G97" s="393"/>
      <c r="H97" s="394"/>
    </row>
    <row r="98" spans="1:8" s="16" customFormat="1" ht="117.75" customHeight="1" thickBot="1" x14ac:dyDescent="0.25">
      <c r="A98" s="501" t="s">
        <v>71</v>
      </c>
      <c r="B98" s="502"/>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354">
        <v>30</v>
      </c>
      <c r="E98" s="354"/>
      <c r="F98" s="354"/>
      <c r="G98" s="354"/>
      <c r="H98" s="355"/>
    </row>
    <row r="99" spans="1:8" ht="50.1" customHeight="1" thickBot="1" x14ac:dyDescent="0.25">
      <c r="A99" s="341" t="s">
        <v>72</v>
      </c>
      <c r="B99" s="342"/>
      <c r="C99" s="21"/>
      <c r="D99" s="343" t="e">
        <f>"от "&amp;MIN(D101,D121:H122,#REF!,D123:H137)&amp;" до "&amp;MAX(D101,D121:H122,#REF!,D123:H137)</f>
        <v>#REF!</v>
      </c>
      <c r="E99" s="343"/>
      <c r="F99" s="343"/>
      <c r="G99" s="343"/>
      <c r="H99" s="344"/>
    </row>
    <row r="100" spans="1:8" ht="21.75" thickBot="1" x14ac:dyDescent="0.25">
      <c r="A100" s="497"/>
      <c r="B100" s="498"/>
      <c r="C100" s="60"/>
      <c r="D100" s="499"/>
      <c r="E100" s="499"/>
      <c r="F100" s="499"/>
      <c r="G100" s="499"/>
      <c r="H100" s="500"/>
    </row>
    <row r="101" spans="1:8" ht="60.75" customHeight="1" thickBot="1" x14ac:dyDescent="0.25">
      <c r="A101" s="374" t="s">
        <v>73</v>
      </c>
      <c r="B101" s="375"/>
      <c r="C101"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379">
        <v>4320</v>
      </c>
      <c r="E101" s="379"/>
      <c r="F101" s="379"/>
      <c r="G101" s="379"/>
      <c r="H101" s="380"/>
    </row>
    <row r="102" spans="1:8" ht="60.75" customHeight="1" thickBot="1" x14ac:dyDescent="0.25">
      <c r="A102" s="381" t="s">
        <v>74</v>
      </c>
      <c r="B102" s="382"/>
      <c r="C102" s="377"/>
      <c r="D102" s="383" t="s">
        <v>75</v>
      </c>
      <c r="E102" s="384"/>
      <c r="F102" s="384"/>
      <c r="G102" s="384"/>
      <c r="H102" s="385"/>
    </row>
    <row r="103" spans="1:8" ht="60.75" customHeight="1" x14ac:dyDescent="0.2">
      <c r="A103" s="363" t="s">
        <v>76</v>
      </c>
      <c r="B103" s="364"/>
      <c r="C103" s="377"/>
      <c r="D103" s="368">
        <f>D101/4</f>
        <v>1080</v>
      </c>
      <c r="E103" s="368"/>
      <c r="F103" s="368"/>
      <c r="G103" s="368"/>
      <c r="H103" s="369"/>
    </row>
    <row r="104" spans="1:8" ht="60.75" customHeight="1" x14ac:dyDescent="0.2">
      <c r="A104" s="363" t="s">
        <v>77</v>
      </c>
      <c r="B104" s="364"/>
      <c r="C104" s="377"/>
      <c r="D104" s="368">
        <f>D101/5</f>
        <v>864</v>
      </c>
      <c r="E104" s="368"/>
      <c r="F104" s="368"/>
      <c r="G104" s="368"/>
      <c r="H104" s="369"/>
    </row>
    <row r="105" spans="1:8" ht="60.75" customHeight="1" x14ac:dyDescent="0.2">
      <c r="A105" s="363" t="s">
        <v>78</v>
      </c>
      <c r="B105" s="364"/>
      <c r="C105" s="377"/>
      <c r="D105" s="368">
        <f>D101/6</f>
        <v>720</v>
      </c>
      <c r="E105" s="368"/>
      <c r="F105" s="368"/>
      <c r="G105" s="368"/>
      <c r="H105" s="369"/>
    </row>
    <row r="106" spans="1:8" ht="60.75" customHeight="1" x14ac:dyDescent="0.2">
      <c r="A106" s="363" t="s">
        <v>79</v>
      </c>
      <c r="B106" s="364"/>
      <c r="C106" s="377"/>
      <c r="D106" s="368">
        <f>D101/7</f>
        <v>617.14285714285711</v>
      </c>
      <c r="E106" s="368"/>
      <c r="F106" s="368"/>
      <c r="G106" s="368"/>
      <c r="H106" s="369"/>
    </row>
    <row r="107" spans="1:8" ht="60.75" customHeight="1" x14ac:dyDescent="0.2">
      <c r="A107" s="363" t="s">
        <v>80</v>
      </c>
      <c r="B107" s="364"/>
      <c r="C107" s="377"/>
      <c r="D107" s="368">
        <f>D101/8</f>
        <v>540</v>
      </c>
      <c r="E107" s="368"/>
      <c r="F107" s="368"/>
      <c r="G107" s="368"/>
      <c r="H107" s="369"/>
    </row>
    <row r="108" spans="1:8" ht="60.75" customHeight="1" x14ac:dyDescent="0.2">
      <c r="A108" s="363" t="s">
        <v>81</v>
      </c>
      <c r="B108" s="364"/>
      <c r="C108" s="377"/>
      <c r="D108" s="368">
        <f>D101/9</f>
        <v>480</v>
      </c>
      <c r="E108" s="368"/>
      <c r="F108" s="368"/>
      <c r="G108" s="368"/>
      <c r="H108" s="369"/>
    </row>
    <row r="109" spans="1:8" ht="60.75" customHeight="1" x14ac:dyDescent="0.2">
      <c r="A109" s="363" t="s">
        <v>82</v>
      </c>
      <c r="B109" s="364"/>
      <c r="C109" s="377"/>
      <c r="D109" s="368">
        <f>D101/10</f>
        <v>432</v>
      </c>
      <c r="E109" s="368"/>
      <c r="F109" s="368"/>
      <c r="G109" s="368"/>
      <c r="H109" s="369"/>
    </row>
    <row r="110" spans="1:8" ht="60.75" customHeight="1" thickBot="1" x14ac:dyDescent="0.25">
      <c r="A110" s="374" t="s">
        <v>83</v>
      </c>
      <c r="B110" s="375"/>
      <c r="C110" s="377"/>
      <c r="D110" s="379">
        <v>6480</v>
      </c>
      <c r="E110" s="379"/>
      <c r="F110" s="379"/>
      <c r="G110" s="379"/>
      <c r="H110" s="380"/>
    </row>
    <row r="111" spans="1:8" ht="60.75" customHeight="1" thickBot="1" x14ac:dyDescent="0.25">
      <c r="A111" s="381" t="s">
        <v>74</v>
      </c>
      <c r="B111" s="382"/>
      <c r="C111" s="377"/>
      <c r="D111" s="383" t="s">
        <v>75</v>
      </c>
      <c r="E111" s="384"/>
      <c r="F111" s="384"/>
      <c r="G111" s="384"/>
      <c r="H111" s="385"/>
    </row>
    <row r="112" spans="1:8" ht="60.75" customHeight="1" x14ac:dyDescent="0.2">
      <c r="A112" s="363" t="s">
        <v>76</v>
      </c>
      <c r="B112" s="364"/>
      <c r="C112" s="377"/>
      <c r="D112" s="368">
        <v>1620</v>
      </c>
      <c r="E112" s="368"/>
      <c r="F112" s="368"/>
      <c r="G112" s="368"/>
      <c r="H112" s="369"/>
    </row>
    <row r="113" spans="1:8" ht="60.75" customHeight="1" x14ac:dyDescent="0.2">
      <c r="A113" s="363" t="s">
        <v>77</v>
      </c>
      <c r="B113" s="364"/>
      <c r="C113" s="377"/>
      <c r="D113" s="368">
        <v>1296</v>
      </c>
      <c r="E113" s="368"/>
      <c r="F113" s="368"/>
      <c r="G113" s="368"/>
      <c r="H113" s="369"/>
    </row>
    <row r="114" spans="1:8" ht="60.75" customHeight="1" x14ac:dyDescent="0.2">
      <c r="A114" s="363" t="s">
        <v>78</v>
      </c>
      <c r="B114" s="364"/>
      <c r="C114" s="377"/>
      <c r="D114" s="368">
        <v>1080</v>
      </c>
      <c r="E114" s="368"/>
      <c r="F114" s="368"/>
      <c r="G114" s="368"/>
      <c r="H114" s="369"/>
    </row>
    <row r="115" spans="1:8" ht="60.75" customHeight="1" x14ac:dyDescent="0.2">
      <c r="A115" s="363" t="s">
        <v>79</v>
      </c>
      <c r="B115" s="364"/>
      <c r="C115" s="377"/>
      <c r="D115" s="368">
        <v>925.71428571428567</v>
      </c>
      <c r="E115" s="368"/>
      <c r="F115" s="368"/>
      <c r="G115" s="368"/>
      <c r="H115" s="369"/>
    </row>
    <row r="116" spans="1:8" ht="60.75" customHeight="1" x14ac:dyDescent="0.2">
      <c r="A116" s="363" t="s">
        <v>80</v>
      </c>
      <c r="B116" s="364"/>
      <c r="C116" s="377"/>
      <c r="D116" s="368">
        <v>810</v>
      </c>
      <c r="E116" s="368"/>
      <c r="F116" s="368"/>
      <c r="G116" s="368"/>
      <c r="H116" s="369"/>
    </row>
    <row r="117" spans="1:8" ht="60.75" customHeight="1" x14ac:dyDescent="0.2">
      <c r="A117" s="363" t="s">
        <v>81</v>
      </c>
      <c r="B117" s="364"/>
      <c r="C117" s="377"/>
      <c r="D117" s="368">
        <v>720</v>
      </c>
      <c r="E117" s="368"/>
      <c r="F117" s="368"/>
      <c r="G117" s="368"/>
      <c r="H117" s="369"/>
    </row>
    <row r="118" spans="1:8" ht="60.75" customHeight="1" thickBot="1" x14ac:dyDescent="0.25">
      <c r="A118" s="363" t="s">
        <v>82</v>
      </c>
      <c r="B118" s="364"/>
      <c r="C118" s="378"/>
      <c r="D118" s="368">
        <v>648</v>
      </c>
      <c r="E118" s="368"/>
      <c r="F118" s="368"/>
      <c r="G118" s="368"/>
      <c r="H118" s="369"/>
    </row>
    <row r="119" spans="1:8" s="16" customFormat="1" ht="62.45" customHeight="1" thickBot="1" x14ac:dyDescent="0.25">
      <c r="A119" s="358" t="s">
        <v>84</v>
      </c>
      <c r="B119" s="359"/>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353">
        <v>12012</v>
      </c>
      <c r="E119" s="354"/>
      <c r="F119" s="354"/>
      <c r="G119" s="354"/>
      <c r="H119" s="355"/>
    </row>
    <row r="120" spans="1:8" ht="21.75" thickBot="1" x14ac:dyDescent="0.25">
      <c r="A120" s="497"/>
      <c r="B120" s="498"/>
      <c r="C120" s="56"/>
      <c r="D120" s="499"/>
      <c r="E120" s="499"/>
      <c r="F120" s="499"/>
      <c r="G120" s="499"/>
      <c r="H120" s="500"/>
    </row>
    <row r="121" spans="1:8" ht="50.1" customHeight="1" x14ac:dyDescent="0.2">
      <c r="A121" s="335" t="s">
        <v>85</v>
      </c>
      <c r="B121" s="336"/>
      <c r="C121" s="66" t="str">
        <f>"Интернет-площадка 2gis.ru на основе Cправочника организаций "&amp;$C$2&amp;""</f>
        <v>Интернет-площадка 2gis.ru на основе Cправочника организаций "2ГИС.ТВЕРЬ"</v>
      </c>
      <c r="D121" s="360">
        <v>2898</v>
      </c>
      <c r="E121" s="361"/>
      <c r="F121" s="361"/>
      <c r="G121" s="361"/>
      <c r="H121" s="362"/>
    </row>
    <row r="122" spans="1:8" ht="50.1" customHeight="1" x14ac:dyDescent="0.2">
      <c r="A122" s="335" t="s">
        <v>86</v>
      </c>
      <c r="B122" s="336"/>
      <c r="C12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367">
        <v>3498</v>
      </c>
      <c r="E122" s="351"/>
      <c r="F122" s="351"/>
      <c r="G122" s="351"/>
      <c r="H122" s="352"/>
    </row>
    <row r="123" spans="1:8" ht="50.1" customHeight="1" x14ac:dyDescent="0.2">
      <c r="A123" s="335" t="s">
        <v>87</v>
      </c>
      <c r="B123" s="336"/>
      <c r="C123"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37">
        <v>4338</v>
      </c>
      <c r="E123" s="338"/>
      <c r="F123" s="338"/>
      <c r="G123" s="338"/>
      <c r="H123" s="339"/>
    </row>
    <row r="124" spans="1:8" ht="50.1" customHeight="1" x14ac:dyDescent="0.2">
      <c r="A124" s="335" t="s">
        <v>88</v>
      </c>
      <c r="B124" s="336"/>
      <c r="C124" s="67" t="str">
        <f>"Интернет-площадка 2gis.ru на основе Cправочника организаций "&amp;$C$2&amp;""</f>
        <v>Интернет-площадка 2gis.ru на основе Cправочника организаций "2ГИС.ТВЕРЬ"</v>
      </c>
      <c r="D124" s="337">
        <v>8580</v>
      </c>
      <c r="E124" s="338"/>
      <c r="F124" s="338"/>
      <c r="G124" s="338"/>
      <c r="H124" s="339"/>
    </row>
    <row r="125" spans="1:8" ht="50.1" customHeight="1" x14ac:dyDescent="0.2">
      <c r="A125" s="335" t="s">
        <v>89</v>
      </c>
      <c r="B125" s="336"/>
      <c r="C125" s="67" t="str">
        <f>"Интернет-площадка 2gis.ru на основе Cправочника организаций "&amp;$C$2&amp;""</f>
        <v>Интернет-площадка 2gis.ru на основе Cправочника организаций "2ГИС.ТВЕРЬ"</v>
      </c>
      <c r="D125" s="337">
        <v>10296</v>
      </c>
      <c r="E125" s="338"/>
      <c r="F125" s="338"/>
      <c r="G125" s="338"/>
      <c r="H125" s="339"/>
    </row>
    <row r="126" spans="1:8" ht="50.1" customHeight="1" x14ac:dyDescent="0.2">
      <c r="A126" s="335" t="s">
        <v>90</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37">
        <v>4338</v>
      </c>
      <c r="E126" s="338"/>
      <c r="F126" s="338"/>
      <c r="G126" s="338"/>
      <c r="H126" s="339"/>
    </row>
    <row r="127" spans="1:8" ht="50.1" customHeight="1" x14ac:dyDescent="0.2">
      <c r="A127" s="335" t="s">
        <v>91</v>
      </c>
      <c r="B127" s="336"/>
      <c r="C127"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37">
        <v>2898</v>
      </c>
      <c r="E127" s="338"/>
      <c r="F127" s="338"/>
      <c r="G127" s="338"/>
      <c r="H127" s="339"/>
    </row>
    <row r="128" spans="1:8" ht="50.1" customHeight="1" x14ac:dyDescent="0.2">
      <c r="A128" s="335" t="s">
        <v>92</v>
      </c>
      <c r="B128" s="336"/>
      <c r="C128"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37">
        <v>4338</v>
      </c>
      <c r="E128" s="338"/>
      <c r="F128" s="338"/>
      <c r="G128" s="338"/>
      <c r="H128" s="339"/>
    </row>
    <row r="129" spans="1:8" ht="50.1" customHeight="1" x14ac:dyDescent="0.2">
      <c r="A129" s="335" t="s">
        <v>93</v>
      </c>
      <c r="B129" s="336"/>
      <c r="C129" s="68" t="e">
        <f>#REF!</f>
        <v>#REF!</v>
      </c>
      <c r="D129" s="337">
        <v>2592</v>
      </c>
      <c r="E129" s="338"/>
      <c r="F129" s="338"/>
      <c r="G129" s="338"/>
      <c r="H129" s="339"/>
    </row>
    <row r="130" spans="1:8" ht="50.1" customHeight="1" x14ac:dyDescent="0.2">
      <c r="A130" s="335" t="s">
        <v>94</v>
      </c>
      <c r="B130" s="336"/>
      <c r="C130" s="67" t="s">
        <v>95</v>
      </c>
      <c r="D130" s="337">
        <v>852</v>
      </c>
      <c r="E130" s="338"/>
      <c r="F130" s="338"/>
      <c r="G130" s="338"/>
      <c r="H130" s="339"/>
    </row>
    <row r="131" spans="1:8" ht="72" customHeight="1" x14ac:dyDescent="0.2">
      <c r="A131" s="335" t="s">
        <v>96</v>
      </c>
      <c r="B131" s="336"/>
      <c r="C13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37">
        <v>3060</v>
      </c>
      <c r="E131" s="338"/>
      <c r="F131" s="338"/>
      <c r="G131" s="338"/>
      <c r="H131" s="339"/>
    </row>
    <row r="132" spans="1:8" ht="72" customHeight="1" x14ac:dyDescent="0.2">
      <c r="A132" s="335" t="s">
        <v>97</v>
      </c>
      <c r="B132" s="336"/>
      <c r="C132" s="67"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37">
        <v>2040</v>
      </c>
      <c r="E132" s="338"/>
      <c r="F132" s="338"/>
      <c r="G132" s="338"/>
      <c r="H132" s="339"/>
    </row>
    <row r="133" spans="1:8" ht="72" customHeight="1" x14ac:dyDescent="0.2">
      <c r="A133" s="335" t="s">
        <v>98</v>
      </c>
      <c r="B133" s="336"/>
      <c r="C133"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37">
        <v>2040</v>
      </c>
      <c r="E133" s="338"/>
      <c r="F133" s="338"/>
      <c r="G133" s="338"/>
      <c r="H133" s="339"/>
    </row>
    <row r="134" spans="1:8" ht="72" customHeight="1" x14ac:dyDescent="0.2">
      <c r="A134" s="335" t="s">
        <v>99</v>
      </c>
      <c r="B134" s="336"/>
      <c r="C134"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37">
        <v>1020</v>
      </c>
      <c r="E134" s="338"/>
      <c r="F134" s="338"/>
      <c r="G134" s="338"/>
      <c r="H134" s="339"/>
    </row>
    <row r="135" spans="1:8" ht="72" customHeight="1" x14ac:dyDescent="0.2">
      <c r="A135" s="335" t="s">
        <v>100</v>
      </c>
      <c r="B135" s="336" t="s">
        <v>100</v>
      </c>
      <c r="C13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37">
        <v>8580</v>
      </c>
      <c r="E135" s="338"/>
      <c r="F135" s="338"/>
      <c r="G135" s="338"/>
      <c r="H135" s="339"/>
    </row>
    <row r="136" spans="1:8" ht="72" customHeight="1" x14ac:dyDescent="0.2">
      <c r="A136" s="335" t="s">
        <v>101</v>
      </c>
      <c r="B136" s="336" t="s">
        <v>101</v>
      </c>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37">
        <v>2004</v>
      </c>
      <c r="E136" s="338"/>
      <c r="F136" s="338"/>
      <c r="G136" s="338"/>
      <c r="H136" s="339"/>
    </row>
    <row r="137" spans="1:8" ht="50.1" customHeight="1" thickBot="1" x14ac:dyDescent="0.25">
      <c r="A137" s="335" t="s">
        <v>102</v>
      </c>
      <c r="B137" s="336"/>
      <c r="C137"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37">
        <v>5184</v>
      </c>
      <c r="E137" s="338"/>
      <c r="F137" s="338"/>
      <c r="G137" s="338"/>
      <c r="H137" s="339"/>
    </row>
    <row r="138" spans="1:8" s="16" customFormat="1" ht="102" customHeight="1" thickBot="1" x14ac:dyDescent="0.25">
      <c r="A138" s="335" t="s">
        <v>16</v>
      </c>
      <c r="B138" s="336"/>
      <c r="C13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37">
        <v>930</v>
      </c>
      <c r="E138" s="338"/>
      <c r="F138" s="338"/>
      <c r="G138" s="338"/>
      <c r="H138" s="339"/>
    </row>
    <row r="139" spans="1:8" s="16" customFormat="1" ht="102" customHeight="1" thickBot="1" x14ac:dyDescent="0.25">
      <c r="A139" s="335" t="s">
        <v>103</v>
      </c>
      <c r="B139" s="336"/>
      <c r="C13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9" s="337">
        <v>50010</v>
      </c>
      <c r="E139" s="338"/>
      <c r="F139" s="338"/>
      <c r="G139" s="338"/>
      <c r="H139" s="339"/>
    </row>
    <row r="140" spans="1:8" s="16" customFormat="1" ht="126" customHeight="1" x14ac:dyDescent="0.2">
      <c r="A140" s="335" t="s">
        <v>104</v>
      </c>
      <c r="B140" s="336"/>
      <c r="C14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0" s="337">
        <v>4470</v>
      </c>
      <c r="E140" s="338"/>
      <c r="F140" s="338"/>
      <c r="G140" s="338"/>
      <c r="H140" s="339"/>
    </row>
    <row r="141" spans="1:8" s="16" customFormat="1" ht="96" customHeight="1" x14ac:dyDescent="0.2">
      <c r="A141" s="356" t="s">
        <v>105</v>
      </c>
      <c r="B141" s="357"/>
      <c r="C14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37">
        <v>4320</v>
      </c>
      <c r="E141" s="338"/>
      <c r="F141" s="338"/>
      <c r="G141" s="338"/>
      <c r="H141" s="339"/>
    </row>
    <row r="142" spans="1:8" s="16" customFormat="1" ht="96" customHeight="1" x14ac:dyDescent="0.2">
      <c r="A142" s="356" t="s">
        <v>106</v>
      </c>
      <c r="B142" s="357"/>
      <c r="C142"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2" s="337">
        <v>3000</v>
      </c>
      <c r="E142" s="338"/>
      <c r="F142" s="338"/>
      <c r="G142" s="338"/>
      <c r="H142" s="339"/>
    </row>
    <row r="143" spans="1:8" ht="50.1" customHeight="1" x14ac:dyDescent="0.2">
      <c r="A143" s="335" t="s">
        <v>107</v>
      </c>
      <c r="B143" s="336"/>
      <c r="C143" s="67" t="str">
        <f>"Интернет-площадка 2gis.ru на основе Cправочника организаций "&amp;$C$2&amp;""</f>
        <v>Интернет-площадка 2gis.ru на основе Cправочника организаций "2ГИС.ТВЕРЬ"</v>
      </c>
      <c r="D143" s="337">
        <v>4080</v>
      </c>
      <c r="E143" s="338"/>
      <c r="F143" s="338"/>
      <c r="G143" s="338"/>
      <c r="H143" s="339"/>
    </row>
    <row r="144" spans="1:8" ht="50.1" customHeight="1" x14ac:dyDescent="0.2">
      <c r="A144" s="335" t="s">
        <v>108</v>
      </c>
      <c r="B144" s="336"/>
      <c r="C144" s="67"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37">
        <v>4920</v>
      </c>
      <c r="E144" s="338"/>
      <c r="F144" s="338"/>
      <c r="G144" s="338"/>
      <c r="H144" s="339"/>
    </row>
    <row r="145" spans="1:8" ht="50.1" customHeight="1" x14ac:dyDescent="0.2">
      <c r="A145" s="335" t="s">
        <v>109</v>
      </c>
      <c r="B145" s="336"/>
      <c r="C145" s="67" t="str">
        <f t="shared" si="1"/>
        <v>Электронный справочник на основе Справочника организаций "2ГИС.ТВЕРЬ" (версия для ПК)</v>
      </c>
      <c r="D145" s="337">
        <v>6120</v>
      </c>
      <c r="E145" s="338"/>
      <c r="F145" s="338"/>
      <c r="G145" s="338"/>
      <c r="H145" s="339"/>
    </row>
    <row r="146" spans="1:8" ht="50.1" customHeight="1" x14ac:dyDescent="0.2">
      <c r="A146" s="335" t="s">
        <v>110</v>
      </c>
      <c r="B146" s="336"/>
      <c r="C146" s="67" t="str">
        <f>"Интернет-площадка 2gis.ru на основе Cправочника организаций "&amp;$C$2&amp;""</f>
        <v>Интернет-площадка 2gis.ru на основе Cправочника организаций "2ГИС.ТВЕРЬ"</v>
      </c>
      <c r="D146" s="337">
        <v>12120</v>
      </c>
      <c r="E146" s="338"/>
      <c r="F146" s="338"/>
      <c r="G146" s="338"/>
      <c r="H146" s="339"/>
    </row>
    <row r="147" spans="1:8" ht="50.1" customHeight="1" x14ac:dyDescent="0.2">
      <c r="A147" s="335" t="s">
        <v>111</v>
      </c>
      <c r="B147" s="336"/>
      <c r="C147" s="67" t="str">
        <f>"Интернет-площадка 2gis.ru на основе Cправочника организаций "&amp;$C$2&amp;""</f>
        <v>Интернет-площадка 2gis.ru на основе Cправочника организаций "2ГИС.ТВЕРЬ"</v>
      </c>
      <c r="D147" s="337">
        <v>14544</v>
      </c>
      <c r="E147" s="338"/>
      <c r="F147" s="338"/>
      <c r="G147" s="338"/>
      <c r="H147" s="339"/>
    </row>
    <row r="148" spans="1:8" ht="50.1" customHeight="1" x14ac:dyDescent="0.2">
      <c r="A148" s="335" t="s">
        <v>112</v>
      </c>
      <c r="B148" s="336"/>
      <c r="C148" s="67" t="str">
        <f t="shared" si="1"/>
        <v>Электронный справочник на основе Справочника организаций "2ГИС.ТВЕРЬ" (версия для ПК)</v>
      </c>
      <c r="D148" s="337">
        <v>6120</v>
      </c>
      <c r="E148" s="338"/>
      <c r="F148" s="338"/>
      <c r="G148" s="338"/>
      <c r="H148" s="339"/>
    </row>
    <row r="149" spans="1:8" ht="50.1" customHeight="1" x14ac:dyDescent="0.2">
      <c r="A149" s="335" t="s">
        <v>113</v>
      </c>
      <c r="B149" s="336"/>
      <c r="C149" s="67" t="str">
        <f t="shared" si="1"/>
        <v>Электронный справочник на основе Справочника организаций "2ГИС.ТВЕРЬ" (версия для ПК)</v>
      </c>
      <c r="D149" s="337">
        <v>4080</v>
      </c>
      <c r="E149" s="338"/>
      <c r="F149" s="338"/>
      <c r="G149" s="338"/>
      <c r="H149" s="339"/>
    </row>
    <row r="150" spans="1:8" ht="50.1" customHeight="1" x14ac:dyDescent="0.2">
      <c r="A150" s="335" t="s">
        <v>114</v>
      </c>
      <c r="B150" s="336"/>
      <c r="C150" s="67" t="str">
        <f t="shared" si="1"/>
        <v>Электронный справочник на основе Справочника организаций "2ГИС.ТВЕРЬ" (версия для ПК)</v>
      </c>
      <c r="D150" s="337">
        <v>6120</v>
      </c>
      <c r="E150" s="338"/>
      <c r="F150" s="338"/>
      <c r="G150" s="338"/>
      <c r="H150" s="339"/>
    </row>
    <row r="151" spans="1:8" ht="50.1" customHeight="1" x14ac:dyDescent="0.2">
      <c r="A151" s="335" t="s">
        <v>115</v>
      </c>
      <c r="B151" s="336"/>
      <c r="C151" s="67" t="s">
        <v>95</v>
      </c>
      <c r="D151" s="337">
        <v>1200</v>
      </c>
      <c r="E151" s="338"/>
      <c r="F151" s="338"/>
      <c r="G151" s="338"/>
      <c r="H151" s="339"/>
    </row>
    <row r="152" spans="1:8" ht="69.75" customHeight="1" x14ac:dyDescent="0.2">
      <c r="A152" s="335" t="s">
        <v>116</v>
      </c>
      <c r="B152" s="336"/>
      <c r="C15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37">
        <v>12120</v>
      </c>
      <c r="E152" s="338"/>
      <c r="F152" s="338"/>
      <c r="G152" s="338"/>
      <c r="H152" s="339"/>
    </row>
    <row r="153" spans="1:8" ht="50.1" customHeight="1" thickBot="1" x14ac:dyDescent="0.25">
      <c r="A153" s="335" t="s">
        <v>117</v>
      </c>
      <c r="B153" s="336"/>
      <c r="C153" s="67" t="str">
        <f t="shared" si="1"/>
        <v>Электронный справочник на основе Справочника организаций "2ГИС.ТВЕРЬ" (версия для ПК)</v>
      </c>
      <c r="D153" s="353">
        <v>7320</v>
      </c>
      <c r="E153" s="354"/>
      <c r="F153" s="354"/>
      <c r="G153" s="354"/>
      <c r="H153" s="355"/>
    </row>
    <row r="154" spans="1:8" s="23" customFormat="1" ht="50.1" customHeight="1" thickBot="1" x14ac:dyDescent="0.25">
      <c r="A154" s="341" t="s">
        <v>118</v>
      </c>
      <c r="B154" s="342"/>
      <c r="C154" s="21"/>
      <c r="D154" s="343"/>
      <c r="E154" s="343"/>
      <c r="F154" s="343"/>
      <c r="G154" s="343"/>
      <c r="H154" s="344"/>
    </row>
    <row r="155" spans="1:8" s="16" customFormat="1" ht="50.1" customHeight="1" x14ac:dyDescent="0.2">
      <c r="A155" s="335" t="s">
        <v>119</v>
      </c>
      <c r="B155" s="336"/>
      <c r="C155" s="345"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37">
        <v>2400</v>
      </c>
      <c r="E155" s="338"/>
      <c r="F155" s="338"/>
      <c r="G155" s="338"/>
      <c r="H155" s="339"/>
    </row>
    <row r="156" spans="1:8" s="16" customFormat="1" ht="50.1" customHeight="1" x14ac:dyDescent="0.2">
      <c r="A156" s="335" t="s">
        <v>120</v>
      </c>
      <c r="B156" s="336"/>
      <c r="C156" s="346"/>
      <c r="D156" s="337">
        <v>3600</v>
      </c>
      <c r="E156" s="338"/>
      <c r="F156" s="338"/>
      <c r="G156" s="338"/>
      <c r="H156" s="339"/>
    </row>
    <row r="157" spans="1:8" s="16" customFormat="1" ht="50.1" customHeight="1" x14ac:dyDescent="0.2">
      <c r="A157" s="348" t="s">
        <v>121</v>
      </c>
      <c r="B157" s="349"/>
      <c r="C157" s="346"/>
      <c r="D157" s="496">
        <v>1800</v>
      </c>
      <c r="E157" s="368"/>
      <c r="F157" s="368"/>
      <c r="G157" s="368"/>
      <c r="H157" s="368"/>
    </row>
    <row r="158" spans="1:8" s="16" customFormat="1" ht="50.1" customHeight="1" x14ac:dyDescent="0.2">
      <c r="A158" s="348" t="s">
        <v>122</v>
      </c>
      <c r="B158" s="349"/>
      <c r="C158" s="346"/>
      <c r="D158" s="496">
        <v>180</v>
      </c>
      <c r="E158" s="368"/>
      <c r="F158" s="368"/>
      <c r="G158" s="368"/>
      <c r="H158" s="368"/>
    </row>
    <row r="159" spans="1:8" s="16" customFormat="1" ht="50.1" customHeight="1" thickBot="1" x14ac:dyDescent="0.25">
      <c r="A159" s="348" t="s">
        <v>123</v>
      </c>
      <c r="B159" s="349"/>
      <c r="C159" s="347"/>
      <c r="D159" s="450">
        <v>612</v>
      </c>
      <c r="E159" s="451"/>
      <c r="F159" s="451"/>
      <c r="G159" s="451"/>
      <c r="H159" s="451"/>
    </row>
    <row r="160" spans="1:8" s="16" customFormat="1" ht="50.1" customHeight="1" thickBot="1" x14ac:dyDescent="0.25">
      <c r="A160" s="341" t="s">
        <v>124</v>
      </c>
      <c r="B160" s="342"/>
      <c r="C160" s="21"/>
      <c r="D160" s="343"/>
      <c r="E160" s="343"/>
      <c r="F160" s="343"/>
      <c r="G160" s="343"/>
      <c r="H160" s="344"/>
    </row>
    <row r="161" spans="1:8" ht="50.1" customHeight="1" x14ac:dyDescent="0.2">
      <c r="A161" s="335" t="s">
        <v>125</v>
      </c>
      <c r="B161" s="336"/>
      <c r="C161" s="67" t="str">
        <f>"Интернет-площадка 2gis.ru на основе Cправочника организаций "&amp;$C$2&amp;""</f>
        <v>Интернет-площадка 2gis.ru на основе Cправочника организаций "2ГИС.ТВЕРЬ"</v>
      </c>
      <c r="D161" s="337">
        <v>2298</v>
      </c>
      <c r="E161" s="338"/>
      <c r="F161" s="338"/>
      <c r="G161" s="338"/>
      <c r="H161" s="339"/>
    </row>
    <row r="162" spans="1:8" ht="50.1" customHeight="1" x14ac:dyDescent="0.2">
      <c r="A162" s="335" t="s">
        <v>126</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2" s="337">
        <v>1020</v>
      </c>
      <c r="E162" s="338"/>
      <c r="F162" s="338"/>
      <c r="G162" s="338"/>
      <c r="H162" s="339"/>
    </row>
    <row r="163" spans="1:8" ht="50.1" customHeight="1" x14ac:dyDescent="0.2">
      <c r="A163" s="335" t="s">
        <v>195</v>
      </c>
      <c r="B163" s="336"/>
      <c r="C163" s="67" t="str">
        <f>"Интернет-площадка 2gis.ru на основе Cправочника организаций "&amp;$C$2&amp;""</f>
        <v>Интернет-площадка 2gis.ru на основе Cправочника организаций "2ГИС.ТВЕРЬ"</v>
      </c>
      <c r="D163" s="337">
        <v>3240</v>
      </c>
      <c r="E163" s="338"/>
      <c r="F163" s="338"/>
      <c r="G163" s="338"/>
      <c r="H163" s="339"/>
    </row>
    <row r="164" spans="1:8" ht="50.1" customHeight="1" x14ac:dyDescent="0.2">
      <c r="A164" s="335" t="s">
        <v>128</v>
      </c>
      <c r="B164" s="336"/>
      <c r="C164"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4" s="337">
        <v>1440</v>
      </c>
      <c r="E164" s="338"/>
      <c r="F164" s="338"/>
      <c r="G164" s="338"/>
      <c r="H164" s="339"/>
    </row>
    <row r="165" spans="1:8" s="16" customFormat="1" ht="126" customHeight="1" thickBot="1" x14ac:dyDescent="0.25">
      <c r="A165" s="335" t="s">
        <v>129</v>
      </c>
      <c r="B165" s="336"/>
      <c r="C165" s="160" t="str">
        <f>C161</f>
        <v>Интернет-площадка 2gis.ru на основе Cправочника организаций "2ГИС.ТВЕРЬ"</v>
      </c>
      <c r="D165" s="337">
        <v>4650</v>
      </c>
      <c r="E165" s="338"/>
      <c r="F165" s="338"/>
      <c r="G165" s="338"/>
      <c r="H165" s="339"/>
    </row>
    <row r="166" spans="1:8" ht="50.1" customHeight="1" thickBot="1" x14ac:dyDescent="0.25">
      <c r="A166" s="341" t="s">
        <v>196</v>
      </c>
      <c r="B166" s="342"/>
      <c r="C166" s="21"/>
      <c r="D166" s="343"/>
      <c r="E166" s="343"/>
      <c r="F166" s="343"/>
      <c r="G166" s="343"/>
      <c r="H166" s="344"/>
    </row>
    <row r="167" spans="1:8" s="20" customFormat="1" ht="30" customHeight="1" thickBot="1" x14ac:dyDescent="0.25">
      <c r="A167" s="485"/>
      <c r="B167" s="486"/>
      <c r="C167" s="602"/>
      <c r="D167" s="486"/>
      <c r="E167" s="486"/>
      <c r="F167" s="486"/>
      <c r="G167" s="486"/>
      <c r="H167" s="487"/>
    </row>
    <row r="168" spans="1:8" s="16" customFormat="1" ht="185.25" customHeight="1" x14ac:dyDescent="0.2">
      <c r="A168" s="335" t="s">
        <v>197</v>
      </c>
      <c r="B168" s="336"/>
      <c r="C168"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8" s="360">
        <v>8040</v>
      </c>
      <c r="E168" s="361"/>
      <c r="F168" s="361"/>
      <c r="G168" s="361"/>
      <c r="H168" s="362"/>
    </row>
    <row r="169" spans="1:8" s="16" customFormat="1" ht="83.25" customHeight="1" thickBot="1" x14ac:dyDescent="0.25">
      <c r="A169" s="335" t="s">
        <v>198</v>
      </c>
      <c r="B169" s="336"/>
      <c r="C169" s="346"/>
      <c r="D169" s="337">
        <v>8040</v>
      </c>
      <c r="E169" s="338"/>
      <c r="F169" s="338"/>
      <c r="G169" s="338"/>
      <c r="H169" s="339"/>
    </row>
    <row r="170" spans="1:8" ht="21.75" thickBot="1" x14ac:dyDescent="0.25">
      <c r="A170" s="497"/>
      <c r="B170" s="498"/>
      <c r="C170" s="56"/>
      <c r="D170" s="499"/>
      <c r="E170" s="499"/>
      <c r="F170" s="499"/>
      <c r="G170" s="499"/>
      <c r="H170" s="500"/>
    </row>
    <row r="172" spans="1:8" ht="21" x14ac:dyDescent="0.2">
      <c r="A172" s="75"/>
      <c r="B172" s="76" t="s">
        <v>130</v>
      </c>
      <c r="C172" s="333" t="s">
        <v>329</v>
      </c>
      <c r="D172" s="333"/>
      <c r="E172" s="77"/>
      <c r="F172" s="77"/>
      <c r="G172" s="77"/>
      <c r="H172" s="77"/>
    </row>
    <row r="173" spans="1:8" ht="21" x14ac:dyDescent="0.2">
      <c r="A173" s="75"/>
      <c r="B173" s="77"/>
      <c r="C173" s="327" t="s">
        <v>330</v>
      </c>
      <c r="D173" s="327"/>
      <c r="E173" s="77"/>
      <c r="F173" s="77"/>
      <c r="G173" s="77"/>
      <c r="H173" s="77"/>
    </row>
    <row r="174" spans="1:8" ht="21" x14ac:dyDescent="0.2">
      <c r="A174" s="75"/>
      <c r="B174" s="77"/>
      <c r="C174" s="327" t="s">
        <v>331</v>
      </c>
      <c r="D174" s="327"/>
      <c r="E174" s="77"/>
      <c r="F174" s="77"/>
      <c r="G174" s="77"/>
      <c r="H174" s="77"/>
    </row>
    <row r="175" spans="1:8" ht="21" x14ac:dyDescent="0.2">
      <c r="C175" s="327"/>
      <c r="D175" s="327"/>
      <c r="E175" s="77"/>
      <c r="F175" s="77"/>
      <c r="G175" s="77"/>
      <c r="H175" s="72"/>
    </row>
    <row r="176" spans="1:8" ht="26.25" customHeight="1" x14ac:dyDescent="0.2">
      <c r="A176" s="324" t="str">
        <f>Абакан_юр!A171</f>
        <v>По соглашению сторон в качестве валюты платежа могут выступать украинские гривны, в этом случае курс следующий: 1 руб. = 0,5104 гривен</v>
      </c>
      <c r="B176" s="324"/>
      <c r="C176" s="324"/>
      <c r="D176" s="79"/>
      <c r="E176" s="79"/>
      <c r="F176" s="80"/>
      <c r="G176" s="328"/>
      <c r="H176" s="328"/>
    </row>
    <row r="177" spans="1:8" ht="26.25" customHeight="1" x14ac:dyDescent="0.2">
      <c r="A177" s="324" t="str">
        <f>Абакан_юр!A172</f>
        <v>По соглашению сторон в качестве валюты платежа могут выступать дирхамы ОАЭ, в этом случае курс следующий: 1 руб. = 0,0434 дирхам</v>
      </c>
      <c r="B177" s="324"/>
      <c r="C177" s="324"/>
      <c r="D177" s="79"/>
      <c r="E177" s="79"/>
      <c r="F177" s="80"/>
      <c r="G177" s="82"/>
      <c r="H177" s="82"/>
    </row>
    <row r="178" spans="1:8" ht="26.25" customHeight="1" x14ac:dyDescent="0.2">
      <c r="A178" s="324" t="str">
        <f>Абакан_юр!A173</f>
        <v>По соглашению сторон в качестве валюты платежа могут выступать доллары США, в этом случае курс следующий: 1 руб. = 0,0126 доллара</v>
      </c>
      <c r="B178" s="324"/>
      <c r="C178" s="324"/>
      <c r="D178" s="79"/>
      <c r="E178" s="79"/>
      <c r="F178" s="80"/>
      <c r="G178" s="82"/>
      <c r="H178" s="82"/>
    </row>
    <row r="179" spans="1:8" ht="26.25" customHeight="1" x14ac:dyDescent="0.2">
      <c r="A179" s="324" t="str">
        <f>Абакан_юр!A174</f>
        <v>По соглашению сторон в качестве валюты платежа могут выступать евро, в этом случае курс следующий: 1 руб. = 0,0117 евро</v>
      </c>
      <c r="B179" s="324"/>
      <c r="C179" s="324"/>
      <c r="D179" s="79"/>
      <c r="E179" s="80"/>
      <c r="F179" s="80"/>
      <c r="G179" s="82"/>
      <c r="H179" s="82"/>
    </row>
    <row r="180" spans="1:8" ht="26.25" customHeight="1" x14ac:dyDescent="0.2">
      <c r="A180" s="324" t="str">
        <f>Абакан_юр!A175</f>
        <v>По соглашению сторон в качестве валюты платежа могут выступать чешские кроны, в этом случае курс следующий: 1 руб. = 0,2914 крона</v>
      </c>
      <c r="B180" s="324"/>
      <c r="C180" s="324"/>
      <c r="D180" s="79"/>
      <c r="E180" s="80"/>
      <c r="F180" s="80"/>
      <c r="G180" s="82"/>
      <c r="H180" s="82"/>
    </row>
    <row r="181" spans="1:8" ht="26.25" customHeight="1" x14ac:dyDescent="0.2">
      <c r="A181" s="324" t="str">
        <f>Абакан_юр!A176</f>
        <v>По соглашению сторон в качестве валюты платежа могут выступать киргизские сомы, в этом случае курс следующий: 1 руб. = 1,0988 сом</v>
      </c>
      <c r="B181" s="324"/>
      <c r="C181" s="324"/>
      <c r="D181" s="79"/>
      <c r="E181" s="79"/>
      <c r="F181" s="80"/>
      <c r="G181" s="82"/>
      <c r="H181" s="82"/>
    </row>
    <row r="182" spans="1:8" ht="26.25" customHeight="1" x14ac:dyDescent="0.2">
      <c r="A182"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2" s="324"/>
      <c r="C182" s="324"/>
      <c r="D182" s="79"/>
      <c r="E182" s="79"/>
      <c r="F182" s="80"/>
      <c r="G182" s="82"/>
      <c r="H182" s="82"/>
    </row>
    <row r="183" spans="1:8" ht="26.25" x14ac:dyDescent="0.2">
      <c r="A183" s="83"/>
      <c r="B183" s="83"/>
      <c r="C183" s="84"/>
      <c r="D183" s="85"/>
      <c r="E183" s="85"/>
      <c r="F183" s="86"/>
      <c r="G183" s="87"/>
      <c r="H183" s="87"/>
    </row>
    <row r="184" spans="1:8" ht="21" x14ac:dyDescent="0.2">
      <c r="A184" s="325" t="s">
        <v>141</v>
      </c>
      <c r="B184" s="325"/>
      <c r="C184" s="325"/>
      <c r="D184" s="325"/>
      <c r="E184" s="325"/>
      <c r="F184" s="325"/>
      <c r="G184" s="325"/>
      <c r="H184" s="325"/>
    </row>
    <row r="185" spans="1:8" ht="21" x14ac:dyDescent="0.2">
      <c r="A185" s="325" t="s">
        <v>142</v>
      </c>
      <c r="B185" s="325"/>
      <c r="C185" s="325"/>
      <c r="D185" s="325"/>
      <c r="E185" s="325"/>
      <c r="F185" s="325"/>
      <c r="G185" s="325"/>
      <c r="H185" s="325"/>
    </row>
    <row r="186" spans="1:8" ht="26.25" x14ac:dyDescent="0.2">
      <c r="A186" s="83"/>
      <c r="B186" s="83"/>
      <c r="C186" s="84"/>
      <c r="D186" s="85"/>
      <c r="E186" s="85"/>
      <c r="F186" s="86"/>
      <c r="G186" s="87"/>
      <c r="H186" s="87"/>
    </row>
    <row r="187" spans="1:8" ht="50.1" customHeight="1" thickBot="1" x14ac:dyDescent="0.25">
      <c r="A187" s="326" t="s">
        <v>143</v>
      </c>
      <c r="B187" s="326"/>
      <c r="C187" s="326"/>
      <c r="D187" s="326"/>
      <c r="E187" s="326"/>
      <c r="F187" s="89"/>
      <c r="G187" s="81"/>
      <c r="H187" s="90"/>
    </row>
    <row r="188" spans="1:8" ht="50.1" customHeight="1" thickBot="1" x14ac:dyDescent="0.25">
      <c r="A188" s="312" t="s">
        <v>144</v>
      </c>
      <c r="B188" s="313"/>
      <c r="C188" s="313"/>
      <c r="D188" s="313"/>
      <c r="E188" s="314"/>
      <c r="F188" s="91"/>
      <c r="H188" s="92"/>
    </row>
    <row r="189" spans="1:8" ht="84" customHeight="1" thickBot="1" x14ac:dyDescent="0.25">
      <c r="A189" s="517" t="s">
        <v>145</v>
      </c>
      <c r="B189" s="518"/>
      <c r="C189" s="93" t="s">
        <v>146</v>
      </c>
      <c r="D189" s="600" t="s">
        <v>147</v>
      </c>
      <c r="E189" s="601"/>
      <c r="F189" s="94"/>
      <c r="G189" s="94"/>
      <c r="H189" s="94"/>
    </row>
    <row r="190" spans="1:8" ht="108" customHeight="1" x14ac:dyDescent="0.2">
      <c r="A190" s="318" t="s">
        <v>148</v>
      </c>
      <c r="B190" s="319"/>
      <c r="C190" s="95" t="s">
        <v>149</v>
      </c>
      <c r="D190" s="320" t="s">
        <v>150</v>
      </c>
      <c r="E190" s="321"/>
      <c r="F190" s="94"/>
      <c r="G190" s="94"/>
      <c r="H190" s="94"/>
    </row>
    <row r="191" spans="1:8" ht="93.75" customHeight="1" x14ac:dyDescent="0.2">
      <c r="A191" s="322" t="s">
        <v>151</v>
      </c>
      <c r="B191" s="323"/>
      <c r="C191" s="96" t="s">
        <v>152</v>
      </c>
      <c r="D191" s="310" t="s">
        <v>153</v>
      </c>
      <c r="E191" s="311"/>
      <c r="F191" s="94"/>
      <c r="G191" s="94"/>
      <c r="H191" s="94"/>
    </row>
    <row r="192" spans="1:8" ht="120" customHeight="1" thickBot="1" x14ac:dyDescent="0.25">
      <c r="A192" s="474" t="s">
        <v>154</v>
      </c>
      <c r="B192" s="475"/>
      <c r="C192" s="111" t="s">
        <v>155</v>
      </c>
      <c r="D192" s="476" t="s">
        <v>153</v>
      </c>
      <c r="E192" s="477"/>
      <c r="F192" s="94"/>
      <c r="G192" s="94"/>
      <c r="H192" s="94"/>
    </row>
    <row r="193" spans="1:8" s="72" customFormat="1" ht="102.75" customHeight="1" thickBot="1" x14ac:dyDescent="0.25">
      <c r="A193" s="474" t="s">
        <v>157</v>
      </c>
      <c r="B193" s="475"/>
      <c r="C193" s="230" t="s">
        <v>158</v>
      </c>
      <c r="D193" s="475" t="s">
        <v>153</v>
      </c>
      <c r="E193" s="686"/>
      <c r="F193" s="91"/>
      <c r="G193" s="91"/>
      <c r="H193" s="91"/>
    </row>
    <row r="194" spans="1:8" s="88" customFormat="1" ht="222.75" customHeight="1" thickBot="1" x14ac:dyDescent="0.25">
      <c r="A194" s="474" t="s">
        <v>159</v>
      </c>
      <c r="B194" s="475"/>
      <c r="C194" s="111" t="s">
        <v>160</v>
      </c>
      <c r="D194" s="476" t="s">
        <v>153</v>
      </c>
      <c r="E194" s="477"/>
      <c r="F194" s="86"/>
      <c r="G194" s="87"/>
      <c r="H194" s="87"/>
    </row>
    <row r="195" spans="1:8" ht="23.25" x14ac:dyDescent="0.2">
      <c r="A195" s="307" t="s">
        <v>161</v>
      </c>
      <c r="B195" s="307"/>
      <c r="C195" s="307"/>
      <c r="D195" s="307"/>
      <c r="E195" s="307"/>
      <c r="F195" s="307"/>
      <c r="G195" s="307"/>
      <c r="H195" s="307"/>
    </row>
    <row r="196" spans="1:8" ht="23.25" x14ac:dyDescent="0.2">
      <c r="A196" s="307" t="s">
        <v>162</v>
      </c>
      <c r="B196" s="307"/>
      <c r="C196" s="307"/>
      <c r="D196" s="307"/>
      <c r="E196" s="307"/>
      <c r="F196" s="307"/>
      <c r="G196" s="307"/>
      <c r="H196" s="307"/>
    </row>
    <row r="197" spans="1:8" ht="196.5" customHeight="1" x14ac:dyDescent="0.2">
      <c r="A197"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5"/>
      <c r="C197" s="325"/>
      <c r="D197" s="325"/>
      <c r="E197" s="325"/>
      <c r="F197" s="325"/>
      <c r="G197" s="325"/>
      <c r="H197" s="325"/>
    </row>
    <row r="198" spans="1:8" ht="77.25" customHeight="1" x14ac:dyDescent="0.2">
      <c r="A198" s="325" t="s">
        <v>164</v>
      </c>
      <c r="B198" s="325"/>
      <c r="C198" s="325"/>
      <c r="D198" s="325"/>
      <c r="E198" s="325"/>
      <c r="F198" s="325"/>
      <c r="G198" s="325"/>
      <c r="H198" s="325"/>
    </row>
    <row r="199" spans="1:8" ht="30.75" customHeight="1" x14ac:dyDescent="0.2">
      <c r="A199" s="307" t="s">
        <v>165</v>
      </c>
      <c r="B199" s="307"/>
      <c r="C199" s="307"/>
      <c r="D199" s="307"/>
      <c r="E199" s="307"/>
      <c r="F199" s="307"/>
      <c r="G199" s="307"/>
      <c r="H199" s="307"/>
    </row>
    <row r="200" spans="1:8" s="97" customFormat="1" ht="114.75" customHeight="1" x14ac:dyDescent="0.2">
      <c r="A200" s="325" t="s">
        <v>166</v>
      </c>
      <c r="B200" s="325"/>
      <c r="C200" s="325"/>
      <c r="D200" s="325"/>
      <c r="E200" s="325"/>
      <c r="F200" s="325"/>
      <c r="G200" s="325"/>
      <c r="H200" s="325"/>
    </row>
  </sheetData>
  <sheetProtection selectLockedCells="1" selectUnlockedCells="1"/>
  <mergeCells count="32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8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89:B89"/>
    <mergeCell ref="C89:C97"/>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0:B100"/>
    <mergeCell ref="D100:H100"/>
    <mergeCell ref="A101:B101"/>
    <mergeCell ref="C101:C118"/>
    <mergeCell ref="D101:H101"/>
    <mergeCell ref="A102:B102"/>
    <mergeCell ref="D102:H102"/>
    <mergeCell ref="A103:B103"/>
    <mergeCell ref="D103:H103"/>
    <mergeCell ref="A104:B104"/>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D153:H153"/>
    <mergeCell ref="A154:B154"/>
    <mergeCell ref="D154:H154"/>
    <mergeCell ref="A155:B155"/>
    <mergeCell ref="C155:C159"/>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A167:C167"/>
    <mergeCell ref="D167:H167"/>
    <mergeCell ref="A168:B168"/>
    <mergeCell ref="C168:C169"/>
    <mergeCell ref="D168:H168"/>
    <mergeCell ref="A169:B169"/>
    <mergeCell ref="D169:H169"/>
    <mergeCell ref="A164:B164"/>
    <mergeCell ref="D164:H164"/>
    <mergeCell ref="A165:B165"/>
    <mergeCell ref="D165:H165"/>
    <mergeCell ref="A166:B166"/>
    <mergeCell ref="D166:H166"/>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2"/>
  <sheetViews>
    <sheetView view="pageBreakPreview" zoomScale="40" zoomScaleNormal="60" zoomScaleSheetLayoutView="40" workbookViewId="0">
      <pane ySplit="4" topLeftCell="A16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695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60">
        <f>F7*1.2</f>
        <v>5580</v>
      </c>
      <c r="E7" s="361">
        <f>F7*1.1</f>
        <v>5115</v>
      </c>
      <c r="F7" s="361">
        <v>4650</v>
      </c>
      <c r="G7" s="361">
        <f>F7*0.75</f>
        <v>3487.5</v>
      </c>
      <c r="H7" s="362">
        <f>F7*0.5</f>
        <v>2325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436">
        <f>F12*1.2</f>
        <v>6660</v>
      </c>
      <c r="E12" s="361">
        <f>F12*1.1</f>
        <v>6105.0000000000009</v>
      </c>
      <c r="F12" s="361">
        <v>5550</v>
      </c>
      <c r="G12" s="361">
        <f>F12*0.75</f>
        <v>4162.5</v>
      </c>
      <c r="H12" s="362">
        <f>F12*0.5</f>
        <v>2775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1080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"2ГИС.ТОБОЛЬСК"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506">
        <v>120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60">
        <f>F27*1.2</f>
        <v>7819.2</v>
      </c>
      <c r="E27" s="361">
        <f>F27*1.1</f>
        <v>7167.6</v>
      </c>
      <c r="F27" s="361">
        <v>6516</v>
      </c>
      <c r="G27" s="361">
        <f>F27*0.75</f>
        <v>4887</v>
      </c>
      <c r="H27" s="362">
        <f>F27*0.5</f>
        <v>3258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436">
        <f>F32*1.2</f>
        <v>9331.1999999999989</v>
      </c>
      <c r="E32" s="361">
        <f>F32*1.1</f>
        <v>8553.6</v>
      </c>
      <c r="F32" s="361">
        <v>7776</v>
      </c>
      <c r="G32" s="361">
        <f>F32*0.75</f>
        <v>5832</v>
      </c>
      <c r="H32" s="362">
        <f>F32*0.5</f>
        <v>3888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"2ГИС.ТОБОЛЬСК"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424">
        <v>168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515">
        <f>F48*1.2</f>
        <v>3744</v>
      </c>
      <c r="E48" s="515">
        <f>F48*1.1</f>
        <v>3432.0000000000005</v>
      </c>
      <c r="F48" s="515">
        <v>3120</v>
      </c>
      <c r="G48" s="515">
        <f>F48*0.75</f>
        <v>2340</v>
      </c>
      <c r="H48" s="515">
        <f>F48*0.5</f>
        <v>1560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458">
        <v>120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60">
        <f>F55*1.2</f>
        <v>6696</v>
      </c>
      <c r="E55" s="361">
        <f>F55*1.1</f>
        <v>6138.0000000000009</v>
      </c>
      <c r="F55" s="361">
        <v>5580</v>
      </c>
      <c r="G55" s="361">
        <f>F55*0.75</f>
        <v>4185</v>
      </c>
      <c r="H55" s="362">
        <f>F55*0.5</f>
        <v>2790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436">
        <f>F61*1.2</f>
        <v>7992</v>
      </c>
      <c r="E61" s="361">
        <f>F61*1.1</f>
        <v>7326.0000000000009</v>
      </c>
      <c r="F61" s="361">
        <v>6660</v>
      </c>
      <c r="G61" s="361">
        <f>F61*0.75</f>
        <v>4995</v>
      </c>
      <c r="H61" s="362">
        <f>F61*0.5</f>
        <v>3330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506">
        <v>120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840 до 16800</v>
      </c>
      <c r="E71" s="399"/>
      <c r="F71" s="399"/>
      <c r="G71" s="399"/>
      <c r="H71" s="400"/>
    </row>
    <row r="72" spans="1:8" ht="37.5" customHeight="1" x14ac:dyDescent="0.2">
      <c r="A72" s="408" t="s">
        <v>39</v>
      </c>
      <c r="B72" s="409"/>
      <c r="C72" s="410"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411">
        <v>840</v>
      </c>
      <c r="E72" s="412"/>
      <c r="F72" s="412"/>
      <c r="G72" s="412"/>
      <c r="H72" s="413"/>
    </row>
    <row r="73" spans="1:8" ht="37.5" customHeight="1" x14ac:dyDescent="0.2">
      <c r="A73" s="396" t="s">
        <v>40</v>
      </c>
      <c r="B73" s="397"/>
      <c r="C73" s="410"/>
      <c r="D73" s="337">
        <v>1680</v>
      </c>
      <c r="E73" s="338"/>
      <c r="F73" s="338"/>
      <c r="G73" s="338"/>
      <c r="H73" s="339"/>
    </row>
    <row r="74" spans="1:8" ht="37.5" customHeight="1" x14ac:dyDescent="0.2">
      <c r="A74" s="396" t="s">
        <v>41</v>
      </c>
      <c r="B74" s="397"/>
      <c r="C74" s="410"/>
      <c r="D74" s="337">
        <v>2520</v>
      </c>
      <c r="E74" s="338"/>
      <c r="F74" s="338"/>
      <c r="G74" s="338"/>
      <c r="H74" s="339"/>
    </row>
    <row r="75" spans="1:8" ht="37.5" customHeight="1" x14ac:dyDescent="0.2">
      <c r="A75" s="396" t="s">
        <v>42</v>
      </c>
      <c r="B75" s="397"/>
      <c r="C75" s="410"/>
      <c r="D75" s="337">
        <v>3360</v>
      </c>
      <c r="E75" s="338"/>
      <c r="F75" s="338"/>
      <c r="G75" s="338"/>
      <c r="H75" s="339"/>
    </row>
    <row r="76" spans="1:8" ht="37.5" customHeight="1" x14ac:dyDescent="0.2">
      <c r="A76" s="396" t="s">
        <v>43</v>
      </c>
      <c r="B76" s="397"/>
      <c r="C76" s="410"/>
      <c r="D76" s="337">
        <v>4200</v>
      </c>
      <c r="E76" s="338"/>
      <c r="F76" s="338"/>
      <c r="G76" s="338"/>
      <c r="H76" s="339"/>
    </row>
    <row r="77" spans="1:8" ht="37.5" customHeight="1" x14ac:dyDescent="0.2">
      <c r="A77" s="396" t="s">
        <v>44</v>
      </c>
      <c r="B77" s="397"/>
      <c r="C77" s="410"/>
      <c r="D77" s="337">
        <v>5040</v>
      </c>
      <c r="E77" s="338"/>
      <c r="F77" s="338"/>
      <c r="G77" s="338"/>
      <c r="H77" s="339"/>
    </row>
    <row r="78" spans="1:8" ht="37.5" customHeight="1" x14ac:dyDescent="0.2">
      <c r="A78" s="396" t="s">
        <v>45</v>
      </c>
      <c r="B78" s="397"/>
      <c r="C78" s="410"/>
      <c r="D78" s="337">
        <v>5880</v>
      </c>
      <c r="E78" s="338"/>
      <c r="F78" s="338"/>
      <c r="G78" s="338"/>
      <c r="H78" s="339"/>
    </row>
    <row r="79" spans="1:8" ht="37.5" customHeight="1" x14ac:dyDescent="0.2">
      <c r="A79" s="396" t="s">
        <v>46</v>
      </c>
      <c r="B79" s="397"/>
      <c r="C79" s="410"/>
      <c r="D79" s="337">
        <v>6720</v>
      </c>
      <c r="E79" s="338"/>
      <c r="F79" s="338"/>
      <c r="G79" s="338"/>
      <c r="H79" s="339"/>
    </row>
    <row r="80" spans="1:8" ht="37.5" customHeight="1" x14ac:dyDescent="0.2">
      <c r="A80" s="396" t="s">
        <v>47</v>
      </c>
      <c r="B80" s="397"/>
      <c r="C80" s="410"/>
      <c r="D80" s="337">
        <v>7560</v>
      </c>
      <c r="E80" s="338"/>
      <c r="F80" s="338"/>
      <c r="G80" s="338"/>
      <c r="H80" s="339"/>
    </row>
    <row r="81" spans="1:8" ht="37.5" customHeight="1" x14ac:dyDescent="0.2">
      <c r="A81" s="396" t="s">
        <v>48</v>
      </c>
      <c r="B81" s="397"/>
      <c r="C81" s="410"/>
      <c r="D81" s="337">
        <v>8400</v>
      </c>
      <c r="E81" s="338"/>
      <c r="F81" s="338"/>
      <c r="G81" s="338"/>
      <c r="H81" s="339"/>
    </row>
    <row r="82" spans="1:8" ht="37.5" customHeight="1" x14ac:dyDescent="0.2">
      <c r="A82" s="396" t="s">
        <v>49</v>
      </c>
      <c r="B82" s="397"/>
      <c r="C82" s="410"/>
      <c r="D82" s="337">
        <v>9240</v>
      </c>
      <c r="E82" s="338"/>
      <c r="F82" s="338"/>
      <c r="G82" s="338"/>
      <c r="H82" s="339"/>
    </row>
    <row r="83" spans="1:8" ht="37.5" customHeight="1" x14ac:dyDescent="0.2">
      <c r="A83" s="396" t="s">
        <v>50</v>
      </c>
      <c r="B83" s="397"/>
      <c r="C83" s="410"/>
      <c r="D83" s="337">
        <v>10080</v>
      </c>
      <c r="E83" s="338"/>
      <c r="F83" s="338"/>
      <c r="G83" s="338"/>
      <c r="H83" s="339"/>
    </row>
    <row r="84" spans="1:8" ht="37.5" customHeight="1" x14ac:dyDescent="0.2">
      <c r="A84" s="396" t="s">
        <v>51</v>
      </c>
      <c r="B84" s="397"/>
      <c r="C84" s="410"/>
      <c r="D84" s="337">
        <v>10920</v>
      </c>
      <c r="E84" s="338"/>
      <c r="F84" s="338"/>
      <c r="G84" s="338"/>
      <c r="H84" s="339"/>
    </row>
    <row r="85" spans="1:8" ht="37.5" customHeight="1" x14ac:dyDescent="0.2">
      <c r="A85" s="396" t="s">
        <v>52</v>
      </c>
      <c r="B85" s="397"/>
      <c r="C85" s="410"/>
      <c r="D85" s="337">
        <v>11760</v>
      </c>
      <c r="E85" s="338"/>
      <c r="F85" s="338"/>
      <c r="G85" s="338"/>
      <c r="H85" s="339"/>
    </row>
    <row r="86" spans="1:8" ht="37.5" customHeight="1" x14ac:dyDescent="0.2">
      <c r="A86" s="396" t="s">
        <v>53</v>
      </c>
      <c r="B86" s="397"/>
      <c r="C86" s="410"/>
      <c r="D86" s="337">
        <v>12600</v>
      </c>
      <c r="E86" s="338"/>
      <c r="F86" s="338"/>
      <c r="G86" s="338"/>
      <c r="H86" s="339"/>
    </row>
    <row r="87" spans="1:8" ht="37.5" customHeight="1" x14ac:dyDescent="0.2">
      <c r="A87" s="396" t="s">
        <v>54</v>
      </c>
      <c r="B87" s="397"/>
      <c r="C87" s="410"/>
      <c r="D87" s="337">
        <v>13440</v>
      </c>
      <c r="E87" s="338"/>
      <c r="F87" s="338"/>
      <c r="G87" s="338"/>
      <c r="H87" s="339"/>
    </row>
    <row r="88" spans="1:8" ht="37.5" customHeight="1" x14ac:dyDescent="0.2">
      <c r="A88" s="396" t="s">
        <v>55</v>
      </c>
      <c r="B88" s="397"/>
      <c r="C88" s="410"/>
      <c r="D88" s="337">
        <v>14280</v>
      </c>
      <c r="E88" s="338"/>
      <c r="F88" s="338"/>
      <c r="G88" s="338"/>
      <c r="H88" s="339"/>
    </row>
    <row r="89" spans="1:8" ht="37.5" customHeight="1" x14ac:dyDescent="0.2">
      <c r="A89" s="396" t="s">
        <v>56</v>
      </c>
      <c r="B89" s="397"/>
      <c r="C89" s="410"/>
      <c r="D89" s="337">
        <v>15120</v>
      </c>
      <c r="E89" s="338"/>
      <c r="F89" s="338"/>
      <c r="G89" s="338"/>
      <c r="H89" s="339"/>
    </row>
    <row r="90" spans="1:8" ht="37.5" customHeight="1" x14ac:dyDescent="0.2">
      <c r="A90" s="396" t="s">
        <v>57</v>
      </c>
      <c r="B90" s="397"/>
      <c r="C90" s="410"/>
      <c r="D90" s="337">
        <v>15960</v>
      </c>
      <c r="E90" s="338"/>
      <c r="F90" s="338"/>
      <c r="G90" s="338"/>
      <c r="H90" s="339"/>
    </row>
    <row r="91" spans="1:8" ht="37.5" customHeight="1" thickBot="1" x14ac:dyDescent="0.25">
      <c r="A91" s="396" t="s">
        <v>58</v>
      </c>
      <c r="B91" s="397"/>
      <c r="C91" s="410"/>
      <c r="D91" s="337">
        <v>16800</v>
      </c>
      <c r="E91" s="338"/>
      <c r="F91" s="338"/>
      <c r="G91" s="338"/>
      <c r="H91" s="339"/>
    </row>
    <row r="92" spans="1:8" ht="50.1" customHeight="1" thickBot="1" x14ac:dyDescent="0.25">
      <c r="A92" s="386" t="s">
        <v>59</v>
      </c>
      <c r="B92" s="387"/>
      <c r="C92" s="387"/>
      <c r="D92" s="398" t="str">
        <f>"от "&amp;MIN(D93:D102)&amp;" до "&amp;MAX(D93:D102)</f>
        <v>от 240 до 5100</v>
      </c>
      <c r="E92" s="399"/>
      <c r="F92" s="399"/>
      <c r="G92" s="399"/>
      <c r="H92" s="400"/>
    </row>
    <row r="93" spans="1:8" ht="151.5" x14ac:dyDescent="0.2">
      <c r="A93" s="62" t="s">
        <v>60</v>
      </c>
      <c r="B93" s="63" t="s">
        <v>13</v>
      </c>
      <c r="C93" s="67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411">
        <v>240</v>
      </c>
      <c r="E93" s="412"/>
      <c r="F93" s="412"/>
      <c r="G93" s="412"/>
      <c r="H93" s="413"/>
    </row>
    <row r="94" spans="1:8" ht="37.5" customHeight="1" x14ac:dyDescent="0.2">
      <c r="A94" s="335" t="s">
        <v>61</v>
      </c>
      <c r="B94" s="336"/>
      <c r="C94" s="404"/>
      <c r="D94" s="337">
        <v>360</v>
      </c>
      <c r="E94" s="338"/>
      <c r="F94" s="338"/>
      <c r="G94" s="338"/>
      <c r="H94" s="339"/>
    </row>
    <row r="95" spans="1:8" ht="37.5" customHeight="1" x14ac:dyDescent="0.2">
      <c r="A95" s="335" t="s">
        <v>62</v>
      </c>
      <c r="B95" s="336"/>
      <c r="C95" s="404"/>
      <c r="D95" s="337">
        <v>5100</v>
      </c>
      <c r="E95" s="338"/>
      <c r="F95" s="338"/>
      <c r="G95" s="338"/>
      <c r="H95" s="339"/>
    </row>
    <row r="96" spans="1:8" ht="37.5" customHeight="1" x14ac:dyDescent="0.2">
      <c r="A96" s="335" t="s">
        <v>63</v>
      </c>
      <c r="B96" s="336"/>
      <c r="C96" s="404"/>
      <c r="D96" s="496">
        <v>720</v>
      </c>
      <c r="E96" s="368"/>
      <c r="F96" s="368"/>
      <c r="G96" s="368"/>
      <c r="H96" s="369"/>
    </row>
    <row r="97" spans="1:8" ht="37.5" customHeight="1" x14ac:dyDescent="0.2">
      <c r="A97" s="335" t="s">
        <v>64</v>
      </c>
      <c r="B97" s="336"/>
      <c r="C97" s="404"/>
      <c r="D97" s="496">
        <v>1440</v>
      </c>
      <c r="E97" s="368"/>
      <c r="F97" s="368"/>
      <c r="G97" s="368"/>
      <c r="H97" s="369"/>
    </row>
    <row r="98" spans="1:8" ht="37.5" customHeight="1" x14ac:dyDescent="0.2">
      <c r="A98" s="335" t="s">
        <v>65</v>
      </c>
      <c r="B98" s="503"/>
      <c r="C98" s="404"/>
      <c r="D98" s="496">
        <v>240</v>
      </c>
      <c r="E98" s="368"/>
      <c r="F98" s="368"/>
      <c r="G98" s="368"/>
      <c r="H98" s="369"/>
    </row>
    <row r="99" spans="1:8" ht="37.5" customHeight="1" x14ac:dyDescent="0.2">
      <c r="A99" s="335" t="s">
        <v>66</v>
      </c>
      <c r="B99" s="503"/>
      <c r="C99" s="404"/>
      <c r="D99" s="337">
        <v>240</v>
      </c>
      <c r="E99" s="338"/>
      <c r="F99" s="338"/>
      <c r="G99" s="338"/>
      <c r="H99" s="339"/>
    </row>
    <row r="100" spans="1:8" ht="37.5" customHeight="1" x14ac:dyDescent="0.2">
      <c r="A100" s="335" t="s">
        <v>67</v>
      </c>
      <c r="B100" s="503"/>
      <c r="C100" s="404"/>
      <c r="D100" s="337">
        <v>480</v>
      </c>
      <c r="E100" s="338"/>
      <c r="F100" s="338"/>
      <c r="G100" s="338"/>
      <c r="H100" s="339"/>
    </row>
    <row r="101" spans="1:8" ht="37.5" customHeight="1" x14ac:dyDescent="0.2">
      <c r="A101" s="335" t="s">
        <v>68</v>
      </c>
      <c r="B101" s="503"/>
      <c r="C101" s="404"/>
      <c r="D101" s="337">
        <v>720</v>
      </c>
      <c r="E101" s="338"/>
      <c r="F101" s="338"/>
      <c r="G101" s="338"/>
      <c r="H101" s="339"/>
    </row>
    <row r="102" spans="1:8" ht="37.5" customHeight="1" thickBot="1" x14ac:dyDescent="0.25">
      <c r="A102" s="348" t="s">
        <v>69</v>
      </c>
      <c r="B102" s="504"/>
      <c r="C102" s="405"/>
      <c r="D102" s="337">
        <v>1560</v>
      </c>
      <c r="E102" s="338"/>
      <c r="F102" s="338"/>
      <c r="G102" s="338"/>
      <c r="H102" s="339"/>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61.5"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379">
        <v>1440</v>
      </c>
      <c r="E106" s="379"/>
      <c r="F106" s="379"/>
      <c r="G106" s="379"/>
      <c r="H106" s="380"/>
    </row>
    <row r="107" spans="1:8" ht="61.5" customHeight="1" thickBot="1" x14ac:dyDescent="0.25">
      <c r="A107" s="381" t="s">
        <v>74</v>
      </c>
      <c r="B107" s="382"/>
      <c r="C107" s="377"/>
      <c r="D107" s="383" t="s">
        <v>75</v>
      </c>
      <c r="E107" s="384"/>
      <c r="F107" s="384"/>
      <c r="G107" s="384"/>
      <c r="H107" s="385"/>
    </row>
    <row r="108" spans="1:8" ht="61.5" customHeight="1" x14ac:dyDescent="0.2">
      <c r="A108" s="363" t="s">
        <v>76</v>
      </c>
      <c r="B108" s="364"/>
      <c r="C108" s="377"/>
      <c r="D108" s="368">
        <f>D106/4</f>
        <v>360</v>
      </c>
      <c r="E108" s="368"/>
      <c r="F108" s="368"/>
      <c r="G108" s="368"/>
      <c r="H108" s="369"/>
    </row>
    <row r="109" spans="1:8" ht="61.5" customHeight="1" x14ac:dyDescent="0.2">
      <c r="A109" s="363" t="s">
        <v>77</v>
      </c>
      <c r="B109" s="364"/>
      <c r="C109" s="377"/>
      <c r="D109" s="368">
        <f>D106/5</f>
        <v>288</v>
      </c>
      <c r="E109" s="368"/>
      <c r="F109" s="368"/>
      <c r="G109" s="368"/>
      <c r="H109" s="369"/>
    </row>
    <row r="110" spans="1:8" ht="61.5" customHeight="1" x14ac:dyDescent="0.2">
      <c r="A110" s="363" t="s">
        <v>78</v>
      </c>
      <c r="B110" s="364"/>
      <c r="C110" s="377"/>
      <c r="D110" s="368">
        <f>D106/6</f>
        <v>240</v>
      </c>
      <c r="E110" s="368"/>
      <c r="F110" s="368"/>
      <c r="G110" s="368"/>
      <c r="H110" s="369"/>
    </row>
    <row r="111" spans="1:8" ht="61.5" customHeight="1" x14ac:dyDescent="0.2">
      <c r="A111" s="363" t="s">
        <v>79</v>
      </c>
      <c r="B111" s="364"/>
      <c r="C111" s="377"/>
      <c r="D111" s="368">
        <f>D106/7</f>
        <v>205.71428571428572</v>
      </c>
      <c r="E111" s="368"/>
      <c r="F111" s="368"/>
      <c r="G111" s="368"/>
      <c r="H111" s="369"/>
    </row>
    <row r="112" spans="1:8" ht="61.5" customHeight="1" x14ac:dyDescent="0.2">
      <c r="A112" s="363" t="s">
        <v>80</v>
      </c>
      <c r="B112" s="364"/>
      <c r="C112" s="377"/>
      <c r="D112" s="368">
        <f>D106/8</f>
        <v>180</v>
      </c>
      <c r="E112" s="368"/>
      <c r="F112" s="368"/>
      <c r="G112" s="368"/>
      <c r="H112" s="369"/>
    </row>
    <row r="113" spans="1:8" ht="61.5" customHeight="1" x14ac:dyDescent="0.2">
      <c r="A113" s="363" t="s">
        <v>81</v>
      </c>
      <c r="B113" s="364"/>
      <c r="C113" s="377"/>
      <c r="D113" s="368">
        <f>D106/9</f>
        <v>160</v>
      </c>
      <c r="E113" s="368"/>
      <c r="F113" s="368"/>
      <c r="G113" s="368"/>
      <c r="H113" s="369"/>
    </row>
    <row r="114" spans="1:8" ht="61.5" customHeight="1" x14ac:dyDescent="0.2">
      <c r="A114" s="363" t="s">
        <v>82</v>
      </c>
      <c r="B114" s="364"/>
      <c r="C114" s="377"/>
      <c r="D114" s="368">
        <f>D106/10</f>
        <v>144</v>
      </c>
      <c r="E114" s="368"/>
      <c r="F114" s="368"/>
      <c r="G114" s="368"/>
      <c r="H114" s="369"/>
    </row>
    <row r="115" spans="1:8" ht="61.5" customHeight="1" thickBot="1" x14ac:dyDescent="0.25">
      <c r="A115" s="374" t="s">
        <v>83</v>
      </c>
      <c r="B115" s="375"/>
      <c r="C115" s="377"/>
      <c r="D115" s="379">
        <v>2448</v>
      </c>
      <c r="E115" s="379"/>
      <c r="F115" s="379"/>
      <c r="G115" s="379"/>
      <c r="H115" s="380"/>
    </row>
    <row r="116" spans="1:8" ht="61.5" customHeight="1" thickBot="1" x14ac:dyDescent="0.25">
      <c r="A116" s="381" t="s">
        <v>74</v>
      </c>
      <c r="B116" s="382"/>
      <c r="C116" s="377"/>
      <c r="D116" s="383" t="s">
        <v>75</v>
      </c>
      <c r="E116" s="384"/>
      <c r="F116" s="384"/>
      <c r="G116" s="384"/>
      <c r="H116" s="385"/>
    </row>
    <row r="117" spans="1:8" ht="61.5" customHeight="1" x14ac:dyDescent="0.2">
      <c r="A117" s="363" t="s">
        <v>76</v>
      </c>
      <c r="B117" s="364"/>
      <c r="C117" s="377"/>
      <c r="D117" s="368">
        <v>612</v>
      </c>
      <c r="E117" s="368"/>
      <c r="F117" s="368"/>
      <c r="G117" s="368"/>
      <c r="H117" s="369"/>
    </row>
    <row r="118" spans="1:8" ht="61.5" customHeight="1" x14ac:dyDescent="0.2">
      <c r="A118" s="363" t="s">
        <v>77</v>
      </c>
      <c r="B118" s="364"/>
      <c r="C118" s="377"/>
      <c r="D118" s="368">
        <v>489.59999999999997</v>
      </c>
      <c r="E118" s="368"/>
      <c r="F118" s="368"/>
      <c r="G118" s="368"/>
      <c r="H118" s="369"/>
    </row>
    <row r="119" spans="1:8" ht="61.5" customHeight="1" x14ac:dyDescent="0.2">
      <c r="A119" s="363" t="s">
        <v>78</v>
      </c>
      <c r="B119" s="364"/>
      <c r="C119" s="377"/>
      <c r="D119" s="368">
        <v>408</v>
      </c>
      <c r="E119" s="368"/>
      <c r="F119" s="368"/>
      <c r="G119" s="368"/>
      <c r="H119" s="369"/>
    </row>
    <row r="120" spans="1:8" ht="61.5" customHeight="1" x14ac:dyDescent="0.2">
      <c r="A120" s="363" t="s">
        <v>79</v>
      </c>
      <c r="B120" s="364"/>
      <c r="C120" s="377"/>
      <c r="D120" s="368">
        <v>349.71428571428572</v>
      </c>
      <c r="E120" s="368"/>
      <c r="F120" s="368"/>
      <c r="G120" s="368"/>
      <c r="H120" s="369"/>
    </row>
    <row r="121" spans="1:8" ht="61.5" customHeight="1" x14ac:dyDescent="0.2">
      <c r="A121" s="363" t="s">
        <v>80</v>
      </c>
      <c r="B121" s="364"/>
      <c r="C121" s="377"/>
      <c r="D121" s="368">
        <v>306</v>
      </c>
      <c r="E121" s="368"/>
      <c r="F121" s="368"/>
      <c r="G121" s="368"/>
      <c r="H121" s="369"/>
    </row>
    <row r="122" spans="1:8" ht="61.5" customHeight="1" x14ac:dyDescent="0.2">
      <c r="A122" s="363" t="s">
        <v>81</v>
      </c>
      <c r="B122" s="364"/>
      <c r="C122" s="377"/>
      <c r="D122" s="368">
        <v>272</v>
      </c>
      <c r="E122" s="368"/>
      <c r="F122" s="368"/>
      <c r="G122" s="368"/>
      <c r="H122" s="369"/>
    </row>
    <row r="123" spans="1:8" ht="61.5" customHeight="1" thickBot="1" x14ac:dyDescent="0.25">
      <c r="A123" s="363" t="s">
        <v>82</v>
      </c>
      <c r="B123" s="364"/>
      <c r="C123" s="378"/>
      <c r="D123" s="368">
        <v>244.79999999999998</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353">
        <v>10008</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105" t="str">
        <f>"Интернет-площадка 2gis.ru на основе Cправочника организаций "&amp;$C$2&amp;""</f>
        <v>Интернет-площадка 2gis.ru на основе Cправочника организаций "2ГИС.ТОБОЛЬСК"</v>
      </c>
      <c r="D126" s="340">
        <v>2280</v>
      </c>
      <c r="E126" s="338"/>
      <c r="F126" s="338"/>
      <c r="G126" s="338"/>
      <c r="H126" s="339"/>
    </row>
    <row r="127" spans="1:8" ht="50.1" customHeight="1" x14ac:dyDescent="0.2">
      <c r="A127" s="335" t="s">
        <v>86</v>
      </c>
      <c r="B127" s="336"/>
      <c r="C12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340">
        <v>1800</v>
      </c>
      <c r="E127" s="338"/>
      <c r="F127" s="338"/>
      <c r="G127" s="338"/>
      <c r="H127" s="339"/>
    </row>
    <row r="128" spans="1:8" ht="50.1" customHeight="1" x14ac:dyDescent="0.2">
      <c r="A128" s="356" t="s">
        <v>87</v>
      </c>
      <c r="B128" s="357"/>
      <c r="C12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340">
        <v>3000</v>
      </c>
      <c r="E128" s="338"/>
      <c r="F128" s="338"/>
      <c r="G128" s="338"/>
      <c r="H128" s="339"/>
    </row>
    <row r="129" spans="1:8" ht="50.1" customHeight="1" x14ac:dyDescent="0.2">
      <c r="A129" s="356" t="s">
        <v>88</v>
      </c>
      <c r="B129" s="357"/>
      <c r="C129" s="68" t="str">
        <f>"Интернет-площадка 2gis.ru на основе Cправочника организаций "&amp;$C$2&amp;""</f>
        <v>Интернет-площадка 2gis.ru на основе Cправочника организаций "2ГИС.ТОБОЛЬСК"</v>
      </c>
      <c r="D129" s="340">
        <v>3000</v>
      </c>
      <c r="E129" s="338"/>
      <c r="F129" s="338"/>
      <c r="G129" s="338"/>
      <c r="H129" s="339"/>
    </row>
    <row r="130" spans="1:8" ht="50.1" customHeight="1" x14ac:dyDescent="0.2">
      <c r="A130" s="335" t="s">
        <v>89</v>
      </c>
      <c r="B130" s="336"/>
      <c r="C130" s="68" t="str">
        <f>"Интернет-площадка 2gis.ru на основе Cправочника организаций "&amp;$C$2&amp;""</f>
        <v>Интернет-площадка 2gis.ru на основе Cправочника организаций "2ГИС.ТОБОЛЬСК"</v>
      </c>
      <c r="D130" s="340">
        <v>3600</v>
      </c>
      <c r="E130" s="338"/>
      <c r="F130" s="338"/>
      <c r="G130" s="338"/>
      <c r="H130" s="339"/>
    </row>
    <row r="131" spans="1:8" ht="50.1" customHeight="1" x14ac:dyDescent="0.2">
      <c r="A131" s="335" t="s">
        <v>90</v>
      </c>
      <c r="B131" s="336"/>
      <c r="C131"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340">
        <v>1140</v>
      </c>
      <c r="E131" s="338"/>
      <c r="F131" s="338"/>
      <c r="G131" s="338"/>
      <c r="H131" s="339"/>
    </row>
    <row r="132" spans="1:8" ht="50.1" customHeight="1" x14ac:dyDescent="0.2">
      <c r="A132" s="335" t="s">
        <v>91</v>
      </c>
      <c r="B132" s="336"/>
      <c r="C13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340">
        <v>1620</v>
      </c>
      <c r="E132" s="338"/>
      <c r="F132" s="338"/>
      <c r="G132" s="338"/>
      <c r="H132" s="339"/>
    </row>
    <row r="133" spans="1:8" ht="50.1" customHeight="1" x14ac:dyDescent="0.2">
      <c r="A133" s="335" t="s">
        <v>92</v>
      </c>
      <c r="B133" s="336"/>
      <c r="C13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340">
        <v>2220</v>
      </c>
      <c r="E133" s="338"/>
      <c r="F133" s="338"/>
      <c r="G133" s="338"/>
      <c r="H133" s="339"/>
    </row>
    <row r="134" spans="1:8" ht="50.1" customHeight="1" x14ac:dyDescent="0.2">
      <c r="A134" s="335" t="s">
        <v>93</v>
      </c>
      <c r="B134" s="336"/>
      <c r="C134" s="68" t="e">
        <f>#REF!</f>
        <v>#REF!</v>
      </c>
      <c r="D134" s="340">
        <v>9000</v>
      </c>
      <c r="E134" s="338"/>
      <c r="F134" s="338"/>
      <c r="G134" s="338"/>
      <c r="H134" s="339"/>
    </row>
    <row r="135" spans="1:8" ht="50.1" customHeight="1" x14ac:dyDescent="0.2">
      <c r="A135" s="335" t="s">
        <v>94</v>
      </c>
      <c r="B135" s="336"/>
      <c r="C135" s="68" t="s">
        <v>95</v>
      </c>
      <c r="D135" s="340">
        <v>510</v>
      </c>
      <c r="E135" s="338"/>
      <c r="F135" s="338"/>
      <c r="G135" s="338"/>
      <c r="H135" s="339"/>
    </row>
    <row r="136" spans="1:8" ht="76.5" customHeight="1" x14ac:dyDescent="0.2">
      <c r="A136" s="335" t="s">
        <v>96</v>
      </c>
      <c r="B136" s="336"/>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340">
        <v>1800</v>
      </c>
      <c r="E136" s="338"/>
      <c r="F136" s="338"/>
      <c r="G136" s="338"/>
      <c r="H136" s="339"/>
    </row>
    <row r="137" spans="1:8" ht="76.5" customHeight="1" x14ac:dyDescent="0.2">
      <c r="A137" s="335" t="s">
        <v>97</v>
      </c>
      <c r="B137" s="336"/>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340">
        <v>1440</v>
      </c>
      <c r="E137" s="338"/>
      <c r="F137" s="338"/>
      <c r="G137" s="338"/>
      <c r="H137" s="339"/>
    </row>
    <row r="138" spans="1:8" ht="76.5" customHeight="1" x14ac:dyDescent="0.2">
      <c r="A138" s="335" t="s">
        <v>98</v>
      </c>
      <c r="B138" s="336"/>
      <c r="C138"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340">
        <v>1200</v>
      </c>
      <c r="E138" s="338"/>
      <c r="F138" s="338"/>
      <c r="G138" s="338"/>
      <c r="H138" s="339"/>
    </row>
    <row r="139" spans="1:8" ht="76.5" customHeight="1" x14ac:dyDescent="0.2">
      <c r="A139" s="335" t="s">
        <v>99</v>
      </c>
      <c r="B139" s="336"/>
      <c r="C139"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340">
        <v>720</v>
      </c>
      <c r="E139" s="338"/>
      <c r="F139" s="338"/>
      <c r="G139" s="338"/>
      <c r="H139" s="339"/>
    </row>
    <row r="140" spans="1:8" ht="76.5" customHeight="1" x14ac:dyDescent="0.2">
      <c r="A140" s="335" t="s">
        <v>100</v>
      </c>
      <c r="B140" s="336"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340">
        <v>3300</v>
      </c>
      <c r="E140" s="338"/>
      <c r="F140" s="338"/>
      <c r="G140" s="338"/>
      <c r="H140" s="339"/>
    </row>
    <row r="141" spans="1:8" ht="76.5" customHeight="1" x14ac:dyDescent="0.2">
      <c r="A141" s="335" t="s">
        <v>101</v>
      </c>
      <c r="B141" s="336"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340">
        <v>3000</v>
      </c>
      <c r="E141" s="338"/>
      <c r="F141" s="338"/>
      <c r="G141" s="338"/>
      <c r="H141" s="339"/>
    </row>
    <row r="142" spans="1:8" ht="50.1" customHeight="1" thickBot="1" x14ac:dyDescent="0.25">
      <c r="A142" s="335" t="s">
        <v>102</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340">
        <v>1500</v>
      </c>
      <c r="E142" s="338"/>
      <c r="F142" s="338"/>
      <c r="G142" s="338"/>
      <c r="H142" s="33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340">
        <v>900</v>
      </c>
      <c r="E143" s="338"/>
      <c r="F143" s="338"/>
      <c r="G143" s="338"/>
      <c r="H143" s="33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4" s="340">
        <v>50010</v>
      </c>
      <c r="E144" s="338"/>
      <c r="F144" s="338"/>
      <c r="G144" s="338"/>
      <c r="H144" s="33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5" s="340">
        <v>1800</v>
      </c>
      <c r="E145" s="338"/>
      <c r="F145" s="338"/>
      <c r="G145" s="338"/>
      <c r="H145" s="33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340">
        <v>3000</v>
      </c>
      <c r="E146" s="338"/>
      <c r="F146" s="338"/>
      <c r="G146" s="338"/>
      <c r="H146" s="339"/>
    </row>
    <row r="147" spans="1:8" s="16" customFormat="1" ht="96" customHeight="1" x14ac:dyDescent="0.2">
      <c r="A147" s="356" t="s">
        <v>106</v>
      </c>
      <c r="B147" s="357"/>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7" s="340">
        <v>2004</v>
      </c>
      <c r="E147" s="338"/>
      <c r="F147" s="338"/>
      <c r="G147" s="338"/>
      <c r="H147" s="339"/>
    </row>
    <row r="148" spans="1:8" ht="50.1" customHeight="1" x14ac:dyDescent="0.2">
      <c r="A148" s="335" t="s">
        <v>107</v>
      </c>
      <c r="B148" s="336"/>
      <c r="C148" s="68" t="str">
        <f>"Интернет-площадка 2gis.ru на основе Cправочника организаций "&amp;$C$2&amp;""</f>
        <v>Интернет-площадка 2gis.ru на основе Cправочника организаций "2ГИС.ТОБОЛЬСК"</v>
      </c>
      <c r="D148" s="340">
        <v>3240</v>
      </c>
      <c r="E148" s="338"/>
      <c r="F148" s="338"/>
      <c r="G148" s="338"/>
      <c r="H148" s="339"/>
    </row>
    <row r="149" spans="1:8" ht="50.1" customHeight="1" x14ac:dyDescent="0.2">
      <c r="A149" s="335" t="s">
        <v>108</v>
      </c>
      <c r="B149" s="336"/>
      <c r="C14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340">
        <v>2520</v>
      </c>
      <c r="E149" s="338"/>
      <c r="F149" s="338"/>
      <c r="G149" s="338"/>
      <c r="H149" s="339"/>
    </row>
    <row r="150" spans="1:8" ht="50.1" customHeight="1" x14ac:dyDescent="0.2">
      <c r="A150" s="356" t="s">
        <v>109</v>
      </c>
      <c r="B150" s="357"/>
      <c r="C150"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340">
        <v>4200</v>
      </c>
      <c r="E150" s="338"/>
      <c r="F150" s="338"/>
      <c r="G150" s="338"/>
      <c r="H150" s="339"/>
    </row>
    <row r="151" spans="1:8" ht="50.1" customHeight="1" x14ac:dyDescent="0.2">
      <c r="A151" s="356" t="s">
        <v>110</v>
      </c>
      <c r="B151" s="357"/>
      <c r="C151" s="68" t="str">
        <f>"Интернет-площадка 2gis.ru на основе Cправочника организаций "&amp;$C$2&amp;""</f>
        <v>Интернет-площадка 2gis.ru на основе Cправочника организаций "2ГИС.ТОБОЛЬСК"</v>
      </c>
      <c r="D151" s="340">
        <v>4200</v>
      </c>
      <c r="E151" s="338"/>
      <c r="F151" s="338"/>
      <c r="G151" s="338"/>
      <c r="H151" s="339"/>
    </row>
    <row r="152" spans="1:8" ht="50.1" customHeight="1" x14ac:dyDescent="0.2">
      <c r="A152" s="356" t="s">
        <v>111</v>
      </c>
      <c r="B152" s="357"/>
      <c r="C152" s="68" t="str">
        <f>"Интернет-площадка 2gis.ru на основе Cправочника организаций "&amp;$C$2&amp;""</f>
        <v>Интернет-площадка 2gis.ru на основе Cправочника организаций "2ГИС.ТОБОЛЬСК"</v>
      </c>
      <c r="D152" s="340">
        <v>5040</v>
      </c>
      <c r="E152" s="338"/>
      <c r="F152" s="338"/>
      <c r="G152" s="338"/>
      <c r="H152" s="339"/>
    </row>
    <row r="153" spans="1:8" ht="50.1" customHeight="1" x14ac:dyDescent="0.2">
      <c r="A153" s="356" t="s">
        <v>112</v>
      </c>
      <c r="B153" s="357"/>
      <c r="C15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340">
        <v>1680</v>
      </c>
      <c r="E153" s="338"/>
      <c r="F153" s="338"/>
      <c r="G153" s="338"/>
      <c r="H153" s="339"/>
    </row>
    <row r="154" spans="1:8" ht="50.1" customHeight="1" x14ac:dyDescent="0.2">
      <c r="A154" s="356" t="s">
        <v>113</v>
      </c>
      <c r="B154" s="357"/>
      <c r="C154"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340">
        <v>2280</v>
      </c>
      <c r="E154" s="338"/>
      <c r="F154" s="338"/>
      <c r="G154" s="338"/>
      <c r="H154" s="339"/>
    </row>
    <row r="155" spans="1:8" ht="50.1" customHeight="1" x14ac:dyDescent="0.2">
      <c r="A155" s="335" t="s">
        <v>114</v>
      </c>
      <c r="B155" s="336"/>
      <c r="C155"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340">
        <v>3120</v>
      </c>
      <c r="E155" s="338"/>
      <c r="F155" s="338"/>
      <c r="G155" s="338"/>
      <c r="H155" s="339"/>
    </row>
    <row r="156" spans="1:8" ht="50.1" customHeight="1" x14ac:dyDescent="0.2">
      <c r="A156" s="335" t="s">
        <v>115</v>
      </c>
      <c r="B156" s="336"/>
      <c r="C156" s="68" t="s">
        <v>95</v>
      </c>
      <c r="D156" s="340">
        <v>720</v>
      </c>
      <c r="E156" s="338"/>
      <c r="F156" s="338"/>
      <c r="G156" s="338"/>
      <c r="H156" s="339"/>
    </row>
    <row r="157" spans="1:8" ht="79.5" customHeight="1" x14ac:dyDescent="0.2">
      <c r="A157" s="335" t="s">
        <v>116</v>
      </c>
      <c r="B157" s="336"/>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340">
        <v>4680</v>
      </c>
      <c r="E157" s="338"/>
      <c r="F157" s="338"/>
      <c r="G157" s="338"/>
      <c r="H157" s="339"/>
    </row>
    <row r="158" spans="1:8" ht="50.1" customHeight="1" thickBot="1" x14ac:dyDescent="0.25">
      <c r="A158" s="335" t="s">
        <v>117</v>
      </c>
      <c r="B158" s="336"/>
      <c r="C15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340">
        <v>2160</v>
      </c>
      <c r="E158" s="338"/>
      <c r="F158" s="338"/>
      <c r="G158" s="338"/>
      <c r="H158" s="339"/>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335" t="s">
        <v>119</v>
      </c>
      <c r="B160" s="336"/>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37">
        <v>2004</v>
      </c>
      <c r="E160" s="338"/>
      <c r="F160" s="338"/>
      <c r="G160" s="338"/>
      <c r="H160" s="339"/>
    </row>
    <row r="161" spans="1:8" s="16" customFormat="1" ht="50.1" customHeight="1" x14ac:dyDescent="0.2">
      <c r="A161" s="335" t="s">
        <v>120</v>
      </c>
      <c r="B161" s="336"/>
      <c r="C161" s="346"/>
      <c r="D161" s="337">
        <v>2004</v>
      </c>
      <c r="E161" s="338"/>
      <c r="F161" s="338"/>
      <c r="G161" s="338"/>
      <c r="H161" s="339"/>
    </row>
    <row r="162" spans="1:8" s="16" customFormat="1" ht="50.1" customHeight="1" x14ac:dyDescent="0.2">
      <c r="A162" s="348" t="s">
        <v>121</v>
      </c>
      <c r="B162" s="349"/>
      <c r="C162" s="346"/>
      <c r="D162" s="496">
        <v>1500</v>
      </c>
      <c r="E162" s="368"/>
      <c r="F162" s="368"/>
      <c r="G162" s="368"/>
      <c r="H162" s="368"/>
    </row>
    <row r="163" spans="1:8" s="16" customFormat="1" ht="50.1" customHeight="1" x14ac:dyDescent="0.2">
      <c r="A163" s="348" t="s">
        <v>122</v>
      </c>
      <c r="B163" s="349"/>
      <c r="C163" s="346"/>
      <c r="D163" s="496">
        <v>150</v>
      </c>
      <c r="E163" s="368"/>
      <c r="F163" s="368"/>
      <c r="G163" s="368"/>
      <c r="H163" s="368"/>
    </row>
    <row r="164" spans="1:8" s="16" customFormat="1" ht="50.1" customHeight="1" thickBot="1" x14ac:dyDescent="0.25">
      <c r="A164" s="348" t="s">
        <v>123</v>
      </c>
      <c r="B164" s="349"/>
      <c r="C164" s="347"/>
      <c r="D164" s="450">
        <v>510</v>
      </c>
      <c r="E164" s="451"/>
      <c r="F164" s="451"/>
      <c r="G164" s="451"/>
      <c r="H164" s="451"/>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8" t="str">
        <f>"Интернет-площадка 2gis.ru на основе Cправочника организаций "&amp;$C$2&amp;""</f>
        <v>Интернет-площадка 2gis.ru на основе Cправочника организаций "2ГИС.ТОБОЛЬСК"</v>
      </c>
      <c r="D166" s="337">
        <v>1200</v>
      </c>
      <c r="E166" s="338"/>
      <c r="F166" s="338"/>
      <c r="G166" s="338"/>
      <c r="H166" s="339"/>
    </row>
    <row r="167" spans="1:8" ht="50.1" customHeight="1" x14ac:dyDescent="0.2">
      <c r="A167" s="335" t="s">
        <v>126</v>
      </c>
      <c r="B167" s="336"/>
      <c r="C16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7" s="340">
        <v>840</v>
      </c>
      <c r="E167" s="338"/>
      <c r="F167" s="338"/>
      <c r="G167" s="338"/>
      <c r="H167" s="339"/>
    </row>
    <row r="168" spans="1:8" ht="50.1" customHeight="1" x14ac:dyDescent="0.2">
      <c r="A168" s="356" t="s">
        <v>195</v>
      </c>
      <c r="B168" s="357"/>
      <c r="C168" s="68" t="str">
        <f>"Интернет-площадка 2gis.ru на основе Cправочника организаций "&amp;$C$2&amp;""</f>
        <v>Интернет-площадка 2gis.ru на основе Cправочника организаций "2ГИС.ТОБОЛЬСК"</v>
      </c>
      <c r="D168" s="337">
        <v>1680</v>
      </c>
      <c r="E168" s="338"/>
      <c r="F168" s="338"/>
      <c r="G168" s="338"/>
      <c r="H168" s="339"/>
    </row>
    <row r="169" spans="1:8" ht="50.1" customHeight="1" x14ac:dyDescent="0.2">
      <c r="A169" s="356" t="s">
        <v>128</v>
      </c>
      <c r="B169" s="357"/>
      <c r="C16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9" s="337">
        <v>1200</v>
      </c>
      <c r="E169" s="338"/>
      <c r="F169" s="338"/>
      <c r="G169" s="338"/>
      <c r="H169" s="339"/>
    </row>
    <row r="170" spans="1:8" s="16" customFormat="1" ht="126" customHeight="1" thickBot="1" x14ac:dyDescent="0.25">
      <c r="A170" s="335" t="s">
        <v>129</v>
      </c>
      <c r="B170" s="336"/>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0" s="340">
        <v>3774</v>
      </c>
      <c r="E170" s="338"/>
      <c r="F170" s="338"/>
      <c r="G170" s="338"/>
      <c r="H170" s="339"/>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6"/>
      <c r="B172" s="486"/>
      <c r="C172" s="486"/>
      <c r="D172" s="486"/>
      <c r="E172" s="486"/>
      <c r="F172" s="486"/>
      <c r="G172" s="486"/>
      <c r="H172" s="487"/>
    </row>
    <row r="173" spans="1:8" s="16" customFormat="1" ht="83.25" customHeight="1" x14ac:dyDescent="0.2">
      <c r="A173" s="488" t="s">
        <v>197</v>
      </c>
      <c r="B173" s="489"/>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490">
        <v>6780</v>
      </c>
      <c r="E173" s="491"/>
      <c r="F173" s="491"/>
      <c r="G173" s="491"/>
      <c r="H173" s="492"/>
    </row>
    <row r="174" spans="1:8" s="16" customFormat="1" ht="83.25" customHeight="1" thickBot="1" x14ac:dyDescent="0.25">
      <c r="A174" s="493" t="s">
        <v>198</v>
      </c>
      <c r="B174" s="494"/>
      <c r="C174" s="347"/>
      <c r="D174" s="495">
        <v>6780</v>
      </c>
      <c r="E174" s="393"/>
      <c r="F174" s="393"/>
      <c r="G174" s="393"/>
      <c r="H174" s="394"/>
    </row>
    <row r="175" spans="1:8" ht="50.1" customHeight="1" thickBot="1" x14ac:dyDescent="0.25">
      <c r="A175" s="329"/>
      <c r="B175" s="330"/>
      <c r="C175" s="56"/>
      <c r="D175" s="331"/>
      <c r="E175" s="331"/>
      <c r="F175" s="331"/>
      <c r="G175" s="331"/>
      <c r="H175" s="332"/>
    </row>
    <row r="176" spans="1:8" s="20" customFormat="1" ht="26.25" x14ac:dyDescent="0.2">
      <c r="A176" s="71"/>
      <c r="B176" s="72"/>
      <c r="C176" s="73"/>
      <c r="D176" s="72"/>
      <c r="E176" s="72"/>
      <c r="F176" s="72"/>
      <c r="G176" s="72"/>
      <c r="H176" s="74"/>
    </row>
    <row r="177" spans="1:8" s="16" customFormat="1" ht="21" x14ac:dyDescent="0.2">
      <c r="A177" s="75"/>
      <c r="B177" s="76" t="s">
        <v>130</v>
      </c>
      <c r="C177" s="333" t="s">
        <v>214</v>
      </c>
      <c r="D177" s="333"/>
      <c r="E177" s="77"/>
      <c r="F177" s="77"/>
      <c r="G177" s="77"/>
      <c r="H177" s="77"/>
    </row>
    <row r="178" spans="1:8" s="16" customFormat="1" ht="21" x14ac:dyDescent="0.2">
      <c r="A178" s="75"/>
      <c r="B178" s="77"/>
      <c r="C178" s="327" t="s">
        <v>215</v>
      </c>
      <c r="D178" s="327"/>
      <c r="E178" s="77"/>
      <c r="F178" s="77"/>
      <c r="G178" s="77"/>
      <c r="H178" s="77"/>
    </row>
    <row r="179" spans="1:8" s="16" customFormat="1" ht="21" x14ac:dyDescent="0.2">
      <c r="A179" s="75"/>
      <c r="B179" s="77"/>
      <c r="C179" s="333" t="s">
        <v>216</v>
      </c>
      <c r="D179" s="327"/>
      <c r="E179" s="77"/>
      <c r="F179" s="77"/>
      <c r="G179" s="77"/>
      <c r="H179" s="77"/>
    </row>
    <row r="180" spans="1:8" s="16" customFormat="1" ht="21" x14ac:dyDescent="0.2">
      <c r="A180" s="71"/>
      <c r="B180" s="72"/>
      <c r="C180" s="327"/>
      <c r="D180" s="327"/>
      <c r="E180" s="77"/>
      <c r="F180" s="77"/>
      <c r="G180" s="77"/>
      <c r="H180" s="72"/>
    </row>
    <row r="181" spans="1:8" s="16" customFormat="1" ht="26.25"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ht="26.25"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ht="26.25"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ht="26.25"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ht="26.25"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ht="26.25"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ht="26.25"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ht="26.25" customHeight="1" x14ac:dyDescent="0.2">
      <c r="A188" s="83"/>
      <c r="B188" s="83"/>
      <c r="C188" s="84"/>
      <c r="D188" s="85"/>
      <c r="E188" s="85"/>
      <c r="F188" s="86"/>
      <c r="G188" s="87"/>
      <c r="H188" s="87"/>
    </row>
    <row r="189" spans="1:8" ht="26.25" customHeight="1" x14ac:dyDescent="0.2">
      <c r="A189" s="325" t="s">
        <v>141</v>
      </c>
      <c r="B189" s="325"/>
      <c r="C189" s="325"/>
      <c r="D189" s="325"/>
      <c r="E189" s="325"/>
      <c r="F189" s="325"/>
      <c r="G189" s="325"/>
      <c r="H189" s="325"/>
    </row>
    <row r="190" spans="1:8" ht="26.25" customHeight="1" x14ac:dyDescent="0.2">
      <c r="A190" s="325" t="s">
        <v>142</v>
      </c>
      <c r="B190" s="325"/>
      <c r="C190" s="325"/>
      <c r="D190" s="325"/>
      <c r="E190" s="325"/>
      <c r="F190" s="325"/>
      <c r="G190" s="325"/>
      <c r="H190" s="325"/>
    </row>
    <row r="191" spans="1:8" ht="26.25" customHeight="1" x14ac:dyDescent="0.2">
      <c r="A191" s="83"/>
      <c r="B191" s="83"/>
      <c r="C191" s="84"/>
      <c r="D191" s="85"/>
      <c r="E191" s="85"/>
      <c r="F191" s="86"/>
      <c r="G191" s="87"/>
      <c r="H191" s="87"/>
    </row>
    <row r="192" spans="1:8" ht="26.25" customHeight="1" thickBot="1" x14ac:dyDescent="0.25">
      <c r="A192" s="326" t="s">
        <v>143</v>
      </c>
      <c r="B192" s="326"/>
      <c r="C192" s="326"/>
      <c r="D192" s="326"/>
      <c r="E192" s="326"/>
      <c r="F192" s="89"/>
      <c r="G192" s="81"/>
      <c r="H192" s="90"/>
    </row>
    <row r="193" spans="1:8" ht="26.25" customHeight="1" thickBot="1" x14ac:dyDescent="0.25">
      <c r="A193" s="478" t="s">
        <v>144</v>
      </c>
      <c r="B193" s="479"/>
      <c r="C193" s="479"/>
      <c r="D193" s="479"/>
      <c r="E193" s="480"/>
      <c r="F193" s="91"/>
      <c r="H193" s="92"/>
    </row>
    <row r="194" spans="1:8" ht="26.25" customHeight="1" thickBot="1" x14ac:dyDescent="0.25">
      <c r="A194" s="481" t="s">
        <v>145</v>
      </c>
      <c r="B194" s="482"/>
      <c r="C194" s="109" t="s">
        <v>146</v>
      </c>
      <c r="D194" s="483" t="s">
        <v>147</v>
      </c>
      <c r="E194" s="484"/>
      <c r="F194" s="94"/>
      <c r="G194" s="94"/>
      <c r="H194" s="94"/>
    </row>
    <row r="195" spans="1:8" ht="84" x14ac:dyDescent="0.2">
      <c r="A195" s="318" t="s">
        <v>148</v>
      </c>
      <c r="B195" s="319"/>
      <c r="C195" s="95" t="s">
        <v>149</v>
      </c>
      <c r="D195" s="320" t="s">
        <v>150</v>
      </c>
      <c r="E195" s="321"/>
      <c r="F195" s="94"/>
      <c r="G195" s="94"/>
      <c r="H195" s="94"/>
    </row>
    <row r="196" spans="1:8" ht="21" x14ac:dyDescent="0.2">
      <c r="A196" s="322" t="s">
        <v>151</v>
      </c>
      <c r="B196" s="323"/>
      <c r="C196" s="96" t="s">
        <v>152</v>
      </c>
      <c r="D196" s="310" t="s">
        <v>153</v>
      </c>
      <c r="E196" s="311"/>
      <c r="F196" s="94"/>
      <c r="G196" s="94"/>
      <c r="H196" s="94"/>
    </row>
    <row r="197" spans="1:8" ht="63" x14ac:dyDescent="0.2">
      <c r="A197" s="322" t="s">
        <v>154</v>
      </c>
      <c r="B197" s="323"/>
      <c r="C197" s="96" t="s">
        <v>155</v>
      </c>
      <c r="D197" s="310" t="s">
        <v>153</v>
      </c>
      <c r="E197" s="311"/>
      <c r="F197" s="94"/>
      <c r="G197" s="94"/>
      <c r="H197" s="94"/>
    </row>
    <row r="198" spans="1:8" ht="42" x14ac:dyDescent="0.2">
      <c r="A198" s="322" t="s">
        <v>157</v>
      </c>
      <c r="B198" s="323"/>
      <c r="C198" s="110" t="s">
        <v>158</v>
      </c>
      <c r="D198" s="323" t="s">
        <v>153</v>
      </c>
      <c r="E198" s="473"/>
      <c r="F198" s="91"/>
      <c r="G198" s="91"/>
      <c r="H198" s="91"/>
    </row>
    <row r="199" spans="1:8" ht="50.1" customHeight="1" thickBot="1" x14ac:dyDescent="0.25">
      <c r="A199" s="474" t="s">
        <v>159</v>
      </c>
      <c r="B199" s="475"/>
      <c r="C199" s="111" t="s">
        <v>160</v>
      </c>
      <c r="D199" s="476" t="s">
        <v>153</v>
      </c>
      <c r="E199" s="477"/>
      <c r="F199" s="86"/>
      <c r="G199" s="87"/>
      <c r="H199" s="87"/>
    </row>
    <row r="200" spans="1:8" ht="50.1" customHeight="1" x14ac:dyDescent="0.2">
      <c r="A200" s="307" t="s">
        <v>161</v>
      </c>
      <c r="B200" s="307"/>
      <c r="C200" s="307"/>
      <c r="D200" s="307"/>
      <c r="E200" s="307"/>
      <c r="F200" s="307"/>
      <c r="G200" s="307"/>
      <c r="H200" s="307"/>
    </row>
    <row r="201" spans="1:8" ht="106.5" customHeight="1" x14ac:dyDescent="0.2">
      <c r="A201" s="307" t="s">
        <v>162</v>
      </c>
      <c r="B201" s="307"/>
      <c r="C201" s="307"/>
      <c r="D201" s="307"/>
      <c r="E201" s="307"/>
      <c r="F201" s="307"/>
      <c r="G201" s="307"/>
      <c r="H201" s="307"/>
    </row>
    <row r="202" spans="1:8" ht="114" customHeight="1" x14ac:dyDescent="0.2">
      <c r="A20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72"/>
      <c r="C202" s="472"/>
      <c r="D202" s="472"/>
      <c r="E202" s="472"/>
      <c r="F202" s="472"/>
      <c r="G202" s="472"/>
      <c r="H202" s="472"/>
    </row>
    <row r="203" spans="1:8" ht="109.5" customHeight="1" x14ac:dyDescent="0.2">
      <c r="A203" s="325" t="s">
        <v>164</v>
      </c>
      <c r="B203" s="325"/>
      <c r="C203" s="325"/>
      <c r="D203" s="325"/>
      <c r="E203" s="325"/>
      <c r="F203" s="325"/>
      <c r="G203" s="325"/>
      <c r="H203" s="325"/>
    </row>
    <row r="204" spans="1:8" ht="127.5" customHeight="1" x14ac:dyDescent="0.2">
      <c r="A204" s="307" t="s">
        <v>165</v>
      </c>
      <c r="B204" s="307"/>
      <c r="C204" s="307"/>
      <c r="D204" s="307"/>
      <c r="E204" s="307"/>
      <c r="F204" s="307"/>
      <c r="G204" s="307"/>
      <c r="H204" s="307"/>
    </row>
    <row r="205" spans="1:8" s="72" customFormat="1" ht="102.75" customHeight="1" x14ac:dyDescent="0.2">
      <c r="A205" s="325" t="s">
        <v>166</v>
      </c>
      <c r="B205" s="325"/>
      <c r="C205" s="325"/>
      <c r="D205" s="325"/>
      <c r="E205" s="325"/>
      <c r="F205" s="325"/>
      <c r="G205" s="325"/>
      <c r="H205" s="325"/>
    </row>
    <row r="206" spans="1:8" s="88" customFormat="1" ht="222.75" customHeight="1" x14ac:dyDescent="0.2">
      <c r="A206" s="71"/>
      <c r="B206" s="72"/>
      <c r="C206" s="73"/>
      <c r="D206" s="72"/>
      <c r="E206" s="72"/>
      <c r="F206" s="72"/>
      <c r="G206" s="72"/>
      <c r="H206" s="74"/>
    </row>
    <row r="207" spans="1:8" ht="34.5" customHeight="1" x14ac:dyDescent="0.2"/>
    <row r="208" spans="1:8" ht="34.5" customHeight="1" x14ac:dyDescent="0.2"/>
    <row r="209" spans="1:8" ht="195.75" customHeight="1" x14ac:dyDescent="0.2"/>
    <row r="210" spans="1:8" ht="73.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7"/>
  <sheetViews>
    <sheetView view="pageBreakPreview" zoomScale="40" zoomScaleNormal="60" zoomScaleSheetLayoutView="40" workbookViewId="0">
      <pane ySplit="3" topLeftCell="A196"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696</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32.25" customHeight="1" thickBot="1" x14ac:dyDescent="0.25">
      <c r="A6" s="265"/>
      <c r="B6" s="266"/>
      <c r="C6" s="266"/>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60">
        <f>F8*1.2</f>
        <v>12016.8</v>
      </c>
      <c r="E8" s="361">
        <f>F8*1.1</f>
        <v>11015.400000000001</v>
      </c>
      <c r="F8" s="361">
        <v>10014</v>
      </c>
      <c r="G8" s="361">
        <f>F8*0.75</f>
        <v>7510.5</v>
      </c>
      <c r="H8" s="362">
        <f>F8*0.5</f>
        <v>5007</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436">
        <f>F13*1.2</f>
        <v>13932</v>
      </c>
      <c r="E13" s="361">
        <f>F13*1.1</f>
        <v>12771.000000000002</v>
      </c>
      <c r="F13" s="361">
        <v>11610</v>
      </c>
      <c r="G13" s="361">
        <f>F13*0.75</f>
        <v>8707.5</v>
      </c>
      <c r="H13" s="362">
        <f>F13*0.5</f>
        <v>5805</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2190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"2ГИС.ТОЛЬЯТТИ"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506">
        <v>180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60">
        <f>F28*1.2</f>
        <v>16833.599999999999</v>
      </c>
      <c r="E28" s="361">
        <f>F28*1.1</f>
        <v>15430.800000000001</v>
      </c>
      <c r="F28" s="361">
        <v>14028</v>
      </c>
      <c r="G28" s="361">
        <f>F28*0.75</f>
        <v>10521</v>
      </c>
      <c r="H28" s="362">
        <f>F28*0.5</f>
        <v>7014</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436">
        <f>F33*1.2</f>
        <v>19512</v>
      </c>
      <c r="E33" s="361">
        <f>F33*1.1</f>
        <v>17886</v>
      </c>
      <c r="F33" s="361">
        <v>16260</v>
      </c>
      <c r="G33" s="361">
        <f>F33*0.75</f>
        <v>12195</v>
      </c>
      <c r="H33" s="362">
        <f>F33*0.5</f>
        <v>8130</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3120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"2ГИС.ТОЛЬЯТТИ"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424">
        <v>252</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60">
        <f>F49*1.2</f>
        <v>14421.6</v>
      </c>
      <c r="E49" s="361">
        <f>F49*1.1</f>
        <v>13219.800000000001</v>
      </c>
      <c r="F49" s="361">
        <v>12018</v>
      </c>
      <c r="G49" s="361">
        <f>F49*0.75</f>
        <v>9013.5</v>
      </c>
      <c r="H49" s="362">
        <f>F49*0.5</f>
        <v>6009</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436">
        <f>F55*1.2</f>
        <v>16718.399999999998</v>
      </c>
      <c r="E55" s="361">
        <f>F55*1.1</f>
        <v>15325.2</v>
      </c>
      <c r="F55" s="361">
        <v>13932</v>
      </c>
      <c r="G55" s="361">
        <f>F55*0.75</f>
        <v>10449</v>
      </c>
      <c r="H55" s="362">
        <f>F55*0.5</f>
        <v>6966</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506">
        <v>180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38</v>
      </c>
      <c r="B65" s="387"/>
      <c r="C65" s="387"/>
      <c r="D65" s="398" t="str">
        <f>"от "&amp;MIN(D66:D85)&amp;" до "&amp;MAX(D66:D85)</f>
        <v>от 1500 до 30000</v>
      </c>
      <c r="E65" s="399"/>
      <c r="F65" s="399"/>
      <c r="G65" s="399"/>
      <c r="H65" s="400"/>
    </row>
    <row r="66" spans="1:8" s="16" customFormat="1" ht="37.5" customHeight="1" outlineLevel="1" x14ac:dyDescent="0.2">
      <c r="A66" s="408" t="s">
        <v>39</v>
      </c>
      <c r="B66" s="409"/>
      <c r="C66" s="41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411">
        <v>1500</v>
      </c>
      <c r="E66" s="412"/>
      <c r="F66" s="412"/>
      <c r="G66" s="412"/>
      <c r="H66" s="413"/>
    </row>
    <row r="67" spans="1:8" s="16" customFormat="1" ht="37.5" customHeight="1" outlineLevel="1" x14ac:dyDescent="0.2">
      <c r="A67" s="396" t="s">
        <v>40</v>
      </c>
      <c r="B67" s="397"/>
      <c r="C67" s="410"/>
      <c r="D67" s="337">
        <v>3000</v>
      </c>
      <c r="E67" s="338"/>
      <c r="F67" s="338"/>
      <c r="G67" s="338"/>
      <c r="H67" s="339"/>
    </row>
    <row r="68" spans="1:8" s="16" customFormat="1" ht="37.5" customHeight="1" outlineLevel="1" x14ac:dyDescent="0.2">
      <c r="A68" s="396" t="s">
        <v>41</v>
      </c>
      <c r="B68" s="397"/>
      <c r="C68" s="410"/>
      <c r="D68" s="337">
        <v>4500</v>
      </c>
      <c r="E68" s="338"/>
      <c r="F68" s="338"/>
      <c r="G68" s="338"/>
      <c r="H68" s="339"/>
    </row>
    <row r="69" spans="1:8" s="16" customFormat="1" ht="37.5" customHeight="1" outlineLevel="1" x14ac:dyDescent="0.2">
      <c r="A69" s="396" t="s">
        <v>42</v>
      </c>
      <c r="B69" s="397"/>
      <c r="C69" s="410"/>
      <c r="D69" s="337">
        <v>6000</v>
      </c>
      <c r="E69" s="338"/>
      <c r="F69" s="338"/>
      <c r="G69" s="338"/>
      <c r="H69" s="339"/>
    </row>
    <row r="70" spans="1:8" s="16" customFormat="1" ht="37.5" customHeight="1" outlineLevel="1" x14ac:dyDescent="0.2">
      <c r="A70" s="396" t="s">
        <v>43</v>
      </c>
      <c r="B70" s="397"/>
      <c r="C70" s="410"/>
      <c r="D70" s="337">
        <v>7500</v>
      </c>
      <c r="E70" s="338"/>
      <c r="F70" s="338"/>
      <c r="G70" s="338"/>
      <c r="H70" s="339"/>
    </row>
    <row r="71" spans="1:8" s="16" customFormat="1" ht="37.5" customHeight="1" outlineLevel="1" x14ac:dyDescent="0.2">
      <c r="A71" s="396" t="s">
        <v>44</v>
      </c>
      <c r="B71" s="397"/>
      <c r="C71" s="410"/>
      <c r="D71" s="337">
        <v>9000</v>
      </c>
      <c r="E71" s="338"/>
      <c r="F71" s="338"/>
      <c r="G71" s="338"/>
      <c r="H71" s="339"/>
    </row>
    <row r="72" spans="1:8" s="16" customFormat="1" ht="37.5" customHeight="1" outlineLevel="1" x14ac:dyDescent="0.2">
      <c r="A72" s="396" t="s">
        <v>45</v>
      </c>
      <c r="B72" s="397"/>
      <c r="C72" s="410"/>
      <c r="D72" s="337">
        <v>10500</v>
      </c>
      <c r="E72" s="338"/>
      <c r="F72" s="338"/>
      <c r="G72" s="338"/>
      <c r="H72" s="339"/>
    </row>
    <row r="73" spans="1:8" s="16" customFormat="1" ht="37.5" customHeight="1" outlineLevel="1" x14ac:dyDescent="0.2">
      <c r="A73" s="396" t="s">
        <v>46</v>
      </c>
      <c r="B73" s="397"/>
      <c r="C73" s="410"/>
      <c r="D73" s="337">
        <v>12000</v>
      </c>
      <c r="E73" s="338"/>
      <c r="F73" s="338"/>
      <c r="G73" s="338"/>
      <c r="H73" s="339"/>
    </row>
    <row r="74" spans="1:8" s="16" customFormat="1" ht="37.5" customHeight="1" outlineLevel="1" x14ac:dyDescent="0.2">
      <c r="A74" s="396" t="s">
        <v>47</v>
      </c>
      <c r="B74" s="397"/>
      <c r="C74" s="410"/>
      <c r="D74" s="337">
        <v>13500</v>
      </c>
      <c r="E74" s="338"/>
      <c r="F74" s="338"/>
      <c r="G74" s="338"/>
      <c r="H74" s="339"/>
    </row>
    <row r="75" spans="1:8" s="16" customFormat="1" ht="37.5" customHeight="1" outlineLevel="1" x14ac:dyDescent="0.2">
      <c r="A75" s="396" t="s">
        <v>48</v>
      </c>
      <c r="B75" s="397"/>
      <c r="C75" s="410"/>
      <c r="D75" s="337">
        <v>15000</v>
      </c>
      <c r="E75" s="338"/>
      <c r="F75" s="338"/>
      <c r="G75" s="338"/>
      <c r="H75" s="339"/>
    </row>
    <row r="76" spans="1:8" s="16" customFormat="1" ht="37.5" customHeight="1" outlineLevel="1" x14ac:dyDescent="0.2">
      <c r="A76" s="396" t="s">
        <v>49</v>
      </c>
      <c r="B76" s="397"/>
      <c r="C76" s="410"/>
      <c r="D76" s="337">
        <v>16500</v>
      </c>
      <c r="E76" s="338"/>
      <c r="F76" s="338"/>
      <c r="G76" s="338"/>
      <c r="H76" s="339"/>
    </row>
    <row r="77" spans="1:8" s="16" customFormat="1" ht="37.5" customHeight="1" outlineLevel="1" x14ac:dyDescent="0.2">
      <c r="A77" s="396" t="s">
        <v>50</v>
      </c>
      <c r="B77" s="397"/>
      <c r="C77" s="410"/>
      <c r="D77" s="337">
        <v>18000</v>
      </c>
      <c r="E77" s="338"/>
      <c r="F77" s="338"/>
      <c r="G77" s="338"/>
      <c r="H77" s="339"/>
    </row>
    <row r="78" spans="1:8" s="16" customFormat="1" ht="37.5" customHeight="1" outlineLevel="1" x14ac:dyDescent="0.2">
      <c r="A78" s="396" t="s">
        <v>51</v>
      </c>
      <c r="B78" s="397"/>
      <c r="C78" s="410"/>
      <c r="D78" s="337">
        <v>19500</v>
      </c>
      <c r="E78" s="338"/>
      <c r="F78" s="338"/>
      <c r="G78" s="338"/>
      <c r="H78" s="339"/>
    </row>
    <row r="79" spans="1:8" s="16" customFormat="1" ht="37.5" customHeight="1" outlineLevel="1" x14ac:dyDescent="0.2">
      <c r="A79" s="396" t="s">
        <v>52</v>
      </c>
      <c r="B79" s="397"/>
      <c r="C79" s="410"/>
      <c r="D79" s="337">
        <v>21000</v>
      </c>
      <c r="E79" s="338"/>
      <c r="F79" s="338"/>
      <c r="G79" s="338"/>
      <c r="H79" s="339"/>
    </row>
    <row r="80" spans="1:8" s="16" customFormat="1" ht="37.5" customHeight="1" outlineLevel="1" x14ac:dyDescent="0.2">
      <c r="A80" s="396" t="s">
        <v>53</v>
      </c>
      <c r="B80" s="397"/>
      <c r="C80" s="410"/>
      <c r="D80" s="337">
        <v>22500</v>
      </c>
      <c r="E80" s="338"/>
      <c r="F80" s="338"/>
      <c r="G80" s="338"/>
      <c r="H80" s="339"/>
    </row>
    <row r="81" spans="1:8" s="16" customFormat="1" ht="37.5" customHeight="1" outlineLevel="1" x14ac:dyDescent="0.2">
      <c r="A81" s="396" t="s">
        <v>54</v>
      </c>
      <c r="B81" s="397"/>
      <c r="C81" s="410"/>
      <c r="D81" s="337">
        <v>24000</v>
      </c>
      <c r="E81" s="338"/>
      <c r="F81" s="338"/>
      <c r="G81" s="338"/>
      <c r="H81" s="339"/>
    </row>
    <row r="82" spans="1:8" s="16" customFormat="1" ht="37.5" customHeight="1" outlineLevel="1" x14ac:dyDescent="0.2">
      <c r="A82" s="396" t="s">
        <v>55</v>
      </c>
      <c r="B82" s="397"/>
      <c r="C82" s="410"/>
      <c r="D82" s="337">
        <v>25500</v>
      </c>
      <c r="E82" s="338"/>
      <c r="F82" s="338"/>
      <c r="G82" s="338"/>
      <c r="H82" s="339"/>
    </row>
    <row r="83" spans="1:8" s="16" customFormat="1" ht="37.5" customHeight="1" outlineLevel="1" x14ac:dyDescent="0.2">
      <c r="A83" s="396" t="s">
        <v>56</v>
      </c>
      <c r="B83" s="397"/>
      <c r="C83" s="410"/>
      <c r="D83" s="337">
        <v>27000</v>
      </c>
      <c r="E83" s="338"/>
      <c r="F83" s="338"/>
      <c r="G83" s="338"/>
      <c r="H83" s="339"/>
    </row>
    <row r="84" spans="1:8" s="16" customFormat="1" ht="37.5" customHeight="1" outlineLevel="1" x14ac:dyDescent="0.2">
      <c r="A84" s="396" t="s">
        <v>57</v>
      </c>
      <c r="B84" s="397"/>
      <c r="C84" s="410"/>
      <c r="D84" s="337">
        <v>28500</v>
      </c>
      <c r="E84" s="338"/>
      <c r="F84" s="338"/>
      <c r="G84" s="338"/>
      <c r="H84" s="339"/>
    </row>
    <row r="85" spans="1:8" s="16" customFormat="1" ht="37.5" customHeight="1" outlineLevel="1" x14ac:dyDescent="0.2">
      <c r="A85" s="396" t="s">
        <v>58</v>
      </c>
      <c r="B85" s="397"/>
      <c r="C85" s="410"/>
      <c r="D85" s="337">
        <v>30000</v>
      </c>
      <c r="E85" s="338"/>
      <c r="F85" s="338"/>
      <c r="G85" s="338"/>
      <c r="H85" s="339"/>
    </row>
    <row r="86" spans="1:8" s="16" customFormat="1" ht="37.5" customHeight="1" outlineLevel="1" thickBot="1" x14ac:dyDescent="0.25">
      <c r="A86" s="396" t="s">
        <v>178</v>
      </c>
      <c r="B86" s="397"/>
      <c r="C86" s="291"/>
      <c r="D86" s="337">
        <v>31500</v>
      </c>
      <c r="E86" s="338"/>
      <c r="F86" s="338"/>
      <c r="G86" s="338"/>
      <c r="H86" s="339"/>
    </row>
    <row r="87" spans="1:8" s="16" customFormat="1" ht="24.95" customHeight="1" thickBot="1" x14ac:dyDescent="0.25">
      <c r="A87" s="40"/>
      <c r="B87" s="152"/>
      <c r="C87" s="60"/>
      <c r="D87" s="570" t="s">
        <v>234</v>
      </c>
      <c r="E87" s="570"/>
      <c r="F87" s="570"/>
      <c r="G87" s="570"/>
      <c r="H87" s="593"/>
    </row>
    <row r="88" spans="1:8" s="16" customFormat="1" ht="24.95" customHeight="1" thickBot="1" x14ac:dyDescent="0.25">
      <c r="A88" s="153"/>
      <c r="B88" s="55"/>
      <c r="C88" s="56"/>
      <c r="D88" s="154" t="s">
        <v>168</v>
      </c>
      <c r="E88" s="155" t="s">
        <v>169</v>
      </c>
      <c r="F88" s="156" t="s">
        <v>170</v>
      </c>
      <c r="G88" s="155" t="s">
        <v>171</v>
      </c>
      <c r="H88" s="157" t="s">
        <v>172</v>
      </c>
    </row>
    <row r="89" spans="1:8" s="16" customFormat="1" ht="48" customHeight="1" x14ac:dyDescent="0.2">
      <c r="A89" s="440" t="s">
        <v>235</v>
      </c>
      <c r="B89" s="434" t="s">
        <v>27</v>
      </c>
      <c r="C8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9" s="360">
        <f>F89*1.2</f>
        <v>12016.8</v>
      </c>
      <c r="E89" s="361">
        <f>F89*1.1</f>
        <v>11015.400000000001</v>
      </c>
      <c r="F89" s="361">
        <v>10014</v>
      </c>
      <c r="G89" s="361">
        <f>F89*0.75</f>
        <v>7510.5</v>
      </c>
      <c r="H89" s="362">
        <f>F89*0.5</f>
        <v>5007</v>
      </c>
    </row>
    <row r="90" spans="1:8" s="16" customFormat="1" ht="132" customHeight="1" x14ac:dyDescent="0.2">
      <c r="A90" s="441"/>
      <c r="B90" s="435"/>
      <c r="C90" s="435"/>
      <c r="D90" s="337"/>
      <c r="E90" s="338"/>
      <c r="F90" s="338"/>
      <c r="G90" s="338"/>
      <c r="H90" s="339"/>
    </row>
    <row r="91" spans="1:8" s="16" customFormat="1" ht="97.5" customHeight="1" x14ac:dyDescent="0.2">
      <c r="A91" s="441"/>
      <c r="B91" s="24" t="s">
        <v>12</v>
      </c>
      <c r="C9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1" s="337"/>
      <c r="E91" s="338"/>
      <c r="F91" s="338"/>
      <c r="G91" s="338"/>
      <c r="H91" s="339"/>
    </row>
    <row r="92" spans="1:8" s="16" customFormat="1" ht="166.5" customHeight="1" thickBot="1" x14ac:dyDescent="0.25">
      <c r="A92" s="443"/>
      <c r="B92" s="26" t="s">
        <v>13</v>
      </c>
      <c r="C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2" s="353"/>
      <c r="E92" s="354"/>
      <c r="F92" s="354"/>
      <c r="G92" s="354"/>
      <c r="H92" s="355"/>
    </row>
    <row r="93" spans="1:8" s="16" customFormat="1" ht="24.95" customHeight="1" thickBot="1" x14ac:dyDescent="0.25">
      <c r="A93" s="28"/>
      <c r="B93" s="29"/>
      <c r="C93" s="30"/>
      <c r="D93" s="498"/>
      <c r="E93" s="498"/>
      <c r="F93" s="498"/>
      <c r="G93" s="498"/>
      <c r="H93" s="624"/>
    </row>
    <row r="94" spans="1:8" s="16" customFormat="1" ht="48" customHeight="1" x14ac:dyDescent="0.2">
      <c r="A94" s="430" t="s">
        <v>236</v>
      </c>
      <c r="B94" s="434" t="s">
        <v>27</v>
      </c>
      <c r="C9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4" s="436">
        <f>F94*1.2</f>
        <v>13932</v>
      </c>
      <c r="E94" s="361">
        <f>F94*1.1</f>
        <v>12771.000000000002</v>
      </c>
      <c r="F94" s="361">
        <v>11610</v>
      </c>
      <c r="G94" s="361">
        <f>F94*0.75</f>
        <v>8707.5</v>
      </c>
      <c r="H94" s="362">
        <f>F94*0.5</f>
        <v>5805</v>
      </c>
    </row>
    <row r="95" spans="1:8" s="16" customFormat="1" ht="132" customHeight="1" x14ac:dyDescent="0.2">
      <c r="A95" s="431"/>
      <c r="B95" s="435"/>
      <c r="C95" s="435"/>
      <c r="D95" s="340"/>
      <c r="E95" s="338"/>
      <c r="F95" s="338"/>
      <c r="G95" s="338"/>
      <c r="H95" s="339"/>
    </row>
    <row r="96" spans="1:8" s="16" customFormat="1" ht="97.5" customHeight="1" x14ac:dyDescent="0.2">
      <c r="A96" s="431"/>
      <c r="B96" s="24" t="s">
        <v>12</v>
      </c>
      <c r="C9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6" s="340"/>
      <c r="E96" s="338"/>
      <c r="F96" s="338"/>
      <c r="G96" s="338"/>
      <c r="H96" s="339"/>
    </row>
    <row r="97" spans="1:8" s="16" customFormat="1" ht="166.5" customHeight="1" x14ac:dyDescent="0.2">
      <c r="A97" s="431"/>
      <c r="B97" s="31" t="s">
        <v>13</v>
      </c>
      <c r="C9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7" s="340"/>
      <c r="E97" s="338"/>
      <c r="F97" s="338"/>
      <c r="G97" s="338"/>
      <c r="H97" s="339"/>
    </row>
    <row r="98" spans="1:8" s="16" customFormat="1" ht="92.25" customHeight="1" thickBot="1" x14ac:dyDescent="0.25">
      <c r="A98" s="468"/>
      <c r="B98" s="26" t="s">
        <v>16</v>
      </c>
      <c r="C9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8" s="461"/>
      <c r="E98" s="354"/>
      <c r="F98" s="354"/>
      <c r="G98" s="354"/>
      <c r="H98" s="355"/>
    </row>
    <row r="99" spans="1:8" s="16" customFormat="1" ht="24.95" customHeight="1" thickBot="1" x14ac:dyDescent="0.25">
      <c r="A99" s="40"/>
      <c r="B99" s="41"/>
      <c r="C99" s="42"/>
      <c r="D99" s="498"/>
      <c r="E99" s="498"/>
      <c r="F99" s="498"/>
      <c r="G99" s="498"/>
      <c r="H99" s="624"/>
    </row>
    <row r="100" spans="1:8" s="16" customFormat="1" ht="50.1" customHeight="1" x14ac:dyDescent="0.2">
      <c r="A100" s="417" t="s">
        <v>237</v>
      </c>
      <c r="B100" s="37" t="s">
        <v>177</v>
      </c>
      <c r="C100" s="292"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0" s="506">
        <v>180</v>
      </c>
      <c r="E100" s="507"/>
      <c r="F100" s="507"/>
      <c r="G100" s="507"/>
      <c r="H100" s="508"/>
    </row>
    <row r="101" spans="1:8" s="16" customFormat="1" ht="94.5" customHeight="1" x14ac:dyDescent="0.2">
      <c r="A101" s="418"/>
      <c r="B101" s="39" t="s">
        <v>23</v>
      </c>
      <c r="C101" s="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1" s="459"/>
      <c r="E101" s="426"/>
      <c r="F101" s="426"/>
      <c r="G101" s="426"/>
      <c r="H101" s="509"/>
    </row>
    <row r="102" spans="1:8" s="16" customFormat="1" ht="163.5" customHeight="1" thickBot="1" x14ac:dyDescent="0.25">
      <c r="A102" s="419"/>
      <c r="B102" s="43" t="s">
        <v>13</v>
      </c>
      <c r="C10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02" s="510"/>
      <c r="E102" s="511"/>
      <c r="F102" s="511"/>
      <c r="G102" s="511"/>
      <c r="H102" s="512"/>
    </row>
    <row r="103" spans="1:8" s="16" customFormat="1" ht="24.95" customHeight="1" thickBot="1" x14ac:dyDescent="0.25">
      <c r="A103" s="40"/>
      <c r="B103" s="59"/>
      <c r="C103" s="60"/>
      <c r="D103" s="570" t="s">
        <v>234</v>
      </c>
      <c r="E103" s="570"/>
      <c r="F103" s="570"/>
      <c r="G103" s="570"/>
      <c r="H103" s="593"/>
    </row>
    <row r="104" spans="1:8" s="16" customFormat="1" ht="50.1" customHeight="1" thickBot="1" x14ac:dyDescent="0.25">
      <c r="A104" s="386" t="s">
        <v>38</v>
      </c>
      <c r="B104" s="387"/>
      <c r="C104" s="387"/>
      <c r="D104" s="621" t="str">
        <f>"от "&amp;MIN(D105:D123)&amp;" до "&amp;MAX(D105:D123)</f>
        <v>от 1500 до 28500</v>
      </c>
      <c r="E104" s="622"/>
      <c r="F104" s="622"/>
      <c r="G104" s="622"/>
      <c r="H104" s="623"/>
    </row>
    <row r="105" spans="1:8" s="16" customFormat="1" ht="37.5" customHeight="1" outlineLevel="1" x14ac:dyDescent="0.2">
      <c r="A105" s="408" t="s">
        <v>238</v>
      </c>
      <c r="B105" s="577"/>
      <c r="C105" s="72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5" s="580">
        <v>1500</v>
      </c>
      <c r="E105" s="412"/>
      <c r="F105" s="412"/>
      <c r="G105" s="412"/>
      <c r="H105" s="413"/>
    </row>
    <row r="106" spans="1:8" s="16" customFormat="1" ht="37.5" customHeight="1" outlineLevel="1" x14ac:dyDescent="0.2">
      <c r="A106" s="667" t="s">
        <v>239</v>
      </c>
      <c r="B106" s="672"/>
      <c r="C106" s="725"/>
      <c r="D106" s="580">
        <v>3000</v>
      </c>
      <c r="E106" s="412"/>
      <c r="F106" s="412"/>
      <c r="G106" s="412"/>
      <c r="H106" s="413"/>
    </row>
    <row r="107" spans="1:8" s="16" customFormat="1" ht="37.5" customHeight="1" outlineLevel="1" x14ac:dyDescent="0.2">
      <c r="A107" s="667" t="s">
        <v>240</v>
      </c>
      <c r="B107" s="672"/>
      <c r="C107" s="725"/>
      <c r="D107" s="580">
        <v>4500</v>
      </c>
      <c r="E107" s="412"/>
      <c r="F107" s="412"/>
      <c r="G107" s="412"/>
      <c r="H107" s="413"/>
    </row>
    <row r="108" spans="1:8" s="16" customFormat="1" ht="37.5" customHeight="1" outlineLevel="1" x14ac:dyDescent="0.2">
      <c r="A108" s="667" t="s">
        <v>241</v>
      </c>
      <c r="B108" s="672"/>
      <c r="C108" s="725"/>
      <c r="D108" s="580">
        <v>6000</v>
      </c>
      <c r="E108" s="412"/>
      <c r="F108" s="412"/>
      <c r="G108" s="412"/>
      <c r="H108" s="413"/>
    </row>
    <row r="109" spans="1:8" s="16" customFormat="1" ht="37.5" customHeight="1" outlineLevel="1" x14ac:dyDescent="0.2">
      <c r="A109" s="667" t="s">
        <v>242</v>
      </c>
      <c r="B109" s="672"/>
      <c r="C109" s="725"/>
      <c r="D109" s="580">
        <v>7500</v>
      </c>
      <c r="E109" s="412"/>
      <c r="F109" s="412"/>
      <c r="G109" s="412"/>
      <c r="H109" s="413"/>
    </row>
    <row r="110" spans="1:8" s="16" customFormat="1" ht="37.5" customHeight="1" outlineLevel="1" x14ac:dyDescent="0.2">
      <c r="A110" s="667" t="s">
        <v>243</v>
      </c>
      <c r="B110" s="672"/>
      <c r="C110" s="725"/>
      <c r="D110" s="580">
        <v>9000</v>
      </c>
      <c r="E110" s="412"/>
      <c r="F110" s="412"/>
      <c r="G110" s="412"/>
      <c r="H110" s="413"/>
    </row>
    <row r="111" spans="1:8" s="16" customFormat="1" ht="37.5" customHeight="1" outlineLevel="1" x14ac:dyDescent="0.2">
      <c r="A111" s="667" t="s">
        <v>244</v>
      </c>
      <c r="B111" s="672"/>
      <c r="C111" s="725"/>
      <c r="D111" s="580">
        <v>10500</v>
      </c>
      <c r="E111" s="412"/>
      <c r="F111" s="412"/>
      <c r="G111" s="412"/>
      <c r="H111" s="413"/>
    </row>
    <row r="112" spans="1:8" s="16" customFormat="1" ht="37.5" customHeight="1" outlineLevel="1" x14ac:dyDescent="0.2">
      <c r="A112" s="667" t="s">
        <v>245</v>
      </c>
      <c r="B112" s="672"/>
      <c r="C112" s="725"/>
      <c r="D112" s="580">
        <v>12000</v>
      </c>
      <c r="E112" s="412"/>
      <c r="F112" s="412"/>
      <c r="G112" s="412"/>
      <c r="H112" s="413"/>
    </row>
    <row r="113" spans="1:8" s="16" customFormat="1" ht="37.5" customHeight="1" outlineLevel="1" x14ac:dyDescent="0.2">
      <c r="A113" s="667" t="s">
        <v>246</v>
      </c>
      <c r="B113" s="672"/>
      <c r="C113" s="725"/>
      <c r="D113" s="580">
        <v>13500</v>
      </c>
      <c r="E113" s="412"/>
      <c r="F113" s="412"/>
      <c r="G113" s="412"/>
      <c r="H113" s="413"/>
    </row>
    <row r="114" spans="1:8" s="16" customFormat="1" ht="37.5" customHeight="1" outlineLevel="1" x14ac:dyDescent="0.2">
      <c r="A114" s="667" t="s">
        <v>247</v>
      </c>
      <c r="B114" s="672"/>
      <c r="C114" s="725"/>
      <c r="D114" s="580">
        <v>15000</v>
      </c>
      <c r="E114" s="412"/>
      <c r="F114" s="412"/>
      <c r="G114" s="412"/>
      <c r="H114" s="413"/>
    </row>
    <row r="115" spans="1:8" s="16" customFormat="1" ht="37.5" customHeight="1" outlineLevel="1" x14ac:dyDescent="0.2">
      <c r="A115" s="667" t="s">
        <v>248</v>
      </c>
      <c r="B115" s="672"/>
      <c r="C115" s="725"/>
      <c r="D115" s="580">
        <v>16500</v>
      </c>
      <c r="E115" s="412"/>
      <c r="F115" s="412"/>
      <c r="G115" s="412"/>
      <c r="H115" s="413"/>
    </row>
    <row r="116" spans="1:8" s="16" customFormat="1" ht="37.5" customHeight="1" outlineLevel="1" x14ac:dyDescent="0.2">
      <c r="A116" s="667" t="s">
        <v>249</v>
      </c>
      <c r="B116" s="672"/>
      <c r="C116" s="725"/>
      <c r="D116" s="580">
        <v>18000</v>
      </c>
      <c r="E116" s="412"/>
      <c r="F116" s="412"/>
      <c r="G116" s="412"/>
      <c r="H116" s="413"/>
    </row>
    <row r="117" spans="1:8" s="16" customFormat="1" ht="37.5" customHeight="1" outlineLevel="1" x14ac:dyDescent="0.2">
      <c r="A117" s="667" t="s">
        <v>250</v>
      </c>
      <c r="B117" s="672"/>
      <c r="C117" s="725"/>
      <c r="D117" s="580">
        <v>19500</v>
      </c>
      <c r="E117" s="412"/>
      <c r="F117" s="412"/>
      <c r="G117" s="412"/>
      <c r="H117" s="413"/>
    </row>
    <row r="118" spans="1:8" s="16" customFormat="1" ht="37.5" customHeight="1" outlineLevel="1" x14ac:dyDescent="0.2">
      <c r="A118" s="667" t="s">
        <v>251</v>
      </c>
      <c r="B118" s="672"/>
      <c r="C118" s="725"/>
      <c r="D118" s="580">
        <v>21000</v>
      </c>
      <c r="E118" s="412"/>
      <c r="F118" s="412"/>
      <c r="G118" s="412"/>
      <c r="H118" s="413"/>
    </row>
    <row r="119" spans="1:8" s="16" customFormat="1" ht="37.5" customHeight="1" outlineLevel="1" x14ac:dyDescent="0.2">
      <c r="A119" s="667" t="s">
        <v>252</v>
      </c>
      <c r="B119" s="672"/>
      <c r="C119" s="725"/>
      <c r="D119" s="580">
        <v>22500</v>
      </c>
      <c r="E119" s="412"/>
      <c r="F119" s="412"/>
      <c r="G119" s="412"/>
      <c r="H119" s="413"/>
    </row>
    <row r="120" spans="1:8" s="16" customFormat="1" ht="37.5" customHeight="1" outlineLevel="1" x14ac:dyDescent="0.2">
      <c r="A120" s="667" t="s">
        <v>253</v>
      </c>
      <c r="B120" s="672"/>
      <c r="C120" s="725"/>
      <c r="D120" s="580">
        <v>24000</v>
      </c>
      <c r="E120" s="412"/>
      <c r="F120" s="412"/>
      <c r="G120" s="412"/>
      <c r="H120" s="413"/>
    </row>
    <row r="121" spans="1:8" s="16" customFormat="1" ht="37.5" customHeight="1" outlineLevel="1" x14ac:dyDescent="0.2">
      <c r="A121" s="667" t="s">
        <v>254</v>
      </c>
      <c r="B121" s="672"/>
      <c r="C121" s="725"/>
      <c r="D121" s="580">
        <v>25500</v>
      </c>
      <c r="E121" s="412"/>
      <c r="F121" s="412"/>
      <c r="G121" s="412"/>
      <c r="H121" s="413"/>
    </row>
    <row r="122" spans="1:8" s="16" customFormat="1" ht="37.5" customHeight="1" outlineLevel="1" x14ac:dyDescent="0.2">
      <c r="A122" s="667" t="s">
        <v>255</v>
      </c>
      <c r="B122" s="672"/>
      <c r="C122" s="725"/>
      <c r="D122" s="580">
        <v>27000</v>
      </c>
      <c r="E122" s="412"/>
      <c r="F122" s="412"/>
      <c r="G122" s="412"/>
      <c r="H122" s="413"/>
    </row>
    <row r="123" spans="1:8" s="16" customFormat="1" ht="37.5" customHeight="1" outlineLevel="1" x14ac:dyDescent="0.2">
      <c r="A123" s="667" t="s">
        <v>256</v>
      </c>
      <c r="B123" s="672"/>
      <c r="C123" s="725"/>
      <c r="D123" s="580">
        <v>28500</v>
      </c>
      <c r="E123" s="412"/>
      <c r="F123" s="412"/>
      <c r="G123" s="412"/>
      <c r="H123" s="413"/>
    </row>
    <row r="124" spans="1:8" s="16" customFormat="1" ht="37.5" customHeight="1" outlineLevel="1" x14ac:dyDescent="0.2">
      <c r="A124" s="396" t="s">
        <v>257</v>
      </c>
      <c r="B124" s="565"/>
      <c r="C124" s="725"/>
      <c r="D124" s="580">
        <v>30000</v>
      </c>
      <c r="E124" s="412"/>
      <c r="F124" s="412"/>
      <c r="G124" s="412"/>
      <c r="H124" s="413"/>
    </row>
    <row r="125" spans="1:8" s="16" customFormat="1" ht="37.5" customHeight="1" outlineLevel="1" thickBot="1" x14ac:dyDescent="0.25">
      <c r="A125" s="396" t="s">
        <v>258</v>
      </c>
      <c r="B125" s="565"/>
      <c r="C125" s="726"/>
      <c r="D125" s="580">
        <v>31500</v>
      </c>
      <c r="E125" s="412"/>
      <c r="F125" s="412"/>
      <c r="G125" s="412"/>
      <c r="H125" s="413"/>
    </row>
    <row r="126" spans="1:8" s="16" customFormat="1" ht="50.1" customHeight="1" thickBot="1" x14ac:dyDescent="0.25">
      <c r="A126" s="386" t="s">
        <v>59</v>
      </c>
      <c r="B126" s="387"/>
      <c r="C126" s="387"/>
      <c r="D126" s="398" t="str">
        <f>"от "&amp;MIN(D127:D136)&amp;" до "&amp;MAX(D127:D136)</f>
        <v>от 390 до 9390</v>
      </c>
      <c r="E126" s="399"/>
      <c r="F126" s="399"/>
      <c r="G126" s="399"/>
      <c r="H126" s="400"/>
    </row>
    <row r="127" spans="1:8" s="16" customFormat="1" ht="154.5" customHeight="1" x14ac:dyDescent="0.2">
      <c r="A127" s="102" t="s">
        <v>338</v>
      </c>
      <c r="B127" s="63" t="s">
        <v>194</v>
      </c>
      <c r="C127"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27" s="491">
        <v>1380</v>
      </c>
      <c r="E127" s="491"/>
      <c r="F127" s="491"/>
      <c r="G127" s="491"/>
      <c r="H127" s="436"/>
    </row>
    <row r="128" spans="1:8" s="16" customFormat="1" ht="37.5" customHeight="1" x14ac:dyDescent="0.2">
      <c r="A128" s="335" t="s">
        <v>61</v>
      </c>
      <c r="B128" s="336"/>
      <c r="C128" s="4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8" s="496">
        <v>840</v>
      </c>
      <c r="E128" s="368"/>
      <c r="F128" s="368"/>
      <c r="G128" s="368"/>
      <c r="H128" s="369"/>
    </row>
    <row r="129" spans="1:8" s="16" customFormat="1" ht="37.5" customHeight="1" x14ac:dyDescent="0.2">
      <c r="A129" s="335" t="s">
        <v>62</v>
      </c>
      <c r="B129" s="336"/>
      <c r="C129" s="404"/>
      <c r="D129" s="496">
        <v>9390</v>
      </c>
      <c r="E129" s="368"/>
      <c r="F129" s="368"/>
      <c r="G129" s="368"/>
      <c r="H129" s="369"/>
    </row>
    <row r="130" spans="1:8" s="16" customFormat="1" ht="37.5" customHeight="1" x14ac:dyDescent="0.2">
      <c r="A130" s="335" t="s">
        <v>63</v>
      </c>
      <c r="B130" s="336"/>
      <c r="C130" s="404"/>
      <c r="D130" s="496">
        <v>2190</v>
      </c>
      <c r="E130" s="368"/>
      <c r="F130" s="368"/>
      <c r="G130" s="368"/>
      <c r="H130" s="369"/>
    </row>
    <row r="131" spans="1:8" s="16" customFormat="1" ht="37.5" customHeight="1" x14ac:dyDescent="0.2">
      <c r="A131" s="774" t="s">
        <v>64</v>
      </c>
      <c r="B131" s="775"/>
      <c r="C131" s="404"/>
      <c r="D131" s="496">
        <v>5790</v>
      </c>
      <c r="E131" s="368"/>
      <c r="F131" s="368"/>
      <c r="G131" s="368"/>
      <c r="H131" s="369"/>
    </row>
    <row r="132" spans="1:8" s="16" customFormat="1" ht="37.5" customHeight="1" x14ac:dyDescent="0.2">
      <c r="A132" s="335" t="s">
        <v>65</v>
      </c>
      <c r="B132" s="336"/>
      <c r="C132" s="404"/>
      <c r="D132" s="340">
        <v>390</v>
      </c>
      <c r="E132" s="338"/>
      <c r="F132" s="338"/>
      <c r="G132" s="338"/>
      <c r="H132" s="339"/>
    </row>
    <row r="133" spans="1:8" s="16" customFormat="1" ht="37.5" customHeight="1" x14ac:dyDescent="0.2">
      <c r="A133" s="335" t="s">
        <v>66</v>
      </c>
      <c r="B133" s="336"/>
      <c r="C133" s="404"/>
      <c r="D133" s="340">
        <v>390</v>
      </c>
      <c r="E133" s="338"/>
      <c r="F133" s="338"/>
      <c r="G133" s="338"/>
      <c r="H133" s="339"/>
    </row>
    <row r="134" spans="1:8" s="16" customFormat="1" ht="37.5" customHeight="1" x14ac:dyDescent="0.2">
      <c r="A134" s="335" t="s">
        <v>67</v>
      </c>
      <c r="B134" s="336"/>
      <c r="C134" s="404"/>
      <c r="D134" s="340">
        <v>780</v>
      </c>
      <c r="E134" s="338"/>
      <c r="F134" s="338"/>
      <c r="G134" s="338"/>
      <c r="H134" s="339"/>
    </row>
    <row r="135" spans="1:8" s="16" customFormat="1" ht="37.5" customHeight="1" x14ac:dyDescent="0.2">
      <c r="A135" s="335" t="s">
        <v>68</v>
      </c>
      <c r="B135" s="336"/>
      <c r="C135" s="404"/>
      <c r="D135" s="340">
        <v>1170</v>
      </c>
      <c r="E135" s="338"/>
      <c r="F135" s="338"/>
      <c r="G135" s="338"/>
      <c r="H135" s="339"/>
    </row>
    <row r="136" spans="1:8" s="16" customFormat="1" ht="37.5" customHeight="1" thickBot="1" x14ac:dyDescent="0.25">
      <c r="A136" s="348" t="s">
        <v>69</v>
      </c>
      <c r="B136" s="349"/>
      <c r="C136" s="405"/>
      <c r="D136" s="340">
        <v>6990</v>
      </c>
      <c r="E136" s="338"/>
      <c r="F136" s="338"/>
      <c r="G136" s="338"/>
      <c r="H136" s="339"/>
    </row>
    <row r="137" spans="1:8" s="16" customFormat="1" ht="117.75" customHeight="1" thickBot="1" x14ac:dyDescent="0.25">
      <c r="A137" s="501" t="s">
        <v>71</v>
      </c>
      <c r="B137" s="502"/>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7" s="354">
        <v>30</v>
      </c>
      <c r="E137" s="354"/>
      <c r="F137" s="354"/>
      <c r="G137" s="354"/>
      <c r="H137" s="355"/>
    </row>
    <row r="138" spans="1:8" s="23" customFormat="1" ht="50.1" customHeight="1" thickBot="1" x14ac:dyDescent="0.25">
      <c r="A138" s="341" t="s">
        <v>72</v>
      </c>
      <c r="B138" s="342"/>
      <c r="C138" s="21"/>
      <c r="D138" s="343" t="str">
        <f>"от "&amp;MIN(D140,D160:D174)&amp;" до "&amp;MAX(D140,D160:D174)</f>
        <v>от 540 до 22290</v>
      </c>
      <c r="E138" s="343"/>
      <c r="F138" s="343"/>
      <c r="G138" s="343"/>
      <c r="H138" s="344"/>
    </row>
    <row r="139" spans="1:8" s="16" customFormat="1" ht="24.95" customHeight="1" thickBot="1" x14ac:dyDescent="0.25">
      <c r="A139" s="497"/>
      <c r="B139" s="498"/>
      <c r="C139" s="60"/>
      <c r="D139" s="499"/>
      <c r="E139" s="499"/>
      <c r="F139" s="499"/>
      <c r="G139" s="499"/>
      <c r="H139" s="500"/>
    </row>
    <row r="140" spans="1:8" s="16" customFormat="1" ht="68.25" customHeight="1" thickBot="1" x14ac:dyDescent="0.25">
      <c r="A140" s="374" t="s">
        <v>73</v>
      </c>
      <c r="B140" s="375"/>
      <c r="C140"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40" s="379">
        <v>12600</v>
      </c>
      <c r="E140" s="379"/>
      <c r="F140" s="379"/>
      <c r="G140" s="379"/>
      <c r="H140" s="380"/>
    </row>
    <row r="141" spans="1:8" s="16" customFormat="1" ht="68.25" customHeight="1" thickBot="1" x14ac:dyDescent="0.25">
      <c r="A141" s="381" t="s">
        <v>74</v>
      </c>
      <c r="B141" s="382"/>
      <c r="C141" s="377"/>
      <c r="D141" s="383" t="s">
        <v>75</v>
      </c>
      <c r="E141" s="384"/>
      <c r="F141" s="384"/>
      <c r="G141" s="384"/>
      <c r="H141" s="385"/>
    </row>
    <row r="142" spans="1:8" s="16" customFormat="1" ht="68.25" customHeight="1" x14ac:dyDescent="0.2">
      <c r="A142" s="363" t="s">
        <v>76</v>
      </c>
      <c r="B142" s="364"/>
      <c r="C142" s="377"/>
      <c r="D142" s="368">
        <f>D140/4</f>
        <v>3150</v>
      </c>
      <c r="E142" s="368"/>
      <c r="F142" s="368"/>
      <c r="G142" s="368"/>
      <c r="H142" s="369"/>
    </row>
    <row r="143" spans="1:8" s="16" customFormat="1" ht="68.25" customHeight="1" x14ac:dyDescent="0.2">
      <c r="A143" s="363" t="s">
        <v>77</v>
      </c>
      <c r="B143" s="364"/>
      <c r="C143" s="377"/>
      <c r="D143" s="368">
        <f>D140/5</f>
        <v>2520</v>
      </c>
      <c r="E143" s="368"/>
      <c r="F143" s="368"/>
      <c r="G143" s="368"/>
      <c r="H143" s="369"/>
    </row>
    <row r="144" spans="1:8" s="16" customFormat="1" ht="68.25" customHeight="1" x14ac:dyDescent="0.2">
      <c r="A144" s="363" t="s">
        <v>78</v>
      </c>
      <c r="B144" s="364"/>
      <c r="C144" s="377"/>
      <c r="D144" s="368">
        <f>D140/6</f>
        <v>2100</v>
      </c>
      <c r="E144" s="368"/>
      <c r="F144" s="368"/>
      <c r="G144" s="368"/>
      <c r="H144" s="369"/>
    </row>
    <row r="145" spans="1:8" s="16" customFormat="1" ht="68.25" customHeight="1" x14ac:dyDescent="0.2">
      <c r="A145" s="363" t="s">
        <v>79</v>
      </c>
      <c r="B145" s="364"/>
      <c r="C145" s="377"/>
      <c r="D145" s="368">
        <f>D140/7</f>
        <v>1800</v>
      </c>
      <c r="E145" s="368"/>
      <c r="F145" s="368"/>
      <c r="G145" s="368"/>
      <c r="H145" s="369"/>
    </row>
    <row r="146" spans="1:8" s="16" customFormat="1" ht="68.25" customHeight="1" x14ac:dyDescent="0.2">
      <c r="A146" s="363" t="s">
        <v>80</v>
      </c>
      <c r="B146" s="364"/>
      <c r="C146" s="377"/>
      <c r="D146" s="368">
        <f>D140/8</f>
        <v>1575</v>
      </c>
      <c r="E146" s="368"/>
      <c r="F146" s="368"/>
      <c r="G146" s="368"/>
      <c r="H146" s="369"/>
    </row>
    <row r="147" spans="1:8" s="16" customFormat="1" ht="68.25" customHeight="1" x14ac:dyDescent="0.2">
      <c r="A147" s="363" t="s">
        <v>81</v>
      </c>
      <c r="B147" s="364"/>
      <c r="C147" s="377"/>
      <c r="D147" s="368">
        <f>D140/9</f>
        <v>1400</v>
      </c>
      <c r="E147" s="368"/>
      <c r="F147" s="368"/>
      <c r="G147" s="368"/>
      <c r="H147" s="369"/>
    </row>
    <row r="148" spans="1:8" s="16" customFormat="1" ht="68.25" customHeight="1" x14ac:dyDescent="0.2">
      <c r="A148" s="363" t="s">
        <v>82</v>
      </c>
      <c r="B148" s="364"/>
      <c r="C148" s="377"/>
      <c r="D148" s="368">
        <f>D140/10</f>
        <v>1260</v>
      </c>
      <c r="E148" s="368"/>
      <c r="F148" s="368"/>
      <c r="G148" s="368"/>
      <c r="H148" s="369"/>
    </row>
    <row r="149" spans="1:8" s="16" customFormat="1" ht="68.25" customHeight="1" thickBot="1" x14ac:dyDescent="0.25">
      <c r="A149" s="374" t="s">
        <v>83</v>
      </c>
      <c r="B149" s="375"/>
      <c r="C149" s="377"/>
      <c r="D149" s="379">
        <v>18888</v>
      </c>
      <c r="E149" s="379"/>
      <c r="F149" s="379"/>
      <c r="G149" s="379"/>
      <c r="H149" s="380"/>
    </row>
    <row r="150" spans="1:8" s="16" customFormat="1" ht="68.25" customHeight="1" thickBot="1" x14ac:dyDescent="0.25">
      <c r="A150" s="381" t="s">
        <v>74</v>
      </c>
      <c r="B150" s="382"/>
      <c r="C150" s="377"/>
      <c r="D150" s="383" t="s">
        <v>75</v>
      </c>
      <c r="E150" s="384"/>
      <c r="F150" s="384"/>
      <c r="G150" s="384"/>
      <c r="H150" s="385"/>
    </row>
    <row r="151" spans="1:8" s="16" customFormat="1" ht="68.25" customHeight="1" x14ac:dyDescent="0.2">
      <c r="A151" s="363" t="s">
        <v>76</v>
      </c>
      <c r="B151" s="364"/>
      <c r="C151" s="377"/>
      <c r="D151" s="368">
        <v>4722</v>
      </c>
      <c r="E151" s="368"/>
      <c r="F151" s="368"/>
      <c r="G151" s="368"/>
      <c r="H151" s="369"/>
    </row>
    <row r="152" spans="1:8" s="16" customFormat="1" ht="68.25" customHeight="1" x14ac:dyDescent="0.2">
      <c r="A152" s="363" t="s">
        <v>77</v>
      </c>
      <c r="B152" s="364"/>
      <c r="C152" s="377"/>
      <c r="D152" s="368">
        <v>3777.6</v>
      </c>
      <c r="E152" s="368"/>
      <c r="F152" s="368"/>
      <c r="G152" s="368"/>
      <c r="H152" s="369"/>
    </row>
    <row r="153" spans="1:8" s="16" customFormat="1" ht="68.25" customHeight="1" x14ac:dyDescent="0.2">
      <c r="A153" s="363" t="s">
        <v>78</v>
      </c>
      <c r="B153" s="364"/>
      <c r="C153" s="377"/>
      <c r="D153" s="368">
        <v>3148</v>
      </c>
      <c r="E153" s="368"/>
      <c r="F153" s="368"/>
      <c r="G153" s="368"/>
      <c r="H153" s="369"/>
    </row>
    <row r="154" spans="1:8" s="16" customFormat="1" ht="68.25" customHeight="1" x14ac:dyDescent="0.2">
      <c r="A154" s="363" t="s">
        <v>79</v>
      </c>
      <c r="B154" s="364"/>
      <c r="C154" s="377"/>
      <c r="D154" s="368">
        <v>2698.2857142857142</v>
      </c>
      <c r="E154" s="368"/>
      <c r="F154" s="368"/>
      <c r="G154" s="368"/>
      <c r="H154" s="369"/>
    </row>
    <row r="155" spans="1:8" s="16" customFormat="1" ht="68.25" customHeight="1" x14ac:dyDescent="0.2">
      <c r="A155" s="363" t="s">
        <v>80</v>
      </c>
      <c r="B155" s="364"/>
      <c r="C155" s="377"/>
      <c r="D155" s="368">
        <v>2361</v>
      </c>
      <c r="E155" s="368"/>
      <c r="F155" s="368"/>
      <c r="G155" s="368"/>
      <c r="H155" s="369"/>
    </row>
    <row r="156" spans="1:8" s="16" customFormat="1" ht="68.25" customHeight="1" x14ac:dyDescent="0.2">
      <c r="A156" s="363" t="s">
        <v>81</v>
      </c>
      <c r="B156" s="364"/>
      <c r="C156" s="377"/>
      <c r="D156" s="368">
        <v>2098.6666666666665</v>
      </c>
      <c r="E156" s="368"/>
      <c r="F156" s="368"/>
      <c r="G156" s="368"/>
      <c r="H156" s="369"/>
    </row>
    <row r="157" spans="1:8" s="16" customFormat="1" ht="68.25" customHeight="1" thickBot="1" x14ac:dyDescent="0.25">
      <c r="A157" s="363" t="s">
        <v>82</v>
      </c>
      <c r="B157" s="364"/>
      <c r="C157" s="378"/>
      <c r="D157" s="368">
        <v>1888.8</v>
      </c>
      <c r="E157" s="368"/>
      <c r="F157" s="368"/>
      <c r="G157" s="368"/>
      <c r="H157" s="369"/>
    </row>
    <row r="158" spans="1:8" s="16" customFormat="1" ht="62.45" customHeight="1" thickBot="1" x14ac:dyDescent="0.25">
      <c r="A158" s="358" t="s">
        <v>84</v>
      </c>
      <c r="B158" s="359"/>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8" s="353">
        <v>10008</v>
      </c>
      <c r="E158" s="354"/>
      <c r="F158" s="354"/>
      <c r="G158" s="354"/>
      <c r="H158" s="355"/>
    </row>
    <row r="159" spans="1:8" s="16" customFormat="1" ht="24.95" customHeight="1" thickBot="1" x14ac:dyDescent="0.25">
      <c r="A159" s="497"/>
      <c r="B159" s="498"/>
      <c r="C159" s="56"/>
      <c r="D159" s="499"/>
      <c r="E159" s="499"/>
      <c r="F159" s="499"/>
      <c r="G159" s="499"/>
      <c r="H159" s="500"/>
    </row>
    <row r="160" spans="1:8" s="16" customFormat="1" ht="50.1" customHeight="1" x14ac:dyDescent="0.2">
      <c r="A160" s="356" t="s">
        <v>85</v>
      </c>
      <c r="B160" s="357"/>
      <c r="C160" s="105" t="str">
        <f>"Интернет-площадка 2gis.ru на основе Cправочника организаций "&amp;$C$2&amp;""</f>
        <v>Интернет-площадка 2gis.ru на основе Cправочника организаций "2ГИС.ТОЛЬЯТТИ"</v>
      </c>
      <c r="D160" s="496">
        <v>5490</v>
      </c>
      <c r="E160" s="368"/>
      <c r="F160" s="368"/>
      <c r="G160" s="368"/>
      <c r="H160" s="369"/>
    </row>
    <row r="161" spans="1:8" s="16" customFormat="1" ht="50.1" customHeight="1" x14ac:dyDescent="0.2">
      <c r="A161" s="335" t="s">
        <v>86</v>
      </c>
      <c r="B161" s="336"/>
      <c r="C161"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1" s="340">
        <v>6090</v>
      </c>
      <c r="E161" s="338"/>
      <c r="F161" s="338"/>
      <c r="G161" s="338"/>
      <c r="H161" s="339"/>
    </row>
    <row r="162" spans="1:8" s="16" customFormat="1" ht="50.1" customHeight="1" x14ac:dyDescent="0.2">
      <c r="A162" s="335" t="s">
        <v>87</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2" s="340">
        <v>21990</v>
      </c>
      <c r="E162" s="338"/>
      <c r="F162" s="338"/>
      <c r="G162" s="338"/>
      <c r="H162" s="339"/>
    </row>
    <row r="163" spans="1:8" s="16" customFormat="1" ht="50.1" customHeight="1" x14ac:dyDescent="0.2">
      <c r="A163" s="335" t="s">
        <v>88</v>
      </c>
      <c r="B163" s="336"/>
      <c r="C163" s="68" t="str">
        <f>"Интернет-площадка 2gis.ru на основе Cправочника организаций "&amp;$C$2&amp;""</f>
        <v>Интернет-площадка 2gis.ru на основе Cправочника организаций "2ГИС.ТОЛЬЯТТИ"</v>
      </c>
      <c r="D163" s="340">
        <v>5790</v>
      </c>
      <c r="E163" s="338"/>
      <c r="F163" s="338"/>
      <c r="G163" s="338"/>
      <c r="H163" s="339"/>
    </row>
    <row r="164" spans="1:8" s="16" customFormat="1" ht="50.1" customHeight="1" x14ac:dyDescent="0.2">
      <c r="A164" s="335" t="s">
        <v>89</v>
      </c>
      <c r="B164" s="336"/>
      <c r="C164" s="68" t="str">
        <f>"Интернет-площадка 2gis.ru на основе Cправочника организаций "&amp;$C$2&amp;""</f>
        <v>Интернет-площадка 2gis.ru на основе Cправочника организаций "2ГИС.ТОЛЬЯТТИ"</v>
      </c>
      <c r="D164" s="340">
        <v>6948</v>
      </c>
      <c r="E164" s="338"/>
      <c r="F164" s="338"/>
      <c r="G164" s="338"/>
      <c r="H164" s="339"/>
    </row>
    <row r="165" spans="1:8" s="16" customFormat="1" ht="50.1" customHeight="1" x14ac:dyDescent="0.2">
      <c r="A165" s="335" t="s">
        <v>90</v>
      </c>
      <c r="B165" s="336"/>
      <c r="C165"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5" s="340">
        <v>8490</v>
      </c>
      <c r="E165" s="338"/>
      <c r="F165" s="338"/>
      <c r="G165" s="338"/>
      <c r="H165" s="339"/>
    </row>
    <row r="166" spans="1:8" s="16" customFormat="1" ht="50.1" customHeight="1" x14ac:dyDescent="0.2">
      <c r="A166" s="335" t="s">
        <v>91</v>
      </c>
      <c r="B166" s="336"/>
      <c r="C166"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6" s="340">
        <v>12390</v>
      </c>
      <c r="E166" s="338"/>
      <c r="F166" s="338"/>
      <c r="G166" s="338"/>
      <c r="H166" s="339"/>
    </row>
    <row r="167" spans="1:8" s="16" customFormat="1" ht="50.1" customHeight="1" x14ac:dyDescent="0.2">
      <c r="A167" s="335" t="s">
        <v>92</v>
      </c>
      <c r="B167" s="336"/>
      <c r="C167"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7" s="340">
        <v>22290</v>
      </c>
      <c r="E167" s="338"/>
      <c r="F167" s="338"/>
      <c r="G167" s="338"/>
      <c r="H167" s="339"/>
    </row>
    <row r="168" spans="1:8" s="16" customFormat="1" ht="50.1" customHeight="1" x14ac:dyDescent="0.2">
      <c r="A168" s="335" t="s">
        <v>93</v>
      </c>
      <c r="B168" s="336"/>
      <c r="C168" s="68" t="e">
        <f>#REF!</f>
        <v>#REF!</v>
      </c>
      <c r="D168" s="340">
        <v>12000</v>
      </c>
      <c r="E168" s="338"/>
      <c r="F168" s="338"/>
      <c r="G168" s="338"/>
      <c r="H168" s="339"/>
    </row>
    <row r="169" spans="1:8" s="16" customFormat="1" ht="50.1" customHeight="1" x14ac:dyDescent="0.2">
      <c r="A169" s="335" t="s">
        <v>94</v>
      </c>
      <c r="B169" s="336"/>
      <c r="C169" s="68" t="s">
        <v>697</v>
      </c>
      <c r="D169" s="340">
        <v>540</v>
      </c>
      <c r="E169" s="338"/>
      <c r="F169" s="338"/>
      <c r="G169" s="338"/>
      <c r="H169" s="339"/>
    </row>
    <row r="170" spans="1:8" s="16" customFormat="1" ht="83.25" customHeight="1" x14ac:dyDescent="0.2">
      <c r="A170" s="335" t="s">
        <v>96</v>
      </c>
      <c r="B170" s="336"/>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0" s="340">
        <v>4590</v>
      </c>
      <c r="E170" s="338"/>
      <c r="F170" s="338"/>
      <c r="G170" s="338"/>
      <c r="H170" s="339"/>
    </row>
    <row r="171" spans="1:8" s="16" customFormat="1" ht="83.25" customHeight="1" x14ac:dyDescent="0.2">
      <c r="A171" s="335" t="s">
        <v>97</v>
      </c>
      <c r="B171" s="336"/>
      <c r="C171" s="68"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1" s="340">
        <v>3672</v>
      </c>
      <c r="E171" s="338"/>
      <c r="F171" s="338"/>
      <c r="G171" s="338"/>
      <c r="H171" s="339"/>
    </row>
    <row r="172" spans="1:8" s="16" customFormat="1" ht="83.25" customHeight="1" x14ac:dyDescent="0.2">
      <c r="A172" s="335" t="s">
        <v>98</v>
      </c>
      <c r="B172" s="336"/>
      <c r="C172"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2" s="340">
        <v>3750</v>
      </c>
      <c r="E172" s="338"/>
      <c r="F172" s="338"/>
      <c r="G172" s="338"/>
      <c r="H172" s="339"/>
    </row>
    <row r="173" spans="1:8" s="16" customFormat="1" ht="83.25" customHeight="1" x14ac:dyDescent="0.2">
      <c r="A173" s="335" t="s">
        <v>99</v>
      </c>
      <c r="B173" s="336"/>
      <c r="C173"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3" s="340">
        <v>1836</v>
      </c>
      <c r="E173" s="338"/>
      <c r="F173" s="338"/>
      <c r="G173" s="338"/>
      <c r="H173" s="339"/>
    </row>
    <row r="174" spans="1:8" s="16" customFormat="1" ht="50.1" customHeight="1" thickBot="1" x14ac:dyDescent="0.25">
      <c r="A174" s="335" t="s">
        <v>102</v>
      </c>
      <c r="B174" s="336"/>
      <c r="C174"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74" s="340">
        <v>6990</v>
      </c>
      <c r="E174" s="338"/>
      <c r="F174" s="338"/>
      <c r="G174" s="338"/>
      <c r="H174" s="339"/>
    </row>
    <row r="175" spans="1:8" s="16" customFormat="1" ht="102" customHeight="1" thickBot="1" x14ac:dyDescent="0.25">
      <c r="A175" s="335" t="s">
        <v>16</v>
      </c>
      <c r="B175" s="336"/>
      <c r="C17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5" s="340">
        <v>1380</v>
      </c>
      <c r="E175" s="338"/>
      <c r="F175" s="338"/>
      <c r="G175" s="338"/>
      <c r="H175" s="339"/>
    </row>
    <row r="176" spans="1:8" s="16" customFormat="1" ht="102" customHeight="1" thickBot="1" x14ac:dyDescent="0.25">
      <c r="A176" s="335" t="s">
        <v>103</v>
      </c>
      <c r="B176" s="336"/>
      <c r="C17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6" s="340">
        <v>50010</v>
      </c>
      <c r="E176" s="338"/>
      <c r="F176" s="338"/>
      <c r="G176" s="338"/>
      <c r="H176" s="339"/>
    </row>
    <row r="177" spans="1:8" s="16" customFormat="1" ht="126" customHeight="1" x14ac:dyDescent="0.2">
      <c r="A177" s="335" t="s">
        <v>104</v>
      </c>
      <c r="B177" s="336"/>
      <c r="C17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7" s="340">
        <v>14100</v>
      </c>
      <c r="E177" s="338"/>
      <c r="F177" s="338"/>
      <c r="G177" s="338"/>
      <c r="H177" s="339"/>
    </row>
    <row r="178" spans="1:8" s="16" customFormat="1" ht="96" customHeight="1" x14ac:dyDescent="0.2">
      <c r="A178" s="356" t="s">
        <v>105</v>
      </c>
      <c r="B178" s="357"/>
      <c r="C17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8" s="340">
        <v>5010</v>
      </c>
      <c r="E178" s="338"/>
      <c r="F178" s="338"/>
      <c r="G178" s="338"/>
      <c r="H178" s="339"/>
    </row>
    <row r="179" spans="1:8" s="16" customFormat="1" ht="96" customHeight="1" x14ac:dyDescent="0.2">
      <c r="A179" s="356" t="s">
        <v>106</v>
      </c>
      <c r="B179" s="357"/>
      <c r="C17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9" s="340">
        <v>5010</v>
      </c>
      <c r="E179" s="338"/>
      <c r="F179" s="338"/>
      <c r="G179" s="338"/>
      <c r="H179" s="339"/>
    </row>
    <row r="180" spans="1:8" s="16" customFormat="1" ht="78" customHeight="1" x14ac:dyDescent="0.2">
      <c r="A180" s="335" t="s">
        <v>100</v>
      </c>
      <c r="B180" s="336" t="s">
        <v>100</v>
      </c>
      <c r="C18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0" s="340">
        <v>10008</v>
      </c>
      <c r="E180" s="338"/>
      <c r="F180" s="338"/>
      <c r="G180" s="338"/>
      <c r="H180" s="339"/>
    </row>
    <row r="181" spans="1:8" s="16" customFormat="1" ht="78" customHeight="1" x14ac:dyDescent="0.2">
      <c r="A181" s="335" t="s">
        <v>101</v>
      </c>
      <c r="B181" s="336" t="s">
        <v>101</v>
      </c>
      <c r="C18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1" s="340">
        <v>7500</v>
      </c>
      <c r="E181" s="338"/>
      <c r="F181" s="338"/>
      <c r="G181" s="338"/>
      <c r="H181" s="339"/>
    </row>
    <row r="182" spans="1:8" s="16" customFormat="1" ht="50.1" customHeight="1" x14ac:dyDescent="0.2">
      <c r="A182" s="335" t="s">
        <v>107</v>
      </c>
      <c r="B182" s="336"/>
      <c r="C182" s="68" t="str">
        <f>"Интернет-площадка 2gis.ru на основе Cправочника организаций "&amp;$C$2&amp;""</f>
        <v>Интернет-площадка 2gis.ru на основе Cправочника организаций "2ГИС.ТОЛЬЯТТИ"</v>
      </c>
      <c r="D182" s="340">
        <v>7800</v>
      </c>
      <c r="E182" s="338"/>
      <c r="F182" s="338"/>
      <c r="G182" s="338"/>
      <c r="H182" s="339"/>
    </row>
    <row r="183" spans="1:8" s="16" customFormat="1" ht="50.1" customHeight="1" x14ac:dyDescent="0.2">
      <c r="A183" s="335" t="s">
        <v>108</v>
      </c>
      <c r="B183" s="336"/>
      <c r="C183" s="68"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83" s="340">
        <v>8640</v>
      </c>
      <c r="E183" s="338"/>
      <c r="F183" s="338"/>
      <c r="G183" s="338"/>
      <c r="H183" s="339"/>
    </row>
    <row r="184" spans="1:8" s="16" customFormat="1" ht="50.1" customHeight="1" x14ac:dyDescent="0.2">
      <c r="A184" s="335" t="s">
        <v>109</v>
      </c>
      <c r="B184" s="336"/>
      <c r="C184" s="68" t="str">
        <f t="shared" si="1"/>
        <v>Электронный справочник на основе Справочника организаций "2ГИС.ТОЛЬЯТТИ" (версия для ПК)</v>
      </c>
      <c r="D184" s="340">
        <v>30840</v>
      </c>
      <c r="E184" s="338"/>
      <c r="F184" s="338"/>
      <c r="G184" s="338"/>
      <c r="H184" s="339"/>
    </row>
    <row r="185" spans="1:8" s="16" customFormat="1" ht="50.1" customHeight="1" x14ac:dyDescent="0.2">
      <c r="A185" s="335" t="s">
        <v>110</v>
      </c>
      <c r="B185" s="336"/>
      <c r="C185" s="68" t="str">
        <f>"Интернет-площадка 2gis.ru на основе Cправочника организаций "&amp;$C$2&amp;""</f>
        <v>Интернет-площадка 2gis.ru на основе Cправочника организаций "2ГИС.ТОЛЬЯТТИ"</v>
      </c>
      <c r="D185" s="340">
        <v>8160</v>
      </c>
      <c r="E185" s="338"/>
      <c r="F185" s="338"/>
      <c r="G185" s="338"/>
      <c r="H185" s="339"/>
    </row>
    <row r="186" spans="1:8" s="16" customFormat="1" ht="50.1" customHeight="1" x14ac:dyDescent="0.2">
      <c r="A186" s="335" t="s">
        <v>111</v>
      </c>
      <c r="B186" s="336"/>
      <c r="C186" s="68" t="str">
        <f>"Интернет-площадка 2gis.ru на основе Cправочника организаций "&amp;$C$2&amp;""</f>
        <v>Интернет-площадка 2gis.ru на основе Cправочника организаций "2ГИС.ТОЛЬЯТТИ"</v>
      </c>
      <c r="D186" s="340">
        <v>9792</v>
      </c>
      <c r="E186" s="338"/>
      <c r="F186" s="338"/>
      <c r="G186" s="338"/>
      <c r="H186" s="339"/>
    </row>
    <row r="187" spans="1:8" s="16" customFormat="1" ht="50.1" customHeight="1" x14ac:dyDescent="0.2">
      <c r="A187" s="335" t="s">
        <v>112</v>
      </c>
      <c r="B187" s="336"/>
      <c r="C187" s="68" t="str">
        <f t="shared" si="1"/>
        <v>Электронный справочник на основе Справочника организаций "2ГИС.ТОЛЬЯТТИ" (версия для ПК)</v>
      </c>
      <c r="D187" s="340">
        <v>12000</v>
      </c>
      <c r="E187" s="338"/>
      <c r="F187" s="338"/>
      <c r="G187" s="338"/>
      <c r="H187" s="339"/>
    </row>
    <row r="188" spans="1:8" s="16" customFormat="1" ht="50.1" customHeight="1" x14ac:dyDescent="0.2">
      <c r="A188" s="335" t="s">
        <v>113</v>
      </c>
      <c r="B188" s="336"/>
      <c r="C188" s="68" t="str">
        <f t="shared" si="1"/>
        <v>Электронный справочник на основе Справочника организаций "2ГИС.ТОЛЬЯТТИ" (версия для ПК)</v>
      </c>
      <c r="D188" s="340">
        <v>17400</v>
      </c>
      <c r="E188" s="338"/>
      <c r="F188" s="338"/>
      <c r="G188" s="338"/>
      <c r="H188" s="339"/>
    </row>
    <row r="189" spans="1:8" s="16" customFormat="1" ht="50.1" customHeight="1" x14ac:dyDescent="0.2">
      <c r="A189" s="335" t="s">
        <v>114</v>
      </c>
      <c r="B189" s="336"/>
      <c r="C189" s="68" t="str">
        <f t="shared" si="1"/>
        <v>Электронный справочник на основе Справочника организаций "2ГИС.ТОЛЬЯТТИ" (версия для ПК)</v>
      </c>
      <c r="D189" s="340">
        <v>31320</v>
      </c>
      <c r="E189" s="338"/>
      <c r="F189" s="338"/>
      <c r="G189" s="338"/>
      <c r="H189" s="339"/>
    </row>
    <row r="190" spans="1:8" s="16" customFormat="1" ht="50.1" customHeight="1" x14ac:dyDescent="0.2">
      <c r="A190" s="335" t="s">
        <v>115</v>
      </c>
      <c r="B190" s="336"/>
      <c r="C190" s="68" t="s">
        <v>697</v>
      </c>
      <c r="D190" s="340">
        <v>840</v>
      </c>
      <c r="E190" s="338"/>
      <c r="F190" s="338"/>
      <c r="G190" s="338"/>
      <c r="H190" s="339"/>
    </row>
    <row r="191" spans="1:8" s="16" customFormat="1" ht="50.1" customHeight="1" thickBot="1" x14ac:dyDescent="0.25">
      <c r="A191" s="335" t="s">
        <v>117</v>
      </c>
      <c r="B191" s="336"/>
      <c r="C191" s="68" t="str">
        <f t="shared" si="1"/>
        <v>Электронный справочник на основе Справочника организаций "2ГИС.ТОЛЬЯТТИ" (версия для ПК)</v>
      </c>
      <c r="D191" s="340">
        <v>9840</v>
      </c>
      <c r="E191" s="338"/>
      <c r="F191" s="338"/>
      <c r="G191" s="338"/>
      <c r="H191" s="339"/>
    </row>
    <row r="192" spans="1:8" s="23" customFormat="1" ht="50.1" customHeight="1" thickBot="1" x14ac:dyDescent="0.25">
      <c r="A192" s="341" t="s">
        <v>118</v>
      </c>
      <c r="B192" s="342"/>
      <c r="C192" s="21"/>
      <c r="D192" s="343"/>
      <c r="E192" s="343"/>
      <c r="F192" s="343"/>
      <c r="G192" s="343"/>
      <c r="H192" s="344"/>
    </row>
    <row r="193" spans="1:8" s="16" customFormat="1" ht="50.1" customHeight="1" x14ac:dyDescent="0.2">
      <c r="A193" s="335" t="s">
        <v>119</v>
      </c>
      <c r="B193" s="336"/>
      <c r="C19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93" s="360">
        <v>5004</v>
      </c>
      <c r="E193" s="361"/>
      <c r="F193" s="361"/>
      <c r="G193" s="361"/>
      <c r="H193" s="362"/>
    </row>
    <row r="194" spans="1:8" s="16" customFormat="1" ht="50.1" customHeight="1" x14ac:dyDescent="0.2">
      <c r="A194" s="335" t="s">
        <v>120</v>
      </c>
      <c r="B194" s="336"/>
      <c r="C194" s="346"/>
      <c r="D194" s="337">
        <v>5004</v>
      </c>
      <c r="E194" s="338"/>
      <c r="F194" s="338"/>
      <c r="G194" s="338"/>
      <c r="H194" s="339"/>
    </row>
    <row r="195" spans="1:8" s="16" customFormat="1" ht="50.1" customHeight="1" x14ac:dyDescent="0.2">
      <c r="A195" s="348" t="s">
        <v>121</v>
      </c>
      <c r="B195" s="349"/>
      <c r="C195" s="346"/>
      <c r="D195" s="496">
        <v>3000</v>
      </c>
      <c r="E195" s="368"/>
      <c r="F195" s="368"/>
      <c r="G195" s="368"/>
      <c r="H195" s="369"/>
    </row>
    <row r="196" spans="1:8" s="16" customFormat="1" ht="50.1" customHeight="1" x14ac:dyDescent="0.2">
      <c r="A196" s="348" t="s">
        <v>122</v>
      </c>
      <c r="B196" s="349"/>
      <c r="C196" s="346"/>
      <c r="D196" s="496">
        <v>300</v>
      </c>
      <c r="E196" s="368"/>
      <c r="F196" s="368"/>
      <c r="G196" s="368"/>
      <c r="H196" s="369"/>
    </row>
    <row r="197" spans="1:8" s="16" customFormat="1" ht="50.1" customHeight="1" thickBot="1" x14ac:dyDescent="0.25">
      <c r="A197" s="348" t="s">
        <v>123</v>
      </c>
      <c r="B197" s="349"/>
      <c r="C197" s="347"/>
      <c r="D197" s="450">
        <v>1050</v>
      </c>
      <c r="E197" s="451"/>
      <c r="F197" s="451"/>
      <c r="G197" s="451"/>
      <c r="H197" s="452"/>
    </row>
    <row r="198" spans="1:8" s="16" customFormat="1" ht="50.1" customHeight="1" thickBot="1" x14ac:dyDescent="0.25">
      <c r="A198" s="341" t="s">
        <v>124</v>
      </c>
      <c r="B198" s="342"/>
      <c r="C198" s="21"/>
      <c r="D198" s="343"/>
      <c r="E198" s="343"/>
      <c r="F198" s="343"/>
      <c r="G198" s="343"/>
      <c r="H198" s="344"/>
    </row>
    <row r="199" spans="1:8" s="16" customFormat="1" ht="50.1" customHeight="1" x14ac:dyDescent="0.2">
      <c r="A199" s="356" t="s">
        <v>125</v>
      </c>
      <c r="B199" s="357" t="s">
        <v>475</v>
      </c>
      <c r="C19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99" s="340">
        <v>8190</v>
      </c>
      <c r="E199" s="338"/>
      <c r="F199" s="338"/>
      <c r="G199" s="338"/>
      <c r="H199" s="339"/>
    </row>
    <row r="200" spans="1:8" s="16" customFormat="1" ht="67.5" customHeight="1" x14ac:dyDescent="0.2">
      <c r="A200" s="356" t="s">
        <v>195</v>
      </c>
      <c r="B200" s="357" t="s">
        <v>475</v>
      </c>
      <c r="C20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200" s="496">
        <v>11520</v>
      </c>
      <c r="E200" s="368"/>
      <c r="F200" s="368"/>
      <c r="G200" s="368"/>
      <c r="H200" s="369"/>
    </row>
    <row r="201" spans="1:8" s="16" customFormat="1" ht="126" customHeight="1" thickBot="1" x14ac:dyDescent="0.25">
      <c r="A201" s="335" t="s">
        <v>129</v>
      </c>
      <c r="B201" s="336"/>
      <c r="C2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01" s="496">
        <v>6474</v>
      </c>
      <c r="E201" s="368"/>
      <c r="F201" s="368"/>
      <c r="G201" s="368"/>
      <c r="H201" s="369"/>
    </row>
    <row r="202" spans="1:8" s="23" customFormat="1" ht="50.1" customHeight="1" thickBot="1" x14ac:dyDescent="0.25">
      <c r="A202" s="497"/>
      <c r="B202" s="498"/>
      <c r="C202" s="60"/>
      <c r="D202" s="499"/>
      <c r="E202" s="499"/>
      <c r="F202" s="499"/>
      <c r="G202" s="499"/>
      <c r="H202" s="500"/>
    </row>
    <row r="203" spans="1:8" s="16" customFormat="1" ht="21" x14ac:dyDescent="0.2">
      <c r="A203" s="71"/>
      <c r="B203" s="72"/>
      <c r="C203" s="73"/>
      <c r="D203" s="72"/>
      <c r="E203" s="72"/>
      <c r="F203" s="72"/>
      <c r="G203" s="72"/>
      <c r="H203" s="74"/>
    </row>
    <row r="204" spans="1:8" s="16" customFormat="1" ht="21" x14ac:dyDescent="0.2">
      <c r="A204" s="75"/>
      <c r="B204" s="76" t="s">
        <v>130</v>
      </c>
      <c r="C204" s="333" t="s">
        <v>214</v>
      </c>
      <c r="D204" s="333"/>
      <c r="E204" s="77"/>
      <c r="F204" s="77"/>
      <c r="G204" s="77"/>
      <c r="H204" s="77"/>
    </row>
    <row r="205" spans="1:8" s="16" customFormat="1" ht="21" x14ac:dyDescent="0.2">
      <c r="A205" s="75"/>
      <c r="B205" s="77"/>
      <c r="C205" s="327" t="s">
        <v>215</v>
      </c>
      <c r="D205" s="327"/>
      <c r="E205" s="77"/>
      <c r="F205" s="77"/>
      <c r="G205" s="77"/>
      <c r="H205" s="77"/>
    </row>
    <row r="206" spans="1:8" s="16" customFormat="1" ht="21" x14ac:dyDescent="0.2">
      <c r="A206" s="75"/>
      <c r="B206" s="77"/>
      <c r="C206" s="333" t="s">
        <v>216</v>
      </c>
      <c r="D206" s="327"/>
      <c r="E206" s="77"/>
      <c r="F206" s="77"/>
      <c r="G206" s="77"/>
      <c r="H206" s="77"/>
    </row>
    <row r="207" spans="1:8" s="23" customFormat="1" ht="26.25" x14ac:dyDescent="0.2">
      <c r="A207" s="83"/>
      <c r="B207" s="83"/>
      <c r="C207" s="327"/>
      <c r="D207" s="327"/>
      <c r="E207" s="85"/>
      <c r="F207" s="86"/>
      <c r="G207" s="87"/>
      <c r="H207" s="87"/>
    </row>
    <row r="208" spans="1:8" s="20" customFormat="1" ht="26.25" x14ac:dyDescent="0.2">
      <c r="A208" s="324" t="str">
        <f>Абакан_юр!A171</f>
        <v>По соглашению сторон в качестве валюты платежа могут выступать украинские гривны, в этом случае курс следующий: 1 руб. = 0,5104 гривен</v>
      </c>
      <c r="B208" s="324"/>
      <c r="C208" s="324"/>
      <c r="D208" s="79"/>
      <c r="E208" s="79"/>
      <c r="F208" s="80"/>
      <c r="G208" s="328"/>
      <c r="H208" s="328"/>
    </row>
    <row r="209" spans="1:8" s="16" customFormat="1" ht="26.25" x14ac:dyDescent="0.2">
      <c r="A209" s="324" t="str">
        <f>Абакан_юр!A172</f>
        <v>По соглашению сторон в качестве валюты платежа могут выступать дирхамы ОАЭ, в этом случае курс следующий: 1 руб. = 0,0434 дирхам</v>
      </c>
      <c r="B209" s="324"/>
      <c r="C209" s="324"/>
      <c r="D209" s="79"/>
      <c r="E209" s="79"/>
      <c r="F209" s="80"/>
      <c r="G209" s="82"/>
      <c r="H209" s="82"/>
    </row>
    <row r="210" spans="1:8" ht="23.25" customHeight="1" x14ac:dyDescent="0.2">
      <c r="A210" s="324" t="str">
        <f>Абакан_юр!A173</f>
        <v>По соглашению сторон в качестве валюты платежа могут выступать доллары США, в этом случае курс следующий: 1 руб. = 0,0126 доллара</v>
      </c>
      <c r="B210" s="324"/>
      <c r="C210" s="324"/>
      <c r="D210" s="79"/>
      <c r="E210" s="79"/>
      <c r="F210" s="80"/>
      <c r="G210" s="82"/>
      <c r="H210" s="82"/>
    </row>
    <row r="211" spans="1:8" s="77" customFormat="1" ht="24.95" customHeight="1" x14ac:dyDescent="0.2">
      <c r="A211" s="324" t="str">
        <f>Абакан_юр!A174</f>
        <v>По соглашению сторон в качестве валюты платежа могут выступать евро, в этом случае курс следующий: 1 руб. = 0,0117 евро</v>
      </c>
      <c r="B211" s="324"/>
      <c r="C211" s="324"/>
      <c r="D211" s="79"/>
      <c r="E211" s="80"/>
      <c r="F211" s="80"/>
      <c r="G211" s="82"/>
      <c r="H211" s="82"/>
    </row>
    <row r="212" spans="1:8" s="77" customFormat="1" ht="24.95" customHeight="1" x14ac:dyDescent="0.2">
      <c r="A212" s="324" t="str">
        <f>Абакан_юр!A175</f>
        <v>По соглашению сторон в качестве валюты платежа могут выступать чешские кроны, в этом случае курс следующий: 1 руб. = 0,2914 крона</v>
      </c>
      <c r="B212" s="324"/>
      <c r="C212" s="324"/>
      <c r="D212" s="79"/>
      <c r="E212" s="80"/>
      <c r="F212" s="80"/>
      <c r="G212" s="82"/>
      <c r="H212" s="82"/>
    </row>
    <row r="213" spans="1:8" s="77" customFormat="1" ht="24.95" customHeight="1" x14ac:dyDescent="0.2">
      <c r="A213" s="324" t="str">
        <f>Абакан_юр!A176</f>
        <v>По соглашению сторон в качестве валюты платежа могут выступать киргизские сомы, в этом случае курс следующий: 1 руб. = 1,0988 сом</v>
      </c>
      <c r="B213" s="324"/>
      <c r="C213" s="324"/>
      <c r="D213" s="79"/>
      <c r="E213" s="79"/>
      <c r="F213" s="80"/>
      <c r="G213" s="82"/>
      <c r="H213" s="82"/>
    </row>
    <row r="214" spans="1:8" s="88" customFormat="1" ht="12" customHeight="1" x14ac:dyDescent="0.2">
      <c r="A214" s="324" t="str">
        <f>Абакан_юр!A177</f>
        <v>По соглашению сторон в качестве валюты платежа могут выступать казахстанские тенге, в этом случае курс следующий: 1 руб. = 5,7644 тенге</v>
      </c>
      <c r="B214" s="324"/>
      <c r="C214" s="324"/>
      <c r="D214" s="79"/>
      <c r="E214" s="79"/>
      <c r="F214" s="80"/>
      <c r="G214" s="82"/>
      <c r="H214" s="82"/>
    </row>
    <row r="215" spans="1:8" s="81" customFormat="1" ht="24.95" customHeight="1" x14ac:dyDescent="0.2">
      <c r="A215" s="83"/>
      <c r="B215" s="83"/>
      <c r="C215" s="84"/>
      <c r="D215" s="85"/>
      <c r="E215" s="85"/>
      <c r="F215" s="86"/>
      <c r="G215" s="87"/>
      <c r="H215" s="87"/>
    </row>
    <row r="216" spans="1:8" s="81" customFormat="1" ht="24.95" customHeight="1" x14ac:dyDescent="0.2">
      <c r="A216" s="325" t="s">
        <v>141</v>
      </c>
      <c r="B216" s="325"/>
      <c r="C216" s="325"/>
      <c r="D216" s="325"/>
      <c r="E216" s="325"/>
      <c r="F216" s="325"/>
      <c r="G216" s="325"/>
      <c r="H216" s="325"/>
    </row>
    <row r="217" spans="1:8" s="81" customFormat="1" ht="24.95" customHeight="1" x14ac:dyDescent="0.2">
      <c r="A217" s="325" t="s">
        <v>142</v>
      </c>
      <c r="B217" s="325"/>
      <c r="C217" s="325"/>
      <c r="D217" s="325"/>
      <c r="E217" s="325"/>
      <c r="F217" s="325"/>
      <c r="G217" s="325"/>
      <c r="H217" s="325"/>
    </row>
    <row r="218" spans="1:8" s="81" customFormat="1" ht="74.25" customHeight="1" x14ac:dyDescent="0.2">
      <c r="A218" s="324" t="s">
        <v>478</v>
      </c>
      <c r="B218" s="324"/>
      <c r="C218" s="324"/>
      <c r="D218" s="324"/>
      <c r="E218" s="324"/>
      <c r="F218" s="324"/>
      <c r="G218" s="324"/>
      <c r="H218" s="324"/>
    </row>
    <row r="219" spans="1:8" s="81" customFormat="1" ht="24.95" customHeight="1" thickBot="1" x14ac:dyDescent="0.25">
      <c r="A219" s="326" t="s">
        <v>143</v>
      </c>
      <c r="B219" s="326"/>
      <c r="C219" s="326"/>
      <c r="D219" s="326"/>
      <c r="E219" s="326"/>
      <c r="F219" s="89"/>
      <c r="H219" s="90"/>
    </row>
    <row r="220" spans="1:8" s="81" customFormat="1" ht="24.95" customHeight="1" thickBot="1" x14ac:dyDescent="0.25">
      <c r="A220" s="312" t="s">
        <v>144</v>
      </c>
      <c r="B220" s="313"/>
      <c r="C220" s="313"/>
      <c r="D220" s="313"/>
      <c r="E220" s="314"/>
      <c r="F220" s="91"/>
      <c r="G220" s="72"/>
      <c r="H220" s="92"/>
    </row>
    <row r="221" spans="1:8" s="81" customFormat="1" ht="24.95" customHeight="1" thickBot="1" x14ac:dyDescent="0.25">
      <c r="A221" s="517" t="s">
        <v>145</v>
      </c>
      <c r="B221" s="518"/>
      <c r="C221" s="93" t="s">
        <v>146</v>
      </c>
      <c r="D221" s="600" t="s">
        <v>147</v>
      </c>
      <c r="E221" s="601"/>
      <c r="F221" s="94"/>
      <c r="G221" s="94"/>
      <c r="H221" s="94"/>
    </row>
    <row r="222" spans="1:8" s="88" customFormat="1" ht="12" customHeight="1" x14ac:dyDescent="0.2">
      <c r="A222" s="323" t="s">
        <v>203</v>
      </c>
      <c r="B222" s="323"/>
      <c r="C222" s="310" t="s">
        <v>204</v>
      </c>
      <c r="D222" s="620">
        <v>2190</v>
      </c>
      <c r="E222" s="310"/>
      <c r="F222" s="94"/>
      <c r="G222" s="94"/>
      <c r="H222" s="94"/>
    </row>
    <row r="223" spans="1:8" ht="24.95" customHeight="1" x14ac:dyDescent="0.2">
      <c r="A223" s="323" t="s">
        <v>205</v>
      </c>
      <c r="B223" s="323"/>
      <c r="C223" s="310"/>
      <c r="D223" s="620">
        <v>1590</v>
      </c>
      <c r="E223" s="310"/>
      <c r="F223" s="94"/>
      <c r="G223" s="94"/>
      <c r="H223" s="94"/>
    </row>
    <row r="224" spans="1:8" ht="24.95" customHeight="1" x14ac:dyDescent="0.2">
      <c r="A224" s="323" t="s">
        <v>206</v>
      </c>
      <c r="B224" s="323"/>
      <c r="C224" s="310"/>
      <c r="D224" s="620">
        <v>1440</v>
      </c>
      <c r="E224" s="310"/>
      <c r="F224" s="94"/>
      <c r="G224" s="94"/>
      <c r="H224" s="94"/>
    </row>
    <row r="225" spans="1:8" s="72" customFormat="1" ht="38.25" customHeight="1" x14ac:dyDescent="0.2">
      <c r="A225" s="323" t="s">
        <v>207</v>
      </c>
      <c r="B225" s="323"/>
      <c r="C225" s="310"/>
      <c r="D225" s="620">
        <v>1290</v>
      </c>
      <c r="E225" s="310"/>
      <c r="F225" s="94"/>
      <c r="G225" s="94"/>
      <c r="H225" s="94"/>
    </row>
    <row r="226" spans="1:8" s="90" customFormat="1" ht="50.1" customHeight="1" x14ac:dyDescent="0.2">
      <c r="A226" s="323" t="s">
        <v>148</v>
      </c>
      <c r="B226" s="323"/>
      <c r="C226" s="96" t="s">
        <v>149</v>
      </c>
      <c r="D226" s="310" t="s">
        <v>150</v>
      </c>
      <c r="E226" s="310"/>
      <c r="F226" s="94"/>
      <c r="G226" s="94"/>
      <c r="H226" s="94"/>
    </row>
    <row r="227" spans="1:8" s="92" customFormat="1" ht="50.1" customHeight="1" x14ac:dyDescent="0.2">
      <c r="A227" s="323" t="s">
        <v>151</v>
      </c>
      <c r="B227" s="323"/>
      <c r="C227" s="96" t="s">
        <v>152</v>
      </c>
      <c r="D227" s="310" t="s">
        <v>153</v>
      </c>
      <c r="E227" s="310"/>
      <c r="F227" s="94"/>
      <c r="G227" s="94"/>
      <c r="H227" s="94"/>
    </row>
    <row r="228" spans="1:8" ht="93" customHeight="1" x14ac:dyDescent="0.2">
      <c r="A228" s="323" t="s">
        <v>154</v>
      </c>
      <c r="B228" s="323"/>
      <c r="C228" s="96" t="s">
        <v>155</v>
      </c>
      <c r="D228" s="310" t="s">
        <v>153</v>
      </c>
      <c r="E228" s="310"/>
      <c r="F228" s="94"/>
      <c r="G228" s="94"/>
      <c r="H228" s="94"/>
    </row>
    <row r="229" spans="1:8" ht="50.1" customHeight="1" thickBot="1" x14ac:dyDescent="0.25">
      <c r="A229" s="474" t="s">
        <v>157</v>
      </c>
      <c r="B229" s="475"/>
      <c r="C229" s="230" t="s">
        <v>158</v>
      </c>
      <c r="D229" s="475" t="s">
        <v>153</v>
      </c>
      <c r="E229" s="686"/>
      <c r="F229" s="91"/>
      <c r="G229" s="91"/>
      <c r="H229" s="91"/>
    </row>
    <row r="230" spans="1:8" ht="50.1" customHeight="1" thickBot="1" x14ac:dyDescent="0.25">
      <c r="A230" s="474" t="s">
        <v>159</v>
      </c>
      <c r="B230" s="475"/>
      <c r="C230" s="111" t="s">
        <v>160</v>
      </c>
      <c r="D230" s="476" t="s">
        <v>153</v>
      </c>
      <c r="E230" s="477"/>
      <c r="F230" s="86"/>
      <c r="G230" s="87"/>
      <c r="H230" s="87"/>
    </row>
    <row r="231" spans="1:8" ht="50.1" customHeight="1" x14ac:dyDescent="0.2">
      <c r="A231" s="307" t="s">
        <v>161</v>
      </c>
      <c r="B231" s="307"/>
      <c r="C231" s="307"/>
      <c r="D231" s="307"/>
      <c r="E231" s="307"/>
      <c r="F231" s="307"/>
      <c r="G231" s="307"/>
      <c r="H231" s="307"/>
    </row>
    <row r="232" spans="1:8" ht="50.1" customHeight="1" x14ac:dyDescent="0.2">
      <c r="A232" s="307" t="s">
        <v>162</v>
      </c>
      <c r="B232" s="307"/>
      <c r="C232" s="307"/>
      <c r="D232" s="307"/>
      <c r="E232" s="307"/>
      <c r="F232" s="307"/>
      <c r="G232" s="307"/>
      <c r="H232" s="307"/>
    </row>
    <row r="233" spans="1:8" ht="99.95" customHeight="1" x14ac:dyDescent="0.2">
      <c r="A233"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472"/>
      <c r="C233" s="472"/>
      <c r="D233" s="472"/>
      <c r="E233" s="472"/>
      <c r="F233" s="472"/>
      <c r="G233" s="472"/>
      <c r="H233" s="472"/>
    </row>
    <row r="234" spans="1:8" ht="75" customHeight="1" x14ac:dyDescent="0.2">
      <c r="A234" s="325" t="s">
        <v>164</v>
      </c>
      <c r="B234" s="325"/>
      <c r="C234" s="325"/>
      <c r="D234" s="325"/>
      <c r="E234" s="325"/>
      <c r="F234" s="325"/>
      <c r="G234" s="325"/>
      <c r="H234" s="325"/>
    </row>
    <row r="235" spans="1:8" ht="131.25" customHeight="1" x14ac:dyDescent="0.2">
      <c r="A235" s="307" t="s">
        <v>165</v>
      </c>
      <c r="B235" s="307"/>
      <c r="C235" s="307"/>
      <c r="D235" s="307"/>
      <c r="E235" s="307"/>
      <c r="F235" s="307"/>
      <c r="G235" s="307"/>
      <c r="H235" s="307"/>
    </row>
    <row r="236" spans="1:8" s="72" customFormat="1" ht="125.25" customHeight="1" x14ac:dyDescent="0.2">
      <c r="A236" s="618" t="s">
        <v>281</v>
      </c>
      <c r="B236" s="618"/>
      <c r="C236" s="618"/>
      <c r="D236" s="618"/>
      <c r="E236" s="618"/>
      <c r="F236" s="618"/>
      <c r="G236" s="618"/>
      <c r="H236" s="618"/>
    </row>
    <row r="237" spans="1:8" ht="25.5" x14ac:dyDescent="0.35">
      <c r="A237" s="616" t="s">
        <v>282</v>
      </c>
      <c r="B237" s="617"/>
      <c r="C237" s="158" t="s">
        <v>283</v>
      </c>
    </row>
    <row r="238" spans="1:8" ht="25.5" x14ac:dyDescent="0.35">
      <c r="A238" s="614" t="s">
        <v>284</v>
      </c>
      <c r="B238" s="615"/>
      <c r="C238" s="159">
        <v>1</v>
      </c>
    </row>
    <row r="239" spans="1:8" ht="25.5" x14ac:dyDescent="0.35">
      <c r="A239" s="614">
        <v>2</v>
      </c>
      <c r="B239" s="615"/>
      <c r="C239" s="159">
        <v>1.1000000000000001</v>
      </c>
    </row>
    <row r="240" spans="1:8" ht="25.5" x14ac:dyDescent="0.35">
      <c r="A240" s="614">
        <v>3</v>
      </c>
      <c r="B240" s="615"/>
      <c r="C240" s="159">
        <v>1.2</v>
      </c>
    </row>
    <row r="241" spans="1:8" ht="25.5" x14ac:dyDescent="0.35">
      <c r="A241" s="614" t="s">
        <v>285</v>
      </c>
      <c r="B241" s="615"/>
      <c r="C241" s="159">
        <v>1.25</v>
      </c>
    </row>
    <row r="242" spans="1:8" ht="25.5" x14ac:dyDescent="0.35">
      <c r="A242" s="614" t="s">
        <v>286</v>
      </c>
      <c r="B242" s="615"/>
      <c r="C242" s="159">
        <v>1.3</v>
      </c>
    </row>
    <row r="243" spans="1:8" ht="25.5" x14ac:dyDescent="0.35">
      <c r="A243" s="614" t="s">
        <v>287</v>
      </c>
      <c r="B243" s="615"/>
      <c r="C243" s="159">
        <v>1.35</v>
      </c>
    </row>
    <row r="244" spans="1:8" ht="25.5" x14ac:dyDescent="0.35">
      <c r="A244" s="614" t="s">
        <v>288</v>
      </c>
      <c r="B244" s="615"/>
      <c r="C244" s="159">
        <v>1.4</v>
      </c>
    </row>
    <row r="245" spans="1:8" ht="25.5" x14ac:dyDescent="0.35">
      <c r="A245" s="614" t="s">
        <v>289</v>
      </c>
      <c r="B245" s="615"/>
      <c r="C245" s="159">
        <v>1.45</v>
      </c>
    </row>
    <row r="246" spans="1:8" ht="25.5" x14ac:dyDescent="0.35">
      <c r="A246" s="614" t="s">
        <v>290</v>
      </c>
      <c r="B246" s="615"/>
      <c r="C246" s="159">
        <v>1.5</v>
      </c>
    </row>
    <row r="247" spans="1:8" ht="25.5" x14ac:dyDescent="0.35">
      <c r="A247" s="614" t="s">
        <v>291</v>
      </c>
      <c r="B247" s="615"/>
      <c r="C247" s="159">
        <v>2</v>
      </c>
    </row>
    <row r="248" spans="1:8" ht="23.25" x14ac:dyDescent="0.2">
      <c r="A248" s="307" t="s">
        <v>292</v>
      </c>
      <c r="B248" s="307"/>
      <c r="C248" s="307"/>
      <c r="D248" s="307"/>
      <c r="E248" s="307"/>
      <c r="F248" s="307"/>
      <c r="G248" s="307"/>
      <c r="H248" s="307"/>
    </row>
    <row r="251" spans="1:8" s="97" customFormat="1" ht="114.75" customHeight="1" x14ac:dyDescent="0.2">
      <c r="A251" s="325" t="s">
        <v>479</v>
      </c>
      <c r="B251" s="325"/>
      <c r="C251" s="325"/>
      <c r="D251" s="325"/>
      <c r="E251" s="325"/>
      <c r="F251" s="325"/>
      <c r="G251" s="325"/>
      <c r="H251" s="325"/>
    </row>
    <row r="257" spans="1:8" s="97" customFormat="1" ht="114.75" customHeight="1" x14ac:dyDescent="0.2">
      <c r="A257" s="71"/>
      <c r="B257" s="72"/>
      <c r="C257" s="73"/>
      <c r="D257" s="72"/>
      <c r="E257" s="72"/>
      <c r="F257" s="72"/>
      <c r="G257" s="72"/>
      <c r="H257" s="74"/>
    </row>
  </sheetData>
  <sheetProtection selectLockedCells="1" selectUnlockedCells="1"/>
  <mergeCells count="406">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D87:H87"/>
    <mergeCell ref="A89:A92"/>
    <mergeCell ref="B89:B90"/>
    <mergeCell ref="C89:C90"/>
    <mergeCell ref="D89:D92"/>
    <mergeCell ref="E89:E92"/>
    <mergeCell ref="F89:F92"/>
    <mergeCell ref="G89:G92"/>
    <mergeCell ref="H89:H92"/>
    <mergeCell ref="D99:H99"/>
    <mergeCell ref="A100:A102"/>
    <mergeCell ref="D100:H102"/>
    <mergeCell ref="D103:H103"/>
    <mergeCell ref="A104:C104"/>
    <mergeCell ref="D104:H104"/>
    <mergeCell ref="D93:H93"/>
    <mergeCell ref="A94:A98"/>
    <mergeCell ref="B94:B95"/>
    <mergeCell ref="C94:C95"/>
    <mergeCell ref="D94:D98"/>
    <mergeCell ref="E94:E98"/>
    <mergeCell ref="F94:F98"/>
    <mergeCell ref="G94:G98"/>
    <mergeCell ref="H94:H98"/>
    <mergeCell ref="D109:H109"/>
    <mergeCell ref="A110:B110"/>
    <mergeCell ref="D110:H110"/>
    <mergeCell ref="A111:B111"/>
    <mergeCell ref="D111:H111"/>
    <mergeCell ref="A112:B112"/>
    <mergeCell ref="D112:H112"/>
    <mergeCell ref="A105:B105"/>
    <mergeCell ref="C105:C125"/>
    <mergeCell ref="D105:H105"/>
    <mergeCell ref="A106:B106"/>
    <mergeCell ref="D106:H106"/>
    <mergeCell ref="A107:B107"/>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30:B130"/>
    <mergeCell ref="D130:H130"/>
    <mergeCell ref="A131:B131"/>
    <mergeCell ref="D131:H131"/>
    <mergeCell ref="A132:B132"/>
    <mergeCell ref="D132:H132"/>
    <mergeCell ref="A125:B125"/>
    <mergeCell ref="D125:H125"/>
    <mergeCell ref="A126:C126"/>
    <mergeCell ref="D126:H126"/>
    <mergeCell ref="D127:H127"/>
    <mergeCell ref="A128:B128"/>
    <mergeCell ref="C128:C136"/>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9:B139"/>
    <mergeCell ref="D139:H139"/>
    <mergeCell ref="A140:B140"/>
    <mergeCell ref="C140:C157"/>
    <mergeCell ref="D140:H140"/>
    <mergeCell ref="A141:B141"/>
    <mergeCell ref="D141:H141"/>
    <mergeCell ref="A142:B142"/>
    <mergeCell ref="D142:H142"/>
    <mergeCell ref="A143:B143"/>
    <mergeCell ref="A147:B147"/>
    <mergeCell ref="D147:H147"/>
    <mergeCell ref="A148:B148"/>
    <mergeCell ref="D148:H148"/>
    <mergeCell ref="A149:B149"/>
    <mergeCell ref="D149:H149"/>
    <mergeCell ref="D143:H143"/>
    <mergeCell ref="A144:B144"/>
    <mergeCell ref="D144:H144"/>
    <mergeCell ref="A145:B145"/>
    <mergeCell ref="D145:H145"/>
    <mergeCell ref="A146:B146"/>
    <mergeCell ref="D146:H146"/>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C204:D204"/>
    <mergeCell ref="C205:D205"/>
    <mergeCell ref="C206:D206"/>
    <mergeCell ref="C207:D207"/>
    <mergeCell ref="A208:C208"/>
    <mergeCell ref="G208:H208"/>
    <mergeCell ref="A200:B200"/>
    <mergeCell ref="D200:H200"/>
    <mergeCell ref="A201:B201"/>
    <mergeCell ref="D201:H201"/>
    <mergeCell ref="A202:B202"/>
    <mergeCell ref="D202:H202"/>
    <mergeCell ref="A216:H216"/>
    <mergeCell ref="A217:H217"/>
    <mergeCell ref="A218:H218"/>
    <mergeCell ref="A219:E219"/>
    <mergeCell ref="A220:E220"/>
    <mergeCell ref="A221:B221"/>
    <mergeCell ref="D221:E221"/>
    <mergeCell ref="A209:C209"/>
    <mergeCell ref="A210:C210"/>
    <mergeCell ref="A211:C211"/>
    <mergeCell ref="A212:C212"/>
    <mergeCell ref="A213:C213"/>
    <mergeCell ref="A214:C214"/>
    <mergeCell ref="A226:B226"/>
    <mergeCell ref="D226:E226"/>
    <mergeCell ref="A227:B227"/>
    <mergeCell ref="D227:E227"/>
    <mergeCell ref="A228:B228"/>
    <mergeCell ref="D228:E228"/>
    <mergeCell ref="A222:B222"/>
    <mergeCell ref="C222:C225"/>
    <mergeCell ref="D222:E222"/>
    <mergeCell ref="A223:B223"/>
    <mergeCell ref="D223:E223"/>
    <mergeCell ref="A224:B224"/>
    <mergeCell ref="D224:E224"/>
    <mergeCell ref="A225:B225"/>
    <mergeCell ref="D225:E225"/>
    <mergeCell ref="A233:H233"/>
    <mergeCell ref="A234:H234"/>
    <mergeCell ref="A235:H235"/>
    <mergeCell ref="A236:H236"/>
    <mergeCell ref="A237:B237"/>
    <mergeCell ref="A238:B238"/>
    <mergeCell ref="A229:B229"/>
    <mergeCell ref="D229:E229"/>
    <mergeCell ref="A230:B230"/>
    <mergeCell ref="D230:E230"/>
    <mergeCell ref="A231:H231"/>
    <mergeCell ref="A232:H232"/>
    <mergeCell ref="A245:B245"/>
    <mergeCell ref="A246:B246"/>
    <mergeCell ref="A247:B247"/>
    <mergeCell ref="A248:H248"/>
    <mergeCell ref="A251:E251"/>
    <mergeCell ref="F251:H251"/>
    <mergeCell ref="A239:B239"/>
    <mergeCell ref="A240:B240"/>
    <mergeCell ref="A241:B241"/>
    <mergeCell ref="A242:B242"/>
    <mergeCell ref="A243:B243"/>
    <mergeCell ref="A244:B24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80"/>
  <sheetViews>
    <sheetView zoomScale="40" zoomScaleNormal="40" zoomScaleSheetLayoutView="40" workbookViewId="0">
      <pane ySplit="4" topLeftCell="A22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4" width="31.28515625" style="72" customWidth="1"/>
    <col min="5" max="5" width="26.7109375" style="74" customWidth="1"/>
    <col min="6" max="6" width="30.28515625" style="74" customWidth="1"/>
    <col min="7" max="7" width="18.85546875" style="74" customWidth="1"/>
    <col min="8" max="8" width="28.140625" style="74" customWidth="1"/>
    <col min="9" max="16384" width="9.140625" style="74"/>
  </cols>
  <sheetData>
    <row r="1" spans="1:8" s="4" customFormat="1" ht="50.1" customHeight="1" x14ac:dyDescent="0.2">
      <c r="A1" s="1"/>
      <c r="B1" s="2"/>
      <c r="C1" s="3" t="s">
        <v>0</v>
      </c>
      <c r="D1" s="86"/>
    </row>
    <row r="2" spans="1:8" s="10" customFormat="1" ht="50.1" customHeight="1" x14ac:dyDescent="0.2">
      <c r="A2" s="5" t="str">
        <f>Абакан_юр!A2</f>
        <v>Введен в действие с "01" июля 2024 г.</v>
      </c>
      <c r="B2" s="6" t="s">
        <v>2</v>
      </c>
      <c r="C2" s="7" t="s">
        <v>698</v>
      </c>
      <c r="D2" s="17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0" customFormat="1" ht="50.1" customHeight="1" thickBot="1" x14ac:dyDescent="0.25">
      <c r="A4" s="17" t="s">
        <v>5</v>
      </c>
      <c r="B4" s="18" t="s">
        <v>6</v>
      </c>
      <c r="C4" s="19" t="s">
        <v>7</v>
      </c>
      <c r="D4" s="633" t="s">
        <v>8</v>
      </c>
      <c r="E4" s="552"/>
      <c r="F4" s="552"/>
      <c r="G4" s="552"/>
      <c r="H4" s="553"/>
    </row>
    <row r="5" spans="1:8" s="23" customFormat="1" ht="50.1" customHeight="1" thickBot="1" x14ac:dyDescent="0.25">
      <c r="A5" s="341" t="s">
        <v>9</v>
      </c>
      <c r="B5" s="342"/>
      <c r="C5" s="21"/>
      <c r="D5" s="21"/>
      <c r="E5" s="21"/>
      <c r="F5" s="21"/>
      <c r="G5" s="21"/>
      <c r="H5" s="22"/>
    </row>
    <row r="6" spans="1:8" s="16" customFormat="1" ht="21.75" thickBot="1" x14ac:dyDescent="0.25">
      <c r="A6" s="40"/>
      <c r="B6" s="59"/>
      <c r="C6" s="60"/>
      <c r="D6" s="498" t="s">
        <v>228</v>
      </c>
      <c r="E6" s="498"/>
      <c r="F6" s="498"/>
      <c r="G6" s="498"/>
      <c r="H6" s="624"/>
    </row>
    <row r="7" spans="1:8" ht="24" thickBot="1" x14ac:dyDescent="0.25">
      <c r="A7" s="142"/>
      <c r="B7" s="143"/>
      <c r="C7" s="144"/>
      <c r="D7" s="98" t="s">
        <v>168</v>
      </c>
      <c r="E7" s="99" t="s">
        <v>169</v>
      </c>
      <c r="F7" s="100" t="s">
        <v>170</v>
      </c>
      <c r="G7" s="99" t="s">
        <v>171</v>
      </c>
      <c r="H7" s="101" t="s">
        <v>172</v>
      </c>
    </row>
    <row r="8" spans="1:8" s="16" customFormat="1" ht="48" customHeight="1" x14ac:dyDescent="0.2">
      <c r="A8" s="789"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60">
        <f>F8*1.2</f>
        <v>10368</v>
      </c>
      <c r="E8" s="361">
        <f>F8*1.1</f>
        <v>9504</v>
      </c>
      <c r="F8" s="361">
        <v>8640</v>
      </c>
      <c r="G8" s="361">
        <f>F8*0.75</f>
        <v>6480</v>
      </c>
      <c r="H8" s="362">
        <f>F8*0.5</f>
        <v>4320</v>
      </c>
    </row>
    <row r="9" spans="1:8" s="16" customFormat="1" ht="132" customHeight="1" x14ac:dyDescent="0.2">
      <c r="A9" s="431"/>
      <c r="B9" s="435"/>
      <c r="C9" s="435"/>
      <c r="D9" s="337"/>
      <c r="E9" s="338"/>
      <c r="F9" s="338"/>
      <c r="G9" s="338"/>
      <c r="H9" s="339"/>
    </row>
    <row r="10" spans="1:8" s="16" customFormat="1" ht="97.5" customHeight="1" x14ac:dyDescent="0.2">
      <c r="A10" s="43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37"/>
      <c r="E10" s="338"/>
      <c r="F10" s="338"/>
      <c r="G10" s="338"/>
      <c r="H10" s="339"/>
    </row>
    <row r="11" spans="1:8" s="16" customFormat="1" ht="166.5" customHeight="1" thickBot="1" x14ac:dyDescent="0.25">
      <c r="A11" s="468"/>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353"/>
      <c r="E11" s="354"/>
      <c r="F11" s="354"/>
      <c r="G11" s="354"/>
      <c r="H11" s="355"/>
    </row>
    <row r="12" spans="1:8" s="16" customFormat="1" ht="21.75" thickBot="1" x14ac:dyDescent="0.25">
      <c r="A12" s="40"/>
      <c r="B12" s="59"/>
      <c r="C12" s="60"/>
      <c r="D12" s="498" t="s">
        <v>228</v>
      </c>
      <c r="E12" s="498"/>
      <c r="F12" s="498"/>
      <c r="G12" s="498"/>
      <c r="H12" s="624"/>
    </row>
    <row r="13" spans="1:8" s="16" customFormat="1" ht="48" customHeight="1" x14ac:dyDescent="0.2">
      <c r="A13" s="431" t="s">
        <v>14</v>
      </c>
      <c r="B13" s="578" t="s">
        <v>27</v>
      </c>
      <c r="C13" s="7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60">
        <f>F13*1.2</f>
        <v>13464</v>
      </c>
      <c r="E13" s="361">
        <f>F13*1.1</f>
        <v>12342.000000000002</v>
      </c>
      <c r="F13" s="581">
        <v>11220</v>
      </c>
      <c r="G13" s="361">
        <f>F13*0.75</f>
        <v>8415</v>
      </c>
      <c r="H13" s="362">
        <f>F13*0.5</f>
        <v>5610</v>
      </c>
    </row>
    <row r="14" spans="1:8" s="16" customFormat="1" ht="132" customHeight="1" x14ac:dyDescent="0.2">
      <c r="A14" s="431"/>
      <c r="B14" s="435"/>
      <c r="C14" s="788"/>
      <c r="D14" s="337"/>
      <c r="E14" s="338"/>
      <c r="F14" s="582"/>
      <c r="G14" s="338"/>
      <c r="H14" s="339"/>
    </row>
    <row r="15" spans="1:8" s="16" customFormat="1" ht="97.5" customHeight="1" x14ac:dyDescent="0.2">
      <c r="A15" s="431"/>
      <c r="B15" s="24" t="s">
        <v>12</v>
      </c>
      <c r="C15" s="13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37"/>
      <c r="E15" s="338"/>
      <c r="F15" s="582"/>
      <c r="G15" s="338"/>
      <c r="H15" s="339"/>
    </row>
    <row r="16" spans="1:8" s="16" customFormat="1" ht="166.5" customHeight="1" x14ac:dyDescent="0.2">
      <c r="A16" s="431"/>
      <c r="B16" s="31" t="s">
        <v>13</v>
      </c>
      <c r="C16" s="29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37"/>
      <c r="E16" s="338"/>
      <c r="F16" s="582"/>
      <c r="G16" s="338"/>
      <c r="H16" s="339"/>
    </row>
    <row r="17" spans="1:8" s="16" customFormat="1" ht="92.25" customHeight="1" thickBot="1" x14ac:dyDescent="0.25">
      <c r="A17" s="468"/>
      <c r="B17" s="26" t="s">
        <v>16</v>
      </c>
      <c r="C17" s="2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353"/>
      <c r="E17" s="354"/>
      <c r="F17" s="583"/>
      <c r="G17" s="354"/>
      <c r="H17" s="355"/>
    </row>
    <row r="18" spans="1:8" s="16" customFormat="1" ht="24.95" customHeight="1" thickBot="1" x14ac:dyDescent="0.25">
      <c r="A18" s="40"/>
      <c r="B18" s="152"/>
      <c r="C18" s="60"/>
      <c r="D18" s="331"/>
      <c r="E18" s="331"/>
      <c r="F18" s="331"/>
      <c r="G18" s="331"/>
      <c r="H18" s="332"/>
    </row>
    <row r="19" spans="1:8" s="16" customFormat="1" ht="112.5" customHeight="1" x14ac:dyDescent="0.2">
      <c r="A19" s="431" t="s">
        <v>17</v>
      </c>
      <c r="B19" s="123" t="s">
        <v>18</v>
      </c>
      <c r="C19" s="107"/>
      <c r="D19" s="444">
        <v>1302</v>
      </c>
      <c r="E19" s="445"/>
      <c r="F19" s="445"/>
      <c r="G19" s="445"/>
      <c r="H19" s="446"/>
    </row>
    <row r="20" spans="1:8" s="16" customFormat="1" ht="50.1" customHeight="1" x14ac:dyDescent="0.2">
      <c r="A20" s="431"/>
      <c r="B20" s="39" t="s">
        <v>19</v>
      </c>
      <c r="C20" s="453" t="str">
        <f>"Электронный справочник "&amp;$C$2&amp;" (версия для ПК)"</f>
        <v>Электронный справочник "2ГИС.ТОМСК" (версия для ПК)</v>
      </c>
      <c r="D20" s="447"/>
      <c r="E20" s="448"/>
      <c r="F20" s="448"/>
      <c r="G20" s="448"/>
      <c r="H20" s="449"/>
    </row>
    <row r="21" spans="1:8" s="16" customFormat="1" ht="40.5" customHeight="1" x14ac:dyDescent="0.2">
      <c r="A21" s="431"/>
      <c r="B21" s="39" t="s">
        <v>20</v>
      </c>
      <c r="C21" s="435"/>
      <c r="D21" s="447"/>
      <c r="E21" s="448"/>
      <c r="F21" s="448"/>
      <c r="G21" s="448"/>
      <c r="H21" s="449"/>
    </row>
    <row r="22" spans="1:8" s="16" customFormat="1" ht="75" customHeight="1" thickBot="1" x14ac:dyDescent="0.25">
      <c r="A22" s="468"/>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450"/>
      <c r="E22" s="451"/>
      <c r="F22" s="451"/>
      <c r="G22" s="451"/>
      <c r="H22" s="452"/>
    </row>
    <row r="23" spans="1:8" s="16" customFormat="1" ht="24.95" customHeight="1" thickBot="1" x14ac:dyDescent="0.25">
      <c r="A23" s="40"/>
      <c r="B23" s="152"/>
      <c r="C23" s="60"/>
      <c r="D23" s="498" t="s">
        <v>228</v>
      </c>
      <c r="E23" s="498"/>
      <c r="F23" s="498"/>
      <c r="G23" s="498"/>
      <c r="H23" s="624"/>
    </row>
    <row r="24" spans="1:8" s="16" customFormat="1" ht="50.1" customHeight="1" x14ac:dyDescent="0.2">
      <c r="A24" s="430"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444">
        <v>300</v>
      </c>
      <c r="E24" s="445"/>
      <c r="F24" s="445"/>
      <c r="G24" s="445"/>
      <c r="H24" s="446"/>
    </row>
    <row r="25" spans="1:8" s="16" customFormat="1" ht="94.5" customHeight="1" x14ac:dyDescent="0.2">
      <c r="A25" s="431"/>
      <c r="B25" s="455"/>
      <c r="C25" s="457"/>
      <c r="D25" s="447"/>
      <c r="E25" s="448"/>
      <c r="F25" s="448"/>
      <c r="G25" s="448"/>
      <c r="H25" s="449"/>
    </row>
    <row r="26" spans="1:8" s="16" customFormat="1" ht="163.5" customHeight="1" thickBot="1" x14ac:dyDescent="0.25">
      <c r="A26" s="468"/>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450"/>
      <c r="E26" s="451"/>
      <c r="F26" s="451"/>
      <c r="G26" s="451"/>
      <c r="H26" s="452"/>
    </row>
    <row r="27" spans="1:8" s="16" customFormat="1" ht="24.95" customHeight="1" thickBot="1" x14ac:dyDescent="0.25">
      <c r="A27" s="40"/>
      <c r="B27" s="152"/>
      <c r="C27" s="60"/>
      <c r="D27" s="498" t="s">
        <v>228</v>
      </c>
      <c r="E27" s="498"/>
      <c r="F27" s="498"/>
      <c r="G27" s="498"/>
      <c r="H27" s="624"/>
    </row>
    <row r="28" spans="1:8" s="16" customFormat="1" ht="50.1" customHeight="1" x14ac:dyDescent="0.2">
      <c r="A28" s="430"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60">
        <f>F28*1.2</f>
        <v>15552</v>
      </c>
      <c r="E28" s="361">
        <f>F28*1.1</f>
        <v>14256.000000000002</v>
      </c>
      <c r="F28" s="361">
        <v>12960</v>
      </c>
      <c r="G28" s="361">
        <f>F28*0.75</f>
        <v>9720</v>
      </c>
      <c r="H28" s="362">
        <f>F28*0.5</f>
        <v>6480</v>
      </c>
    </row>
    <row r="29" spans="1:8" s="16" customFormat="1" ht="99.95" customHeight="1" x14ac:dyDescent="0.2">
      <c r="A29" s="431"/>
      <c r="B29" s="435"/>
      <c r="C29" s="435"/>
      <c r="D29" s="337"/>
      <c r="E29" s="338"/>
      <c r="F29" s="338"/>
      <c r="G29" s="338"/>
      <c r="H29" s="339"/>
    </row>
    <row r="30" spans="1:8" s="16" customFormat="1" ht="99.95" customHeight="1" x14ac:dyDescent="0.2">
      <c r="A30" s="431"/>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37"/>
      <c r="E30" s="338"/>
      <c r="F30" s="338"/>
      <c r="G30" s="338"/>
      <c r="H30" s="339"/>
    </row>
    <row r="31" spans="1:8" s="16" customFormat="1" ht="156.75" customHeight="1" thickBot="1" x14ac:dyDescent="0.25">
      <c r="A31" s="468"/>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353"/>
      <c r="E31" s="354"/>
      <c r="F31" s="354"/>
      <c r="G31" s="354"/>
      <c r="H31" s="355"/>
    </row>
    <row r="32" spans="1:8" s="16" customFormat="1" ht="24.95" customHeight="1" thickBot="1" x14ac:dyDescent="0.25">
      <c r="A32" s="40"/>
      <c r="B32" s="152"/>
      <c r="C32" s="60"/>
      <c r="D32" s="498" t="s">
        <v>228</v>
      </c>
      <c r="E32" s="498"/>
      <c r="F32" s="498"/>
      <c r="G32" s="498"/>
      <c r="H32" s="624"/>
    </row>
    <row r="33" spans="1:8" s="16" customFormat="1" ht="50.1" customHeight="1" x14ac:dyDescent="0.2">
      <c r="A33" s="430"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436">
        <f>F33*1.2</f>
        <v>20203.2</v>
      </c>
      <c r="E33" s="361">
        <f>F33*1.1</f>
        <v>18519.600000000002</v>
      </c>
      <c r="F33" s="581">
        <v>16836</v>
      </c>
      <c r="G33" s="361">
        <f>F33*0.75</f>
        <v>12627</v>
      </c>
      <c r="H33" s="362">
        <f>F33*0.5</f>
        <v>8418</v>
      </c>
    </row>
    <row r="34" spans="1:8" s="16" customFormat="1" ht="99.95" customHeight="1" x14ac:dyDescent="0.2">
      <c r="A34" s="431"/>
      <c r="B34" s="435"/>
      <c r="C34" s="435"/>
      <c r="D34" s="340"/>
      <c r="E34" s="338"/>
      <c r="F34" s="582"/>
      <c r="G34" s="338"/>
      <c r="H34" s="339"/>
    </row>
    <row r="35" spans="1:8" s="16" customFormat="1" ht="99.95" customHeight="1" x14ac:dyDescent="0.2">
      <c r="A35" s="431"/>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340"/>
      <c r="E35" s="338"/>
      <c r="F35" s="582"/>
      <c r="G35" s="338"/>
      <c r="H35" s="339"/>
    </row>
    <row r="36" spans="1:8" s="16" customFormat="1" ht="156.75" customHeight="1" x14ac:dyDescent="0.2">
      <c r="A36" s="431"/>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340"/>
      <c r="E36" s="338"/>
      <c r="F36" s="582"/>
      <c r="G36" s="338"/>
      <c r="H36" s="339"/>
    </row>
    <row r="37" spans="1:8" s="16" customFormat="1" ht="92.25" customHeight="1" thickBot="1" x14ac:dyDescent="0.25">
      <c r="A37" s="468"/>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461"/>
      <c r="E37" s="354"/>
      <c r="F37" s="583"/>
      <c r="G37" s="354"/>
      <c r="H37" s="355"/>
    </row>
    <row r="38" spans="1:8" s="16" customFormat="1" ht="24.95" customHeight="1" thickBot="1" x14ac:dyDescent="0.25">
      <c r="A38" s="40"/>
      <c r="B38" s="152"/>
      <c r="C38" s="60"/>
      <c r="D38" s="499"/>
      <c r="E38" s="499"/>
      <c r="F38" s="499"/>
      <c r="G38" s="499"/>
      <c r="H38" s="500"/>
    </row>
    <row r="39" spans="1:8" s="16" customFormat="1" ht="125.1" customHeight="1" x14ac:dyDescent="0.2">
      <c r="A39" s="430" t="s">
        <v>28</v>
      </c>
      <c r="B39" s="37" t="s">
        <v>29</v>
      </c>
      <c r="C39" s="38"/>
      <c r="D39" s="444">
        <v>2040</v>
      </c>
      <c r="E39" s="445"/>
      <c r="F39" s="445"/>
      <c r="G39" s="445"/>
      <c r="H39" s="446"/>
    </row>
    <row r="40" spans="1:8" s="16" customFormat="1" ht="50.1" customHeight="1" x14ac:dyDescent="0.2">
      <c r="A40" s="431"/>
      <c r="B40" s="39" t="s">
        <v>19</v>
      </c>
      <c r="C40" s="453" t="str">
        <f>"Электронный справочник "&amp;$C$2&amp;" (версия для ПК)"</f>
        <v>Электронный справочник "2ГИС.ТОМСК" (версия для ПК)</v>
      </c>
      <c r="D40" s="447"/>
      <c r="E40" s="448"/>
      <c r="F40" s="448"/>
      <c r="G40" s="448"/>
      <c r="H40" s="449"/>
    </row>
    <row r="41" spans="1:8" s="16" customFormat="1" ht="50.1" customHeight="1" x14ac:dyDescent="0.2">
      <c r="A41" s="431"/>
      <c r="B41" s="39" t="s">
        <v>20</v>
      </c>
      <c r="C41" s="435"/>
      <c r="D41" s="447"/>
      <c r="E41" s="448"/>
      <c r="F41" s="448"/>
      <c r="G41" s="448"/>
      <c r="H41" s="449"/>
    </row>
    <row r="42" spans="1:8" s="16" customFormat="1" ht="75" customHeight="1" thickBot="1" x14ac:dyDescent="0.25">
      <c r="A42" s="468"/>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450"/>
      <c r="E42" s="451"/>
      <c r="F42" s="451"/>
      <c r="G42" s="451"/>
      <c r="H42" s="452"/>
    </row>
    <row r="43" spans="1:8" s="16" customFormat="1" ht="24.95" customHeight="1" thickBot="1" x14ac:dyDescent="0.25">
      <c r="A43" s="40"/>
      <c r="B43" s="152"/>
      <c r="C43" s="60"/>
      <c r="D43" s="498" t="s">
        <v>228</v>
      </c>
      <c r="E43" s="498"/>
      <c r="F43" s="498"/>
      <c r="G43" s="498"/>
      <c r="H43" s="624"/>
    </row>
    <row r="44" spans="1:8" s="16" customFormat="1" ht="50.1" customHeight="1" x14ac:dyDescent="0.2">
      <c r="A44" s="430"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444">
        <v>456</v>
      </c>
      <c r="E44" s="445"/>
      <c r="F44" s="445"/>
      <c r="G44" s="445"/>
      <c r="H44" s="446"/>
    </row>
    <row r="45" spans="1:8" s="16" customFormat="1" ht="69.75" customHeight="1" x14ac:dyDescent="0.2">
      <c r="A45" s="431"/>
      <c r="B45" s="455"/>
      <c r="C45" s="457"/>
      <c r="D45" s="447"/>
      <c r="E45" s="448"/>
      <c r="F45" s="448"/>
      <c r="G45" s="448"/>
      <c r="H45" s="449"/>
    </row>
    <row r="46" spans="1:8" s="16" customFormat="1" ht="155.25" customHeight="1" x14ac:dyDescent="0.2">
      <c r="A46" s="431"/>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447"/>
      <c r="E46" s="448"/>
      <c r="F46" s="448"/>
      <c r="G46" s="448"/>
      <c r="H46" s="449"/>
    </row>
    <row r="47" spans="1:8" s="16" customFormat="1" ht="168.75" customHeight="1" thickBot="1" x14ac:dyDescent="0.25">
      <c r="A47" s="468"/>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450"/>
      <c r="E47" s="451"/>
      <c r="F47" s="451"/>
      <c r="G47" s="451"/>
      <c r="H47" s="452"/>
    </row>
    <row r="48" spans="1:8" s="16" customFormat="1" ht="24.95" customHeight="1" thickBot="1" x14ac:dyDescent="0.25">
      <c r="A48" s="40"/>
      <c r="B48" s="152"/>
      <c r="C48" s="60"/>
      <c r="D48" s="499"/>
      <c r="E48" s="499"/>
      <c r="F48" s="499"/>
      <c r="G48" s="499"/>
      <c r="H48" s="500"/>
    </row>
    <row r="49" spans="1:8" ht="37.5" customHeight="1" x14ac:dyDescent="0.2">
      <c r="A49" s="430" t="s">
        <v>173</v>
      </c>
      <c r="B49" s="37" t="s">
        <v>174</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444">
        <v>4080</v>
      </c>
      <c r="E49" s="445"/>
      <c r="F49" s="445"/>
      <c r="G49" s="445"/>
      <c r="H49" s="446"/>
    </row>
    <row r="50" spans="1:8" ht="72.75" customHeight="1" x14ac:dyDescent="0.2">
      <c r="A50" s="431"/>
      <c r="B50" s="39" t="s">
        <v>175</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447"/>
      <c r="E50" s="448"/>
      <c r="F50" s="448"/>
      <c r="G50" s="448"/>
      <c r="H50" s="449"/>
    </row>
    <row r="51" spans="1:8" ht="109.5" customHeight="1" thickBot="1" x14ac:dyDescent="0.25">
      <c r="A51" s="468"/>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450"/>
      <c r="E51" s="451"/>
      <c r="F51" s="451"/>
      <c r="G51" s="451"/>
      <c r="H51" s="452"/>
    </row>
    <row r="52" spans="1:8" s="16" customFormat="1" ht="24.95" customHeight="1" thickBot="1" x14ac:dyDescent="0.25">
      <c r="A52" s="40"/>
      <c r="B52" s="152"/>
      <c r="C52" s="60"/>
      <c r="D52" s="499"/>
      <c r="E52" s="499"/>
      <c r="F52" s="499"/>
      <c r="G52" s="499"/>
      <c r="H52" s="500"/>
    </row>
    <row r="53" spans="1:8" ht="45" customHeight="1" x14ac:dyDescent="0.2">
      <c r="A53" s="430" t="s">
        <v>176</v>
      </c>
      <c r="B53" s="37" t="s">
        <v>177</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444">
        <v>126</v>
      </c>
      <c r="E53" s="445"/>
      <c r="F53" s="445"/>
      <c r="G53" s="445"/>
      <c r="H53" s="446"/>
    </row>
    <row r="54" spans="1:8" ht="64.5" customHeight="1" thickBot="1" x14ac:dyDescent="0.25">
      <c r="A54" s="468"/>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450"/>
      <c r="E54" s="451"/>
      <c r="F54" s="451"/>
      <c r="G54" s="451"/>
      <c r="H54" s="452"/>
    </row>
    <row r="55" spans="1:8" s="16" customFormat="1" ht="24.95" customHeight="1" thickBot="1" x14ac:dyDescent="0.25">
      <c r="A55" s="40"/>
      <c r="B55" s="41"/>
      <c r="C55" s="42"/>
      <c r="D55" s="498" t="s">
        <v>228</v>
      </c>
      <c r="E55" s="498"/>
      <c r="F55" s="498"/>
      <c r="G55" s="498"/>
      <c r="H55" s="624"/>
    </row>
    <row r="56" spans="1:8" s="16" customFormat="1" ht="48" customHeight="1" x14ac:dyDescent="0.2">
      <c r="A56" s="440" t="s">
        <v>31</v>
      </c>
      <c r="B56" s="434" t="s">
        <v>27</v>
      </c>
      <c r="C56"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60">
        <f>F56*1.2</f>
        <v>12441.6</v>
      </c>
      <c r="E56" s="361">
        <f>F56*1.1</f>
        <v>11404.800000000001</v>
      </c>
      <c r="F56" s="361">
        <v>10368</v>
      </c>
      <c r="G56" s="361">
        <f>F56*0.75</f>
        <v>7776</v>
      </c>
      <c r="H56" s="362">
        <f>F56*0.5</f>
        <v>5184</v>
      </c>
    </row>
    <row r="57" spans="1:8" s="16" customFormat="1" ht="132" customHeight="1" x14ac:dyDescent="0.2">
      <c r="A57" s="441"/>
      <c r="B57" s="435"/>
      <c r="C57" s="435"/>
      <c r="D57" s="337"/>
      <c r="E57" s="338"/>
      <c r="F57" s="338"/>
      <c r="G57" s="338"/>
      <c r="H57" s="339"/>
    </row>
    <row r="58" spans="1:8" s="16" customFormat="1" ht="127.5" customHeight="1" x14ac:dyDescent="0.2">
      <c r="A58" s="441"/>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37"/>
      <c r="E58" s="338"/>
      <c r="F58" s="338"/>
      <c r="G58" s="338"/>
      <c r="H58" s="339"/>
    </row>
    <row r="59" spans="1:8" s="16" customFormat="1" ht="127.5" customHeight="1" thickBot="1" x14ac:dyDescent="0.25">
      <c r="A59" s="442"/>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367"/>
      <c r="E59" s="351"/>
      <c r="F59" s="351"/>
      <c r="G59" s="351"/>
      <c r="H59" s="352"/>
    </row>
    <row r="60" spans="1:8" s="16" customFormat="1" ht="166.5" customHeight="1" thickBot="1" x14ac:dyDescent="0.25">
      <c r="A60" s="443"/>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353"/>
      <c r="E60" s="354"/>
      <c r="F60" s="354"/>
      <c r="G60" s="354"/>
      <c r="H60" s="355"/>
    </row>
    <row r="61" spans="1:8" s="16" customFormat="1" ht="24.95" customHeight="1" thickBot="1" x14ac:dyDescent="0.25">
      <c r="A61" s="28"/>
      <c r="B61" s="29"/>
      <c r="C61" s="30"/>
      <c r="D61" s="498" t="s">
        <v>228</v>
      </c>
      <c r="E61" s="498"/>
      <c r="F61" s="498"/>
      <c r="G61" s="498"/>
      <c r="H61" s="624"/>
    </row>
    <row r="62" spans="1:8" s="16" customFormat="1" ht="48" customHeight="1" x14ac:dyDescent="0.2">
      <c r="A62" s="430" t="s">
        <v>35</v>
      </c>
      <c r="B62" s="434" t="s">
        <v>27</v>
      </c>
      <c r="C6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436">
        <f>F62*1.2</f>
        <v>13996.8</v>
      </c>
      <c r="E62" s="361">
        <f>F62*1.1</f>
        <v>12830.400000000001</v>
      </c>
      <c r="F62" s="361">
        <v>11664</v>
      </c>
      <c r="G62" s="361">
        <f>F62*0.75</f>
        <v>8748</v>
      </c>
      <c r="H62" s="362">
        <f>F62*0.5</f>
        <v>5832</v>
      </c>
    </row>
    <row r="63" spans="1:8" s="16" customFormat="1" ht="132" customHeight="1" x14ac:dyDescent="0.2">
      <c r="A63" s="431"/>
      <c r="B63" s="435"/>
      <c r="C63" s="435"/>
      <c r="D63" s="340"/>
      <c r="E63" s="338"/>
      <c r="F63" s="338"/>
      <c r="G63" s="338"/>
      <c r="H63" s="339"/>
    </row>
    <row r="64" spans="1:8" s="16" customFormat="1" ht="138.94999999999999" customHeight="1" x14ac:dyDescent="0.2">
      <c r="A64" s="431"/>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340"/>
      <c r="E64" s="338"/>
      <c r="F64" s="338"/>
      <c r="G64" s="338"/>
      <c r="H64" s="339"/>
    </row>
    <row r="65" spans="1:8" s="16" customFormat="1" ht="166.5" customHeight="1" x14ac:dyDescent="0.2">
      <c r="A65" s="431"/>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340"/>
      <c r="E65" s="338"/>
      <c r="F65" s="338"/>
      <c r="G65" s="338"/>
      <c r="H65" s="339"/>
    </row>
    <row r="66" spans="1:8" s="16" customFormat="1" ht="92.25" customHeight="1" thickBot="1" x14ac:dyDescent="0.25">
      <c r="A66" s="468"/>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461"/>
      <c r="E66" s="354"/>
      <c r="F66" s="354"/>
      <c r="G66" s="354"/>
      <c r="H66" s="355"/>
    </row>
    <row r="67" spans="1:8" s="16" customFormat="1" ht="24.95" customHeight="1" thickBot="1" x14ac:dyDescent="0.25">
      <c r="A67" s="40"/>
      <c r="B67" s="41"/>
      <c r="C67" s="42"/>
      <c r="D67" s="498" t="s">
        <v>228</v>
      </c>
      <c r="E67" s="498"/>
      <c r="F67" s="498"/>
      <c r="G67" s="498"/>
      <c r="H67" s="624"/>
    </row>
    <row r="68" spans="1:8" s="16" customFormat="1" ht="50.1" customHeight="1" x14ac:dyDescent="0.2">
      <c r="A68" s="417" t="s">
        <v>37</v>
      </c>
      <c r="B68" s="454" t="s">
        <v>23</v>
      </c>
      <c r="C68"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506">
        <v>300</v>
      </c>
      <c r="E68" s="507"/>
      <c r="F68" s="507"/>
      <c r="G68" s="507"/>
      <c r="H68" s="508"/>
    </row>
    <row r="69" spans="1:8" s="16" customFormat="1" ht="94.5" customHeight="1" x14ac:dyDescent="0.2">
      <c r="A69" s="418"/>
      <c r="B69" s="455"/>
      <c r="C69" s="457"/>
      <c r="D69" s="459"/>
      <c r="E69" s="426"/>
      <c r="F69" s="426"/>
      <c r="G69" s="426"/>
      <c r="H69" s="509"/>
    </row>
    <row r="70" spans="1:8" s="16" customFormat="1" ht="163.5" customHeight="1" thickBot="1" x14ac:dyDescent="0.25">
      <c r="A70" s="419"/>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510"/>
      <c r="E70" s="511"/>
      <c r="F70" s="511"/>
      <c r="G70" s="511"/>
      <c r="H70" s="512"/>
    </row>
    <row r="71" spans="1:8" s="16" customFormat="1" ht="24.95" customHeight="1" thickBot="1" x14ac:dyDescent="0.25">
      <c r="A71" s="40"/>
      <c r="B71" s="152"/>
      <c r="C71" s="60"/>
      <c r="D71" s="570" t="s">
        <v>234</v>
      </c>
      <c r="E71" s="570"/>
      <c r="F71" s="570"/>
      <c r="G71" s="570"/>
      <c r="H71" s="593"/>
    </row>
    <row r="72" spans="1:8" s="16" customFormat="1" ht="24.95" customHeight="1" thickBot="1" x14ac:dyDescent="0.25">
      <c r="A72" s="153"/>
      <c r="B72" s="55"/>
      <c r="C72" s="56"/>
      <c r="D72" s="154" t="s">
        <v>168</v>
      </c>
      <c r="E72" s="155" t="s">
        <v>169</v>
      </c>
      <c r="F72" s="156" t="s">
        <v>170</v>
      </c>
      <c r="G72" s="155" t="s">
        <v>171</v>
      </c>
      <c r="H72" s="157" t="s">
        <v>172</v>
      </c>
    </row>
    <row r="73" spans="1:8" s="16" customFormat="1" ht="48" customHeight="1" x14ac:dyDescent="0.2">
      <c r="A73" s="440" t="s">
        <v>235</v>
      </c>
      <c r="B73" s="434" t="s">
        <v>27</v>
      </c>
      <c r="C7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3" s="360">
        <f>F73*1.2</f>
        <v>10368</v>
      </c>
      <c r="E73" s="361">
        <f>F73*1.1</f>
        <v>9504</v>
      </c>
      <c r="F73" s="361">
        <v>8640</v>
      </c>
      <c r="G73" s="361">
        <f>F73*0.75</f>
        <v>6480</v>
      </c>
      <c r="H73" s="362">
        <f>F73*0.5</f>
        <v>4320</v>
      </c>
    </row>
    <row r="74" spans="1:8" s="16" customFormat="1" ht="132" customHeight="1" x14ac:dyDescent="0.2">
      <c r="A74" s="441"/>
      <c r="B74" s="435"/>
      <c r="C74" s="435"/>
      <c r="D74" s="337"/>
      <c r="E74" s="338"/>
      <c r="F74" s="338"/>
      <c r="G74" s="338"/>
      <c r="H74" s="339"/>
    </row>
    <row r="75" spans="1:8" s="16" customFormat="1" ht="97.5" customHeight="1" x14ac:dyDescent="0.2">
      <c r="A75" s="441"/>
      <c r="B75" s="24" t="s">
        <v>12</v>
      </c>
      <c r="C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5" s="337"/>
      <c r="E75" s="338"/>
      <c r="F75" s="338"/>
      <c r="G75" s="338"/>
      <c r="H75" s="339"/>
    </row>
    <row r="76" spans="1:8" s="16" customFormat="1" ht="166.5" customHeight="1" thickBot="1" x14ac:dyDescent="0.25">
      <c r="A76" s="443"/>
      <c r="B76" s="26" t="s">
        <v>13</v>
      </c>
      <c r="C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6" s="353"/>
      <c r="E76" s="354"/>
      <c r="F76" s="354"/>
      <c r="G76" s="354"/>
      <c r="H76" s="355"/>
    </row>
    <row r="77" spans="1:8" s="16" customFormat="1" ht="24.95" customHeight="1" thickBot="1" x14ac:dyDescent="0.25">
      <c r="A77" s="28"/>
      <c r="B77" s="29"/>
      <c r="C77" s="30"/>
      <c r="D77" s="498"/>
      <c r="E77" s="498"/>
      <c r="F77" s="498"/>
      <c r="G77" s="498"/>
      <c r="H77" s="624"/>
    </row>
    <row r="78" spans="1:8" s="16" customFormat="1" ht="48" customHeight="1" x14ac:dyDescent="0.2">
      <c r="A78" s="430" t="s">
        <v>236</v>
      </c>
      <c r="B78" s="434" t="s">
        <v>27</v>
      </c>
      <c r="C7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8" s="436">
        <f>F78*1.2</f>
        <v>13464</v>
      </c>
      <c r="E78" s="361">
        <f>F78*1.1</f>
        <v>12342.000000000002</v>
      </c>
      <c r="F78" s="361">
        <v>11220</v>
      </c>
      <c r="G78" s="361">
        <f>F78*0.75</f>
        <v>8415</v>
      </c>
      <c r="H78" s="362">
        <f>F78*0.5</f>
        <v>5610</v>
      </c>
    </row>
    <row r="79" spans="1:8" s="16" customFormat="1" ht="132" customHeight="1" x14ac:dyDescent="0.2">
      <c r="A79" s="431"/>
      <c r="B79" s="435"/>
      <c r="C79" s="435"/>
      <c r="D79" s="340"/>
      <c r="E79" s="338"/>
      <c r="F79" s="338"/>
      <c r="G79" s="338"/>
      <c r="H79" s="339"/>
    </row>
    <row r="80" spans="1:8" s="16" customFormat="1" ht="97.5" customHeight="1" x14ac:dyDescent="0.2">
      <c r="A80" s="431"/>
      <c r="B80" s="24" t="s">
        <v>12</v>
      </c>
      <c r="C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0" s="340"/>
      <c r="E80" s="338"/>
      <c r="F80" s="338"/>
      <c r="G80" s="338"/>
      <c r="H80" s="339"/>
    </row>
    <row r="81" spans="1:8" s="16" customFormat="1" ht="166.5" customHeight="1" x14ac:dyDescent="0.2">
      <c r="A81" s="431"/>
      <c r="B81" s="31" t="s">
        <v>13</v>
      </c>
      <c r="C81"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1" s="340"/>
      <c r="E81" s="338"/>
      <c r="F81" s="338"/>
      <c r="G81" s="338"/>
      <c r="H81" s="339"/>
    </row>
    <row r="82" spans="1:8" s="16" customFormat="1" ht="92.25" customHeight="1" thickBot="1" x14ac:dyDescent="0.25">
      <c r="A82" s="468"/>
      <c r="B82" s="26" t="s">
        <v>16</v>
      </c>
      <c r="C8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2" s="461"/>
      <c r="E82" s="354"/>
      <c r="F82" s="354"/>
      <c r="G82" s="354"/>
      <c r="H82" s="355"/>
    </row>
    <row r="83" spans="1:8" s="16" customFormat="1" ht="24.95" customHeight="1" thickBot="1" x14ac:dyDescent="0.25">
      <c r="A83" s="40"/>
      <c r="B83" s="41"/>
      <c r="C83" s="42"/>
      <c r="D83" s="498"/>
      <c r="E83" s="498"/>
      <c r="F83" s="498"/>
      <c r="G83" s="498"/>
      <c r="H83" s="624"/>
    </row>
    <row r="84" spans="1:8" s="16" customFormat="1" ht="50.1" customHeight="1" x14ac:dyDescent="0.2">
      <c r="A84" s="417" t="s">
        <v>237</v>
      </c>
      <c r="B84" s="37" t="s">
        <v>177</v>
      </c>
      <c r="C84" s="29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4" s="506">
        <v>300</v>
      </c>
      <c r="E84" s="507"/>
      <c r="F84" s="507"/>
      <c r="G84" s="507"/>
      <c r="H84" s="508"/>
    </row>
    <row r="85" spans="1:8" s="16" customFormat="1" ht="94.5" customHeight="1" x14ac:dyDescent="0.2">
      <c r="A85" s="418"/>
      <c r="B85" s="39" t="s">
        <v>23</v>
      </c>
      <c r="C85" s="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5" s="459"/>
      <c r="E85" s="426"/>
      <c r="F85" s="426"/>
      <c r="G85" s="426"/>
      <c r="H85" s="509"/>
    </row>
    <row r="86" spans="1:8" s="16" customFormat="1" ht="163.5" customHeight="1" thickBot="1" x14ac:dyDescent="0.25">
      <c r="A86" s="419"/>
      <c r="B86" s="43" t="s">
        <v>13</v>
      </c>
      <c r="C8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6" s="510"/>
      <c r="E86" s="511"/>
      <c r="F86" s="511"/>
      <c r="G86" s="511"/>
      <c r="H86" s="512"/>
    </row>
    <row r="87" spans="1:8" s="16" customFormat="1" ht="24.95" customHeight="1" thickBot="1" x14ac:dyDescent="0.25">
      <c r="A87" s="40"/>
      <c r="B87" s="59"/>
      <c r="C87" s="60"/>
      <c r="D87" s="570" t="s">
        <v>234</v>
      </c>
      <c r="E87" s="570"/>
      <c r="F87" s="570"/>
      <c r="G87" s="570"/>
      <c r="H87" s="593"/>
    </row>
    <row r="88" spans="1:8" s="16" customFormat="1" ht="50.1" customHeight="1" thickBot="1" x14ac:dyDescent="0.25">
      <c r="A88" s="386" t="s">
        <v>38</v>
      </c>
      <c r="B88" s="387"/>
      <c r="C88" s="387"/>
      <c r="D88" s="621" t="str">
        <f>"от "&amp;MIN(D89:D107)&amp;" до "&amp;MAX(D89:D107)</f>
        <v>от 2340 до 44460</v>
      </c>
      <c r="E88" s="622"/>
      <c r="F88" s="622"/>
      <c r="G88" s="622"/>
      <c r="H88" s="623"/>
    </row>
    <row r="89" spans="1:8" s="16" customFormat="1" ht="43.5" customHeight="1" x14ac:dyDescent="0.2">
      <c r="A89" s="785" t="s">
        <v>238</v>
      </c>
      <c r="B89" s="786"/>
      <c r="C89" s="43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9" s="340">
        <v>2340</v>
      </c>
      <c r="E89" s="338"/>
      <c r="F89" s="338"/>
      <c r="G89" s="338"/>
      <c r="H89" s="339"/>
    </row>
    <row r="90" spans="1:8" s="16" customFormat="1" ht="60.75" customHeight="1" x14ac:dyDescent="0.2">
      <c r="A90" s="667" t="s">
        <v>239</v>
      </c>
      <c r="B90" s="672"/>
      <c r="C90" s="578"/>
      <c r="D90" s="340">
        <v>4680</v>
      </c>
      <c r="E90" s="338"/>
      <c r="F90" s="338"/>
      <c r="G90" s="338"/>
      <c r="H90" s="339"/>
    </row>
    <row r="91" spans="1:8" s="16" customFormat="1" ht="45.75" customHeight="1" x14ac:dyDescent="0.2">
      <c r="A91" s="667" t="s">
        <v>240</v>
      </c>
      <c r="B91" s="672"/>
      <c r="C91" s="578"/>
      <c r="D91" s="340">
        <v>7020</v>
      </c>
      <c r="E91" s="338"/>
      <c r="F91" s="338"/>
      <c r="G91" s="338"/>
      <c r="H91" s="339"/>
    </row>
    <row r="92" spans="1:8" s="16" customFormat="1" ht="47.25" customHeight="1" x14ac:dyDescent="0.2">
      <c r="A92" s="667" t="s">
        <v>241</v>
      </c>
      <c r="B92" s="672"/>
      <c r="C92" s="578"/>
      <c r="D92" s="340">
        <v>9360</v>
      </c>
      <c r="E92" s="338"/>
      <c r="F92" s="338"/>
      <c r="G92" s="338"/>
      <c r="H92" s="339"/>
    </row>
    <row r="93" spans="1:8" s="16" customFormat="1" ht="49.5" customHeight="1" x14ac:dyDescent="0.2">
      <c r="A93" s="667" t="s">
        <v>242</v>
      </c>
      <c r="B93" s="672"/>
      <c r="C93" s="578"/>
      <c r="D93" s="340">
        <v>11700</v>
      </c>
      <c r="E93" s="338"/>
      <c r="F93" s="338"/>
      <c r="G93" s="338"/>
      <c r="H93" s="339"/>
    </row>
    <row r="94" spans="1:8" s="16" customFormat="1" ht="49.5" customHeight="1" x14ac:dyDescent="0.2">
      <c r="A94" s="667" t="s">
        <v>243</v>
      </c>
      <c r="B94" s="672"/>
      <c r="C94" s="578"/>
      <c r="D94" s="340">
        <v>14040</v>
      </c>
      <c r="E94" s="338"/>
      <c r="F94" s="338"/>
      <c r="G94" s="338"/>
      <c r="H94" s="339"/>
    </row>
    <row r="95" spans="1:8" s="16" customFormat="1" ht="49.5" customHeight="1" x14ac:dyDescent="0.2">
      <c r="A95" s="667" t="s">
        <v>244</v>
      </c>
      <c r="B95" s="672"/>
      <c r="C95" s="578"/>
      <c r="D95" s="340">
        <v>16380</v>
      </c>
      <c r="E95" s="338"/>
      <c r="F95" s="338"/>
      <c r="G95" s="338"/>
      <c r="H95" s="339"/>
    </row>
    <row r="96" spans="1:8" s="16" customFormat="1" ht="49.5" customHeight="1" x14ac:dyDescent="0.2">
      <c r="A96" s="667" t="s">
        <v>245</v>
      </c>
      <c r="B96" s="672"/>
      <c r="C96" s="578"/>
      <c r="D96" s="340">
        <v>18720</v>
      </c>
      <c r="E96" s="338"/>
      <c r="F96" s="338"/>
      <c r="G96" s="338"/>
      <c r="H96" s="339"/>
    </row>
    <row r="97" spans="1:8" s="16" customFormat="1" ht="49.5" customHeight="1" x14ac:dyDescent="0.2">
      <c r="A97" s="667" t="s">
        <v>246</v>
      </c>
      <c r="B97" s="672"/>
      <c r="C97" s="578"/>
      <c r="D97" s="340">
        <v>21060</v>
      </c>
      <c r="E97" s="338"/>
      <c r="F97" s="338"/>
      <c r="G97" s="338"/>
      <c r="H97" s="339"/>
    </row>
    <row r="98" spans="1:8" s="16" customFormat="1" ht="49.5" customHeight="1" x14ac:dyDescent="0.2">
      <c r="A98" s="667" t="s">
        <v>247</v>
      </c>
      <c r="B98" s="672"/>
      <c r="C98" s="578"/>
      <c r="D98" s="340">
        <v>23400</v>
      </c>
      <c r="E98" s="338"/>
      <c r="F98" s="338"/>
      <c r="G98" s="338"/>
      <c r="H98" s="339"/>
    </row>
    <row r="99" spans="1:8" s="16" customFormat="1" ht="49.5" customHeight="1" x14ac:dyDescent="0.2">
      <c r="A99" s="667" t="s">
        <v>248</v>
      </c>
      <c r="B99" s="672"/>
      <c r="C99" s="578"/>
      <c r="D99" s="340">
        <v>25740</v>
      </c>
      <c r="E99" s="338"/>
      <c r="F99" s="338"/>
      <c r="G99" s="338"/>
      <c r="H99" s="339"/>
    </row>
    <row r="100" spans="1:8" s="16" customFormat="1" ht="49.5" customHeight="1" x14ac:dyDescent="0.2">
      <c r="A100" s="667" t="s">
        <v>249</v>
      </c>
      <c r="B100" s="672"/>
      <c r="C100" s="578"/>
      <c r="D100" s="340">
        <v>28080</v>
      </c>
      <c r="E100" s="338"/>
      <c r="F100" s="338"/>
      <c r="G100" s="338"/>
      <c r="H100" s="339"/>
    </row>
    <row r="101" spans="1:8" s="16" customFormat="1" ht="49.5" customHeight="1" x14ac:dyDescent="0.2">
      <c r="A101" s="667" t="s">
        <v>250</v>
      </c>
      <c r="B101" s="672"/>
      <c r="C101" s="578"/>
      <c r="D101" s="340">
        <v>30420</v>
      </c>
      <c r="E101" s="338"/>
      <c r="F101" s="338"/>
      <c r="G101" s="338"/>
      <c r="H101" s="339"/>
    </row>
    <row r="102" spans="1:8" s="16" customFormat="1" ht="49.5" customHeight="1" x14ac:dyDescent="0.2">
      <c r="A102" s="667" t="s">
        <v>251</v>
      </c>
      <c r="B102" s="672"/>
      <c r="C102" s="578"/>
      <c r="D102" s="340">
        <v>32760</v>
      </c>
      <c r="E102" s="338"/>
      <c r="F102" s="338"/>
      <c r="G102" s="338"/>
      <c r="H102" s="339"/>
    </row>
    <row r="103" spans="1:8" s="16" customFormat="1" ht="49.5" customHeight="1" x14ac:dyDescent="0.2">
      <c r="A103" s="667" t="s">
        <v>252</v>
      </c>
      <c r="B103" s="672"/>
      <c r="C103" s="578"/>
      <c r="D103" s="340">
        <v>35100</v>
      </c>
      <c r="E103" s="338"/>
      <c r="F103" s="338"/>
      <c r="G103" s="338"/>
      <c r="H103" s="339"/>
    </row>
    <row r="104" spans="1:8" s="16" customFormat="1" ht="49.5" customHeight="1" x14ac:dyDescent="0.2">
      <c r="A104" s="667" t="s">
        <v>253</v>
      </c>
      <c r="B104" s="672"/>
      <c r="C104" s="578"/>
      <c r="D104" s="340">
        <v>37440</v>
      </c>
      <c r="E104" s="338"/>
      <c r="F104" s="338"/>
      <c r="G104" s="338"/>
      <c r="H104" s="339"/>
    </row>
    <row r="105" spans="1:8" s="16" customFormat="1" ht="49.5" customHeight="1" x14ac:dyDescent="0.2">
      <c r="A105" s="667" t="s">
        <v>254</v>
      </c>
      <c r="B105" s="672"/>
      <c r="C105" s="578"/>
      <c r="D105" s="340">
        <v>39780</v>
      </c>
      <c r="E105" s="338"/>
      <c r="F105" s="338"/>
      <c r="G105" s="338"/>
      <c r="H105" s="339"/>
    </row>
    <row r="106" spans="1:8" s="16" customFormat="1" ht="49.5" customHeight="1" x14ac:dyDescent="0.2">
      <c r="A106" s="667" t="s">
        <v>255</v>
      </c>
      <c r="B106" s="672"/>
      <c r="C106" s="578"/>
      <c r="D106" s="340">
        <v>42120</v>
      </c>
      <c r="E106" s="338"/>
      <c r="F106" s="338"/>
      <c r="G106" s="338"/>
      <c r="H106" s="339"/>
    </row>
    <row r="107" spans="1:8" s="16" customFormat="1" ht="49.5" customHeight="1" x14ac:dyDescent="0.2">
      <c r="A107" s="667" t="s">
        <v>256</v>
      </c>
      <c r="B107" s="672"/>
      <c r="C107" s="578"/>
      <c r="D107" s="340">
        <v>44460</v>
      </c>
      <c r="E107" s="338"/>
      <c r="F107" s="338"/>
      <c r="G107" s="338"/>
      <c r="H107" s="339"/>
    </row>
    <row r="108" spans="1:8" s="16" customFormat="1" ht="49.5" customHeight="1" x14ac:dyDescent="0.2">
      <c r="A108" s="396" t="s">
        <v>257</v>
      </c>
      <c r="B108" s="397"/>
      <c r="C108" s="578"/>
      <c r="D108" s="340">
        <v>46800</v>
      </c>
      <c r="E108" s="338"/>
      <c r="F108" s="338"/>
      <c r="G108" s="338"/>
      <c r="H108" s="339"/>
    </row>
    <row r="109" spans="1:8" s="16" customFormat="1" ht="49.5" customHeight="1" x14ac:dyDescent="0.2">
      <c r="A109" s="396" t="s">
        <v>258</v>
      </c>
      <c r="B109" s="397"/>
      <c r="C109" s="578"/>
      <c r="D109" s="340">
        <v>49140</v>
      </c>
      <c r="E109" s="338"/>
      <c r="F109" s="338"/>
      <c r="G109" s="338"/>
      <c r="H109" s="339"/>
    </row>
    <row r="110" spans="1:8" s="16" customFormat="1" ht="49.5" customHeight="1" x14ac:dyDescent="0.2">
      <c r="A110" s="396" t="s">
        <v>259</v>
      </c>
      <c r="B110" s="397"/>
      <c r="C110" s="578"/>
      <c r="D110" s="340">
        <v>51480</v>
      </c>
      <c r="E110" s="338"/>
      <c r="F110" s="338"/>
      <c r="G110" s="338"/>
      <c r="H110" s="339"/>
    </row>
    <row r="111" spans="1:8" s="16" customFormat="1" ht="49.5" customHeight="1" x14ac:dyDescent="0.2">
      <c r="A111" s="396" t="s">
        <v>260</v>
      </c>
      <c r="B111" s="397"/>
      <c r="C111" s="578"/>
      <c r="D111" s="340">
        <v>53820</v>
      </c>
      <c r="E111" s="338"/>
      <c r="F111" s="338"/>
      <c r="G111" s="338"/>
      <c r="H111" s="339"/>
    </row>
    <row r="112" spans="1:8" s="16" customFormat="1" ht="49.5" customHeight="1" x14ac:dyDescent="0.2">
      <c r="A112" s="396" t="s">
        <v>261</v>
      </c>
      <c r="B112" s="397"/>
      <c r="C112" s="578"/>
      <c r="D112" s="340">
        <v>56160</v>
      </c>
      <c r="E112" s="338"/>
      <c r="F112" s="338"/>
      <c r="G112" s="338"/>
      <c r="H112" s="339"/>
    </row>
    <row r="113" spans="1:8" s="16" customFormat="1" ht="49.5" customHeight="1" x14ac:dyDescent="0.2">
      <c r="A113" s="396" t="s">
        <v>262</v>
      </c>
      <c r="B113" s="397"/>
      <c r="C113" s="578"/>
      <c r="D113" s="340">
        <v>58500</v>
      </c>
      <c r="E113" s="338"/>
      <c r="F113" s="338"/>
      <c r="G113" s="338"/>
      <c r="H113" s="339"/>
    </row>
    <row r="114" spans="1:8" s="16" customFormat="1" ht="49.5" customHeight="1" x14ac:dyDescent="0.2">
      <c r="A114" s="396" t="s">
        <v>263</v>
      </c>
      <c r="B114" s="397"/>
      <c r="C114" s="578"/>
      <c r="D114" s="340">
        <v>60840</v>
      </c>
      <c r="E114" s="338"/>
      <c r="F114" s="338"/>
      <c r="G114" s="338"/>
      <c r="H114" s="339"/>
    </row>
    <row r="115" spans="1:8" s="16" customFormat="1" ht="49.5" customHeight="1" x14ac:dyDescent="0.2">
      <c r="A115" s="396" t="s">
        <v>264</v>
      </c>
      <c r="B115" s="397"/>
      <c r="C115" s="578"/>
      <c r="D115" s="340">
        <v>63180</v>
      </c>
      <c r="E115" s="338"/>
      <c r="F115" s="338"/>
      <c r="G115" s="338"/>
      <c r="H115" s="339"/>
    </row>
    <row r="116" spans="1:8" s="16" customFormat="1" ht="49.5" customHeight="1" x14ac:dyDescent="0.2">
      <c r="A116" s="396" t="s">
        <v>265</v>
      </c>
      <c r="B116" s="397"/>
      <c r="C116" s="578"/>
      <c r="D116" s="340">
        <v>65520</v>
      </c>
      <c r="E116" s="338"/>
      <c r="F116" s="338"/>
      <c r="G116" s="338"/>
      <c r="H116" s="339"/>
    </row>
    <row r="117" spans="1:8" s="16" customFormat="1" ht="49.5" customHeight="1" x14ac:dyDescent="0.2">
      <c r="A117" s="396" t="s">
        <v>266</v>
      </c>
      <c r="B117" s="397"/>
      <c r="C117" s="578"/>
      <c r="D117" s="340">
        <v>67860</v>
      </c>
      <c r="E117" s="338"/>
      <c r="F117" s="338"/>
      <c r="G117" s="338"/>
      <c r="H117" s="339"/>
    </row>
    <row r="118" spans="1:8" s="16" customFormat="1" ht="49.5" customHeight="1" thickBot="1" x14ac:dyDescent="0.25">
      <c r="A118" s="396" t="s">
        <v>267</v>
      </c>
      <c r="B118" s="397"/>
      <c r="C118" s="579"/>
      <c r="D118" s="340">
        <v>70200</v>
      </c>
      <c r="E118" s="338"/>
      <c r="F118" s="338"/>
      <c r="G118" s="338"/>
      <c r="H118" s="339"/>
    </row>
    <row r="119" spans="1:8" s="16" customFormat="1" ht="24.95" customHeight="1" thickBot="1" x14ac:dyDescent="0.25">
      <c r="A119" s="40"/>
      <c r="B119" s="152"/>
      <c r="C119" s="60"/>
      <c r="D119" s="498" t="s">
        <v>228</v>
      </c>
      <c r="E119" s="498"/>
      <c r="F119" s="498"/>
      <c r="G119" s="498"/>
      <c r="H119" s="624"/>
    </row>
    <row r="120" spans="1:8" ht="50.1" customHeight="1" thickBot="1" x14ac:dyDescent="0.25">
      <c r="A120" s="386" t="s">
        <v>38</v>
      </c>
      <c r="B120" s="706"/>
      <c r="C120" s="706"/>
      <c r="D120" s="575" t="str">
        <f>"от "&amp;MIN(D121:D140)&amp;" до "&amp;MAX(D121:D140)</f>
        <v>от 2340 до 46800</v>
      </c>
      <c r="E120" s="575"/>
      <c r="F120" s="575"/>
      <c r="G120" s="575"/>
      <c r="H120" s="576"/>
    </row>
    <row r="121" spans="1:8" ht="37.5" customHeight="1" x14ac:dyDescent="0.2">
      <c r="A121" s="785" t="s">
        <v>39</v>
      </c>
      <c r="B121" s="786"/>
      <c r="C121" s="43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340">
        <v>2340</v>
      </c>
      <c r="E121" s="338"/>
      <c r="F121" s="338"/>
      <c r="G121" s="338"/>
      <c r="H121" s="339"/>
    </row>
    <row r="122" spans="1:8" ht="37.5" customHeight="1" x14ac:dyDescent="0.2">
      <c r="A122" s="667" t="s">
        <v>40</v>
      </c>
      <c r="B122" s="672"/>
      <c r="C122" s="578"/>
      <c r="D122" s="340">
        <v>4680</v>
      </c>
      <c r="E122" s="338"/>
      <c r="F122" s="338"/>
      <c r="G122" s="338"/>
      <c r="H122" s="339"/>
    </row>
    <row r="123" spans="1:8" ht="37.5" customHeight="1" x14ac:dyDescent="0.2">
      <c r="A123" s="667" t="s">
        <v>41</v>
      </c>
      <c r="B123" s="672"/>
      <c r="C123" s="578"/>
      <c r="D123" s="340">
        <v>7020</v>
      </c>
      <c r="E123" s="338"/>
      <c r="F123" s="338"/>
      <c r="G123" s="338"/>
      <c r="H123" s="339"/>
    </row>
    <row r="124" spans="1:8" ht="37.5" customHeight="1" x14ac:dyDescent="0.2">
      <c r="A124" s="667" t="s">
        <v>42</v>
      </c>
      <c r="B124" s="672"/>
      <c r="C124" s="578"/>
      <c r="D124" s="340">
        <v>9360</v>
      </c>
      <c r="E124" s="338"/>
      <c r="F124" s="338"/>
      <c r="G124" s="338"/>
      <c r="H124" s="339"/>
    </row>
    <row r="125" spans="1:8" ht="37.5" customHeight="1" x14ac:dyDescent="0.2">
      <c r="A125" s="667" t="s">
        <v>43</v>
      </c>
      <c r="B125" s="672"/>
      <c r="C125" s="578"/>
      <c r="D125" s="340">
        <v>11700</v>
      </c>
      <c r="E125" s="338"/>
      <c r="F125" s="338"/>
      <c r="G125" s="338"/>
      <c r="H125" s="339"/>
    </row>
    <row r="126" spans="1:8" ht="37.5" customHeight="1" x14ac:dyDescent="0.2">
      <c r="A126" s="667" t="s">
        <v>44</v>
      </c>
      <c r="B126" s="672"/>
      <c r="C126" s="578"/>
      <c r="D126" s="340">
        <v>14040</v>
      </c>
      <c r="E126" s="338"/>
      <c r="F126" s="338"/>
      <c r="G126" s="338"/>
      <c r="H126" s="339"/>
    </row>
    <row r="127" spans="1:8" ht="37.5" customHeight="1" x14ac:dyDescent="0.2">
      <c r="A127" s="667" t="s">
        <v>45</v>
      </c>
      <c r="B127" s="672"/>
      <c r="C127" s="578"/>
      <c r="D127" s="340">
        <v>16380</v>
      </c>
      <c r="E127" s="338"/>
      <c r="F127" s="338"/>
      <c r="G127" s="338"/>
      <c r="H127" s="339"/>
    </row>
    <row r="128" spans="1:8" ht="37.5" customHeight="1" x14ac:dyDescent="0.2">
      <c r="A128" s="667" t="s">
        <v>46</v>
      </c>
      <c r="B128" s="672"/>
      <c r="C128" s="578"/>
      <c r="D128" s="340">
        <v>18720</v>
      </c>
      <c r="E128" s="338"/>
      <c r="F128" s="338"/>
      <c r="G128" s="338"/>
      <c r="H128" s="339"/>
    </row>
    <row r="129" spans="1:8" ht="37.5" customHeight="1" x14ac:dyDescent="0.2">
      <c r="A129" s="667" t="s">
        <v>47</v>
      </c>
      <c r="B129" s="672"/>
      <c r="C129" s="578"/>
      <c r="D129" s="340">
        <v>21060</v>
      </c>
      <c r="E129" s="338"/>
      <c r="F129" s="338"/>
      <c r="G129" s="338"/>
      <c r="H129" s="339"/>
    </row>
    <row r="130" spans="1:8" ht="37.5" customHeight="1" x14ac:dyDescent="0.2">
      <c r="A130" s="667" t="s">
        <v>48</v>
      </c>
      <c r="B130" s="672"/>
      <c r="C130" s="578"/>
      <c r="D130" s="340">
        <v>23400</v>
      </c>
      <c r="E130" s="338"/>
      <c r="F130" s="338"/>
      <c r="G130" s="338"/>
      <c r="H130" s="339"/>
    </row>
    <row r="131" spans="1:8" ht="37.5" customHeight="1" x14ac:dyDescent="0.2">
      <c r="A131" s="667" t="s">
        <v>49</v>
      </c>
      <c r="B131" s="672"/>
      <c r="C131" s="578"/>
      <c r="D131" s="340">
        <v>25740</v>
      </c>
      <c r="E131" s="338"/>
      <c r="F131" s="338"/>
      <c r="G131" s="338"/>
      <c r="H131" s="339"/>
    </row>
    <row r="132" spans="1:8" ht="37.5" customHeight="1" x14ac:dyDescent="0.2">
      <c r="A132" s="667" t="s">
        <v>50</v>
      </c>
      <c r="B132" s="672"/>
      <c r="C132" s="578"/>
      <c r="D132" s="340">
        <v>28080</v>
      </c>
      <c r="E132" s="338"/>
      <c r="F132" s="338"/>
      <c r="G132" s="338"/>
      <c r="H132" s="339"/>
    </row>
    <row r="133" spans="1:8" ht="37.5" customHeight="1" x14ac:dyDescent="0.2">
      <c r="A133" s="667" t="s">
        <v>51</v>
      </c>
      <c r="B133" s="672"/>
      <c r="C133" s="578"/>
      <c r="D133" s="340">
        <v>30420</v>
      </c>
      <c r="E133" s="338"/>
      <c r="F133" s="338"/>
      <c r="G133" s="338"/>
      <c r="H133" s="339"/>
    </row>
    <row r="134" spans="1:8" ht="37.5" customHeight="1" x14ac:dyDescent="0.2">
      <c r="A134" s="667" t="s">
        <v>52</v>
      </c>
      <c r="B134" s="672"/>
      <c r="C134" s="578"/>
      <c r="D134" s="340">
        <v>32760</v>
      </c>
      <c r="E134" s="338"/>
      <c r="F134" s="338"/>
      <c r="G134" s="338"/>
      <c r="H134" s="339"/>
    </row>
    <row r="135" spans="1:8" ht="37.5" customHeight="1" x14ac:dyDescent="0.2">
      <c r="A135" s="667" t="s">
        <v>53</v>
      </c>
      <c r="B135" s="672"/>
      <c r="C135" s="578"/>
      <c r="D135" s="340">
        <v>35100</v>
      </c>
      <c r="E135" s="338"/>
      <c r="F135" s="338"/>
      <c r="G135" s="338"/>
      <c r="H135" s="339"/>
    </row>
    <row r="136" spans="1:8" ht="37.5" customHeight="1" x14ac:dyDescent="0.2">
      <c r="A136" s="667" t="s">
        <v>54</v>
      </c>
      <c r="B136" s="672"/>
      <c r="C136" s="578"/>
      <c r="D136" s="340">
        <v>37440</v>
      </c>
      <c r="E136" s="338"/>
      <c r="F136" s="338"/>
      <c r="G136" s="338"/>
      <c r="H136" s="339"/>
    </row>
    <row r="137" spans="1:8" ht="37.5" customHeight="1" x14ac:dyDescent="0.2">
      <c r="A137" s="667" t="s">
        <v>55</v>
      </c>
      <c r="B137" s="672"/>
      <c r="C137" s="578"/>
      <c r="D137" s="340">
        <v>39780</v>
      </c>
      <c r="E137" s="338"/>
      <c r="F137" s="338"/>
      <c r="G137" s="338"/>
      <c r="H137" s="339"/>
    </row>
    <row r="138" spans="1:8" ht="37.5" customHeight="1" x14ac:dyDescent="0.2">
      <c r="A138" s="667" t="s">
        <v>56</v>
      </c>
      <c r="B138" s="672"/>
      <c r="C138" s="578"/>
      <c r="D138" s="340">
        <v>42120</v>
      </c>
      <c r="E138" s="338"/>
      <c r="F138" s="338"/>
      <c r="G138" s="338"/>
      <c r="H138" s="339"/>
    </row>
    <row r="139" spans="1:8" ht="37.5" customHeight="1" x14ac:dyDescent="0.2">
      <c r="A139" s="667" t="s">
        <v>57</v>
      </c>
      <c r="B139" s="672"/>
      <c r="C139" s="578"/>
      <c r="D139" s="340">
        <v>44460</v>
      </c>
      <c r="E139" s="338"/>
      <c r="F139" s="338"/>
      <c r="G139" s="338"/>
      <c r="H139" s="339"/>
    </row>
    <row r="140" spans="1:8" ht="37.5" customHeight="1" x14ac:dyDescent="0.2">
      <c r="A140" s="396" t="s">
        <v>58</v>
      </c>
      <c r="B140" s="397"/>
      <c r="C140" s="578"/>
      <c r="D140" s="340">
        <v>46800</v>
      </c>
      <c r="E140" s="338"/>
      <c r="F140" s="338"/>
      <c r="G140" s="338"/>
      <c r="H140" s="339"/>
    </row>
    <row r="141" spans="1:8" ht="37.5" customHeight="1" x14ac:dyDescent="0.2">
      <c r="A141" s="396" t="s">
        <v>178</v>
      </c>
      <c r="B141" s="397"/>
      <c r="C141" s="578"/>
      <c r="D141" s="340">
        <v>49140</v>
      </c>
      <c r="E141" s="338"/>
      <c r="F141" s="338"/>
      <c r="G141" s="338"/>
      <c r="H141" s="339"/>
    </row>
    <row r="142" spans="1:8" ht="37.5" customHeight="1" x14ac:dyDescent="0.2">
      <c r="A142" s="396" t="s">
        <v>179</v>
      </c>
      <c r="B142" s="397"/>
      <c r="C142" s="578"/>
      <c r="D142" s="340">
        <v>51480</v>
      </c>
      <c r="E142" s="338"/>
      <c r="F142" s="338"/>
      <c r="G142" s="338"/>
      <c r="H142" s="339"/>
    </row>
    <row r="143" spans="1:8" ht="37.5" customHeight="1" x14ac:dyDescent="0.2">
      <c r="A143" s="396" t="s">
        <v>180</v>
      </c>
      <c r="B143" s="397"/>
      <c r="C143" s="578"/>
      <c r="D143" s="340">
        <v>53820</v>
      </c>
      <c r="E143" s="338"/>
      <c r="F143" s="338"/>
      <c r="G143" s="338"/>
      <c r="H143" s="339"/>
    </row>
    <row r="144" spans="1:8" ht="37.5" customHeight="1" x14ac:dyDescent="0.2">
      <c r="A144" s="396" t="s">
        <v>181</v>
      </c>
      <c r="B144" s="397"/>
      <c r="C144" s="578"/>
      <c r="D144" s="340">
        <v>56160</v>
      </c>
      <c r="E144" s="338"/>
      <c r="F144" s="338"/>
      <c r="G144" s="338"/>
      <c r="H144" s="339"/>
    </row>
    <row r="145" spans="1:8" ht="37.5" customHeight="1" x14ac:dyDescent="0.2">
      <c r="A145" s="396" t="s">
        <v>182</v>
      </c>
      <c r="B145" s="397"/>
      <c r="C145" s="578"/>
      <c r="D145" s="340">
        <v>58500</v>
      </c>
      <c r="E145" s="338"/>
      <c r="F145" s="338"/>
      <c r="G145" s="338"/>
      <c r="H145" s="339"/>
    </row>
    <row r="146" spans="1:8" ht="37.5" customHeight="1" x14ac:dyDescent="0.2">
      <c r="A146" s="396" t="s">
        <v>183</v>
      </c>
      <c r="B146" s="397"/>
      <c r="C146" s="578"/>
      <c r="D146" s="340">
        <v>60840</v>
      </c>
      <c r="E146" s="338"/>
      <c r="F146" s="338"/>
      <c r="G146" s="338"/>
      <c r="H146" s="339"/>
    </row>
    <row r="147" spans="1:8" ht="37.5" customHeight="1" x14ac:dyDescent="0.2">
      <c r="A147" s="396" t="s">
        <v>184</v>
      </c>
      <c r="B147" s="397"/>
      <c r="C147" s="578"/>
      <c r="D147" s="340">
        <v>63180</v>
      </c>
      <c r="E147" s="338"/>
      <c r="F147" s="338"/>
      <c r="G147" s="338"/>
      <c r="H147" s="339"/>
    </row>
    <row r="148" spans="1:8" ht="37.5" customHeight="1" x14ac:dyDescent="0.2">
      <c r="A148" s="396" t="s">
        <v>185</v>
      </c>
      <c r="B148" s="397"/>
      <c r="C148" s="578"/>
      <c r="D148" s="340">
        <v>65520</v>
      </c>
      <c r="E148" s="338"/>
      <c r="F148" s="338"/>
      <c r="G148" s="338"/>
      <c r="H148" s="339"/>
    </row>
    <row r="149" spans="1:8" ht="37.5" customHeight="1" x14ac:dyDescent="0.2">
      <c r="A149" s="396" t="s">
        <v>186</v>
      </c>
      <c r="B149" s="397"/>
      <c r="C149" s="578"/>
      <c r="D149" s="340">
        <v>67860</v>
      </c>
      <c r="E149" s="338"/>
      <c r="F149" s="338"/>
      <c r="G149" s="338"/>
      <c r="H149" s="339"/>
    </row>
    <row r="150" spans="1:8" ht="37.5" customHeight="1" thickBot="1" x14ac:dyDescent="0.25">
      <c r="A150" s="396" t="s">
        <v>187</v>
      </c>
      <c r="B150" s="397"/>
      <c r="C150" s="579"/>
      <c r="D150" s="340">
        <v>70200</v>
      </c>
      <c r="E150" s="338"/>
      <c r="F150" s="338"/>
      <c r="G150" s="338"/>
      <c r="H150" s="339"/>
    </row>
    <row r="151" spans="1:8" ht="50.1" customHeight="1" thickBot="1" x14ac:dyDescent="0.25">
      <c r="A151" s="386" t="s">
        <v>59</v>
      </c>
      <c r="B151" s="706"/>
      <c r="C151" s="706"/>
      <c r="D151" s="575" t="str">
        <f>"от "&amp;MIN(D152:D161)&amp;" до "&amp;MAX(D152:D161)</f>
        <v>от 240 до 5076</v>
      </c>
      <c r="E151" s="575"/>
      <c r="F151" s="575"/>
      <c r="G151" s="575"/>
      <c r="H151" s="576"/>
    </row>
    <row r="152" spans="1:8" ht="151.5" x14ac:dyDescent="0.2">
      <c r="A152" s="146" t="s">
        <v>60</v>
      </c>
      <c r="B152" s="147" t="s">
        <v>13</v>
      </c>
      <c r="C152" s="150"/>
      <c r="D152" s="337">
        <v>810</v>
      </c>
      <c r="E152" s="338"/>
      <c r="F152" s="338"/>
      <c r="G152" s="338"/>
      <c r="H152" s="339"/>
    </row>
    <row r="153" spans="1:8" ht="37.5" customHeight="1" x14ac:dyDescent="0.2">
      <c r="A153" s="554" t="s">
        <v>61</v>
      </c>
      <c r="B153" s="781"/>
      <c r="C153" s="78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3" s="337">
        <v>474</v>
      </c>
      <c r="E153" s="338"/>
      <c r="F153" s="338"/>
      <c r="G153" s="338"/>
      <c r="H153" s="339"/>
    </row>
    <row r="154" spans="1:8" ht="37.5" customHeight="1" x14ac:dyDescent="0.2">
      <c r="A154" s="554" t="s">
        <v>62</v>
      </c>
      <c r="B154" s="781"/>
      <c r="C154" s="783"/>
      <c r="D154" s="337">
        <v>5016</v>
      </c>
      <c r="E154" s="338"/>
      <c r="F154" s="338"/>
      <c r="G154" s="338"/>
      <c r="H154" s="339"/>
    </row>
    <row r="155" spans="1:8" ht="37.5" customHeight="1" x14ac:dyDescent="0.2">
      <c r="A155" s="554" t="s">
        <v>63</v>
      </c>
      <c r="B155" s="781"/>
      <c r="C155" s="783"/>
      <c r="D155" s="337">
        <v>1476</v>
      </c>
      <c r="E155" s="338"/>
      <c r="F155" s="338"/>
      <c r="G155" s="338"/>
      <c r="H155" s="339"/>
    </row>
    <row r="156" spans="1:8" ht="37.5" customHeight="1" x14ac:dyDescent="0.2">
      <c r="A156" s="554" t="s">
        <v>64</v>
      </c>
      <c r="B156" s="781"/>
      <c r="C156" s="783"/>
      <c r="D156" s="337">
        <v>4308</v>
      </c>
      <c r="E156" s="338"/>
      <c r="F156" s="338"/>
      <c r="G156" s="338"/>
      <c r="H156" s="339"/>
    </row>
    <row r="157" spans="1:8" ht="37.5" customHeight="1" x14ac:dyDescent="0.2">
      <c r="A157" s="554" t="s">
        <v>65</v>
      </c>
      <c r="B157" s="781"/>
      <c r="C157" s="783"/>
      <c r="D157" s="337">
        <v>240</v>
      </c>
      <c r="E157" s="338"/>
      <c r="F157" s="338"/>
      <c r="G157" s="338"/>
      <c r="H157" s="339"/>
    </row>
    <row r="158" spans="1:8" ht="37.5" customHeight="1" x14ac:dyDescent="0.2">
      <c r="A158" s="554" t="s">
        <v>66</v>
      </c>
      <c r="B158" s="781"/>
      <c r="C158" s="783"/>
      <c r="D158" s="337">
        <v>240</v>
      </c>
      <c r="E158" s="338"/>
      <c r="F158" s="338"/>
      <c r="G158" s="338"/>
      <c r="H158" s="339"/>
    </row>
    <row r="159" spans="1:8" ht="37.5" customHeight="1" x14ac:dyDescent="0.2">
      <c r="A159" s="554" t="s">
        <v>67</v>
      </c>
      <c r="B159" s="781"/>
      <c r="C159" s="783"/>
      <c r="D159" s="337">
        <v>480</v>
      </c>
      <c r="E159" s="338"/>
      <c r="F159" s="338"/>
      <c r="G159" s="338"/>
      <c r="H159" s="339"/>
    </row>
    <row r="160" spans="1:8" ht="37.5" customHeight="1" x14ac:dyDescent="0.2">
      <c r="A160" s="554" t="s">
        <v>68</v>
      </c>
      <c r="B160" s="781"/>
      <c r="C160" s="783"/>
      <c r="D160" s="337">
        <v>720</v>
      </c>
      <c r="E160" s="338"/>
      <c r="F160" s="338"/>
      <c r="G160" s="338"/>
      <c r="H160" s="339"/>
    </row>
    <row r="161" spans="1:8" ht="37.5" customHeight="1" x14ac:dyDescent="0.2">
      <c r="A161" s="554" t="s">
        <v>69</v>
      </c>
      <c r="B161" s="781"/>
      <c r="C161" s="784"/>
      <c r="D161" s="337">
        <v>5076</v>
      </c>
      <c r="E161" s="338"/>
      <c r="F161" s="338"/>
      <c r="G161" s="338"/>
      <c r="H161" s="339"/>
    </row>
    <row r="162" spans="1:8" s="16" customFormat="1" ht="117.75" customHeight="1" thickBot="1" x14ac:dyDescent="0.25">
      <c r="A162" s="779" t="s">
        <v>71</v>
      </c>
      <c r="B162" s="780"/>
      <c r="C162" s="29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62" s="337">
        <v>30</v>
      </c>
      <c r="E162" s="338"/>
      <c r="F162" s="338"/>
      <c r="G162" s="338"/>
      <c r="H162" s="339"/>
    </row>
    <row r="163" spans="1:8" ht="50.1" customHeight="1" thickBot="1" x14ac:dyDescent="0.25">
      <c r="A163" s="341" t="s">
        <v>72</v>
      </c>
      <c r="B163" s="342"/>
      <c r="C163" s="21"/>
      <c r="D163" s="343" t="str">
        <f>"от "&amp;MIN(D165,D185:D201)&amp;" до "&amp;MAX(D165,D185:D201)</f>
        <v>от 504 до 30000</v>
      </c>
      <c r="E163" s="343"/>
      <c r="F163" s="343"/>
      <c r="G163" s="343"/>
      <c r="H163" s="344"/>
    </row>
    <row r="164" spans="1:8" s="16" customFormat="1" ht="24.95" customHeight="1" thickBot="1" x14ac:dyDescent="0.25">
      <c r="A164" s="40"/>
      <c r="B164" s="152"/>
      <c r="C164" s="60"/>
      <c r="D164" s="499"/>
      <c r="E164" s="499"/>
      <c r="F164" s="499"/>
      <c r="G164" s="499"/>
      <c r="H164" s="500"/>
    </row>
    <row r="165" spans="1:8" ht="63" customHeight="1" thickBot="1" x14ac:dyDescent="0.25">
      <c r="A165" s="374" t="s">
        <v>73</v>
      </c>
      <c r="B165" s="375"/>
      <c r="C165"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65" s="379">
        <v>10008</v>
      </c>
      <c r="E165" s="379"/>
      <c r="F165" s="379"/>
      <c r="G165" s="379"/>
      <c r="H165" s="380"/>
    </row>
    <row r="166" spans="1:8" ht="63" customHeight="1" thickBot="1" x14ac:dyDescent="0.25">
      <c r="A166" s="381" t="s">
        <v>74</v>
      </c>
      <c r="B166" s="382"/>
      <c r="C166" s="377"/>
      <c r="D166" s="383" t="s">
        <v>75</v>
      </c>
      <c r="E166" s="384"/>
      <c r="F166" s="384"/>
      <c r="G166" s="384"/>
      <c r="H166" s="385"/>
    </row>
    <row r="167" spans="1:8" ht="63" customHeight="1" x14ac:dyDescent="0.2">
      <c r="A167" s="363" t="s">
        <v>76</v>
      </c>
      <c r="B167" s="364"/>
      <c r="C167" s="377"/>
      <c r="D167" s="368">
        <f>D165/4</f>
        <v>2502</v>
      </c>
      <c r="E167" s="368"/>
      <c r="F167" s="368"/>
      <c r="G167" s="368"/>
      <c r="H167" s="369"/>
    </row>
    <row r="168" spans="1:8" ht="63" customHeight="1" x14ac:dyDescent="0.2">
      <c r="A168" s="363" t="s">
        <v>77</v>
      </c>
      <c r="B168" s="364"/>
      <c r="C168" s="377"/>
      <c r="D168" s="368">
        <f>D165/5</f>
        <v>2001.6</v>
      </c>
      <c r="E168" s="368"/>
      <c r="F168" s="368"/>
      <c r="G168" s="368"/>
      <c r="H168" s="369"/>
    </row>
    <row r="169" spans="1:8" ht="63" customHeight="1" x14ac:dyDescent="0.2">
      <c r="A169" s="363" t="s">
        <v>78</v>
      </c>
      <c r="B169" s="364"/>
      <c r="C169" s="377"/>
      <c r="D169" s="368">
        <f>D165/6</f>
        <v>1668</v>
      </c>
      <c r="E169" s="368"/>
      <c r="F169" s="368"/>
      <c r="G169" s="368"/>
      <c r="H169" s="369"/>
    </row>
    <row r="170" spans="1:8" ht="63" customHeight="1" x14ac:dyDescent="0.2">
      <c r="A170" s="363" t="s">
        <v>79</v>
      </c>
      <c r="B170" s="364"/>
      <c r="C170" s="377"/>
      <c r="D170" s="368">
        <f>D165/7</f>
        <v>1429.7142857142858</v>
      </c>
      <c r="E170" s="368"/>
      <c r="F170" s="368"/>
      <c r="G170" s="368"/>
      <c r="H170" s="369"/>
    </row>
    <row r="171" spans="1:8" ht="63" customHeight="1" x14ac:dyDescent="0.2">
      <c r="A171" s="363" t="s">
        <v>80</v>
      </c>
      <c r="B171" s="364"/>
      <c r="C171" s="377"/>
      <c r="D171" s="368">
        <f>D165/8</f>
        <v>1251</v>
      </c>
      <c r="E171" s="368"/>
      <c r="F171" s="368"/>
      <c r="G171" s="368"/>
      <c r="H171" s="369"/>
    </row>
    <row r="172" spans="1:8" ht="63" customHeight="1" x14ac:dyDescent="0.2">
      <c r="A172" s="363" t="s">
        <v>81</v>
      </c>
      <c r="B172" s="364"/>
      <c r="C172" s="377"/>
      <c r="D172" s="368">
        <f>D165/9</f>
        <v>1112</v>
      </c>
      <c r="E172" s="368"/>
      <c r="F172" s="368"/>
      <c r="G172" s="368"/>
      <c r="H172" s="369"/>
    </row>
    <row r="173" spans="1:8" ht="63" customHeight="1" x14ac:dyDescent="0.2">
      <c r="A173" s="363" t="s">
        <v>82</v>
      </c>
      <c r="B173" s="364"/>
      <c r="C173" s="377"/>
      <c r="D173" s="368">
        <f>D165/10</f>
        <v>1000.8</v>
      </c>
      <c r="E173" s="368"/>
      <c r="F173" s="368"/>
      <c r="G173" s="368"/>
      <c r="H173" s="369"/>
    </row>
    <row r="174" spans="1:8" ht="63" customHeight="1" thickBot="1" x14ac:dyDescent="0.25">
      <c r="A174" s="374" t="s">
        <v>83</v>
      </c>
      <c r="B174" s="375"/>
      <c r="C174" s="377"/>
      <c r="D174" s="379">
        <v>13944</v>
      </c>
      <c r="E174" s="379"/>
      <c r="F174" s="379"/>
      <c r="G174" s="379"/>
      <c r="H174" s="380"/>
    </row>
    <row r="175" spans="1:8" ht="63" customHeight="1" thickBot="1" x14ac:dyDescent="0.25">
      <c r="A175" s="381" t="s">
        <v>74</v>
      </c>
      <c r="B175" s="382"/>
      <c r="C175" s="377"/>
      <c r="D175" s="383" t="s">
        <v>75</v>
      </c>
      <c r="E175" s="384"/>
      <c r="F175" s="384"/>
      <c r="G175" s="384"/>
      <c r="H175" s="385"/>
    </row>
    <row r="176" spans="1:8" ht="63" customHeight="1" x14ac:dyDescent="0.2">
      <c r="A176" s="363" t="s">
        <v>76</v>
      </c>
      <c r="B176" s="364"/>
      <c r="C176" s="377"/>
      <c r="D176" s="368">
        <v>3486</v>
      </c>
      <c r="E176" s="368"/>
      <c r="F176" s="368"/>
      <c r="G176" s="368"/>
      <c r="H176" s="369"/>
    </row>
    <row r="177" spans="1:8" ht="63" customHeight="1" x14ac:dyDescent="0.2">
      <c r="A177" s="363" t="s">
        <v>77</v>
      </c>
      <c r="B177" s="364"/>
      <c r="C177" s="377"/>
      <c r="D177" s="368">
        <v>2788.7999999999997</v>
      </c>
      <c r="E177" s="368"/>
      <c r="F177" s="368"/>
      <c r="G177" s="368"/>
      <c r="H177" s="369"/>
    </row>
    <row r="178" spans="1:8" ht="63" customHeight="1" x14ac:dyDescent="0.2">
      <c r="A178" s="363" t="s">
        <v>78</v>
      </c>
      <c r="B178" s="364"/>
      <c r="C178" s="377"/>
      <c r="D178" s="368">
        <v>2324</v>
      </c>
      <c r="E178" s="368"/>
      <c r="F178" s="368"/>
      <c r="G178" s="368"/>
      <c r="H178" s="369"/>
    </row>
    <row r="179" spans="1:8" ht="63" customHeight="1" x14ac:dyDescent="0.2">
      <c r="A179" s="363" t="s">
        <v>79</v>
      </c>
      <c r="B179" s="364"/>
      <c r="C179" s="377"/>
      <c r="D179" s="368">
        <v>1992</v>
      </c>
      <c r="E179" s="368"/>
      <c r="F179" s="368"/>
      <c r="G179" s="368"/>
      <c r="H179" s="369"/>
    </row>
    <row r="180" spans="1:8" ht="63" customHeight="1" x14ac:dyDescent="0.2">
      <c r="A180" s="363" t="s">
        <v>80</v>
      </c>
      <c r="B180" s="364"/>
      <c r="C180" s="377"/>
      <c r="D180" s="368">
        <v>1743</v>
      </c>
      <c r="E180" s="368"/>
      <c r="F180" s="368"/>
      <c r="G180" s="368"/>
      <c r="H180" s="369"/>
    </row>
    <row r="181" spans="1:8" ht="63" customHeight="1" x14ac:dyDescent="0.2">
      <c r="A181" s="363" t="s">
        <v>81</v>
      </c>
      <c r="B181" s="364"/>
      <c r="C181" s="377"/>
      <c r="D181" s="368">
        <v>1549.3333333333333</v>
      </c>
      <c r="E181" s="368"/>
      <c r="F181" s="368"/>
      <c r="G181" s="368"/>
      <c r="H181" s="369"/>
    </row>
    <row r="182" spans="1:8" ht="63" customHeight="1" thickBot="1" x14ac:dyDescent="0.25">
      <c r="A182" s="363" t="s">
        <v>82</v>
      </c>
      <c r="B182" s="364"/>
      <c r="C182" s="378"/>
      <c r="D182" s="368">
        <v>1394.3999999999999</v>
      </c>
      <c r="E182" s="368"/>
      <c r="F182" s="368"/>
      <c r="G182" s="368"/>
      <c r="H182" s="369"/>
    </row>
    <row r="183" spans="1:8" s="16" customFormat="1" ht="62.45" customHeight="1" thickBot="1" x14ac:dyDescent="0.25">
      <c r="A183" s="358" t="s">
        <v>84</v>
      </c>
      <c r="B183" s="359"/>
      <c r="C18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3" s="337">
        <v>15000</v>
      </c>
      <c r="E183" s="338"/>
      <c r="F183" s="338"/>
      <c r="G183" s="338"/>
      <c r="H183" s="339"/>
    </row>
    <row r="184" spans="1:8" s="16" customFormat="1" ht="24.95" customHeight="1" thickBot="1" x14ac:dyDescent="0.25">
      <c r="A184" s="40"/>
      <c r="B184" s="152"/>
      <c r="C184" s="60"/>
      <c r="D184" s="499"/>
      <c r="E184" s="499"/>
      <c r="F184" s="499"/>
      <c r="G184" s="499"/>
      <c r="H184" s="500"/>
    </row>
    <row r="185" spans="1:8" ht="50.1" customHeight="1" x14ac:dyDescent="0.2">
      <c r="A185" s="664" t="s">
        <v>85</v>
      </c>
      <c r="B185" s="665"/>
      <c r="C185" s="105" t="str">
        <f>"Интернет-площадка 2gis.ru на основе Cправочника организаций "&amp;$C$2&amp;""</f>
        <v>Интернет-площадка 2gis.ru на основе Cправочника организаций "2ГИС.ТОМСК"</v>
      </c>
      <c r="D185" s="337">
        <v>6300</v>
      </c>
      <c r="E185" s="338"/>
      <c r="F185" s="338"/>
      <c r="G185" s="338"/>
      <c r="H185" s="339"/>
    </row>
    <row r="186" spans="1:8" ht="50.1" customHeight="1" x14ac:dyDescent="0.2">
      <c r="A186" s="356" t="s">
        <v>86</v>
      </c>
      <c r="B186" s="357"/>
      <c r="C186"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6" s="337">
        <v>3780</v>
      </c>
      <c r="E186" s="338"/>
      <c r="F186" s="338"/>
      <c r="G186" s="338"/>
      <c r="H186" s="339"/>
    </row>
    <row r="187" spans="1:8" ht="50.1" customHeight="1" x14ac:dyDescent="0.2">
      <c r="A187" s="356" t="s">
        <v>87</v>
      </c>
      <c r="B187" s="357"/>
      <c r="C187"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7" s="337">
        <v>18528</v>
      </c>
      <c r="E187" s="338"/>
      <c r="F187" s="338"/>
      <c r="G187" s="338"/>
      <c r="H187" s="339"/>
    </row>
    <row r="188" spans="1:8" ht="50.1" customHeight="1" x14ac:dyDescent="0.2">
      <c r="A188" s="356" t="s">
        <v>88</v>
      </c>
      <c r="B188" s="357"/>
      <c r="C188" s="68" t="str">
        <f>"Интернет-площадка 2gis.ru на основе Cправочника организаций "&amp;$C$2&amp;""</f>
        <v>Интернет-площадка 2gis.ru на основе Cправочника организаций "2ГИС.ТОМСК"</v>
      </c>
      <c r="D188" s="337">
        <v>10050</v>
      </c>
      <c r="E188" s="338"/>
      <c r="F188" s="338"/>
      <c r="G188" s="338"/>
      <c r="H188" s="339"/>
    </row>
    <row r="189" spans="1:8" ht="50.1" customHeight="1" x14ac:dyDescent="0.2">
      <c r="A189" s="356" t="s">
        <v>89</v>
      </c>
      <c r="B189" s="357"/>
      <c r="C189" s="68" t="str">
        <f>"Интернет-площадка 2gis.ru на основе Cправочника организаций "&amp;$C$2&amp;""</f>
        <v>Интернет-площадка 2gis.ru на основе Cправочника организаций "2ГИС.ТОМСК"</v>
      </c>
      <c r="D189" s="337">
        <v>12060</v>
      </c>
      <c r="E189" s="338"/>
      <c r="F189" s="338"/>
      <c r="G189" s="338"/>
      <c r="H189" s="339"/>
    </row>
    <row r="190" spans="1:8" ht="50.1" customHeight="1" x14ac:dyDescent="0.2">
      <c r="A190" s="356" t="s">
        <v>90</v>
      </c>
      <c r="B190" s="357"/>
      <c r="C190"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0" s="337">
        <v>8736</v>
      </c>
      <c r="E190" s="338"/>
      <c r="F190" s="338"/>
      <c r="G190" s="338"/>
      <c r="H190" s="339"/>
    </row>
    <row r="191" spans="1:8" ht="50.1" customHeight="1" x14ac:dyDescent="0.2">
      <c r="A191" s="356" t="s">
        <v>91</v>
      </c>
      <c r="B191" s="357"/>
      <c r="C191"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1" s="337">
        <v>7494</v>
      </c>
      <c r="E191" s="338"/>
      <c r="F191" s="338"/>
      <c r="G191" s="338"/>
      <c r="H191" s="339"/>
    </row>
    <row r="192" spans="1:8" ht="50.1" customHeight="1" x14ac:dyDescent="0.2">
      <c r="A192" s="356" t="s">
        <v>92</v>
      </c>
      <c r="B192" s="357"/>
      <c r="C192"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2" s="337">
        <v>18528</v>
      </c>
      <c r="E192" s="338"/>
      <c r="F192" s="338"/>
      <c r="G192" s="338"/>
      <c r="H192" s="339"/>
    </row>
    <row r="193" spans="1:8" ht="50.1" customHeight="1" x14ac:dyDescent="0.2">
      <c r="A193" s="356" t="s">
        <v>93</v>
      </c>
      <c r="B193" s="357"/>
      <c r="C193" s="68" t="e">
        <f>#REF!</f>
        <v>#REF!</v>
      </c>
      <c r="D193" s="337">
        <v>15000</v>
      </c>
      <c r="E193" s="338"/>
      <c r="F193" s="338"/>
      <c r="G193" s="338"/>
      <c r="H193" s="339"/>
    </row>
    <row r="194" spans="1:8" ht="50.1" customHeight="1" x14ac:dyDescent="0.2">
      <c r="A194" s="356" t="s">
        <v>94</v>
      </c>
      <c r="B194" s="357"/>
      <c r="C194" s="68" t="s">
        <v>95</v>
      </c>
      <c r="D194" s="337">
        <v>504</v>
      </c>
      <c r="E194" s="338"/>
      <c r="F194" s="338"/>
      <c r="G194" s="338"/>
      <c r="H194" s="339"/>
    </row>
    <row r="195" spans="1:8" ht="64.5" customHeight="1" x14ac:dyDescent="0.2">
      <c r="A195" s="335" t="s">
        <v>96</v>
      </c>
      <c r="B195" s="336"/>
      <c r="C19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5" s="337">
        <v>4590</v>
      </c>
      <c r="E195" s="338"/>
      <c r="F195" s="338"/>
      <c r="G195" s="338"/>
      <c r="H195" s="339"/>
    </row>
    <row r="196" spans="1:8" ht="64.5" customHeight="1" x14ac:dyDescent="0.2">
      <c r="A196" s="335" t="s">
        <v>97</v>
      </c>
      <c r="B196" s="336"/>
      <c r="C196" s="68" t="str">
        <f t="shared" ref="C196:C19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6" s="337">
        <v>3672</v>
      </c>
      <c r="E196" s="338"/>
      <c r="F196" s="338"/>
      <c r="G196" s="338"/>
      <c r="H196" s="339"/>
    </row>
    <row r="197" spans="1:8" ht="64.5" customHeight="1" x14ac:dyDescent="0.2">
      <c r="A197" s="335" t="s">
        <v>98</v>
      </c>
      <c r="B197" s="336"/>
      <c r="C197"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7" s="337">
        <v>3870</v>
      </c>
      <c r="E197" s="338"/>
      <c r="F197" s="338"/>
      <c r="G197" s="338"/>
      <c r="H197" s="339"/>
    </row>
    <row r="198" spans="1:8" ht="64.5" customHeight="1" x14ac:dyDescent="0.2">
      <c r="A198" s="335" t="s">
        <v>99</v>
      </c>
      <c r="B198" s="336"/>
      <c r="C198"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8" s="337">
        <v>1836</v>
      </c>
      <c r="E198" s="338"/>
      <c r="F198" s="338"/>
      <c r="G198" s="338"/>
      <c r="H198" s="339"/>
    </row>
    <row r="199" spans="1:8" ht="64.5" customHeight="1" x14ac:dyDescent="0.2">
      <c r="A199" s="335" t="s">
        <v>100</v>
      </c>
      <c r="B199" s="336" t="s">
        <v>100</v>
      </c>
      <c r="C19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9" s="337">
        <v>30000</v>
      </c>
      <c r="E199" s="338"/>
      <c r="F199" s="338"/>
      <c r="G199" s="338"/>
      <c r="H199" s="339"/>
    </row>
    <row r="200" spans="1:8" ht="64.5" customHeight="1" x14ac:dyDescent="0.2">
      <c r="A200" s="335" t="s">
        <v>101</v>
      </c>
      <c r="B200" s="336" t="s">
        <v>101</v>
      </c>
      <c r="C20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00" s="337">
        <v>10008</v>
      </c>
      <c r="E200" s="338"/>
      <c r="F200" s="338"/>
      <c r="G200" s="338"/>
      <c r="H200" s="339"/>
    </row>
    <row r="201" spans="1:8" ht="50.1" customHeight="1" thickBot="1" x14ac:dyDescent="0.25">
      <c r="A201" s="356" t="s">
        <v>102</v>
      </c>
      <c r="B201" s="357"/>
      <c r="C201"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1" s="337">
        <v>5016</v>
      </c>
      <c r="E201" s="338"/>
      <c r="F201" s="338"/>
      <c r="G201" s="338"/>
      <c r="H201" s="339"/>
    </row>
    <row r="202" spans="1:8" s="16" customFormat="1" ht="102" customHeight="1" thickBot="1" x14ac:dyDescent="0.25">
      <c r="A202" s="356" t="s">
        <v>16</v>
      </c>
      <c r="B202" s="357"/>
      <c r="C202"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2" s="337">
        <v>900</v>
      </c>
      <c r="E202" s="338"/>
      <c r="F202" s="338"/>
      <c r="G202" s="338"/>
      <c r="H202" s="339"/>
    </row>
    <row r="203" spans="1:8" s="16" customFormat="1" ht="102" customHeight="1" thickBot="1" x14ac:dyDescent="0.25">
      <c r="A203" s="335" t="s">
        <v>103</v>
      </c>
      <c r="B203" s="336"/>
      <c r="C20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3" s="337">
        <v>100002</v>
      </c>
      <c r="E203" s="338"/>
      <c r="F203" s="338"/>
      <c r="G203" s="338"/>
      <c r="H203" s="339"/>
    </row>
    <row r="204" spans="1:8" s="16" customFormat="1" ht="126" customHeight="1" x14ac:dyDescent="0.2">
      <c r="A204" s="356" t="s">
        <v>104</v>
      </c>
      <c r="B204" s="357"/>
      <c r="C204"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4" s="337">
        <v>15000</v>
      </c>
      <c r="E204" s="338"/>
      <c r="F204" s="338"/>
      <c r="G204" s="338"/>
      <c r="H204" s="339"/>
    </row>
    <row r="205" spans="1:8" s="16" customFormat="1" ht="96" customHeight="1" x14ac:dyDescent="0.2">
      <c r="A205" s="356" t="s">
        <v>105</v>
      </c>
      <c r="B205" s="357"/>
      <c r="C20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5" s="337">
        <v>10050</v>
      </c>
      <c r="E205" s="338"/>
      <c r="F205" s="338"/>
      <c r="G205" s="338"/>
      <c r="H205" s="339"/>
    </row>
    <row r="206" spans="1:8" s="16" customFormat="1" ht="96" customHeight="1" x14ac:dyDescent="0.2">
      <c r="A206" s="356" t="s">
        <v>106</v>
      </c>
      <c r="B206" s="357"/>
      <c r="C206"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06" s="337">
        <v>15000</v>
      </c>
      <c r="E206" s="338"/>
      <c r="F206" s="338"/>
      <c r="G206" s="338"/>
      <c r="H206" s="339"/>
    </row>
    <row r="207" spans="1:8" ht="50.1" customHeight="1" x14ac:dyDescent="0.2">
      <c r="A207" s="356" t="s">
        <v>107</v>
      </c>
      <c r="B207" s="357"/>
      <c r="C207" s="68" t="str">
        <f>"Интернет-площадка 2gis.ru на основе Cправочника организаций "&amp;$C$2&amp;""</f>
        <v>Интернет-площадка 2gis.ru на основе Cправочника организаций "2ГИС.ТОМСК"</v>
      </c>
      <c r="D207" s="337">
        <v>9480</v>
      </c>
      <c r="E207" s="338"/>
      <c r="F207" s="338"/>
      <c r="G207" s="338"/>
      <c r="H207" s="339"/>
    </row>
    <row r="208" spans="1:8" ht="50.1" customHeight="1" x14ac:dyDescent="0.2">
      <c r="A208" s="356" t="s">
        <v>108</v>
      </c>
      <c r="B208" s="357"/>
      <c r="C208" s="68" t="str">
        <f t="shared" ref="C208:C217"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8" s="337">
        <v>5760</v>
      </c>
      <c r="E208" s="338"/>
      <c r="F208" s="338"/>
      <c r="G208" s="338"/>
      <c r="H208" s="339"/>
    </row>
    <row r="209" spans="1:8" ht="50.1" customHeight="1" x14ac:dyDescent="0.2">
      <c r="A209" s="356" t="s">
        <v>109</v>
      </c>
      <c r="B209" s="357"/>
      <c r="C209" s="68" t="str">
        <f t="shared" si="1"/>
        <v>Электронный справочник на основе Справочника организаций "2ГИС.ТОМСК" (версия для ПК)</v>
      </c>
      <c r="D209" s="337">
        <v>27840</v>
      </c>
      <c r="E209" s="338"/>
      <c r="F209" s="338"/>
      <c r="G209" s="338"/>
      <c r="H209" s="339"/>
    </row>
    <row r="210" spans="1:8" ht="50.1" customHeight="1" x14ac:dyDescent="0.2">
      <c r="A210" s="356" t="s">
        <v>110</v>
      </c>
      <c r="B210" s="357"/>
      <c r="C210" s="68" t="str">
        <f>"Интернет-площадка 2gis.ru на основе Cправочника организаций "&amp;$C$2&amp;""</f>
        <v>Интернет-площадка 2gis.ru на основе Cправочника организаций "2ГИС.ТОМСК"</v>
      </c>
      <c r="D210" s="337">
        <v>15120</v>
      </c>
      <c r="E210" s="338"/>
      <c r="F210" s="338"/>
      <c r="G210" s="338"/>
      <c r="H210" s="339"/>
    </row>
    <row r="211" spans="1:8" ht="50.1" customHeight="1" x14ac:dyDescent="0.2">
      <c r="A211" s="356" t="s">
        <v>111</v>
      </c>
      <c r="B211" s="357"/>
      <c r="C211" s="68" t="str">
        <f>"Интернет-площадка 2gis.ru на основе Cправочника организаций "&amp;$C$2&amp;""</f>
        <v>Интернет-площадка 2gis.ru на основе Cправочника организаций "2ГИС.ТОМСК"</v>
      </c>
      <c r="D211" s="337">
        <v>18144</v>
      </c>
      <c r="E211" s="338"/>
      <c r="F211" s="338"/>
      <c r="G211" s="338"/>
      <c r="H211" s="339"/>
    </row>
    <row r="212" spans="1:8" ht="50.1" customHeight="1" x14ac:dyDescent="0.2">
      <c r="A212" s="356" t="s">
        <v>112</v>
      </c>
      <c r="B212" s="357"/>
      <c r="C212" s="68" t="str">
        <f t="shared" si="1"/>
        <v>Электронный справочник на основе Справочника организаций "2ГИС.ТОМСК" (версия для ПК)</v>
      </c>
      <c r="D212" s="337">
        <v>13200</v>
      </c>
      <c r="E212" s="338"/>
      <c r="F212" s="338"/>
      <c r="G212" s="338"/>
      <c r="H212" s="339"/>
    </row>
    <row r="213" spans="1:8" ht="50.1" customHeight="1" x14ac:dyDescent="0.2">
      <c r="A213" s="356" t="s">
        <v>113</v>
      </c>
      <c r="B213" s="357"/>
      <c r="C213" s="68" t="str">
        <f t="shared" si="1"/>
        <v>Электронный справочник на основе Справочника организаций "2ГИС.ТОМСК" (версия для ПК)</v>
      </c>
      <c r="D213" s="337">
        <v>11280</v>
      </c>
      <c r="E213" s="338"/>
      <c r="F213" s="338"/>
      <c r="G213" s="338"/>
      <c r="H213" s="339"/>
    </row>
    <row r="214" spans="1:8" ht="50.1" customHeight="1" x14ac:dyDescent="0.2">
      <c r="A214" s="356" t="s">
        <v>114</v>
      </c>
      <c r="B214" s="357"/>
      <c r="C214" s="68" t="str">
        <f t="shared" si="1"/>
        <v>Электронный справочник на основе Справочника организаций "2ГИС.ТОМСК" (версия для ПК)</v>
      </c>
      <c r="D214" s="337">
        <v>27840</v>
      </c>
      <c r="E214" s="338"/>
      <c r="F214" s="338"/>
      <c r="G214" s="338"/>
      <c r="H214" s="339"/>
    </row>
    <row r="215" spans="1:8" ht="50.1" customHeight="1" x14ac:dyDescent="0.2">
      <c r="A215" s="356" t="s">
        <v>115</v>
      </c>
      <c r="B215" s="357"/>
      <c r="C215" s="68" t="s">
        <v>95</v>
      </c>
      <c r="D215" s="337">
        <v>840</v>
      </c>
      <c r="E215" s="338"/>
      <c r="F215" s="338"/>
      <c r="G215" s="338"/>
      <c r="H215" s="339"/>
    </row>
    <row r="216" spans="1:8" ht="63" customHeight="1" x14ac:dyDescent="0.2">
      <c r="A216" s="356" t="s">
        <v>116</v>
      </c>
      <c r="B216" s="357"/>
      <c r="C21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16" s="337">
        <v>45000</v>
      </c>
      <c r="E216" s="338"/>
      <c r="F216" s="338"/>
      <c r="G216" s="338"/>
      <c r="H216" s="339"/>
    </row>
    <row r="217" spans="1:8" ht="50.1" customHeight="1" thickBot="1" x14ac:dyDescent="0.25">
      <c r="A217" s="406" t="s">
        <v>117</v>
      </c>
      <c r="B217" s="698"/>
      <c r="C217" s="68" t="str">
        <f t="shared" si="1"/>
        <v>Электронный справочник на основе Справочника организаций "2ГИС.ТОМСК" (версия для ПК)</v>
      </c>
      <c r="D217" s="337">
        <v>7560</v>
      </c>
      <c r="E217" s="338"/>
      <c r="F217" s="338"/>
      <c r="G217" s="338"/>
      <c r="H217" s="339"/>
    </row>
    <row r="218" spans="1:8" ht="50.1" customHeight="1" thickBot="1" x14ac:dyDescent="0.25">
      <c r="A218" s="341" t="s">
        <v>118</v>
      </c>
      <c r="B218" s="342"/>
      <c r="C218" s="21"/>
      <c r="D218" s="525"/>
      <c r="E218" s="525"/>
      <c r="F218" s="525"/>
      <c r="G218" s="525"/>
      <c r="H218" s="526"/>
    </row>
    <row r="219" spans="1:8" s="16" customFormat="1" ht="50.1" customHeight="1" x14ac:dyDescent="0.2">
      <c r="A219" s="335" t="s">
        <v>119</v>
      </c>
      <c r="B219" s="336"/>
      <c r="C219" s="527"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219" s="360">
        <v>10050</v>
      </c>
      <c r="E219" s="361"/>
      <c r="F219" s="361"/>
      <c r="G219" s="361"/>
      <c r="H219" s="362"/>
    </row>
    <row r="220" spans="1:8" s="16" customFormat="1" ht="50.1" customHeight="1" x14ac:dyDescent="0.2">
      <c r="A220" s="335" t="s">
        <v>120</v>
      </c>
      <c r="B220" s="336"/>
      <c r="C220" s="528"/>
      <c r="D220" s="337">
        <v>12000</v>
      </c>
      <c r="E220" s="338"/>
      <c r="F220" s="338"/>
      <c r="G220" s="338"/>
      <c r="H220" s="339"/>
    </row>
    <row r="221" spans="1:8" s="16" customFormat="1" ht="50.1" customHeight="1" x14ac:dyDescent="0.2">
      <c r="A221" s="348" t="s">
        <v>121</v>
      </c>
      <c r="B221" s="349"/>
      <c r="C221" s="528"/>
      <c r="D221" s="337">
        <v>3000</v>
      </c>
      <c r="E221" s="338"/>
      <c r="F221" s="338"/>
      <c r="G221" s="338"/>
      <c r="H221" s="339"/>
    </row>
    <row r="222" spans="1:8" s="16" customFormat="1" ht="50.1" customHeight="1" x14ac:dyDescent="0.2">
      <c r="A222" s="348" t="s">
        <v>122</v>
      </c>
      <c r="B222" s="349"/>
      <c r="C222" s="528"/>
      <c r="D222" s="337">
        <v>300</v>
      </c>
      <c r="E222" s="338"/>
      <c r="F222" s="338"/>
      <c r="G222" s="338"/>
      <c r="H222" s="339"/>
    </row>
    <row r="223" spans="1:8" s="16" customFormat="1" ht="50.1" customHeight="1" thickBot="1" x14ac:dyDescent="0.25">
      <c r="A223" s="348" t="s">
        <v>123</v>
      </c>
      <c r="B223" s="349"/>
      <c r="C223" s="529"/>
      <c r="D223" s="353">
        <v>1050</v>
      </c>
      <c r="E223" s="354"/>
      <c r="F223" s="354"/>
      <c r="G223" s="354"/>
      <c r="H223" s="355"/>
    </row>
    <row r="224" spans="1:8" ht="50.1" customHeight="1" thickBot="1" x14ac:dyDescent="0.25">
      <c r="A224" s="341" t="s">
        <v>124</v>
      </c>
      <c r="B224" s="342"/>
      <c r="C224" s="21"/>
      <c r="D224" s="523"/>
      <c r="E224" s="523"/>
      <c r="F224" s="523"/>
      <c r="G224" s="523"/>
      <c r="H224" s="524"/>
    </row>
    <row r="225" spans="1:8" ht="50.1" customHeight="1" x14ac:dyDescent="0.2">
      <c r="A225" s="356" t="s">
        <v>125</v>
      </c>
      <c r="B225" s="357"/>
      <c r="C225" s="67" t="str">
        <f>"Интернет-площадка 2gis.ru на основе Cправочника организаций "&amp;$C$2&amp;""</f>
        <v>Интернет-площадка 2gis.ru на основе Cправочника организаций "2ГИС.ТОМСК"</v>
      </c>
      <c r="D225" s="337">
        <v>2250</v>
      </c>
      <c r="E225" s="338"/>
      <c r="F225" s="338"/>
      <c r="G225" s="338"/>
      <c r="H225" s="339"/>
    </row>
    <row r="226" spans="1:8" ht="50.1" customHeight="1" x14ac:dyDescent="0.2">
      <c r="A226" s="356" t="s">
        <v>126</v>
      </c>
      <c r="B226" s="357"/>
      <c r="C226"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6" s="337">
        <v>4308</v>
      </c>
      <c r="E226" s="338"/>
      <c r="F226" s="338"/>
      <c r="G226" s="338"/>
      <c r="H226" s="339"/>
    </row>
    <row r="227" spans="1:8" ht="50.1" customHeight="1" x14ac:dyDescent="0.2">
      <c r="A227" s="356" t="s">
        <v>195</v>
      </c>
      <c r="B227" s="357"/>
      <c r="C227" s="132" t="str">
        <f>"Интернет-площадка 2gis.ru на основе Cправочника организаций "&amp;$C$2&amp;""</f>
        <v>Интернет-площадка 2gis.ru на основе Cправочника организаций "2ГИС.ТОМСК"</v>
      </c>
      <c r="D227" s="337">
        <v>3480</v>
      </c>
      <c r="E227" s="338"/>
      <c r="F227" s="338"/>
      <c r="G227" s="338"/>
      <c r="H227" s="339"/>
    </row>
    <row r="228" spans="1:8" ht="50.1" customHeight="1" x14ac:dyDescent="0.2">
      <c r="A228" s="356" t="s">
        <v>128</v>
      </c>
      <c r="B228" s="357"/>
      <c r="C22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8" s="337">
        <v>6480</v>
      </c>
      <c r="E228" s="338"/>
      <c r="F228" s="338"/>
      <c r="G228" s="338"/>
      <c r="H228" s="339"/>
    </row>
    <row r="229" spans="1:8" s="16" customFormat="1" ht="126" customHeight="1" thickBot="1" x14ac:dyDescent="0.25">
      <c r="A229" s="335" t="s">
        <v>129</v>
      </c>
      <c r="B229" s="336"/>
      <c r="C229" s="1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29" s="353">
        <v>9858</v>
      </c>
      <c r="E229" s="354"/>
      <c r="F229" s="354"/>
      <c r="G229" s="354"/>
      <c r="H229" s="355"/>
    </row>
    <row r="230" spans="1:8" ht="50.1" customHeight="1" thickBot="1" x14ac:dyDescent="0.25">
      <c r="A230" s="341" t="s">
        <v>196</v>
      </c>
      <c r="B230" s="342"/>
      <c r="C230" s="21"/>
      <c r="D230" s="605"/>
      <c r="E230" s="605"/>
      <c r="F230" s="605"/>
      <c r="G230" s="605"/>
      <c r="H230" s="606"/>
    </row>
    <row r="231" spans="1:8" s="20" customFormat="1" ht="30" customHeight="1" thickBot="1" x14ac:dyDescent="0.25">
      <c r="A231" s="486"/>
      <c r="B231" s="486"/>
      <c r="C231" s="602"/>
      <c r="D231" s="486"/>
      <c r="E231" s="486"/>
      <c r="F231" s="486"/>
      <c r="G231" s="486"/>
      <c r="H231" s="487"/>
    </row>
    <row r="232" spans="1:8" s="16" customFormat="1" ht="83.25" customHeight="1" x14ac:dyDescent="0.2">
      <c r="A232" s="335" t="s">
        <v>197</v>
      </c>
      <c r="B232" s="336"/>
      <c r="C232"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32" s="337">
        <v>17700</v>
      </c>
      <c r="E232" s="338"/>
      <c r="F232" s="338"/>
      <c r="G232" s="338"/>
      <c r="H232" s="339"/>
    </row>
    <row r="233" spans="1:8" s="16" customFormat="1" ht="83.25" customHeight="1" thickBot="1" x14ac:dyDescent="0.25">
      <c r="A233" s="335" t="s">
        <v>198</v>
      </c>
      <c r="B233" s="336"/>
      <c r="C233" s="346"/>
      <c r="D233" s="337">
        <v>17700</v>
      </c>
      <c r="E233" s="338"/>
      <c r="F233" s="338"/>
      <c r="G233" s="338"/>
      <c r="H233" s="339"/>
    </row>
    <row r="234" spans="1:8" ht="50.1" customHeight="1" thickBot="1" x14ac:dyDescent="0.25">
      <c r="A234" s="497"/>
      <c r="B234" s="498"/>
      <c r="C234" s="498"/>
      <c r="D234" s="498"/>
      <c r="E234" s="498"/>
      <c r="F234" s="498"/>
      <c r="G234" s="498"/>
      <c r="H234" s="624"/>
    </row>
    <row r="235" spans="1:8" s="20" customFormat="1" ht="26.25" x14ac:dyDescent="0.2">
      <c r="A235" s="71"/>
      <c r="B235" s="72"/>
      <c r="C235" s="73"/>
      <c r="D235" s="72"/>
      <c r="E235" s="74"/>
      <c r="F235" s="74"/>
      <c r="G235" s="74"/>
      <c r="H235" s="74"/>
    </row>
    <row r="236" spans="1:8" s="16" customFormat="1" ht="21" x14ac:dyDescent="0.2">
      <c r="A236" s="75"/>
      <c r="B236" s="76" t="s">
        <v>130</v>
      </c>
      <c r="C236" s="333" t="s">
        <v>699</v>
      </c>
      <c r="D236" s="333"/>
      <c r="E236" s="74"/>
      <c r="F236" s="74"/>
      <c r="G236" s="74"/>
      <c r="H236" s="74"/>
    </row>
    <row r="237" spans="1:8" s="16" customFormat="1" ht="21" x14ac:dyDescent="0.2">
      <c r="A237" s="75"/>
      <c r="B237" s="77"/>
      <c r="C237" s="520" t="s">
        <v>700</v>
      </c>
      <c r="D237" s="520"/>
      <c r="E237" s="74"/>
      <c r="F237" s="74"/>
      <c r="G237" s="74"/>
      <c r="H237" s="74"/>
    </row>
    <row r="238" spans="1:8" s="16" customFormat="1" ht="21" x14ac:dyDescent="0.2">
      <c r="A238" s="75"/>
      <c r="B238" s="77"/>
      <c r="C238" s="520" t="s">
        <v>701</v>
      </c>
      <c r="D238" s="520"/>
      <c r="E238" s="74"/>
      <c r="F238" s="74"/>
      <c r="G238" s="74"/>
      <c r="H238" s="74"/>
    </row>
    <row r="239" spans="1:8" s="16" customFormat="1" ht="21" x14ac:dyDescent="0.2">
      <c r="A239" s="71"/>
      <c r="B239" s="72"/>
      <c r="C239" s="327"/>
      <c r="D239" s="327"/>
      <c r="E239" s="74"/>
      <c r="F239" s="74"/>
      <c r="G239" s="74"/>
      <c r="H239" s="74"/>
    </row>
    <row r="240" spans="1:8" s="16" customFormat="1" ht="23.25" x14ac:dyDescent="0.2">
      <c r="A240" s="324" t="str">
        <f>Абакан_юр!A171</f>
        <v>По соглашению сторон в качестве валюты платежа могут выступать украинские гривны, в этом случае курс следующий: 1 руб. = 0,5104 гривен</v>
      </c>
      <c r="B240" s="324"/>
      <c r="C240" s="324"/>
      <c r="D240" s="79"/>
      <c r="E240" s="74"/>
      <c r="F240" s="74"/>
      <c r="G240" s="74"/>
      <c r="H240" s="74"/>
    </row>
    <row r="241" spans="1:8" ht="23.25" x14ac:dyDescent="0.2">
      <c r="A241" s="324" t="str">
        <f>Абакан_юр!A172</f>
        <v>По соглашению сторон в качестве валюты платежа могут выступать дирхамы ОАЭ, в этом случае курс следующий: 1 руб. = 0,0434 дирхам</v>
      </c>
      <c r="B241" s="324"/>
      <c r="C241" s="324"/>
      <c r="D241" s="79"/>
    </row>
    <row r="242" spans="1:8" ht="23.25" x14ac:dyDescent="0.2">
      <c r="A242" s="324" t="str">
        <f>Абакан_юр!A173</f>
        <v>По соглашению сторон в качестве валюты платежа могут выступать доллары США, в этом случае курс следующий: 1 руб. = 0,0126 доллара</v>
      </c>
      <c r="B242" s="324"/>
      <c r="C242" s="324"/>
      <c r="D242" s="79"/>
    </row>
    <row r="243" spans="1:8" ht="23.25" x14ac:dyDescent="0.2">
      <c r="A243" s="324" t="str">
        <f>Абакан_юр!A174</f>
        <v>По соглашению сторон в качестве валюты платежа могут выступать евро, в этом случае курс следующий: 1 руб. = 0,0117 евро</v>
      </c>
      <c r="B243" s="324"/>
      <c r="C243" s="324"/>
      <c r="D243" s="79"/>
    </row>
    <row r="244" spans="1:8" ht="23.25" x14ac:dyDescent="0.2">
      <c r="A244" s="324" t="str">
        <f>Абакан_юр!A175</f>
        <v>По соглашению сторон в качестве валюты платежа могут выступать чешские кроны, в этом случае курс следующий: 1 руб. = 0,2914 крона</v>
      </c>
      <c r="B244" s="324"/>
      <c r="C244" s="324"/>
      <c r="D244" s="79"/>
    </row>
    <row r="245" spans="1:8" ht="23.25" x14ac:dyDescent="0.2">
      <c r="A245" s="324" t="str">
        <f>Абакан_юр!A176</f>
        <v>По соглашению сторон в качестве валюты платежа могут выступать киргизские сомы, в этом случае курс следующий: 1 руб. = 1,0988 сом</v>
      </c>
      <c r="B245" s="324"/>
      <c r="C245" s="324"/>
      <c r="D245" s="79"/>
    </row>
    <row r="246" spans="1:8" ht="23.25" x14ac:dyDescent="0.2">
      <c r="A246" s="324" t="str">
        <f>Абакан_юр!A177</f>
        <v>По соглашению сторон в качестве валюты платежа могут выступать казахстанские тенге, в этом случае курс следующий: 1 руб. = 5,7644 тенге</v>
      </c>
      <c r="B246" s="324"/>
      <c r="C246" s="324"/>
      <c r="D246" s="79"/>
    </row>
    <row r="247" spans="1:8" ht="23.25" customHeight="1" x14ac:dyDescent="0.2">
      <c r="A247" s="83"/>
      <c r="B247" s="83"/>
      <c r="C247" s="84"/>
      <c r="D247" s="85"/>
    </row>
    <row r="248" spans="1:8" ht="23.25" customHeight="1" x14ac:dyDescent="0.2">
      <c r="A248" s="325" t="s">
        <v>142</v>
      </c>
      <c r="B248" s="325"/>
      <c r="C248" s="325"/>
      <c r="D248" s="325"/>
    </row>
    <row r="249" spans="1:8" ht="23.25" customHeight="1" x14ac:dyDescent="0.2">
      <c r="A249" s="83"/>
      <c r="B249" s="83"/>
      <c r="C249" s="84"/>
      <c r="D249" s="85"/>
    </row>
    <row r="250" spans="1:8" ht="23.25" customHeight="1" thickBot="1" x14ac:dyDescent="0.25">
      <c r="A250" s="326" t="s">
        <v>143</v>
      </c>
      <c r="B250" s="326"/>
      <c r="C250" s="326"/>
      <c r="D250" s="326"/>
    </row>
    <row r="251" spans="1:8" ht="23.25" customHeight="1" thickBot="1" x14ac:dyDescent="0.25">
      <c r="A251" s="478" t="s">
        <v>144</v>
      </c>
      <c r="B251" s="479"/>
      <c r="C251" s="479"/>
      <c r="D251" s="480"/>
    </row>
    <row r="252" spans="1:8" ht="135.75" customHeight="1" thickBot="1" x14ac:dyDescent="0.25">
      <c r="A252" s="517" t="s">
        <v>145</v>
      </c>
      <c r="B252" s="518"/>
      <c r="C252" s="93" t="s">
        <v>146</v>
      </c>
      <c r="D252" s="182" t="s">
        <v>147</v>
      </c>
    </row>
    <row r="253" spans="1:8" ht="23.25" customHeight="1" x14ac:dyDescent="0.2">
      <c r="A253" s="318" t="s">
        <v>203</v>
      </c>
      <c r="B253" s="319"/>
      <c r="C253" s="320" t="s">
        <v>204</v>
      </c>
      <c r="D253" s="296">
        <v>2190</v>
      </c>
      <c r="F253" s="94"/>
      <c r="G253" s="94"/>
      <c r="H253" s="94"/>
    </row>
    <row r="254" spans="1:8" ht="21" x14ac:dyDescent="0.2">
      <c r="A254" s="322" t="s">
        <v>205</v>
      </c>
      <c r="B254" s="323"/>
      <c r="C254" s="310"/>
      <c r="D254" s="296">
        <v>1590</v>
      </c>
      <c r="F254" s="94"/>
      <c r="G254" s="94"/>
      <c r="H254" s="94"/>
    </row>
    <row r="255" spans="1:8" ht="21" customHeight="1" x14ac:dyDescent="0.2">
      <c r="A255" s="322" t="s">
        <v>206</v>
      </c>
      <c r="B255" s="323"/>
      <c r="C255" s="310"/>
      <c r="D255" s="296">
        <v>1440</v>
      </c>
      <c r="F255" s="94"/>
      <c r="G255" s="94"/>
      <c r="H255" s="94"/>
    </row>
    <row r="256" spans="1:8" ht="21.75" thickBot="1" x14ac:dyDescent="0.25">
      <c r="A256" s="322" t="s">
        <v>207</v>
      </c>
      <c r="B256" s="323"/>
      <c r="C256" s="310"/>
      <c r="D256" s="296">
        <v>1290</v>
      </c>
      <c r="F256" s="94"/>
      <c r="G256" s="94"/>
      <c r="H256" s="94"/>
    </row>
    <row r="257" spans="1:8" ht="126" x14ac:dyDescent="0.2">
      <c r="A257" s="761" t="s">
        <v>148</v>
      </c>
      <c r="B257" s="762"/>
      <c r="C257" s="95" t="s">
        <v>149</v>
      </c>
      <c r="D257" s="296" t="s">
        <v>150</v>
      </c>
    </row>
    <row r="258" spans="1:8" ht="126" x14ac:dyDescent="0.2">
      <c r="A258" s="625" t="s">
        <v>151</v>
      </c>
      <c r="B258" s="626"/>
      <c r="C258" s="96" t="s">
        <v>152</v>
      </c>
      <c r="D258" s="140" t="s">
        <v>153</v>
      </c>
    </row>
    <row r="259" spans="1:8" ht="154.5" customHeight="1" x14ac:dyDescent="0.2">
      <c r="A259" s="765" t="s">
        <v>154</v>
      </c>
      <c r="B259" s="626"/>
      <c r="C259" s="96" t="s">
        <v>155</v>
      </c>
      <c r="D259" s="297" t="s">
        <v>153</v>
      </c>
    </row>
    <row r="260" spans="1:8" ht="126.75" thickBot="1" x14ac:dyDescent="0.25">
      <c r="A260" s="596" t="s">
        <v>157</v>
      </c>
      <c r="B260" s="597"/>
      <c r="C260" s="230" t="s">
        <v>158</v>
      </c>
      <c r="D260" s="96" t="s">
        <v>153</v>
      </c>
      <c r="E260" s="72"/>
      <c r="F260" s="72"/>
      <c r="G260" s="72"/>
      <c r="H260" s="72"/>
    </row>
    <row r="261" spans="1:8" ht="210.75" thickBot="1" x14ac:dyDescent="0.25">
      <c r="A261" s="776" t="s">
        <v>159</v>
      </c>
      <c r="B261" s="777"/>
      <c r="C261" s="111" t="s">
        <v>160</v>
      </c>
      <c r="D261" s="111" t="s">
        <v>153</v>
      </c>
      <c r="E261" s="88"/>
      <c r="F261" s="88"/>
      <c r="G261" s="88"/>
      <c r="H261" s="88"/>
    </row>
    <row r="262" spans="1:8" ht="50.1" customHeight="1" x14ac:dyDescent="0.2">
      <c r="A262" s="778" t="s">
        <v>161</v>
      </c>
      <c r="B262" s="778"/>
      <c r="C262" s="778"/>
      <c r="D262" s="778"/>
    </row>
    <row r="263" spans="1:8" ht="50.1" customHeight="1" x14ac:dyDescent="0.2">
      <c r="A263" s="307" t="s">
        <v>162</v>
      </c>
      <c r="B263" s="307"/>
      <c r="C263" s="307"/>
      <c r="D263" s="307"/>
    </row>
    <row r="264" spans="1:8" ht="138" customHeight="1" x14ac:dyDescent="0.2">
      <c r="A26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4" s="472"/>
      <c r="C264" s="472"/>
      <c r="D264" s="472"/>
    </row>
    <row r="265" spans="1:8" ht="91.5" customHeight="1" x14ac:dyDescent="0.2">
      <c r="A265" s="325" t="s">
        <v>164</v>
      </c>
      <c r="B265" s="325"/>
      <c r="C265" s="325"/>
      <c r="D265" s="325"/>
    </row>
    <row r="266" spans="1:8" ht="108" customHeight="1" x14ac:dyDescent="0.2">
      <c r="A266" s="307" t="s">
        <v>165</v>
      </c>
      <c r="B266" s="307"/>
      <c r="C266" s="307"/>
      <c r="D266" s="307"/>
    </row>
    <row r="267" spans="1:8" s="72" customFormat="1" ht="102.75" customHeight="1" x14ac:dyDescent="0.2">
      <c r="A267" s="325" t="s">
        <v>166</v>
      </c>
      <c r="B267" s="325"/>
      <c r="C267" s="325"/>
      <c r="D267" s="325"/>
      <c r="E267" s="97"/>
      <c r="F267" s="97"/>
      <c r="G267" s="97"/>
      <c r="H267" s="97"/>
    </row>
    <row r="268" spans="1:8" s="72" customFormat="1" ht="125.25" customHeight="1" x14ac:dyDescent="0.2">
      <c r="A268" s="618" t="s">
        <v>281</v>
      </c>
      <c r="B268" s="618"/>
      <c r="C268" s="618"/>
      <c r="D268" s="618"/>
      <c r="E268" s="618"/>
      <c r="F268" s="618"/>
      <c r="G268" s="618"/>
      <c r="H268" s="618"/>
    </row>
    <row r="269" spans="1:8" ht="25.5" x14ac:dyDescent="0.35">
      <c r="A269" s="616" t="s">
        <v>282</v>
      </c>
      <c r="B269" s="617"/>
      <c r="C269" s="158" t="s">
        <v>283</v>
      </c>
      <c r="E269" s="72"/>
      <c r="F269" s="72"/>
      <c r="G269" s="72"/>
    </row>
    <row r="270" spans="1:8" ht="25.5" x14ac:dyDescent="0.35">
      <c r="A270" s="614" t="s">
        <v>284</v>
      </c>
      <c r="B270" s="615"/>
      <c r="C270" s="159">
        <v>1</v>
      </c>
      <c r="E270" s="72"/>
      <c r="F270" s="72"/>
      <c r="G270" s="72"/>
    </row>
    <row r="271" spans="1:8" ht="25.5" x14ac:dyDescent="0.35">
      <c r="A271" s="614">
        <v>2</v>
      </c>
      <c r="B271" s="615"/>
      <c r="C271" s="159">
        <v>1.1000000000000001</v>
      </c>
      <c r="E271" s="72"/>
      <c r="F271" s="72"/>
      <c r="G271" s="72"/>
    </row>
    <row r="272" spans="1:8" ht="25.5" x14ac:dyDescent="0.35">
      <c r="A272" s="614">
        <v>3</v>
      </c>
      <c r="B272" s="615"/>
      <c r="C272" s="159">
        <v>1.2</v>
      </c>
      <c r="E272" s="72"/>
      <c r="F272" s="72"/>
      <c r="G272" s="72"/>
    </row>
    <row r="273" spans="1:8" ht="25.5" x14ac:dyDescent="0.35">
      <c r="A273" s="614" t="s">
        <v>285</v>
      </c>
      <c r="B273" s="615"/>
      <c r="C273" s="159">
        <v>1.25</v>
      </c>
      <c r="E273" s="72"/>
      <c r="F273" s="72"/>
      <c r="G273" s="72"/>
    </row>
    <row r="274" spans="1:8" ht="25.5" x14ac:dyDescent="0.35">
      <c r="A274" s="614" t="s">
        <v>286</v>
      </c>
      <c r="B274" s="615"/>
      <c r="C274" s="159">
        <v>1.3</v>
      </c>
      <c r="E274" s="72"/>
      <c r="F274" s="72"/>
      <c r="G274" s="72"/>
    </row>
    <row r="275" spans="1:8" ht="25.5" x14ac:dyDescent="0.35">
      <c r="A275" s="614" t="s">
        <v>287</v>
      </c>
      <c r="B275" s="615"/>
      <c r="C275" s="159">
        <v>1.35</v>
      </c>
      <c r="E275" s="72"/>
      <c r="F275" s="72"/>
      <c r="G275" s="72"/>
    </row>
    <row r="276" spans="1:8" ht="25.5" x14ac:dyDescent="0.35">
      <c r="A276" s="614" t="s">
        <v>288</v>
      </c>
      <c r="B276" s="615"/>
      <c r="C276" s="159">
        <v>1.4</v>
      </c>
      <c r="E276" s="72"/>
      <c r="F276" s="72"/>
      <c r="G276" s="72"/>
    </row>
    <row r="277" spans="1:8" ht="25.5" x14ac:dyDescent="0.35">
      <c r="A277" s="614" t="s">
        <v>289</v>
      </c>
      <c r="B277" s="615"/>
      <c r="C277" s="159">
        <v>1.45</v>
      </c>
      <c r="E277" s="72"/>
      <c r="F277" s="72"/>
      <c r="G277" s="72"/>
    </row>
    <row r="278" spans="1:8" ht="25.5" x14ac:dyDescent="0.35">
      <c r="A278" s="614" t="s">
        <v>290</v>
      </c>
      <c r="B278" s="615"/>
      <c r="C278" s="159">
        <v>1.5</v>
      </c>
      <c r="E278" s="72"/>
      <c r="F278" s="72"/>
      <c r="G278" s="72"/>
    </row>
    <row r="279" spans="1:8" ht="25.5" x14ac:dyDescent="0.35">
      <c r="A279" s="614" t="s">
        <v>291</v>
      </c>
      <c r="B279" s="615"/>
      <c r="C279" s="159">
        <v>2</v>
      </c>
      <c r="E279" s="72"/>
      <c r="F279" s="72"/>
      <c r="G279" s="72"/>
    </row>
    <row r="280" spans="1:8" ht="23.25" x14ac:dyDescent="0.2">
      <c r="A280" s="307" t="s">
        <v>292</v>
      </c>
      <c r="B280" s="307"/>
      <c r="C280" s="307"/>
      <c r="D280" s="307"/>
      <c r="E280" s="307"/>
      <c r="F280" s="307"/>
      <c r="G280" s="307"/>
      <c r="H280" s="307"/>
    </row>
  </sheetData>
  <sheetProtection selectLockedCells="1" selectUnlockedCells="1"/>
  <mergeCells count="446">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55:H55"/>
    <mergeCell ref="A56:A60"/>
    <mergeCell ref="B56:B57"/>
    <mergeCell ref="C56:C57"/>
    <mergeCell ref="D56:D60"/>
    <mergeCell ref="E56:E60"/>
    <mergeCell ref="F56:F60"/>
    <mergeCell ref="G56:G60"/>
    <mergeCell ref="H56:H60"/>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H78:H82"/>
    <mergeCell ref="D83:H83"/>
    <mergeCell ref="A84:A86"/>
    <mergeCell ref="D84:H86"/>
    <mergeCell ref="D87:H87"/>
    <mergeCell ref="A88:C88"/>
    <mergeCell ref="D88:H88"/>
    <mergeCell ref="G73:G76"/>
    <mergeCell ref="H73:H76"/>
    <mergeCell ref="D77:H77"/>
    <mergeCell ref="A78:A82"/>
    <mergeCell ref="B78:B79"/>
    <mergeCell ref="C78:C79"/>
    <mergeCell ref="D78:D82"/>
    <mergeCell ref="E78:E82"/>
    <mergeCell ref="F78:F82"/>
    <mergeCell ref="G78:G82"/>
    <mergeCell ref="A73:A76"/>
    <mergeCell ref="B73:B74"/>
    <mergeCell ref="C73:C74"/>
    <mergeCell ref="D73:D76"/>
    <mergeCell ref="E73:E76"/>
    <mergeCell ref="F73:F76"/>
    <mergeCell ref="A89:B89"/>
    <mergeCell ref="C89:C118"/>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3:B123"/>
    <mergeCell ref="D123:H123"/>
    <mergeCell ref="A124:B124"/>
    <mergeCell ref="D124:H124"/>
    <mergeCell ref="A125:B125"/>
    <mergeCell ref="D125:H125"/>
    <mergeCell ref="A118:B118"/>
    <mergeCell ref="D118:H118"/>
    <mergeCell ref="D119:H119"/>
    <mergeCell ref="A120:C120"/>
    <mergeCell ref="D120:H120"/>
    <mergeCell ref="A121:B121"/>
    <mergeCell ref="C121:C150"/>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55:B155"/>
    <mergeCell ref="D155:H155"/>
    <mergeCell ref="A156:B156"/>
    <mergeCell ref="D156:H156"/>
    <mergeCell ref="A157:B157"/>
    <mergeCell ref="D157:H157"/>
    <mergeCell ref="A150:B150"/>
    <mergeCell ref="D150:H150"/>
    <mergeCell ref="A151:C151"/>
    <mergeCell ref="D151:H151"/>
    <mergeCell ref="D152:H152"/>
    <mergeCell ref="A153:B153"/>
    <mergeCell ref="C153:C161"/>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D164:H164"/>
    <mergeCell ref="A165:B165"/>
    <mergeCell ref="C165:C182"/>
    <mergeCell ref="D165:H165"/>
    <mergeCell ref="A166:B166"/>
    <mergeCell ref="D166:H166"/>
    <mergeCell ref="A167:B167"/>
    <mergeCell ref="D167:H167"/>
    <mergeCell ref="A168:B168"/>
    <mergeCell ref="D168:H168"/>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D184:H184"/>
    <mergeCell ref="A185:B185"/>
    <mergeCell ref="D185:H185"/>
    <mergeCell ref="A186:B186"/>
    <mergeCell ref="D186:H186"/>
    <mergeCell ref="A187:B187"/>
    <mergeCell ref="D187:H187"/>
    <mergeCell ref="A181:B181"/>
    <mergeCell ref="D181:H181"/>
    <mergeCell ref="A182:B182"/>
    <mergeCell ref="D182:H182"/>
    <mergeCell ref="A183:B183"/>
    <mergeCell ref="D183:H183"/>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D222:H222"/>
    <mergeCell ref="A223:B223"/>
    <mergeCell ref="D223:H223"/>
    <mergeCell ref="A224:B224"/>
    <mergeCell ref="D224:H224"/>
    <mergeCell ref="A225:B225"/>
    <mergeCell ref="D225:H225"/>
    <mergeCell ref="A218:B218"/>
    <mergeCell ref="D218:H218"/>
    <mergeCell ref="A219:B219"/>
    <mergeCell ref="C219:C223"/>
    <mergeCell ref="D219:H219"/>
    <mergeCell ref="A220:B220"/>
    <mergeCell ref="D220:H220"/>
    <mergeCell ref="A221:B221"/>
    <mergeCell ref="D221:H221"/>
    <mergeCell ref="A222:B222"/>
    <mergeCell ref="A229:B229"/>
    <mergeCell ref="D229:H229"/>
    <mergeCell ref="A230:B230"/>
    <mergeCell ref="D230:H230"/>
    <mergeCell ref="A231:C231"/>
    <mergeCell ref="D231:H231"/>
    <mergeCell ref="A226:B226"/>
    <mergeCell ref="D226:H226"/>
    <mergeCell ref="A227:B227"/>
    <mergeCell ref="D227:H227"/>
    <mergeCell ref="A228:B228"/>
    <mergeCell ref="D228:H228"/>
    <mergeCell ref="C236:D236"/>
    <mergeCell ref="C237:D237"/>
    <mergeCell ref="C238:D238"/>
    <mergeCell ref="C239:D239"/>
    <mergeCell ref="A240:C240"/>
    <mergeCell ref="A241:C241"/>
    <mergeCell ref="A232:B232"/>
    <mergeCell ref="C232:C233"/>
    <mergeCell ref="D232:H232"/>
    <mergeCell ref="A233:B233"/>
    <mergeCell ref="D233:H233"/>
    <mergeCell ref="A234:H234"/>
    <mergeCell ref="A250:D250"/>
    <mergeCell ref="A251:D251"/>
    <mergeCell ref="A252:B252"/>
    <mergeCell ref="A253:B253"/>
    <mergeCell ref="C253:C256"/>
    <mergeCell ref="A254:B254"/>
    <mergeCell ref="A255:B255"/>
    <mergeCell ref="A256:B256"/>
    <mergeCell ref="A242:C242"/>
    <mergeCell ref="A243:C243"/>
    <mergeCell ref="A244:C244"/>
    <mergeCell ref="A245:C245"/>
    <mergeCell ref="A246:C246"/>
    <mergeCell ref="A248:D248"/>
    <mergeCell ref="A263:D263"/>
    <mergeCell ref="A264:D264"/>
    <mergeCell ref="A265:D265"/>
    <mergeCell ref="A266:D266"/>
    <mergeCell ref="A267:D267"/>
    <mergeCell ref="A268:H268"/>
    <mergeCell ref="A257:B257"/>
    <mergeCell ref="A258:B258"/>
    <mergeCell ref="A259:B259"/>
    <mergeCell ref="A260:B260"/>
    <mergeCell ref="A261:B261"/>
    <mergeCell ref="A262:D262"/>
    <mergeCell ref="A275:B275"/>
    <mergeCell ref="A276:B276"/>
    <mergeCell ref="A277:B277"/>
    <mergeCell ref="A278:B278"/>
    <mergeCell ref="A279:B279"/>
    <mergeCell ref="A280:H280"/>
    <mergeCell ref="A269:B269"/>
    <mergeCell ref="A270:B270"/>
    <mergeCell ref="A271:B271"/>
    <mergeCell ref="A272:B272"/>
    <mergeCell ref="A273:B273"/>
    <mergeCell ref="A274:B27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78"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60">
        <f>F7*1.2</f>
        <v>9000</v>
      </c>
      <c r="E7" s="361">
        <f>F7*1.1</f>
        <v>8250</v>
      </c>
      <c r="F7" s="361">
        <v>7500</v>
      </c>
      <c r="G7" s="361">
        <f>F7*0.75</f>
        <v>5625</v>
      </c>
      <c r="H7" s="362">
        <f>F7*0.5</f>
        <v>3750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436">
        <f>F12*1.2</f>
        <v>9540</v>
      </c>
      <c r="E12" s="361">
        <f>F12*1.1</f>
        <v>8745</v>
      </c>
      <c r="F12" s="361">
        <v>7950</v>
      </c>
      <c r="G12" s="361">
        <f>F12*0.75</f>
        <v>5962.5</v>
      </c>
      <c r="H12" s="362">
        <f>F12*0.5</f>
        <v>3975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1188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"2ГИС.ТУЛА"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506">
        <v>300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60">
        <f>F27*1.2</f>
        <v>12600</v>
      </c>
      <c r="E27" s="361">
        <f>F27*1.1</f>
        <v>11550.000000000002</v>
      </c>
      <c r="F27" s="361">
        <v>10500</v>
      </c>
      <c r="G27" s="361">
        <f>F27*0.75</f>
        <v>7875</v>
      </c>
      <c r="H27" s="362">
        <f>F27*0.5</f>
        <v>5250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436">
        <f>F32*1.2</f>
        <v>13363.199999999999</v>
      </c>
      <c r="E32" s="361">
        <f>F32*1.1</f>
        <v>12249.6</v>
      </c>
      <c r="F32" s="361">
        <v>11136</v>
      </c>
      <c r="G32" s="361">
        <f>F32*0.75</f>
        <v>8352</v>
      </c>
      <c r="H32" s="362">
        <f>F32*0.5</f>
        <v>5568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"2ГИС.ТУЛА"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424">
        <v>420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515">
        <f>F48*1.2</f>
        <v>4464</v>
      </c>
      <c r="E48" s="515">
        <f>F48*1.1</f>
        <v>4092.0000000000005</v>
      </c>
      <c r="F48" s="515">
        <v>3720</v>
      </c>
      <c r="G48" s="515">
        <f>F48*0.75</f>
        <v>2790</v>
      </c>
      <c r="H48" s="515">
        <f>F48*0.5</f>
        <v>1860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458">
        <v>180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60">
        <f>F55*1.2</f>
        <v>10080</v>
      </c>
      <c r="E55" s="361">
        <f>F55*1.1</f>
        <v>9240</v>
      </c>
      <c r="F55" s="361">
        <v>8400</v>
      </c>
      <c r="G55" s="361">
        <f>F55*0.75</f>
        <v>6300</v>
      </c>
      <c r="H55" s="362">
        <f>F55*0.5</f>
        <v>4200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436">
        <f>F61*1.2</f>
        <v>10598.4</v>
      </c>
      <c r="E61" s="361">
        <f>F61*1.1</f>
        <v>9715.2000000000007</v>
      </c>
      <c r="F61" s="361">
        <v>8832</v>
      </c>
      <c r="G61" s="361">
        <f>F61*0.75</f>
        <v>6624</v>
      </c>
      <c r="H61" s="362">
        <f>F61*0.5</f>
        <v>4416</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506">
        <v>198</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1050 до 21000</v>
      </c>
      <c r="E71" s="399"/>
      <c r="F71" s="399"/>
      <c r="G71" s="399"/>
      <c r="H71" s="400"/>
    </row>
    <row r="72" spans="1:8" ht="37.5" customHeight="1" x14ac:dyDescent="0.2">
      <c r="A72" s="408" t="s">
        <v>39</v>
      </c>
      <c r="B72" s="577"/>
      <c r="C72" s="43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580">
        <v>1050</v>
      </c>
      <c r="E72" s="412"/>
      <c r="F72" s="412"/>
      <c r="G72" s="412"/>
      <c r="H72" s="413"/>
    </row>
    <row r="73" spans="1:8" ht="37.5" customHeight="1" x14ac:dyDescent="0.2">
      <c r="A73" s="396" t="s">
        <v>40</v>
      </c>
      <c r="B73" s="565"/>
      <c r="C73" s="578"/>
      <c r="D73" s="340">
        <v>2100</v>
      </c>
      <c r="E73" s="338"/>
      <c r="F73" s="338"/>
      <c r="G73" s="338"/>
      <c r="H73" s="339"/>
    </row>
    <row r="74" spans="1:8" ht="37.5" customHeight="1" x14ac:dyDescent="0.2">
      <c r="A74" s="396" t="s">
        <v>41</v>
      </c>
      <c r="B74" s="565"/>
      <c r="C74" s="578"/>
      <c r="D74" s="340">
        <v>3150</v>
      </c>
      <c r="E74" s="338"/>
      <c r="F74" s="338"/>
      <c r="G74" s="338"/>
      <c r="H74" s="339"/>
    </row>
    <row r="75" spans="1:8" ht="37.5" customHeight="1" x14ac:dyDescent="0.2">
      <c r="A75" s="396" t="s">
        <v>42</v>
      </c>
      <c r="B75" s="565"/>
      <c r="C75" s="578"/>
      <c r="D75" s="340">
        <v>4200</v>
      </c>
      <c r="E75" s="338"/>
      <c r="F75" s="338"/>
      <c r="G75" s="338"/>
      <c r="H75" s="339"/>
    </row>
    <row r="76" spans="1:8" ht="37.5" customHeight="1" x14ac:dyDescent="0.2">
      <c r="A76" s="396" t="s">
        <v>43</v>
      </c>
      <c r="B76" s="565"/>
      <c r="C76" s="578"/>
      <c r="D76" s="340">
        <v>5250</v>
      </c>
      <c r="E76" s="338"/>
      <c r="F76" s="338"/>
      <c r="G76" s="338"/>
      <c r="H76" s="339"/>
    </row>
    <row r="77" spans="1:8" ht="37.5" customHeight="1" x14ac:dyDescent="0.2">
      <c r="A77" s="396" t="s">
        <v>44</v>
      </c>
      <c r="B77" s="565"/>
      <c r="C77" s="578"/>
      <c r="D77" s="340">
        <v>6300</v>
      </c>
      <c r="E77" s="338"/>
      <c r="F77" s="338"/>
      <c r="G77" s="338"/>
      <c r="H77" s="339"/>
    </row>
    <row r="78" spans="1:8" ht="37.5" customHeight="1" x14ac:dyDescent="0.2">
      <c r="A78" s="396" t="s">
        <v>45</v>
      </c>
      <c r="B78" s="565"/>
      <c r="C78" s="578"/>
      <c r="D78" s="340">
        <v>7350</v>
      </c>
      <c r="E78" s="338"/>
      <c r="F78" s="338"/>
      <c r="G78" s="338"/>
      <c r="H78" s="339"/>
    </row>
    <row r="79" spans="1:8" ht="37.5" customHeight="1" x14ac:dyDescent="0.2">
      <c r="A79" s="396" t="s">
        <v>46</v>
      </c>
      <c r="B79" s="565"/>
      <c r="C79" s="578"/>
      <c r="D79" s="340">
        <v>8400</v>
      </c>
      <c r="E79" s="338"/>
      <c r="F79" s="338"/>
      <c r="G79" s="338"/>
      <c r="H79" s="339"/>
    </row>
    <row r="80" spans="1:8" ht="37.5" customHeight="1" x14ac:dyDescent="0.2">
      <c r="A80" s="396" t="s">
        <v>47</v>
      </c>
      <c r="B80" s="565"/>
      <c r="C80" s="578"/>
      <c r="D80" s="340">
        <v>9450</v>
      </c>
      <c r="E80" s="338"/>
      <c r="F80" s="338"/>
      <c r="G80" s="338"/>
      <c r="H80" s="339"/>
    </row>
    <row r="81" spans="1:8" ht="37.5" customHeight="1" x14ac:dyDescent="0.2">
      <c r="A81" s="396" t="s">
        <v>48</v>
      </c>
      <c r="B81" s="565"/>
      <c r="C81" s="578"/>
      <c r="D81" s="340">
        <v>10500</v>
      </c>
      <c r="E81" s="338"/>
      <c r="F81" s="338"/>
      <c r="G81" s="338"/>
      <c r="H81" s="339"/>
    </row>
    <row r="82" spans="1:8" ht="37.5" customHeight="1" x14ac:dyDescent="0.2">
      <c r="A82" s="396" t="s">
        <v>49</v>
      </c>
      <c r="B82" s="565"/>
      <c r="C82" s="578"/>
      <c r="D82" s="340">
        <v>11550</v>
      </c>
      <c r="E82" s="338"/>
      <c r="F82" s="338"/>
      <c r="G82" s="338"/>
      <c r="H82" s="339"/>
    </row>
    <row r="83" spans="1:8" ht="37.5" customHeight="1" x14ac:dyDescent="0.2">
      <c r="A83" s="396" t="s">
        <v>50</v>
      </c>
      <c r="B83" s="565"/>
      <c r="C83" s="578"/>
      <c r="D83" s="340">
        <v>12600</v>
      </c>
      <c r="E83" s="338"/>
      <c r="F83" s="338"/>
      <c r="G83" s="338"/>
      <c r="H83" s="339"/>
    </row>
    <row r="84" spans="1:8" ht="37.5" customHeight="1" x14ac:dyDescent="0.2">
      <c r="A84" s="396" t="s">
        <v>51</v>
      </c>
      <c r="B84" s="565"/>
      <c r="C84" s="578"/>
      <c r="D84" s="340">
        <v>13650</v>
      </c>
      <c r="E84" s="338"/>
      <c r="F84" s="338"/>
      <c r="G84" s="338"/>
      <c r="H84" s="339"/>
    </row>
    <row r="85" spans="1:8" ht="37.5" customHeight="1" x14ac:dyDescent="0.2">
      <c r="A85" s="396" t="s">
        <v>52</v>
      </c>
      <c r="B85" s="565"/>
      <c r="C85" s="578"/>
      <c r="D85" s="340">
        <v>14700</v>
      </c>
      <c r="E85" s="338"/>
      <c r="F85" s="338"/>
      <c r="G85" s="338"/>
      <c r="H85" s="339"/>
    </row>
    <row r="86" spans="1:8" ht="37.5" customHeight="1" x14ac:dyDescent="0.2">
      <c r="A86" s="396" t="s">
        <v>53</v>
      </c>
      <c r="B86" s="565"/>
      <c r="C86" s="578"/>
      <c r="D86" s="340">
        <v>15750</v>
      </c>
      <c r="E86" s="338"/>
      <c r="F86" s="338"/>
      <c r="G86" s="338"/>
      <c r="H86" s="339"/>
    </row>
    <row r="87" spans="1:8" ht="37.5" customHeight="1" x14ac:dyDescent="0.2">
      <c r="A87" s="396" t="s">
        <v>54</v>
      </c>
      <c r="B87" s="565"/>
      <c r="C87" s="578"/>
      <c r="D87" s="340">
        <v>16800</v>
      </c>
      <c r="E87" s="338"/>
      <c r="F87" s="338"/>
      <c r="G87" s="338"/>
      <c r="H87" s="339"/>
    </row>
    <row r="88" spans="1:8" ht="37.5" customHeight="1" x14ac:dyDescent="0.2">
      <c r="A88" s="396" t="s">
        <v>55</v>
      </c>
      <c r="B88" s="565"/>
      <c r="C88" s="578"/>
      <c r="D88" s="340">
        <v>17850</v>
      </c>
      <c r="E88" s="338"/>
      <c r="F88" s="338"/>
      <c r="G88" s="338"/>
      <c r="H88" s="339"/>
    </row>
    <row r="89" spans="1:8" ht="37.5" customHeight="1" x14ac:dyDescent="0.2">
      <c r="A89" s="396" t="s">
        <v>56</v>
      </c>
      <c r="B89" s="565"/>
      <c r="C89" s="578"/>
      <c r="D89" s="340">
        <v>18900</v>
      </c>
      <c r="E89" s="338"/>
      <c r="F89" s="338"/>
      <c r="G89" s="338"/>
      <c r="H89" s="339"/>
    </row>
    <row r="90" spans="1:8" ht="37.5" customHeight="1" x14ac:dyDescent="0.2">
      <c r="A90" s="396" t="s">
        <v>57</v>
      </c>
      <c r="B90" s="565"/>
      <c r="C90" s="578"/>
      <c r="D90" s="340">
        <v>19950</v>
      </c>
      <c r="E90" s="338"/>
      <c r="F90" s="338"/>
      <c r="G90" s="338"/>
      <c r="H90" s="339"/>
    </row>
    <row r="91" spans="1:8" ht="37.5" customHeight="1" x14ac:dyDescent="0.2">
      <c r="A91" s="396" t="s">
        <v>58</v>
      </c>
      <c r="B91" s="565"/>
      <c r="C91" s="578"/>
      <c r="D91" s="340">
        <v>21000</v>
      </c>
      <c r="E91" s="338"/>
      <c r="F91" s="338"/>
      <c r="G91" s="338"/>
      <c r="H91" s="339"/>
    </row>
    <row r="92" spans="1:8" ht="37.5" customHeight="1" x14ac:dyDescent="0.2">
      <c r="A92" s="396" t="s">
        <v>178</v>
      </c>
      <c r="B92" s="397"/>
      <c r="C92" s="578"/>
      <c r="D92" s="340">
        <v>22050</v>
      </c>
      <c r="E92" s="338"/>
      <c r="F92" s="338"/>
      <c r="G92" s="338"/>
      <c r="H92" s="339"/>
    </row>
    <row r="93" spans="1:8" ht="37.5" customHeight="1" x14ac:dyDescent="0.2">
      <c r="A93" s="396" t="s">
        <v>179</v>
      </c>
      <c r="B93" s="397"/>
      <c r="C93" s="578"/>
      <c r="D93" s="340">
        <v>23100</v>
      </c>
      <c r="E93" s="338"/>
      <c r="F93" s="338"/>
      <c r="G93" s="338"/>
      <c r="H93" s="339"/>
    </row>
    <row r="94" spans="1:8" ht="37.5" customHeight="1" x14ac:dyDescent="0.2">
      <c r="A94" s="396" t="s">
        <v>180</v>
      </c>
      <c r="B94" s="397"/>
      <c r="C94" s="578"/>
      <c r="D94" s="340">
        <v>24150</v>
      </c>
      <c r="E94" s="338"/>
      <c r="F94" s="338"/>
      <c r="G94" s="338"/>
      <c r="H94" s="339"/>
    </row>
    <row r="95" spans="1:8" ht="37.5" customHeight="1" x14ac:dyDescent="0.2">
      <c r="A95" s="396" t="s">
        <v>181</v>
      </c>
      <c r="B95" s="397"/>
      <c r="C95" s="578"/>
      <c r="D95" s="340">
        <v>25200</v>
      </c>
      <c r="E95" s="338"/>
      <c r="F95" s="338"/>
      <c r="G95" s="338"/>
      <c r="H95" s="339"/>
    </row>
    <row r="96" spans="1:8" ht="37.5" customHeight="1" x14ac:dyDescent="0.2">
      <c r="A96" s="396" t="s">
        <v>182</v>
      </c>
      <c r="B96" s="397"/>
      <c r="C96" s="578"/>
      <c r="D96" s="340">
        <v>26250</v>
      </c>
      <c r="E96" s="338"/>
      <c r="F96" s="338"/>
      <c r="G96" s="338"/>
      <c r="H96" s="339"/>
    </row>
    <row r="97" spans="1:8" ht="37.5" customHeight="1" x14ac:dyDescent="0.2">
      <c r="A97" s="396" t="s">
        <v>183</v>
      </c>
      <c r="B97" s="397"/>
      <c r="C97" s="578"/>
      <c r="D97" s="340">
        <v>27300</v>
      </c>
      <c r="E97" s="338"/>
      <c r="F97" s="338"/>
      <c r="G97" s="338"/>
      <c r="H97" s="339"/>
    </row>
    <row r="98" spans="1:8" ht="37.5" customHeight="1" x14ac:dyDescent="0.2">
      <c r="A98" s="396" t="s">
        <v>184</v>
      </c>
      <c r="B98" s="397"/>
      <c r="C98" s="578"/>
      <c r="D98" s="340">
        <v>28350</v>
      </c>
      <c r="E98" s="338"/>
      <c r="F98" s="338"/>
      <c r="G98" s="338"/>
      <c r="H98" s="339"/>
    </row>
    <row r="99" spans="1:8" ht="37.5" customHeight="1" x14ac:dyDescent="0.2">
      <c r="A99" s="396" t="s">
        <v>185</v>
      </c>
      <c r="B99" s="397"/>
      <c r="C99" s="578"/>
      <c r="D99" s="340">
        <v>29400</v>
      </c>
      <c r="E99" s="338"/>
      <c r="F99" s="338"/>
      <c r="G99" s="338"/>
      <c r="H99" s="339"/>
    </row>
    <row r="100" spans="1:8" ht="37.5" customHeight="1" x14ac:dyDescent="0.2">
      <c r="A100" s="396" t="s">
        <v>186</v>
      </c>
      <c r="B100" s="397"/>
      <c r="C100" s="578"/>
      <c r="D100" s="340">
        <v>30450</v>
      </c>
      <c r="E100" s="338"/>
      <c r="F100" s="338"/>
      <c r="G100" s="338"/>
      <c r="H100" s="339"/>
    </row>
    <row r="101" spans="1:8" ht="37.5" customHeight="1" x14ac:dyDescent="0.2">
      <c r="A101" s="396" t="s">
        <v>187</v>
      </c>
      <c r="B101" s="397"/>
      <c r="C101" s="578"/>
      <c r="D101" s="340">
        <v>31500</v>
      </c>
      <c r="E101" s="338"/>
      <c r="F101" s="338"/>
      <c r="G101" s="338"/>
      <c r="H101" s="339"/>
    </row>
    <row r="102" spans="1:8" ht="37.5" customHeight="1" x14ac:dyDescent="0.2">
      <c r="A102" s="396" t="s">
        <v>188</v>
      </c>
      <c r="B102" s="397"/>
      <c r="C102" s="578"/>
      <c r="D102" s="340">
        <v>32550</v>
      </c>
      <c r="E102" s="338"/>
      <c r="F102" s="338"/>
      <c r="G102" s="338"/>
      <c r="H102" s="339"/>
    </row>
    <row r="103" spans="1:8" ht="37.5" customHeight="1" x14ac:dyDescent="0.2">
      <c r="A103" s="396" t="s">
        <v>189</v>
      </c>
      <c r="B103" s="397"/>
      <c r="C103" s="578"/>
      <c r="D103" s="340">
        <v>33600</v>
      </c>
      <c r="E103" s="338"/>
      <c r="F103" s="338"/>
      <c r="G103" s="338"/>
      <c r="H103" s="339"/>
    </row>
    <row r="104" spans="1:8" ht="37.5" customHeight="1" x14ac:dyDescent="0.2">
      <c r="A104" s="396" t="s">
        <v>190</v>
      </c>
      <c r="B104" s="397"/>
      <c r="C104" s="578"/>
      <c r="D104" s="340">
        <v>34650</v>
      </c>
      <c r="E104" s="338"/>
      <c r="F104" s="338"/>
      <c r="G104" s="338"/>
      <c r="H104" s="339"/>
    </row>
    <row r="105" spans="1:8" ht="37.5" customHeight="1" x14ac:dyDescent="0.2">
      <c r="A105" s="396" t="s">
        <v>191</v>
      </c>
      <c r="B105" s="397"/>
      <c r="C105" s="578"/>
      <c r="D105" s="340">
        <v>35700</v>
      </c>
      <c r="E105" s="338"/>
      <c r="F105" s="338"/>
      <c r="G105" s="338"/>
      <c r="H105" s="339"/>
    </row>
    <row r="106" spans="1:8" ht="37.5" customHeight="1" x14ac:dyDescent="0.2">
      <c r="A106" s="396" t="s">
        <v>192</v>
      </c>
      <c r="B106" s="397"/>
      <c r="C106" s="578"/>
      <c r="D106" s="340">
        <v>36750</v>
      </c>
      <c r="E106" s="338"/>
      <c r="F106" s="338"/>
      <c r="G106" s="338"/>
      <c r="H106" s="339"/>
    </row>
    <row r="107" spans="1:8" ht="37.5" customHeight="1" x14ac:dyDescent="0.2">
      <c r="A107" s="396" t="s">
        <v>229</v>
      </c>
      <c r="B107" s="397"/>
      <c r="C107" s="578"/>
      <c r="D107" s="340">
        <v>37800</v>
      </c>
      <c r="E107" s="338"/>
      <c r="F107" s="338"/>
      <c r="G107" s="338"/>
      <c r="H107" s="339"/>
    </row>
    <row r="108" spans="1:8" ht="37.5" customHeight="1" x14ac:dyDescent="0.2">
      <c r="A108" s="396" t="s">
        <v>230</v>
      </c>
      <c r="B108" s="397"/>
      <c r="C108" s="578"/>
      <c r="D108" s="340">
        <v>38850</v>
      </c>
      <c r="E108" s="338"/>
      <c r="F108" s="338"/>
      <c r="G108" s="338"/>
      <c r="H108" s="339"/>
    </row>
    <row r="109" spans="1:8" ht="37.5" customHeight="1" x14ac:dyDescent="0.2">
      <c r="A109" s="396" t="s">
        <v>231</v>
      </c>
      <c r="B109" s="397"/>
      <c r="C109" s="578"/>
      <c r="D109" s="340">
        <v>39900</v>
      </c>
      <c r="E109" s="338"/>
      <c r="F109" s="338"/>
      <c r="G109" s="338"/>
      <c r="H109" s="339"/>
    </row>
    <row r="110" spans="1:8" ht="37.5" customHeight="1" x14ac:dyDescent="0.2">
      <c r="A110" s="396" t="s">
        <v>232</v>
      </c>
      <c r="B110" s="397"/>
      <c r="C110" s="578"/>
      <c r="D110" s="340">
        <v>40950</v>
      </c>
      <c r="E110" s="338"/>
      <c r="F110" s="338"/>
      <c r="G110" s="338"/>
      <c r="H110" s="339"/>
    </row>
    <row r="111" spans="1:8" ht="37.5" customHeight="1" thickBot="1" x14ac:dyDescent="0.25">
      <c r="A111" s="396" t="s">
        <v>233</v>
      </c>
      <c r="B111" s="397"/>
      <c r="C111" s="579"/>
      <c r="D111" s="340">
        <v>42000</v>
      </c>
      <c r="E111" s="338"/>
      <c r="F111" s="338"/>
      <c r="G111" s="338"/>
      <c r="H111" s="339"/>
    </row>
    <row r="112" spans="1:8" ht="50.1" customHeight="1" thickBot="1" x14ac:dyDescent="0.25">
      <c r="A112" s="386" t="s">
        <v>59</v>
      </c>
      <c r="B112" s="387"/>
      <c r="C112" s="387"/>
      <c r="D112" s="398" t="str">
        <f>"от "&amp;MIN(D113:D122)&amp;" до "&amp;MAX(D113:D122)</f>
        <v>от 132 до 4356</v>
      </c>
      <c r="E112" s="399"/>
      <c r="F112" s="399"/>
      <c r="G112" s="399"/>
      <c r="H112" s="400"/>
    </row>
    <row r="113" spans="1:8" ht="151.5" x14ac:dyDescent="0.2">
      <c r="A113" s="62" t="s">
        <v>60</v>
      </c>
      <c r="B113" s="63" t="s">
        <v>13</v>
      </c>
      <c r="C113" s="107"/>
      <c r="D113" s="411">
        <v>1350</v>
      </c>
      <c r="E113" s="412"/>
      <c r="F113" s="412"/>
      <c r="G113" s="412"/>
      <c r="H113" s="413"/>
    </row>
    <row r="114" spans="1:8" ht="37.5" customHeight="1" x14ac:dyDescent="0.2">
      <c r="A114" s="335" t="s">
        <v>61</v>
      </c>
      <c r="B114" s="336"/>
      <c r="C114" s="4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37">
        <v>198</v>
      </c>
      <c r="E114" s="338"/>
      <c r="F114" s="338"/>
      <c r="G114" s="338"/>
      <c r="H114" s="339"/>
    </row>
    <row r="115" spans="1:8" ht="37.5" customHeight="1" x14ac:dyDescent="0.2">
      <c r="A115" s="335" t="s">
        <v>62</v>
      </c>
      <c r="B115" s="336"/>
      <c r="C115" s="404"/>
      <c r="D115" s="337">
        <v>2244</v>
      </c>
      <c r="E115" s="338"/>
      <c r="F115" s="338"/>
      <c r="G115" s="338"/>
      <c r="H115" s="339"/>
    </row>
    <row r="116" spans="1:8" ht="37.5" customHeight="1" x14ac:dyDescent="0.2">
      <c r="A116" s="335" t="s">
        <v>63</v>
      </c>
      <c r="B116" s="336"/>
      <c r="C116" s="404"/>
      <c r="D116" s="496">
        <v>858.00000000000011</v>
      </c>
      <c r="E116" s="368"/>
      <c r="F116" s="368"/>
      <c r="G116" s="368"/>
      <c r="H116" s="369"/>
    </row>
    <row r="117" spans="1:8" ht="37.5" customHeight="1" x14ac:dyDescent="0.2">
      <c r="A117" s="335" t="s">
        <v>64</v>
      </c>
      <c r="B117" s="336"/>
      <c r="C117" s="404"/>
      <c r="D117" s="496">
        <v>1716.0000000000002</v>
      </c>
      <c r="E117" s="368"/>
      <c r="F117" s="368"/>
      <c r="G117" s="368"/>
      <c r="H117" s="369"/>
    </row>
    <row r="118" spans="1:8" ht="37.5" customHeight="1" x14ac:dyDescent="0.2">
      <c r="A118" s="335" t="s">
        <v>65</v>
      </c>
      <c r="B118" s="503"/>
      <c r="C118" s="404"/>
      <c r="D118" s="496">
        <v>132</v>
      </c>
      <c r="E118" s="368"/>
      <c r="F118" s="368"/>
      <c r="G118" s="368"/>
      <c r="H118" s="369"/>
    </row>
    <row r="119" spans="1:8" ht="37.5" customHeight="1" x14ac:dyDescent="0.2">
      <c r="A119" s="335" t="s">
        <v>66</v>
      </c>
      <c r="B119" s="503"/>
      <c r="C119" s="404"/>
      <c r="D119" s="337">
        <v>132</v>
      </c>
      <c r="E119" s="338"/>
      <c r="F119" s="338"/>
      <c r="G119" s="338"/>
      <c r="H119" s="339"/>
    </row>
    <row r="120" spans="1:8" ht="37.5" customHeight="1" x14ac:dyDescent="0.2">
      <c r="A120" s="335" t="s">
        <v>67</v>
      </c>
      <c r="B120" s="503"/>
      <c r="C120" s="404"/>
      <c r="D120" s="337">
        <v>264</v>
      </c>
      <c r="E120" s="338"/>
      <c r="F120" s="338"/>
      <c r="G120" s="338"/>
      <c r="H120" s="339"/>
    </row>
    <row r="121" spans="1:8" ht="37.5" customHeight="1" x14ac:dyDescent="0.2">
      <c r="A121" s="335" t="s">
        <v>68</v>
      </c>
      <c r="B121" s="503"/>
      <c r="C121" s="404"/>
      <c r="D121" s="337">
        <v>396</v>
      </c>
      <c r="E121" s="338"/>
      <c r="F121" s="338"/>
      <c r="G121" s="338"/>
      <c r="H121" s="339"/>
    </row>
    <row r="122" spans="1:8" ht="37.5" customHeight="1" thickBot="1" x14ac:dyDescent="0.25">
      <c r="A122" s="348" t="s">
        <v>69</v>
      </c>
      <c r="B122" s="504"/>
      <c r="C122" s="405"/>
      <c r="D122" s="337">
        <v>4356</v>
      </c>
      <c r="E122" s="338"/>
      <c r="F122" s="338"/>
      <c r="G122" s="338"/>
      <c r="H122" s="339"/>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354">
        <v>33</v>
      </c>
      <c r="E123" s="354"/>
      <c r="F123" s="354"/>
      <c r="G123" s="354"/>
      <c r="H123" s="355"/>
    </row>
    <row r="124" spans="1:8" ht="50.1" customHeight="1" thickBot="1" x14ac:dyDescent="0.25">
      <c r="A124" s="341" t="s">
        <v>72</v>
      </c>
      <c r="B124" s="342"/>
      <c r="C124" s="21"/>
      <c r="D124" s="343" t="e">
        <f>"от "&amp;MIN(D126,D146:H147,#REF!,D148:H162)&amp;" до "&amp;MAX(D126,D146:H147,#REF!,D148:H162)</f>
        <v>#REF!</v>
      </c>
      <c r="E124" s="343"/>
      <c r="F124" s="343"/>
      <c r="G124" s="343"/>
      <c r="H124" s="344"/>
    </row>
    <row r="125" spans="1:8" ht="21.75" thickBot="1" x14ac:dyDescent="0.25">
      <c r="A125" s="497"/>
      <c r="B125" s="498"/>
      <c r="C125" s="60"/>
      <c r="D125" s="499"/>
      <c r="E125" s="499"/>
      <c r="F125" s="499"/>
      <c r="G125" s="499"/>
      <c r="H125" s="500"/>
    </row>
    <row r="126" spans="1:8" ht="59.2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379">
        <v>4200</v>
      </c>
      <c r="E126" s="379"/>
      <c r="F126" s="379"/>
      <c r="G126" s="379"/>
      <c r="H126" s="380"/>
    </row>
    <row r="127" spans="1:8" ht="59.25" customHeight="1" thickBot="1" x14ac:dyDescent="0.25">
      <c r="A127" s="381" t="s">
        <v>74</v>
      </c>
      <c r="B127" s="382"/>
      <c r="C127" s="377"/>
      <c r="D127" s="383" t="s">
        <v>75</v>
      </c>
      <c r="E127" s="384"/>
      <c r="F127" s="384"/>
      <c r="G127" s="384"/>
      <c r="H127" s="385"/>
    </row>
    <row r="128" spans="1:8" ht="59.25" customHeight="1" x14ac:dyDescent="0.2">
      <c r="A128" s="363" t="s">
        <v>76</v>
      </c>
      <c r="B128" s="364"/>
      <c r="C128" s="377"/>
      <c r="D128" s="368">
        <f>D126/4</f>
        <v>1050</v>
      </c>
      <c r="E128" s="368"/>
      <c r="F128" s="368"/>
      <c r="G128" s="368"/>
      <c r="H128" s="369"/>
    </row>
    <row r="129" spans="1:8" ht="59.25" customHeight="1" x14ac:dyDescent="0.2">
      <c r="A129" s="363" t="s">
        <v>77</v>
      </c>
      <c r="B129" s="364"/>
      <c r="C129" s="377"/>
      <c r="D129" s="368">
        <f>D126/5</f>
        <v>840</v>
      </c>
      <c r="E129" s="368"/>
      <c r="F129" s="368"/>
      <c r="G129" s="368"/>
      <c r="H129" s="369"/>
    </row>
    <row r="130" spans="1:8" ht="59.25" customHeight="1" x14ac:dyDescent="0.2">
      <c r="A130" s="363" t="s">
        <v>78</v>
      </c>
      <c r="B130" s="364"/>
      <c r="C130" s="377"/>
      <c r="D130" s="368">
        <f>D126/6</f>
        <v>700</v>
      </c>
      <c r="E130" s="368"/>
      <c r="F130" s="368"/>
      <c r="G130" s="368"/>
      <c r="H130" s="369"/>
    </row>
    <row r="131" spans="1:8" ht="59.25" customHeight="1" x14ac:dyDescent="0.2">
      <c r="A131" s="363" t="s">
        <v>79</v>
      </c>
      <c r="B131" s="364"/>
      <c r="C131" s="377"/>
      <c r="D131" s="368">
        <f>D126/7</f>
        <v>600</v>
      </c>
      <c r="E131" s="368"/>
      <c r="F131" s="368"/>
      <c r="G131" s="368"/>
      <c r="H131" s="369"/>
    </row>
    <row r="132" spans="1:8" ht="59.25" customHeight="1" x14ac:dyDescent="0.2">
      <c r="A132" s="363" t="s">
        <v>80</v>
      </c>
      <c r="B132" s="364"/>
      <c r="C132" s="377"/>
      <c r="D132" s="368">
        <f>D126/8</f>
        <v>525</v>
      </c>
      <c r="E132" s="368"/>
      <c r="F132" s="368"/>
      <c r="G132" s="368"/>
      <c r="H132" s="369"/>
    </row>
    <row r="133" spans="1:8" ht="59.25" customHeight="1" x14ac:dyDescent="0.2">
      <c r="A133" s="363" t="s">
        <v>81</v>
      </c>
      <c r="B133" s="364"/>
      <c r="C133" s="377"/>
      <c r="D133" s="368">
        <f>D126/9</f>
        <v>466.66666666666669</v>
      </c>
      <c r="E133" s="368"/>
      <c r="F133" s="368"/>
      <c r="G133" s="368"/>
      <c r="H133" s="369"/>
    </row>
    <row r="134" spans="1:8" ht="59.25" customHeight="1" x14ac:dyDescent="0.2">
      <c r="A134" s="363" t="s">
        <v>82</v>
      </c>
      <c r="B134" s="364"/>
      <c r="C134" s="377"/>
      <c r="D134" s="368">
        <f>D126/10</f>
        <v>420</v>
      </c>
      <c r="E134" s="368"/>
      <c r="F134" s="368"/>
      <c r="G134" s="368"/>
      <c r="H134" s="369"/>
    </row>
    <row r="135" spans="1:8" ht="59.25" customHeight="1" thickBot="1" x14ac:dyDescent="0.25">
      <c r="A135" s="374" t="s">
        <v>83</v>
      </c>
      <c r="B135" s="375"/>
      <c r="C135" s="377"/>
      <c r="D135" s="379">
        <v>5400</v>
      </c>
      <c r="E135" s="379"/>
      <c r="F135" s="379"/>
      <c r="G135" s="379"/>
      <c r="H135" s="380"/>
    </row>
    <row r="136" spans="1:8" ht="59.25" customHeight="1" thickBot="1" x14ac:dyDescent="0.25">
      <c r="A136" s="381" t="s">
        <v>74</v>
      </c>
      <c r="B136" s="382"/>
      <c r="C136" s="377"/>
      <c r="D136" s="383" t="s">
        <v>75</v>
      </c>
      <c r="E136" s="384"/>
      <c r="F136" s="384"/>
      <c r="G136" s="384"/>
      <c r="H136" s="385"/>
    </row>
    <row r="137" spans="1:8" ht="59.25" customHeight="1" x14ac:dyDescent="0.2">
      <c r="A137" s="363" t="s">
        <v>76</v>
      </c>
      <c r="B137" s="364"/>
      <c r="C137" s="377"/>
      <c r="D137" s="368">
        <v>1350</v>
      </c>
      <c r="E137" s="368"/>
      <c r="F137" s="368"/>
      <c r="G137" s="368"/>
      <c r="H137" s="369"/>
    </row>
    <row r="138" spans="1:8" ht="59.25" customHeight="1" x14ac:dyDescent="0.2">
      <c r="A138" s="363" t="s">
        <v>77</v>
      </c>
      <c r="B138" s="364"/>
      <c r="C138" s="377"/>
      <c r="D138" s="368">
        <v>1080</v>
      </c>
      <c r="E138" s="368"/>
      <c r="F138" s="368"/>
      <c r="G138" s="368"/>
      <c r="H138" s="369"/>
    </row>
    <row r="139" spans="1:8" ht="59.25" customHeight="1" x14ac:dyDescent="0.2">
      <c r="A139" s="363" t="s">
        <v>78</v>
      </c>
      <c r="B139" s="364"/>
      <c r="C139" s="377"/>
      <c r="D139" s="368">
        <v>900</v>
      </c>
      <c r="E139" s="368"/>
      <c r="F139" s="368"/>
      <c r="G139" s="368"/>
      <c r="H139" s="369"/>
    </row>
    <row r="140" spans="1:8" ht="59.25" customHeight="1" x14ac:dyDescent="0.2">
      <c r="A140" s="363" t="s">
        <v>79</v>
      </c>
      <c r="B140" s="364"/>
      <c r="C140" s="377"/>
      <c r="D140" s="368">
        <v>771.42857142857144</v>
      </c>
      <c r="E140" s="368"/>
      <c r="F140" s="368"/>
      <c r="G140" s="368"/>
      <c r="H140" s="369"/>
    </row>
    <row r="141" spans="1:8" ht="59.25" customHeight="1" x14ac:dyDescent="0.2">
      <c r="A141" s="363" t="s">
        <v>80</v>
      </c>
      <c r="B141" s="364"/>
      <c r="C141" s="377"/>
      <c r="D141" s="368">
        <v>675</v>
      </c>
      <c r="E141" s="368"/>
      <c r="F141" s="368"/>
      <c r="G141" s="368"/>
      <c r="H141" s="369"/>
    </row>
    <row r="142" spans="1:8" ht="59.25" customHeight="1" x14ac:dyDescent="0.2">
      <c r="A142" s="363" t="s">
        <v>81</v>
      </c>
      <c r="B142" s="364"/>
      <c r="C142" s="377"/>
      <c r="D142" s="368">
        <v>600</v>
      </c>
      <c r="E142" s="368"/>
      <c r="F142" s="368"/>
      <c r="G142" s="368"/>
      <c r="H142" s="369"/>
    </row>
    <row r="143" spans="1:8" ht="59.25" customHeight="1" thickBot="1" x14ac:dyDescent="0.25">
      <c r="A143" s="363" t="s">
        <v>82</v>
      </c>
      <c r="B143" s="364"/>
      <c r="C143" s="378"/>
      <c r="D143" s="368">
        <v>540</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353">
        <v>8004</v>
      </c>
      <c r="E144" s="354"/>
      <c r="F144" s="354"/>
      <c r="G144" s="354"/>
      <c r="H144" s="355"/>
    </row>
    <row r="145" spans="1:8" ht="21.75" thickBot="1" x14ac:dyDescent="0.25">
      <c r="A145" s="497"/>
      <c r="B145" s="498"/>
      <c r="C145" s="56"/>
      <c r="D145" s="499"/>
      <c r="E145" s="499"/>
      <c r="F145" s="499"/>
      <c r="G145" s="499"/>
      <c r="H145" s="500"/>
    </row>
    <row r="146" spans="1:8" ht="50.1" customHeight="1" x14ac:dyDescent="0.2">
      <c r="A146" s="335" t="s">
        <v>85</v>
      </c>
      <c r="B146" s="336"/>
      <c r="C146" s="105" t="str">
        <f>"Интернет-площадка 2gis.ru на основе Cправочника организаций "&amp;$C$2&amp;""</f>
        <v>Интернет-площадка 2gis.ru на основе Cправочника организаций "2ГИС.ТУЛА"</v>
      </c>
      <c r="D146" s="340">
        <v>2550</v>
      </c>
      <c r="E146" s="338"/>
      <c r="F146" s="338"/>
      <c r="G146" s="338"/>
      <c r="H146" s="339"/>
    </row>
    <row r="147" spans="1:8" ht="50.1" customHeight="1" x14ac:dyDescent="0.2">
      <c r="A147" s="335" t="s">
        <v>86</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340">
        <v>1716.0000000000002</v>
      </c>
      <c r="E147" s="338"/>
      <c r="F147" s="338"/>
      <c r="G147" s="338"/>
      <c r="H147" s="339"/>
    </row>
    <row r="148" spans="1:8" ht="50.1" customHeight="1" x14ac:dyDescent="0.2">
      <c r="A148" s="356" t="s">
        <v>87</v>
      </c>
      <c r="B148" s="357"/>
      <c r="C14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340">
        <v>6600.0000000000009</v>
      </c>
      <c r="E148" s="338"/>
      <c r="F148" s="338"/>
      <c r="G148" s="338"/>
      <c r="H148" s="339"/>
    </row>
    <row r="149" spans="1:8" ht="50.1" customHeight="1" x14ac:dyDescent="0.2">
      <c r="A149" s="356" t="s">
        <v>88</v>
      </c>
      <c r="B149" s="357"/>
      <c r="C149" s="68" t="str">
        <f>"Интернет-площадка 2gis.ru на основе Cправочника организаций "&amp;$C$2&amp;""</f>
        <v>Интернет-площадка 2gis.ru на основе Cправочника организаций "2ГИС.ТУЛА"</v>
      </c>
      <c r="D149" s="340">
        <v>7656.0000000000009</v>
      </c>
      <c r="E149" s="338"/>
      <c r="F149" s="338"/>
      <c r="G149" s="338"/>
      <c r="H149" s="339"/>
    </row>
    <row r="150" spans="1:8" ht="50.1" customHeight="1" x14ac:dyDescent="0.2">
      <c r="A150" s="335" t="s">
        <v>89</v>
      </c>
      <c r="B150" s="336"/>
      <c r="C150" s="68" t="str">
        <f>"Интернет-площадка 2gis.ru на основе Cправочника организаций "&amp;$C$2&amp;""</f>
        <v>Интернет-площадка 2gis.ru на основе Cправочника организаций "2ГИС.ТУЛА"</v>
      </c>
      <c r="D150" s="340">
        <v>9187.2000000000007</v>
      </c>
      <c r="E150" s="338"/>
      <c r="F150" s="338"/>
      <c r="G150" s="338"/>
      <c r="H150" s="339"/>
    </row>
    <row r="151" spans="1:8" ht="50.1" customHeight="1" x14ac:dyDescent="0.2">
      <c r="A151" s="335" t="s">
        <v>90</v>
      </c>
      <c r="B151" s="336"/>
      <c r="C151"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340">
        <v>1716.0000000000002</v>
      </c>
      <c r="E151" s="338"/>
      <c r="F151" s="338"/>
      <c r="G151" s="338"/>
      <c r="H151" s="339"/>
    </row>
    <row r="152" spans="1:8" ht="50.1" customHeight="1" x14ac:dyDescent="0.2">
      <c r="A152" s="335" t="s">
        <v>91</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340">
        <v>3366.0000000000005</v>
      </c>
      <c r="E152" s="338"/>
      <c r="F152" s="338"/>
      <c r="G152" s="338"/>
      <c r="H152" s="339"/>
    </row>
    <row r="153" spans="1:8" ht="50.1" customHeight="1" x14ac:dyDescent="0.2">
      <c r="A153" s="335" t="s">
        <v>92</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340">
        <v>6600.0000000000009</v>
      </c>
      <c r="E153" s="338"/>
      <c r="F153" s="338"/>
      <c r="G153" s="338"/>
      <c r="H153" s="339"/>
    </row>
    <row r="154" spans="1:8" ht="50.1" customHeight="1" x14ac:dyDescent="0.2">
      <c r="A154" s="335" t="s">
        <v>93</v>
      </c>
      <c r="B154" s="336"/>
      <c r="C154" s="68" t="e">
        <f>#REF!</f>
        <v>#REF!</v>
      </c>
      <c r="D154" s="340">
        <v>16500</v>
      </c>
      <c r="E154" s="338"/>
      <c r="F154" s="338"/>
      <c r="G154" s="338"/>
      <c r="H154" s="339"/>
    </row>
    <row r="155" spans="1:8" ht="50.1" customHeight="1" x14ac:dyDescent="0.2">
      <c r="A155" s="335" t="s">
        <v>94</v>
      </c>
      <c r="B155" s="336"/>
      <c r="C155" s="68" t="s">
        <v>95</v>
      </c>
      <c r="D155" s="340">
        <v>561</v>
      </c>
      <c r="E155" s="338"/>
      <c r="F155" s="338"/>
      <c r="G155" s="338"/>
      <c r="H155" s="339"/>
    </row>
    <row r="156" spans="1:8" ht="72"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340">
        <v>1980.0000000000002</v>
      </c>
      <c r="E156" s="338"/>
      <c r="F156" s="338"/>
      <c r="G156" s="338"/>
      <c r="H156" s="339"/>
    </row>
    <row r="157" spans="1:8" ht="72"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340">
        <v>1584</v>
      </c>
      <c r="E157" s="338"/>
      <c r="F157" s="338"/>
      <c r="G157" s="338"/>
      <c r="H157" s="339"/>
    </row>
    <row r="158" spans="1:8" ht="72" customHeight="1" x14ac:dyDescent="0.2">
      <c r="A158" s="335" t="s">
        <v>98</v>
      </c>
      <c r="B158" s="336"/>
      <c r="C158"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340">
        <v>1320</v>
      </c>
      <c r="E158" s="338"/>
      <c r="F158" s="338"/>
      <c r="G158" s="338"/>
      <c r="H158" s="339"/>
    </row>
    <row r="159" spans="1:8" ht="72" customHeight="1" x14ac:dyDescent="0.2">
      <c r="A159" s="335" t="s">
        <v>99</v>
      </c>
      <c r="B159" s="336"/>
      <c r="C159"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340">
        <v>792</v>
      </c>
      <c r="E159" s="338"/>
      <c r="F159" s="338"/>
      <c r="G159" s="338"/>
      <c r="H159" s="339"/>
    </row>
    <row r="160" spans="1:8" ht="72"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340">
        <v>13200.000000000002</v>
      </c>
      <c r="E160" s="338"/>
      <c r="F160" s="338"/>
      <c r="G160" s="338"/>
      <c r="H160" s="339"/>
    </row>
    <row r="161" spans="1:8" ht="72"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340">
        <v>3000</v>
      </c>
      <c r="E161" s="338"/>
      <c r="F161" s="338"/>
      <c r="G161" s="338"/>
      <c r="H161" s="339"/>
    </row>
    <row r="162" spans="1:8" ht="50.1" customHeight="1" thickBot="1" x14ac:dyDescent="0.25">
      <c r="A162" s="335" t="s">
        <v>102</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340">
        <v>3432.0000000000005</v>
      </c>
      <c r="E162" s="338"/>
      <c r="F162" s="338"/>
      <c r="G162" s="338"/>
      <c r="H162" s="33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340">
        <v>990.00000000000011</v>
      </c>
      <c r="E163" s="338"/>
      <c r="F163" s="338"/>
      <c r="G163" s="338"/>
      <c r="H163" s="33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4" s="340">
        <v>50010</v>
      </c>
      <c r="E164" s="338"/>
      <c r="F164" s="338"/>
      <c r="G164" s="338"/>
      <c r="H164" s="339"/>
    </row>
    <row r="165" spans="1:8" s="16" customFormat="1" ht="126" customHeight="1" x14ac:dyDescent="0.2">
      <c r="A165" s="335" t="s">
        <v>104</v>
      </c>
      <c r="B165" s="336"/>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5" s="340">
        <v>4950</v>
      </c>
      <c r="E165" s="338"/>
      <c r="F165" s="338"/>
      <c r="G165" s="338"/>
      <c r="H165" s="339"/>
    </row>
    <row r="166" spans="1:8" s="16" customFormat="1" ht="96" customHeight="1" x14ac:dyDescent="0.2">
      <c r="A166" s="356" t="s">
        <v>105</v>
      </c>
      <c r="B166" s="357"/>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340">
        <v>5511</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7" s="340">
        <v>5010</v>
      </c>
      <c r="E167" s="338"/>
      <c r="F167" s="338"/>
      <c r="G167" s="338"/>
      <c r="H167" s="339"/>
    </row>
    <row r="168" spans="1:8" ht="50.1" customHeight="1" x14ac:dyDescent="0.2">
      <c r="A168" s="335" t="s">
        <v>107</v>
      </c>
      <c r="B168" s="336"/>
      <c r="C168" s="68" t="str">
        <f>"Интернет-площадка 2gis.ru на основе Cправочника организаций "&amp;$C$2&amp;""</f>
        <v>Интернет-площадка 2gis.ru на основе Cправочника организаций "2ГИС.ТУЛА"</v>
      </c>
      <c r="D168" s="340">
        <v>3600</v>
      </c>
      <c r="E168" s="338"/>
      <c r="F168" s="338"/>
      <c r="G168" s="338"/>
      <c r="H168" s="339"/>
    </row>
    <row r="169" spans="1:8" ht="50.1" customHeight="1" x14ac:dyDescent="0.2">
      <c r="A169" s="335" t="s">
        <v>108</v>
      </c>
      <c r="B169" s="336"/>
      <c r="C16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340">
        <v>2520</v>
      </c>
      <c r="E169" s="338"/>
      <c r="F169" s="338"/>
      <c r="G169" s="338"/>
      <c r="H169" s="339"/>
    </row>
    <row r="170" spans="1:8" ht="50.1" customHeight="1" x14ac:dyDescent="0.2">
      <c r="A170" s="356" t="s">
        <v>109</v>
      </c>
      <c r="B170" s="357"/>
      <c r="C170"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340">
        <v>9240</v>
      </c>
      <c r="E170" s="338"/>
      <c r="F170" s="338"/>
      <c r="G170" s="338"/>
      <c r="H170" s="339"/>
    </row>
    <row r="171" spans="1:8" ht="50.1" customHeight="1" x14ac:dyDescent="0.2">
      <c r="A171" s="356" t="s">
        <v>110</v>
      </c>
      <c r="B171" s="357"/>
      <c r="C171" s="68" t="str">
        <f>"Интернет-площадка 2gis.ru на основе Cправочника организаций "&amp;$C$2&amp;""</f>
        <v>Интернет-площадка 2gis.ru на основе Cправочника организаций "2ГИС.ТУЛА"</v>
      </c>
      <c r="D171" s="340">
        <v>10800</v>
      </c>
      <c r="E171" s="338"/>
      <c r="F171" s="338"/>
      <c r="G171" s="338"/>
      <c r="H171" s="339"/>
    </row>
    <row r="172" spans="1:8" ht="50.1" customHeight="1" x14ac:dyDescent="0.2">
      <c r="A172" s="356" t="s">
        <v>111</v>
      </c>
      <c r="B172" s="357"/>
      <c r="C172" s="68" t="str">
        <f>"Интернет-площадка 2gis.ru на основе Cправочника организаций "&amp;$C$2&amp;""</f>
        <v>Интернет-площадка 2gis.ru на основе Cправочника организаций "2ГИС.ТУЛА"</v>
      </c>
      <c r="D172" s="340">
        <v>12960</v>
      </c>
      <c r="E172" s="338"/>
      <c r="F172" s="338"/>
      <c r="G172" s="338"/>
      <c r="H172" s="339"/>
    </row>
    <row r="173" spans="1:8" ht="50.1" customHeight="1" x14ac:dyDescent="0.2">
      <c r="A173" s="356" t="s">
        <v>112</v>
      </c>
      <c r="B173" s="357"/>
      <c r="C17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340">
        <v>2520</v>
      </c>
      <c r="E173" s="338"/>
      <c r="F173" s="338"/>
      <c r="G173" s="338"/>
      <c r="H173" s="339"/>
    </row>
    <row r="174" spans="1:8" ht="50.1" customHeight="1" x14ac:dyDescent="0.2">
      <c r="A174" s="356" t="s">
        <v>113</v>
      </c>
      <c r="B174" s="357"/>
      <c r="C174"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340">
        <v>4800</v>
      </c>
      <c r="E174" s="338"/>
      <c r="F174" s="338"/>
      <c r="G174" s="338"/>
      <c r="H174" s="339"/>
    </row>
    <row r="175" spans="1:8" ht="50.1" customHeight="1" x14ac:dyDescent="0.2">
      <c r="A175" s="335" t="s">
        <v>114</v>
      </c>
      <c r="B175" s="336"/>
      <c r="C175"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340">
        <v>9240</v>
      </c>
      <c r="E175" s="338"/>
      <c r="F175" s="338"/>
      <c r="G175" s="338"/>
      <c r="H175" s="339"/>
    </row>
    <row r="176" spans="1:8" ht="50.1" customHeight="1" x14ac:dyDescent="0.2">
      <c r="A176" s="335" t="s">
        <v>115</v>
      </c>
      <c r="B176" s="336"/>
      <c r="C176" s="68" t="s">
        <v>95</v>
      </c>
      <c r="D176" s="340">
        <v>840</v>
      </c>
      <c r="E176" s="338"/>
      <c r="F176" s="338"/>
      <c r="G176" s="338"/>
      <c r="H176" s="339"/>
    </row>
    <row r="177" spans="1:8" ht="67.5" customHeight="1" x14ac:dyDescent="0.2">
      <c r="A177" s="335" t="s">
        <v>116</v>
      </c>
      <c r="B177" s="336"/>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340">
        <v>18480</v>
      </c>
      <c r="E177" s="338"/>
      <c r="F177" s="338"/>
      <c r="G177" s="338"/>
      <c r="H177" s="339"/>
    </row>
    <row r="178" spans="1:8" ht="50.1" customHeight="1" thickBot="1" x14ac:dyDescent="0.25">
      <c r="A178" s="335" t="s">
        <v>117</v>
      </c>
      <c r="B178" s="336"/>
      <c r="C17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340">
        <v>4920</v>
      </c>
      <c r="E178" s="338"/>
      <c r="F178" s="338"/>
      <c r="G178" s="338"/>
      <c r="H178" s="339"/>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37">
        <v>4002</v>
      </c>
      <c r="E180" s="338"/>
      <c r="F180" s="338"/>
      <c r="G180" s="338"/>
      <c r="H180" s="339"/>
    </row>
    <row r="181" spans="1:8" s="16" customFormat="1" ht="50.1" customHeight="1" x14ac:dyDescent="0.2">
      <c r="A181" s="335" t="s">
        <v>120</v>
      </c>
      <c r="B181" s="336"/>
      <c r="C181" s="346"/>
      <c r="D181" s="337">
        <v>4002</v>
      </c>
      <c r="E181" s="338"/>
      <c r="F181" s="338"/>
      <c r="G181" s="338"/>
      <c r="H181" s="339"/>
    </row>
    <row r="182" spans="1:8" s="16" customFormat="1" ht="50.1" customHeight="1" x14ac:dyDescent="0.2">
      <c r="A182" s="348" t="s">
        <v>121</v>
      </c>
      <c r="B182" s="349"/>
      <c r="C182" s="346"/>
      <c r="D182" s="496">
        <v>1800</v>
      </c>
      <c r="E182" s="368"/>
      <c r="F182" s="368"/>
      <c r="G182" s="368"/>
      <c r="H182" s="368"/>
    </row>
    <row r="183" spans="1:8" s="16" customFormat="1" ht="50.1" customHeight="1" x14ac:dyDescent="0.2">
      <c r="A183" s="348" t="s">
        <v>122</v>
      </c>
      <c r="B183" s="349"/>
      <c r="C183" s="346"/>
      <c r="D183" s="496">
        <v>180</v>
      </c>
      <c r="E183" s="368"/>
      <c r="F183" s="368"/>
      <c r="G183" s="368"/>
      <c r="H183" s="368"/>
    </row>
    <row r="184" spans="1:8" s="16" customFormat="1" ht="50.1" customHeight="1" thickBot="1" x14ac:dyDescent="0.25">
      <c r="A184" s="348" t="s">
        <v>123</v>
      </c>
      <c r="B184" s="349"/>
      <c r="C184" s="347"/>
      <c r="D184" s="450">
        <v>720</v>
      </c>
      <c r="E184" s="451"/>
      <c r="F184" s="451"/>
      <c r="G184" s="451"/>
      <c r="H184" s="451"/>
    </row>
    <row r="185" spans="1:8" s="16" customFormat="1" ht="50.1" customHeight="1" thickBot="1" x14ac:dyDescent="0.25">
      <c r="A185" s="341" t="s">
        <v>124</v>
      </c>
      <c r="B185" s="342"/>
      <c r="C185" s="21"/>
      <c r="D185" s="343"/>
      <c r="E185" s="343"/>
      <c r="F185" s="343"/>
      <c r="G185" s="343"/>
      <c r="H185" s="344"/>
    </row>
    <row r="186" spans="1:8" ht="50.1" customHeight="1" x14ac:dyDescent="0.2">
      <c r="A186" s="335" t="s">
        <v>125</v>
      </c>
      <c r="B186" s="336"/>
      <c r="C186" s="68" t="str">
        <f>"Интернет-площадка 2gis.ru на основе Cправочника организаций "&amp;$C$2&amp;""</f>
        <v>Интернет-площадка 2gis.ru на основе Cправочника организаций "2ГИС.ТУЛА"</v>
      </c>
      <c r="D186" s="337">
        <v>1518.0000000000002</v>
      </c>
      <c r="E186" s="338"/>
      <c r="F186" s="338"/>
      <c r="G186" s="338"/>
      <c r="H186" s="339"/>
    </row>
    <row r="187" spans="1:8" ht="50.1" customHeight="1" x14ac:dyDescent="0.2">
      <c r="A187" s="335" t="s">
        <v>126</v>
      </c>
      <c r="B187" s="336"/>
      <c r="C18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7" s="340">
        <v>1320</v>
      </c>
      <c r="E187" s="338"/>
      <c r="F187" s="338"/>
      <c r="G187" s="338"/>
      <c r="H187" s="339"/>
    </row>
    <row r="188" spans="1:8" ht="50.1" customHeight="1" x14ac:dyDescent="0.2">
      <c r="A188" s="356" t="s">
        <v>195</v>
      </c>
      <c r="B188" s="357"/>
      <c r="C188" s="68" t="str">
        <f>"Интернет-площадка 2gis.ru на основе Cправочника организаций "&amp;$C$2&amp;""</f>
        <v>Интернет-площадка 2gis.ru на основе Cправочника организаций "2ГИС.ТУЛА"</v>
      </c>
      <c r="D188" s="337">
        <v>2160</v>
      </c>
      <c r="E188" s="338"/>
      <c r="F188" s="338"/>
      <c r="G188" s="338"/>
      <c r="H188" s="339"/>
    </row>
    <row r="189" spans="1:8" ht="50.1" customHeight="1" x14ac:dyDescent="0.2">
      <c r="A189" s="356" t="s">
        <v>128</v>
      </c>
      <c r="B189" s="357"/>
      <c r="C18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9" s="337">
        <v>1920</v>
      </c>
      <c r="E189" s="338"/>
      <c r="F189" s="338"/>
      <c r="G189" s="338"/>
      <c r="H189" s="339"/>
    </row>
    <row r="190" spans="1:8" s="16" customFormat="1" ht="126" customHeight="1" thickBot="1" x14ac:dyDescent="0.25">
      <c r="A190" s="335" t="s">
        <v>129</v>
      </c>
      <c r="B190" s="336"/>
      <c r="C190" s="149" t="str">
        <f>C188</f>
        <v>Интернет-площадка 2gis.ru на основе Cправочника организаций "2ГИС.ТУЛА"</v>
      </c>
      <c r="D190" s="495">
        <v>4896</v>
      </c>
      <c r="E190" s="393"/>
      <c r="F190" s="393"/>
      <c r="G190" s="393"/>
      <c r="H190" s="394"/>
    </row>
    <row r="191" spans="1:8" ht="50.1" customHeight="1" thickBot="1" x14ac:dyDescent="0.25">
      <c r="A191" s="341" t="s">
        <v>196</v>
      </c>
      <c r="B191" s="342"/>
      <c r="C191" s="21"/>
      <c r="D191" s="343"/>
      <c r="E191" s="343"/>
      <c r="F191" s="343"/>
      <c r="G191" s="343"/>
      <c r="H191" s="344"/>
    </row>
    <row r="192" spans="1:8" s="20" customFormat="1" ht="30" customHeight="1" thickBot="1" x14ac:dyDescent="0.25">
      <c r="A192" s="485"/>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3" s="360">
        <v>7359.5999999999995</v>
      </c>
      <c r="E193" s="361"/>
      <c r="F193" s="361"/>
      <c r="G193" s="361"/>
      <c r="H193" s="362"/>
    </row>
    <row r="194" spans="1:8" s="16" customFormat="1" ht="83.25" customHeight="1" thickBot="1" x14ac:dyDescent="0.25">
      <c r="A194" s="335" t="s">
        <v>198</v>
      </c>
      <c r="B194" s="336"/>
      <c r="C194" s="346"/>
      <c r="D194" s="337">
        <v>7359.5999999999995</v>
      </c>
      <c r="E194" s="338"/>
      <c r="F194" s="338"/>
      <c r="G194" s="338"/>
      <c r="H194" s="339"/>
    </row>
    <row r="195" spans="1:8" ht="21.75" thickBot="1" x14ac:dyDescent="0.25">
      <c r="A195" s="497"/>
      <c r="B195" s="498"/>
      <c r="C195" s="56"/>
      <c r="D195" s="499"/>
      <c r="E195" s="499"/>
      <c r="F195" s="499"/>
      <c r="G195" s="499"/>
      <c r="H195" s="500"/>
    </row>
    <row r="197" spans="1:8" ht="21" x14ac:dyDescent="0.2">
      <c r="A197" s="75"/>
      <c r="B197" s="76" t="s">
        <v>130</v>
      </c>
      <c r="C197" s="333" t="s">
        <v>482</v>
      </c>
      <c r="D197" s="333"/>
      <c r="E197" s="77"/>
      <c r="F197" s="77"/>
      <c r="G197" s="77"/>
      <c r="H197" s="77"/>
    </row>
    <row r="198" spans="1:8" ht="21" x14ac:dyDescent="0.2">
      <c r="A198" s="75"/>
      <c r="B198" s="77"/>
      <c r="C198" s="327" t="s">
        <v>483</v>
      </c>
      <c r="D198" s="327"/>
      <c r="E198" s="77"/>
      <c r="F198" s="77"/>
      <c r="G198" s="77"/>
      <c r="H198" s="77"/>
    </row>
    <row r="199" spans="1:8" ht="21" x14ac:dyDescent="0.2">
      <c r="A199" s="75"/>
      <c r="B199" s="77"/>
      <c r="C199" s="327" t="s">
        <v>484</v>
      </c>
      <c r="D199" s="327"/>
      <c r="E199" s="77"/>
      <c r="F199" s="77"/>
      <c r="G199" s="77"/>
      <c r="H199" s="77"/>
    </row>
    <row r="200" spans="1:8" ht="21" x14ac:dyDescent="0.2">
      <c r="C200" s="327"/>
      <c r="D200" s="327"/>
      <c r="E200" s="77"/>
      <c r="F200" s="77"/>
      <c r="G200" s="77"/>
      <c r="H200" s="72"/>
    </row>
    <row r="201" spans="1:8" ht="26.25"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c r="F201" s="80"/>
      <c r="G201" s="328"/>
      <c r="H201" s="328"/>
    </row>
    <row r="202" spans="1:8" ht="26.25"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c r="F202" s="80"/>
      <c r="G202" s="82"/>
      <c r="H202" s="82"/>
    </row>
    <row r="203" spans="1:8" ht="26.25"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c r="F203" s="80"/>
      <c r="G203" s="82"/>
      <c r="H203" s="82"/>
    </row>
    <row r="204" spans="1:8" ht="26.25"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80"/>
      <c r="F204" s="80"/>
      <c r="G204" s="82"/>
      <c r="H204" s="82"/>
    </row>
    <row r="205" spans="1:8" ht="26.25"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80"/>
      <c r="F205" s="80"/>
      <c r="G205" s="82"/>
      <c r="H205" s="82"/>
    </row>
    <row r="206" spans="1:8" ht="26.25"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c r="F206" s="80"/>
      <c r="G206" s="82"/>
      <c r="H206" s="82"/>
    </row>
    <row r="207" spans="1:8" ht="26.25"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c r="F207" s="80"/>
      <c r="G207" s="82"/>
      <c r="H207" s="82"/>
    </row>
    <row r="208" spans="1:8" ht="26.25" x14ac:dyDescent="0.2">
      <c r="A208" s="83"/>
      <c r="B208" s="83"/>
      <c r="C208" s="84"/>
      <c r="D208" s="85"/>
      <c r="E208" s="85"/>
      <c r="F208" s="86"/>
      <c r="G208" s="87"/>
      <c r="H208" s="87"/>
    </row>
    <row r="209" spans="1:8" ht="21" x14ac:dyDescent="0.2">
      <c r="A209" s="325" t="s">
        <v>141</v>
      </c>
      <c r="B209" s="325"/>
      <c r="C209" s="325"/>
      <c r="D209" s="325"/>
      <c r="E209" s="325"/>
      <c r="F209" s="325"/>
      <c r="G209" s="325"/>
      <c r="H209" s="325"/>
    </row>
    <row r="210" spans="1:8" ht="21" x14ac:dyDescent="0.2">
      <c r="A210" s="325" t="s">
        <v>142</v>
      </c>
      <c r="B210" s="325"/>
      <c r="C210" s="325"/>
      <c r="D210" s="325"/>
      <c r="E210" s="325"/>
      <c r="F210" s="325"/>
      <c r="G210" s="325"/>
      <c r="H210" s="325"/>
    </row>
    <row r="211" spans="1:8" ht="26.25" x14ac:dyDescent="0.2">
      <c r="A211" s="83"/>
      <c r="B211" s="83"/>
      <c r="C211" s="84"/>
      <c r="D211" s="85"/>
      <c r="E211" s="85"/>
      <c r="F211" s="86"/>
      <c r="G211" s="87"/>
      <c r="H211" s="87"/>
    </row>
    <row r="212" spans="1:8" ht="50.1" customHeight="1" thickBot="1" x14ac:dyDescent="0.25">
      <c r="A212" s="326" t="s">
        <v>143</v>
      </c>
      <c r="B212" s="326"/>
      <c r="C212" s="326"/>
      <c r="D212" s="326"/>
      <c r="E212" s="326"/>
      <c r="F212" s="89"/>
      <c r="G212" s="81"/>
      <c r="H212" s="90"/>
    </row>
    <row r="213" spans="1:8" ht="50.1" customHeight="1" thickBot="1" x14ac:dyDescent="0.25">
      <c r="A213" s="478" t="s">
        <v>144</v>
      </c>
      <c r="B213" s="479"/>
      <c r="C213" s="479"/>
      <c r="D213" s="479"/>
      <c r="E213" s="480"/>
      <c r="F213" s="91"/>
      <c r="H213" s="92"/>
    </row>
    <row r="214" spans="1:8" ht="87" customHeight="1" thickBot="1" x14ac:dyDescent="0.25">
      <c r="A214" s="517" t="s">
        <v>145</v>
      </c>
      <c r="B214" s="518"/>
      <c r="C214" s="93" t="s">
        <v>146</v>
      </c>
      <c r="D214" s="600" t="s">
        <v>147</v>
      </c>
      <c r="E214" s="601"/>
      <c r="F214" s="94"/>
      <c r="G214" s="94"/>
      <c r="H214" s="94"/>
    </row>
    <row r="215" spans="1:8" ht="100.5" customHeight="1" x14ac:dyDescent="0.2">
      <c r="A215" s="322" t="s">
        <v>148</v>
      </c>
      <c r="B215" s="323"/>
      <c r="C215" s="96" t="s">
        <v>149</v>
      </c>
      <c r="D215" s="310" t="s">
        <v>150</v>
      </c>
      <c r="E215" s="311"/>
      <c r="F215" s="94"/>
      <c r="G215" s="94"/>
      <c r="H215" s="94"/>
    </row>
    <row r="216" spans="1:8" ht="82.5" customHeight="1" x14ac:dyDescent="0.2">
      <c r="A216" s="322" t="s">
        <v>151</v>
      </c>
      <c r="B216" s="323"/>
      <c r="C216" s="96" t="s">
        <v>152</v>
      </c>
      <c r="D216" s="310" t="s">
        <v>153</v>
      </c>
      <c r="E216" s="311"/>
      <c r="F216" s="94"/>
      <c r="G216" s="94"/>
      <c r="H216" s="94"/>
    </row>
    <row r="217" spans="1:8" ht="119.25" customHeight="1" thickBot="1" x14ac:dyDescent="0.25">
      <c r="A217" s="474" t="s">
        <v>154</v>
      </c>
      <c r="B217" s="475"/>
      <c r="C217" s="111" t="s">
        <v>155</v>
      </c>
      <c r="D217" s="476" t="s">
        <v>153</v>
      </c>
      <c r="E217" s="477"/>
      <c r="F217" s="94"/>
      <c r="G217" s="94"/>
      <c r="H217" s="94"/>
    </row>
    <row r="218" spans="1:8" s="72" customFormat="1" ht="102.75" customHeight="1" thickBot="1" x14ac:dyDescent="0.25">
      <c r="A218" s="474" t="s">
        <v>157</v>
      </c>
      <c r="B218" s="475"/>
      <c r="C218" s="230" t="s">
        <v>158</v>
      </c>
      <c r="D218" s="476" t="s">
        <v>153</v>
      </c>
      <c r="E218" s="477"/>
      <c r="F218" s="91"/>
      <c r="G218" s="91"/>
      <c r="H218" s="91"/>
    </row>
    <row r="219" spans="1:8" s="88" customFormat="1" ht="222.75" customHeight="1" thickBot="1" x14ac:dyDescent="0.25">
      <c r="A219" s="474" t="s">
        <v>159</v>
      </c>
      <c r="B219" s="475"/>
      <c r="C219" s="111" t="s">
        <v>160</v>
      </c>
      <c r="D219" s="476" t="s">
        <v>153</v>
      </c>
      <c r="E219" s="477"/>
      <c r="F219" s="86"/>
      <c r="G219" s="87"/>
      <c r="H219" s="87"/>
    </row>
    <row r="220" spans="1:8" ht="26.25" x14ac:dyDescent="0.2">
      <c r="A220" s="83"/>
      <c r="B220" s="83"/>
      <c r="C220" s="84"/>
      <c r="D220" s="85"/>
      <c r="E220" s="85"/>
      <c r="F220" s="86"/>
      <c r="G220" s="87"/>
      <c r="H220" s="87"/>
    </row>
    <row r="221" spans="1:8" ht="30" customHeight="1" x14ac:dyDescent="0.2">
      <c r="A221" s="307" t="s">
        <v>161</v>
      </c>
      <c r="B221" s="307"/>
      <c r="C221" s="307"/>
      <c r="D221" s="307"/>
      <c r="E221" s="307"/>
      <c r="F221" s="307"/>
      <c r="G221" s="307"/>
      <c r="H221" s="307"/>
    </row>
    <row r="222" spans="1:8" ht="30" customHeight="1" x14ac:dyDescent="0.2">
      <c r="A222" s="307" t="s">
        <v>162</v>
      </c>
      <c r="B222" s="307"/>
      <c r="C222" s="307"/>
      <c r="D222" s="307"/>
      <c r="E222" s="307"/>
      <c r="F222" s="307"/>
      <c r="G222" s="307"/>
      <c r="H222" s="307"/>
    </row>
    <row r="223" spans="1:8" ht="183.75" customHeight="1" x14ac:dyDescent="0.2">
      <c r="A223"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472"/>
      <c r="C223" s="472"/>
      <c r="D223" s="472"/>
      <c r="E223" s="472"/>
      <c r="F223" s="472"/>
      <c r="G223" s="472"/>
      <c r="H223" s="472"/>
    </row>
    <row r="224" spans="1:8" ht="82.5" customHeight="1" x14ac:dyDescent="0.2">
      <c r="A224" s="325" t="s">
        <v>164</v>
      </c>
      <c r="B224" s="325"/>
      <c r="C224" s="325"/>
      <c r="D224" s="325"/>
      <c r="E224" s="325"/>
      <c r="F224" s="325"/>
      <c r="G224" s="325"/>
      <c r="H224" s="325"/>
    </row>
    <row r="225" spans="1:8" ht="23.25" x14ac:dyDescent="0.2">
      <c r="A225" s="307" t="s">
        <v>165</v>
      </c>
      <c r="B225" s="307"/>
      <c r="C225" s="307"/>
      <c r="D225" s="307"/>
      <c r="E225" s="307"/>
      <c r="F225" s="307"/>
      <c r="G225" s="307"/>
      <c r="H225" s="307"/>
    </row>
    <row r="226" spans="1:8" s="97" customFormat="1" ht="114.75" customHeight="1" x14ac:dyDescent="0.2">
      <c r="A226" s="325" t="s">
        <v>166</v>
      </c>
      <c r="B226" s="325"/>
      <c r="C226" s="325"/>
      <c r="D226" s="325"/>
      <c r="E226" s="325"/>
      <c r="F226" s="325"/>
      <c r="G226" s="325"/>
      <c r="H226" s="325"/>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1:H221"/>
    <mergeCell ref="A222:H222"/>
    <mergeCell ref="A223:H223"/>
    <mergeCell ref="A224:H224"/>
    <mergeCell ref="A225:H225"/>
    <mergeCell ref="A226:E226"/>
    <mergeCell ref="F226:H226"/>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9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ht="50.1"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60">
        <f>F7*1.2</f>
        <v>11995.199999999999</v>
      </c>
      <c r="E7" s="361">
        <f>F7*1.1</f>
        <v>10995.6</v>
      </c>
      <c r="F7" s="361">
        <v>9996</v>
      </c>
      <c r="G7" s="361">
        <f>F7*0.75</f>
        <v>7497</v>
      </c>
      <c r="H7" s="362">
        <f>F7*0.5</f>
        <v>4998</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436">
        <f>F12*1.2</f>
        <v>13197.6</v>
      </c>
      <c r="E12" s="361">
        <f>F12*1.1</f>
        <v>12097.800000000001</v>
      </c>
      <c r="F12" s="361">
        <v>10998</v>
      </c>
      <c r="G12" s="361">
        <f>F12*0.75</f>
        <v>8248.5</v>
      </c>
      <c r="H12" s="362">
        <f>F12*0.5</f>
        <v>5499</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1860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"2ГИС.ТЮМЕНЬ"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506">
        <v>300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60">
        <f>F27*1.2</f>
        <v>16804.8</v>
      </c>
      <c r="E27" s="361">
        <f>F27*1.1</f>
        <v>15404.400000000001</v>
      </c>
      <c r="F27" s="361">
        <v>14004</v>
      </c>
      <c r="G27" s="361">
        <f>F27*0.75</f>
        <v>10503</v>
      </c>
      <c r="H27" s="362">
        <f>F27*0.5</f>
        <v>7002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436">
        <f>F32*1.2</f>
        <v>18489.599999999999</v>
      </c>
      <c r="E32" s="361">
        <f>F32*1.1</f>
        <v>16948.800000000003</v>
      </c>
      <c r="F32" s="361">
        <v>15408</v>
      </c>
      <c r="G32" s="361">
        <f>F32*0.75</f>
        <v>11556</v>
      </c>
      <c r="H32" s="362">
        <f>F32*0.5</f>
        <v>7704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2640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"2ГИС.ТЮМЕНЬ"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424">
        <v>420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515">
        <f>F48*1.2</f>
        <v>6624</v>
      </c>
      <c r="E48" s="515">
        <f>F48*1.1</f>
        <v>6072.0000000000009</v>
      </c>
      <c r="F48" s="515">
        <v>5520</v>
      </c>
      <c r="G48" s="515">
        <f>F48*0.75</f>
        <v>4140</v>
      </c>
      <c r="H48" s="515">
        <f>F48*0.5</f>
        <v>2760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458">
        <v>300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60">
        <f>F55*1.2</f>
        <v>13089.6</v>
      </c>
      <c r="E55" s="361">
        <f>F55*1.1</f>
        <v>11998.800000000001</v>
      </c>
      <c r="F55" s="361">
        <v>10908</v>
      </c>
      <c r="G55" s="361">
        <f>F55*0.75</f>
        <v>8181</v>
      </c>
      <c r="H55" s="362">
        <f>F55*0.5</f>
        <v>5454</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436">
        <f>F61*1.2</f>
        <v>14817.599999999999</v>
      </c>
      <c r="E61" s="361">
        <f>F61*1.1</f>
        <v>13582.800000000001</v>
      </c>
      <c r="F61" s="361">
        <v>12348</v>
      </c>
      <c r="G61" s="361">
        <f>F61*0.75</f>
        <v>9261</v>
      </c>
      <c r="H61" s="362">
        <f>F61*0.5</f>
        <v>6174</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506">
        <v>300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"&amp;MIN(D72:D101)&amp;" до "&amp;MAX(D72:D101)</f>
        <v>от 2502 до 145116</v>
      </c>
      <c r="E71" s="399"/>
      <c r="F71" s="399"/>
      <c r="G71" s="399"/>
      <c r="H71" s="400"/>
    </row>
    <row r="72" spans="1:8" ht="37.5" customHeight="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60">
        <v>2502</v>
      </c>
      <c r="E72" s="361"/>
      <c r="F72" s="361"/>
      <c r="G72" s="361"/>
      <c r="H72" s="362"/>
    </row>
    <row r="73" spans="1:8" ht="37.5" customHeight="1" x14ac:dyDescent="0.2">
      <c r="A73" s="396" t="s">
        <v>40</v>
      </c>
      <c r="B73" s="565"/>
      <c r="C73" s="578"/>
      <c r="D73" s="337">
        <v>5004</v>
      </c>
      <c r="E73" s="338"/>
      <c r="F73" s="338"/>
      <c r="G73" s="338"/>
      <c r="H73" s="339"/>
    </row>
    <row r="74" spans="1:8" ht="37.5" customHeight="1" x14ac:dyDescent="0.2">
      <c r="A74" s="396" t="s">
        <v>41</v>
      </c>
      <c r="B74" s="565"/>
      <c r="C74" s="578"/>
      <c r="D74" s="337">
        <v>10008</v>
      </c>
      <c r="E74" s="338"/>
      <c r="F74" s="338"/>
      <c r="G74" s="338"/>
      <c r="H74" s="339"/>
    </row>
    <row r="75" spans="1:8" ht="37.5" customHeight="1" x14ac:dyDescent="0.2">
      <c r="A75" s="396" t="s">
        <v>42</v>
      </c>
      <c r="B75" s="565"/>
      <c r="C75" s="578"/>
      <c r="D75" s="337">
        <v>15012</v>
      </c>
      <c r="E75" s="338"/>
      <c r="F75" s="338"/>
      <c r="G75" s="338"/>
      <c r="H75" s="339"/>
    </row>
    <row r="76" spans="1:8" ht="37.5" customHeight="1" x14ac:dyDescent="0.2">
      <c r="A76" s="396" t="s">
        <v>43</v>
      </c>
      <c r="B76" s="565"/>
      <c r="C76" s="578"/>
      <c r="D76" s="337">
        <v>20016</v>
      </c>
      <c r="E76" s="338"/>
      <c r="F76" s="338"/>
      <c r="G76" s="338"/>
      <c r="H76" s="339"/>
    </row>
    <row r="77" spans="1:8" ht="37.5" customHeight="1" x14ac:dyDescent="0.2">
      <c r="A77" s="396" t="s">
        <v>44</v>
      </c>
      <c r="B77" s="565"/>
      <c r="C77" s="578"/>
      <c r="D77" s="337">
        <v>25020</v>
      </c>
      <c r="E77" s="338"/>
      <c r="F77" s="338"/>
      <c r="G77" s="338"/>
      <c r="H77" s="339"/>
    </row>
    <row r="78" spans="1:8" ht="37.5" customHeight="1" x14ac:dyDescent="0.2">
      <c r="A78" s="396" t="s">
        <v>45</v>
      </c>
      <c r="B78" s="565"/>
      <c r="C78" s="578"/>
      <c r="D78" s="337">
        <v>30024</v>
      </c>
      <c r="E78" s="338"/>
      <c r="F78" s="338"/>
      <c r="G78" s="338"/>
      <c r="H78" s="339"/>
    </row>
    <row r="79" spans="1:8" ht="37.5" customHeight="1" x14ac:dyDescent="0.2">
      <c r="A79" s="396" t="s">
        <v>46</v>
      </c>
      <c r="B79" s="565"/>
      <c r="C79" s="578"/>
      <c r="D79" s="337">
        <v>35028</v>
      </c>
      <c r="E79" s="338"/>
      <c r="F79" s="338"/>
      <c r="G79" s="338"/>
      <c r="H79" s="339"/>
    </row>
    <row r="80" spans="1:8" ht="37.5" customHeight="1" x14ac:dyDescent="0.2">
      <c r="A80" s="396" t="s">
        <v>47</v>
      </c>
      <c r="B80" s="565"/>
      <c r="C80" s="578"/>
      <c r="D80" s="337">
        <v>40032</v>
      </c>
      <c r="E80" s="338"/>
      <c r="F80" s="338"/>
      <c r="G80" s="338"/>
      <c r="H80" s="339"/>
    </row>
    <row r="81" spans="1:8" ht="37.5" customHeight="1" x14ac:dyDescent="0.2">
      <c r="A81" s="396" t="s">
        <v>48</v>
      </c>
      <c r="B81" s="565"/>
      <c r="C81" s="578"/>
      <c r="D81" s="337">
        <v>45036</v>
      </c>
      <c r="E81" s="338"/>
      <c r="F81" s="338"/>
      <c r="G81" s="338"/>
      <c r="H81" s="339"/>
    </row>
    <row r="82" spans="1:8" ht="37.5" customHeight="1" x14ac:dyDescent="0.2">
      <c r="A82" s="396" t="s">
        <v>49</v>
      </c>
      <c r="B82" s="565"/>
      <c r="C82" s="578"/>
      <c r="D82" s="337">
        <v>50040</v>
      </c>
      <c r="E82" s="338"/>
      <c r="F82" s="338"/>
      <c r="G82" s="338"/>
      <c r="H82" s="339"/>
    </row>
    <row r="83" spans="1:8" ht="37.5" customHeight="1" x14ac:dyDescent="0.2">
      <c r="A83" s="396" t="s">
        <v>50</v>
      </c>
      <c r="B83" s="565"/>
      <c r="C83" s="578"/>
      <c r="D83" s="337">
        <v>55044</v>
      </c>
      <c r="E83" s="338"/>
      <c r="F83" s="338"/>
      <c r="G83" s="338"/>
      <c r="H83" s="339"/>
    </row>
    <row r="84" spans="1:8" ht="37.5" customHeight="1" x14ac:dyDescent="0.2">
      <c r="A84" s="396" t="s">
        <v>51</v>
      </c>
      <c r="B84" s="565"/>
      <c r="C84" s="578"/>
      <c r="D84" s="337">
        <v>60048</v>
      </c>
      <c r="E84" s="338"/>
      <c r="F84" s="338"/>
      <c r="G84" s="338"/>
      <c r="H84" s="339"/>
    </row>
    <row r="85" spans="1:8" ht="37.5" customHeight="1" x14ac:dyDescent="0.2">
      <c r="A85" s="396" t="s">
        <v>52</v>
      </c>
      <c r="B85" s="565"/>
      <c r="C85" s="578"/>
      <c r="D85" s="337">
        <v>65052</v>
      </c>
      <c r="E85" s="338"/>
      <c r="F85" s="338"/>
      <c r="G85" s="338"/>
      <c r="H85" s="339"/>
    </row>
    <row r="86" spans="1:8" ht="37.5" customHeight="1" x14ac:dyDescent="0.2">
      <c r="A86" s="396" t="s">
        <v>53</v>
      </c>
      <c r="B86" s="565"/>
      <c r="C86" s="578"/>
      <c r="D86" s="337">
        <v>70056</v>
      </c>
      <c r="E86" s="338"/>
      <c r="F86" s="338"/>
      <c r="G86" s="338"/>
      <c r="H86" s="339"/>
    </row>
    <row r="87" spans="1:8" ht="37.5" customHeight="1" x14ac:dyDescent="0.2">
      <c r="A87" s="396" t="s">
        <v>54</v>
      </c>
      <c r="B87" s="565"/>
      <c r="C87" s="578"/>
      <c r="D87" s="337">
        <v>75060</v>
      </c>
      <c r="E87" s="338"/>
      <c r="F87" s="338"/>
      <c r="G87" s="338"/>
      <c r="H87" s="339"/>
    </row>
    <row r="88" spans="1:8" ht="37.5" customHeight="1" x14ac:dyDescent="0.2">
      <c r="A88" s="396" t="s">
        <v>55</v>
      </c>
      <c r="B88" s="565"/>
      <c r="C88" s="578"/>
      <c r="D88" s="337">
        <v>80064</v>
      </c>
      <c r="E88" s="338"/>
      <c r="F88" s="338"/>
      <c r="G88" s="338"/>
      <c r="H88" s="339"/>
    </row>
    <row r="89" spans="1:8" ht="37.5" customHeight="1" x14ac:dyDescent="0.2">
      <c r="A89" s="396" t="s">
        <v>56</v>
      </c>
      <c r="B89" s="565"/>
      <c r="C89" s="578"/>
      <c r="D89" s="337">
        <v>85068</v>
      </c>
      <c r="E89" s="338"/>
      <c r="F89" s="338"/>
      <c r="G89" s="338"/>
      <c r="H89" s="339"/>
    </row>
    <row r="90" spans="1:8" ht="37.5" customHeight="1" x14ac:dyDescent="0.2">
      <c r="A90" s="396" t="s">
        <v>57</v>
      </c>
      <c r="B90" s="565"/>
      <c r="C90" s="578"/>
      <c r="D90" s="337">
        <v>90072</v>
      </c>
      <c r="E90" s="338"/>
      <c r="F90" s="338"/>
      <c r="G90" s="338"/>
      <c r="H90" s="339"/>
    </row>
    <row r="91" spans="1:8" ht="37.5" customHeight="1" x14ac:dyDescent="0.2">
      <c r="A91" s="396" t="s">
        <v>58</v>
      </c>
      <c r="B91" s="565"/>
      <c r="C91" s="578"/>
      <c r="D91" s="337">
        <v>95076</v>
      </c>
      <c r="E91" s="338"/>
      <c r="F91" s="338"/>
      <c r="G91" s="338"/>
      <c r="H91" s="339"/>
    </row>
    <row r="92" spans="1:8" ht="37.5" customHeight="1" x14ac:dyDescent="0.2">
      <c r="A92" s="396" t="s">
        <v>178</v>
      </c>
      <c r="B92" s="565"/>
      <c r="C92" s="578"/>
      <c r="D92" s="337">
        <v>100080</v>
      </c>
      <c r="E92" s="338"/>
      <c r="F92" s="338"/>
      <c r="G92" s="338"/>
      <c r="H92" s="339"/>
    </row>
    <row r="93" spans="1:8" ht="37.5" customHeight="1" x14ac:dyDescent="0.2">
      <c r="A93" s="396" t="s">
        <v>179</v>
      </c>
      <c r="B93" s="565"/>
      <c r="C93" s="578"/>
      <c r="D93" s="337">
        <v>105084</v>
      </c>
      <c r="E93" s="338"/>
      <c r="F93" s="338"/>
      <c r="G93" s="338"/>
      <c r="H93" s="339"/>
    </row>
    <row r="94" spans="1:8" ht="37.5" customHeight="1" x14ac:dyDescent="0.2">
      <c r="A94" s="396" t="s">
        <v>180</v>
      </c>
      <c r="B94" s="565"/>
      <c r="C94" s="578"/>
      <c r="D94" s="337">
        <v>110088</v>
      </c>
      <c r="E94" s="338"/>
      <c r="F94" s="338"/>
      <c r="G94" s="338"/>
      <c r="H94" s="339"/>
    </row>
    <row r="95" spans="1:8" ht="37.5" customHeight="1" x14ac:dyDescent="0.2">
      <c r="A95" s="396" t="s">
        <v>181</v>
      </c>
      <c r="B95" s="565"/>
      <c r="C95" s="578"/>
      <c r="D95" s="337">
        <v>115092</v>
      </c>
      <c r="E95" s="338"/>
      <c r="F95" s="338"/>
      <c r="G95" s="338"/>
      <c r="H95" s="339"/>
    </row>
    <row r="96" spans="1:8" ht="37.5" customHeight="1" x14ac:dyDescent="0.2">
      <c r="A96" s="396" t="s">
        <v>182</v>
      </c>
      <c r="B96" s="565"/>
      <c r="C96" s="578"/>
      <c r="D96" s="337">
        <v>120096</v>
      </c>
      <c r="E96" s="338"/>
      <c r="F96" s="338"/>
      <c r="G96" s="338"/>
      <c r="H96" s="339"/>
    </row>
    <row r="97" spans="1:8" ht="37.5" customHeight="1" x14ac:dyDescent="0.2">
      <c r="A97" s="396" t="s">
        <v>183</v>
      </c>
      <c r="B97" s="565"/>
      <c r="C97" s="578"/>
      <c r="D97" s="337">
        <v>125100</v>
      </c>
      <c r="E97" s="338"/>
      <c r="F97" s="338"/>
      <c r="G97" s="338"/>
      <c r="H97" s="339"/>
    </row>
    <row r="98" spans="1:8" ht="37.5" customHeight="1" x14ac:dyDescent="0.2">
      <c r="A98" s="396" t="s">
        <v>184</v>
      </c>
      <c r="B98" s="565"/>
      <c r="C98" s="578"/>
      <c r="D98" s="337">
        <v>130104</v>
      </c>
      <c r="E98" s="338"/>
      <c r="F98" s="338"/>
      <c r="G98" s="338"/>
      <c r="H98" s="339"/>
    </row>
    <row r="99" spans="1:8" ht="37.5" customHeight="1" x14ac:dyDescent="0.2">
      <c r="A99" s="396" t="s">
        <v>185</v>
      </c>
      <c r="B99" s="565"/>
      <c r="C99" s="578"/>
      <c r="D99" s="337">
        <v>135108</v>
      </c>
      <c r="E99" s="338"/>
      <c r="F99" s="338"/>
      <c r="G99" s="338"/>
      <c r="H99" s="339"/>
    </row>
    <row r="100" spans="1:8" ht="37.5" customHeight="1" x14ac:dyDescent="0.2">
      <c r="A100" s="396" t="s">
        <v>186</v>
      </c>
      <c r="B100" s="565"/>
      <c r="C100" s="578"/>
      <c r="D100" s="337">
        <v>140112</v>
      </c>
      <c r="E100" s="338"/>
      <c r="F100" s="338"/>
      <c r="G100" s="338"/>
      <c r="H100" s="339"/>
    </row>
    <row r="101" spans="1:8" ht="37.5" customHeight="1" x14ac:dyDescent="0.2">
      <c r="A101" s="396" t="s">
        <v>187</v>
      </c>
      <c r="B101" s="565"/>
      <c r="C101" s="578"/>
      <c r="D101" s="337">
        <v>145116</v>
      </c>
      <c r="E101" s="338"/>
      <c r="F101" s="338"/>
      <c r="G101" s="338"/>
      <c r="H101" s="339"/>
    </row>
    <row r="102" spans="1:8" ht="37.5" customHeight="1" x14ac:dyDescent="0.2">
      <c r="A102" s="396" t="s">
        <v>188</v>
      </c>
      <c r="B102" s="565"/>
      <c r="C102" s="578"/>
      <c r="D102" s="337">
        <v>150120</v>
      </c>
      <c r="E102" s="338"/>
      <c r="F102" s="338"/>
      <c r="G102" s="338"/>
      <c r="H102" s="339"/>
    </row>
    <row r="103" spans="1:8" ht="37.5" customHeight="1" x14ac:dyDescent="0.2">
      <c r="A103" s="396" t="s">
        <v>189</v>
      </c>
      <c r="B103" s="565"/>
      <c r="C103" s="578"/>
      <c r="D103" s="337">
        <v>155124</v>
      </c>
      <c r="E103" s="338"/>
      <c r="F103" s="338"/>
      <c r="G103" s="338"/>
      <c r="H103" s="339"/>
    </row>
    <row r="104" spans="1:8" ht="37.5" customHeight="1" x14ac:dyDescent="0.2">
      <c r="A104" s="396" t="s">
        <v>190</v>
      </c>
      <c r="B104" s="565"/>
      <c r="C104" s="578"/>
      <c r="D104" s="337">
        <v>160128</v>
      </c>
      <c r="E104" s="338"/>
      <c r="F104" s="338"/>
      <c r="G104" s="338"/>
      <c r="H104" s="339"/>
    </row>
    <row r="105" spans="1:8" ht="37.5" customHeight="1" x14ac:dyDescent="0.2">
      <c r="A105" s="396" t="s">
        <v>191</v>
      </c>
      <c r="B105" s="565"/>
      <c r="C105" s="578"/>
      <c r="D105" s="337">
        <v>165132</v>
      </c>
      <c r="E105" s="338"/>
      <c r="F105" s="338"/>
      <c r="G105" s="338"/>
      <c r="H105" s="339"/>
    </row>
    <row r="106" spans="1:8" ht="37.5" customHeight="1" x14ac:dyDescent="0.2">
      <c r="A106" s="396" t="s">
        <v>192</v>
      </c>
      <c r="B106" s="565"/>
      <c r="C106" s="578"/>
      <c r="D106" s="337">
        <v>170136</v>
      </c>
      <c r="E106" s="338"/>
      <c r="F106" s="338"/>
      <c r="G106" s="338"/>
      <c r="H106" s="339"/>
    </row>
    <row r="107" spans="1:8" ht="37.5" customHeight="1" x14ac:dyDescent="0.2">
      <c r="A107" s="396" t="s">
        <v>229</v>
      </c>
      <c r="B107" s="565"/>
      <c r="C107" s="578"/>
      <c r="D107" s="337">
        <v>175140</v>
      </c>
      <c r="E107" s="338"/>
      <c r="F107" s="338"/>
      <c r="G107" s="338"/>
      <c r="H107" s="339"/>
    </row>
    <row r="108" spans="1:8" ht="37.5" customHeight="1" x14ac:dyDescent="0.2">
      <c r="A108" s="396" t="s">
        <v>230</v>
      </c>
      <c r="B108" s="565"/>
      <c r="C108" s="578"/>
      <c r="D108" s="337">
        <v>180144</v>
      </c>
      <c r="E108" s="338"/>
      <c r="F108" s="338"/>
      <c r="G108" s="338"/>
      <c r="H108" s="339"/>
    </row>
    <row r="109" spans="1:8" ht="37.5" customHeight="1" x14ac:dyDescent="0.2">
      <c r="A109" s="396" t="s">
        <v>231</v>
      </c>
      <c r="B109" s="565"/>
      <c r="C109" s="578"/>
      <c r="D109" s="337">
        <v>185148</v>
      </c>
      <c r="E109" s="338"/>
      <c r="F109" s="338"/>
      <c r="G109" s="338"/>
      <c r="H109" s="339"/>
    </row>
    <row r="110" spans="1:8" ht="37.5" customHeight="1" x14ac:dyDescent="0.2">
      <c r="A110" s="396" t="s">
        <v>232</v>
      </c>
      <c r="B110" s="565"/>
      <c r="C110" s="578"/>
      <c r="D110" s="337">
        <v>190152</v>
      </c>
      <c r="E110" s="338"/>
      <c r="F110" s="338"/>
      <c r="G110" s="338"/>
      <c r="H110" s="339"/>
    </row>
    <row r="111" spans="1:8" ht="37.5" customHeight="1" x14ac:dyDescent="0.2">
      <c r="A111" s="396" t="s">
        <v>233</v>
      </c>
      <c r="B111" s="565"/>
      <c r="C111" s="578"/>
      <c r="D111" s="337">
        <v>195156</v>
      </c>
      <c r="E111" s="338"/>
      <c r="F111" s="338"/>
      <c r="G111" s="338"/>
      <c r="H111" s="339"/>
    </row>
    <row r="112" spans="1:8" ht="37.5" customHeight="1" x14ac:dyDescent="0.2">
      <c r="A112" s="396" t="s">
        <v>355</v>
      </c>
      <c r="B112" s="565"/>
      <c r="C112" s="578"/>
      <c r="D112" s="337">
        <v>200160</v>
      </c>
      <c r="E112" s="338"/>
      <c r="F112" s="338"/>
      <c r="G112" s="338"/>
      <c r="H112" s="339"/>
    </row>
    <row r="113" spans="1:8" ht="37.5" customHeight="1" x14ac:dyDescent="0.2">
      <c r="A113" s="396" t="s">
        <v>356</v>
      </c>
      <c r="B113" s="565"/>
      <c r="C113" s="578"/>
      <c r="D113" s="337">
        <v>205164</v>
      </c>
      <c r="E113" s="338"/>
      <c r="F113" s="338"/>
      <c r="G113" s="338"/>
      <c r="H113" s="339"/>
    </row>
    <row r="114" spans="1:8" ht="37.5" customHeight="1" x14ac:dyDescent="0.2">
      <c r="A114" s="396" t="s">
        <v>357</v>
      </c>
      <c r="B114" s="565"/>
      <c r="C114" s="578"/>
      <c r="D114" s="337">
        <v>210168</v>
      </c>
      <c r="E114" s="338"/>
      <c r="F114" s="338"/>
      <c r="G114" s="338"/>
      <c r="H114" s="339"/>
    </row>
    <row r="115" spans="1:8" ht="37.5" customHeight="1" x14ac:dyDescent="0.2">
      <c r="A115" s="396" t="s">
        <v>358</v>
      </c>
      <c r="B115" s="565"/>
      <c r="C115" s="578"/>
      <c r="D115" s="337">
        <v>215172</v>
      </c>
      <c r="E115" s="338"/>
      <c r="F115" s="338"/>
      <c r="G115" s="338"/>
      <c r="H115" s="339"/>
    </row>
    <row r="116" spans="1:8" ht="37.5" customHeight="1" x14ac:dyDescent="0.2">
      <c r="A116" s="396" t="s">
        <v>359</v>
      </c>
      <c r="B116" s="565"/>
      <c r="C116" s="578"/>
      <c r="D116" s="337">
        <v>220176</v>
      </c>
      <c r="E116" s="338"/>
      <c r="F116" s="338"/>
      <c r="G116" s="338"/>
      <c r="H116" s="339"/>
    </row>
    <row r="117" spans="1:8" ht="37.5" customHeight="1" x14ac:dyDescent="0.2">
      <c r="A117" s="396" t="s">
        <v>360</v>
      </c>
      <c r="B117" s="565"/>
      <c r="C117" s="578"/>
      <c r="D117" s="337">
        <v>225180</v>
      </c>
      <c r="E117" s="338"/>
      <c r="F117" s="338"/>
      <c r="G117" s="338"/>
      <c r="H117" s="339"/>
    </row>
    <row r="118" spans="1:8" ht="37.5" customHeight="1" x14ac:dyDescent="0.2">
      <c r="A118" s="396" t="s">
        <v>361</v>
      </c>
      <c r="B118" s="565"/>
      <c r="C118" s="578"/>
      <c r="D118" s="337">
        <v>230184</v>
      </c>
      <c r="E118" s="338"/>
      <c r="F118" s="338"/>
      <c r="G118" s="338"/>
      <c r="H118" s="339"/>
    </row>
    <row r="119" spans="1:8" ht="37.5" customHeight="1" x14ac:dyDescent="0.2">
      <c r="A119" s="396" t="s">
        <v>362</v>
      </c>
      <c r="B119" s="565"/>
      <c r="C119" s="578"/>
      <c r="D119" s="337">
        <v>235188</v>
      </c>
      <c r="E119" s="338"/>
      <c r="F119" s="338"/>
      <c r="G119" s="338"/>
      <c r="H119" s="339"/>
    </row>
    <row r="120" spans="1:8" ht="37.5" customHeight="1" x14ac:dyDescent="0.2">
      <c r="A120" s="396" t="s">
        <v>363</v>
      </c>
      <c r="B120" s="565"/>
      <c r="C120" s="578"/>
      <c r="D120" s="337">
        <v>240192</v>
      </c>
      <c r="E120" s="338"/>
      <c r="F120" s="338"/>
      <c r="G120" s="338"/>
      <c r="H120" s="339"/>
    </row>
    <row r="121" spans="1:8" ht="37.5" customHeight="1" thickBot="1" x14ac:dyDescent="0.25">
      <c r="A121" s="396" t="s">
        <v>364</v>
      </c>
      <c r="B121" s="565"/>
      <c r="C121" s="579"/>
      <c r="D121" s="337">
        <v>245196</v>
      </c>
      <c r="E121" s="338"/>
      <c r="F121" s="338"/>
      <c r="G121" s="338"/>
      <c r="H121" s="339"/>
    </row>
    <row r="122" spans="1:8" ht="50.1" customHeight="1" thickBot="1" x14ac:dyDescent="0.25">
      <c r="A122" s="386" t="s">
        <v>59</v>
      </c>
      <c r="B122" s="387"/>
      <c r="C122" s="609"/>
      <c r="D122" s="398" t="str">
        <f>"от "&amp;MIN(D123:D132)&amp;" до "&amp;MAX(D123:D132)</f>
        <v>от 300 до 13200</v>
      </c>
      <c r="E122" s="399"/>
      <c r="F122" s="399"/>
      <c r="G122" s="399"/>
      <c r="H122" s="400"/>
    </row>
    <row r="123" spans="1:8" ht="151.5" x14ac:dyDescent="0.2">
      <c r="A123" s="62" t="s">
        <v>60</v>
      </c>
      <c r="B123" s="63" t="s">
        <v>13</v>
      </c>
      <c r="C123" s="107"/>
      <c r="D123" s="491">
        <v>1260</v>
      </c>
      <c r="E123" s="491"/>
      <c r="F123" s="491"/>
      <c r="G123" s="491"/>
      <c r="H123" s="492"/>
    </row>
    <row r="124" spans="1:8" ht="37.5" customHeight="1" x14ac:dyDescent="0.2">
      <c r="A124" s="335" t="s">
        <v>61</v>
      </c>
      <c r="B124" s="336"/>
      <c r="C124" s="403" t="str">
        <f>"Электронный справочник "&amp;$C$2&amp;" (версия для ПК)"</f>
        <v>Электронный справочник "2ГИС.ТЮМЕНЬ" (версия для ПК)</v>
      </c>
      <c r="D124" s="337">
        <v>600</v>
      </c>
      <c r="E124" s="338"/>
      <c r="F124" s="338"/>
      <c r="G124" s="338"/>
      <c r="H124" s="339"/>
    </row>
    <row r="125" spans="1:8" ht="37.5" customHeight="1" x14ac:dyDescent="0.2">
      <c r="A125" s="335" t="s">
        <v>62</v>
      </c>
      <c r="B125" s="336"/>
      <c r="C125" s="404"/>
      <c r="D125" s="337">
        <v>13200</v>
      </c>
      <c r="E125" s="338"/>
      <c r="F125" s="338"/>
      <c r="G125" s="338"/>
      <c r="H125" s="339"/>
    </row>
    <row r="126" spans="1:8" ht="37.5" customHeight="1" x14ac:dyDescent="0.2">
      <c r="A126" s="335" t="s">
        <v>63</v>
      </c>
      <c r="B126" s="336"/>
      <c r="C126" s="404"/>
      <c r="D126" s="337">
        <v>1680</v>
      </c>
      <c r="E126" s="338"/>
      <c r="F126" s="338"/>
      <c r="G126" s="338"/>
      <c r="H126" s="339"/>
    </row>
    <row r="127" spans="1:8" ht="37.5" customHeight="1" x14ac:dyDescent="0.2">
      <c r="A127" s="335" t="s">
        <v>64</v>
      </c>
      <c r="B127" s="336"/>
      <c r="C127" s="404"/>
      <c r="D127" s="337">
        <v>4800</v>
      </c>
      <c r="E127" s="338"/>
      <c r="F127" s="338"/>
      <c r="G127" s="338"/>
      <c r="H127" s="339"/>
    </row>
    <row r="128" spans="1:8" ht="37.5" customHeight="1" x14ac:dyDescent="0.2">
      <c r="A128" s="335" t="s">
        <v>65</v>
      </c>
      <c r="B128" s="336"/>
      <c r="C128" s="404"/>
      <c r="D128" s="340">
        <v>300</v>
      </c>
      <c r="E128" s="338"/>
      <c r="F128" s="338"/>
      <c r="G128" s="338"/>
      <c r="H128" s="339"/>
    </row>
    <row r="129" spans="1:8" ht="37.5" customHeight="1" x14ac:dyDescent="0.2">
      <c r="A129" s="335" t="s">
        <v>66</v>
      </c>
      <c r="B129" s="336"/>
      <c r="C129" s="404"/>
      <c r="D129" s="340">
        <v>300</v>
      </c>
      <c r="E129" s="338"/>
      <c r="F129" s="338"/>
      <c r="G129" s="338"/>
      <c r="H129" s="339"/>
    </row>
    <row r="130" spans="1:8" ht="37.5" customHeight="1" x14ac:dyDescent="0.2">
      <c r="A130" s="335" t="s">
        <v>67</v>
      </c>
      <c r="B130" s="336"/>
      <c r="C130" s="404"/>
      <c r="D130" s="340">
        <v>600</v>
      </c>
      <c r="E130" s="338"/>
      <c r="F130" s="338"/>
      <c r="G130" s="338"/>
      <c r="H130" s="339"/>
    </row>
    <row r="131" spans="1:8" ht="37.5" customHeight="1" x14ac:dyDescent="0.2">
      <c r="A131" s="335" t="s">
        <v>68</v>
      </c>
      <c r="B131" s="336"/>
      <c r="C131" s="404"/>
      <c r="D131" s="340">
        <v>900</v>
      </c>
      <c r="E131" s="338"/>
      <c r="F131" s="338"/>
      <c r="G131" s="338"/>
      <c r="H131" s="339"/>
    </row>
    <row r="132" spans="1:8" ht="37.5" customHeight="1" x14ac:dyDescent="0.2">
      <c r="A132" s="348" t="s">
        <v>69</v>
      </c>
      <c r="B132" s="349"/>
      <c r="C132" s="671"/>
      <c r="D132" s="340">
        <v>5760</v>
      </c>
      <c r="E132" s="338"/>
      <c r="F132" s="338"/>
      <c r="G132" s="338"/>
      <c r="H132" s="339"/>
    </row>
    <row r="133" spans="1:8" s="16" customFormat="1" ht="117.75" customHeight="1" thickBot="1" x14ac:dyDescent="0.25">
      <c r="A133" s="501" t="s">
        <v>71</v>
      </c>
      <c r="B133" s="502"/>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354">
        <v>30</v>
      </c>
      <c r="E133" s="354"/>
      <c r="F133" s="354"/>
      <c r="G133" s="354"/>
      <c r="H133" s="355"/>
    </row>
    <row r="134" spans="1:8" ht="50.1" customHeight="1" thickBot="1" x14ac:dyDescent="0.25">
      <c r="A134" s="341" t="s">
        <v>72</v>
      </c>
      <c r="B134" s="342"/>
      <c r="C134" s="21"/>
      <c r="D134" s="343" t="e">
        <f>"от "&amp;MIN(D136,D156:H157,#REF!,D158:H172)&amp;" до "&amp;MAX(D136,D156:H157,#REF!,D158:H172)</f>
        <v>#REF!</v>
      </c>
      <c r="E134" s="343"/>
      <c r="F134" s="343"/>
      <c r="G134" s="343"/>
      <c r="H134" s="344"/>
    </row>
    <row r="135" spans="1:8" ht="21.75" thickBot="1" x14ac:dyDescent="0.25">
      <c r="A135" s="497"/>
      <c r="B135" s="498"/>
      <c r="C135" s="60"/>
      <c r="D135" s="499"/>
      <c r="E135" s="499"/>
      <c r="F135" s="499"/>
      <c r="G135" s="499"/>
      <c r="H135" s="500"/>
    </row>
    <row r="136" spans="1:8" ht="62.25" customHeight="1" thickBot="1" x14ac:dyDescent="0.25">
      <c r="A136" s="374" t="s">
        <v>73</v>
      </c>
      <c r="B136" s="375"/>
      <c r="C13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379">
        <v>10080</v>
      </c>
      <c r="E136" s="379"/>
      <c r="F136" s="379"/>
      <c r="G136" s="379"/>
      <c r="H136" s="380"/>
    </row>
    <row r="137" spans="1:8" ht="62.25" customHeight="1" thickBot="1" x14ac:dyDescent="0.25">
      <c r="A137" s="381" t="s">
        <v>74</v>
      </c>
      <c r="B137" s="382"/>
      <c r="C137" s="377"/>
      <c r="D137" s="383" t="s">
        <v>75</v>
      </c>
      <c r="E137" s="384"/>
      <c r="F137" s="384"/>
      <c r="G137" s="384"/>
      <c r="H137" s="385"/>
    </row>
    <row r="138" spans="1:8" ht="62.25" customHeight="1" x14ac:dyDescent="0.2">
      <c r="A138" s="363" t="s">
        <v>76</v>
      </c>
      <c r="B138" s="364"/>
      <c r="C138" s="377"/>
      <c r="D138" s="368">
        <f>D136/4</f>
        <v>2520</v>
      </c>
      <c r="E138" s="368"/>
      <c r="F138" s="368"/>
      <c r="G138" s="368"/>
      <c r="H138" s="369"/>
    </row>
    <row r="139" spans="1:8" ht="62.25" customHeight="1" x14ac:dyDescent="0.2">
      <c r="A139" s="363" t="s">
        <v>77</v>
      </c>
      <c r="B139" s="364"/>
      <c r="C139" s="377"/>
      <c r="D139" s="368">
        <f>D136/5</f>
        <v>2016</v>
      </c>
      <c r="E139" s="368"/>
      <c r="F139" s="368"/>
      <c r="G139" s="368"/>
      <c r="H139" s="369"/>
    </row>
    <row r="140" spans="1:8" ht="62.25" customHeight="1" x14ac:dyDescent="0.2">
      <c r="A140" s="363" t="s">
        <v>78</v>
      </c>
      <c r="B140" s="364"/>
      <c r="C140" s="377"/>
      <c r="D140" s="368">
        <f>D136/6</f>
        <v>1680</v>
      </c>
      <c r="E140" s="368"/>
      <c r="F140" s="368"/>
      <c r="G140" s="368"/>
      <c r="H140" s="369"/>
    </row>
    <row r="141" spans="1:8" ht="62.25" customHeight="1" x14ac:dyDescent="0.2">
      <c r="A141" s="363" t="s">
        <v>79</v>
      </c>
      <c r="B141" s="364"/>
      <c r="C141" s="377"/>
      <c r="D141" s="368">
        <f>D136/7</f>
        <v>1440</v>
      </c>
      <c r="E141" s="368"/>
      <c r="F141" s="368"/>
      <c r="G141" s="368"/>
      <c r="H141" s="369"/>
    </row>
    <row r="142" spans="1:8" ht="62.25" customHeight="1" x14ac:dyDescent="0.2">
      <c r="A142" s="363" t="s">
        <v>80</v>
      </c>
      <c r="B142" s="364"/>
      <c r="C142" s="377"/>
      <c r="D142" s="368">
        <f>D136/8</f>
        <v>1260</v>
      </c>
      <c r="E142" s="368"/>
      <c r="F142" s="368"/>
      <c r="G142" s="368"/>
      <c r="H142" s="369"/>
    </row>
    <row r="143" spans="1:8" ht="62.25" customHeight="1" x14ac:dyDescent="0.2">
      <c r="A143" s="363" t="s">
        <v>81</v>
      </c>
      <c r="B143" s="364"/>
      <c r="C143" s="377"/>
      <c r="D143" s="368">
        <f>D136/9</f>
        <v>1120</v>
      </c>
      <c r="E143" s="368"/>
      <c r="F143" s="368"/>
      <c r="G143" s="368"/>
      <c r="H143" s="369"/>
    </row>
    <row r="144" spans="1:8" ht="62.25" customHeight="1" x14ac:dyDescent="0.2">
      <c r="A144" s="363" t="s">
        <v>82</v>
      </c>
      <c r="B144" s="364"/>
      <c r="C144" s="377"/>
      <c r="D144" s="368">
        <f>D136/10</f>
        <v>1008</v>
      </c>
      <c r="E144" s="368"/>
      <c r="F144" s="368"/>
      <c r="G144" s="368"/>
      <c r="H144" s="369"/>
    </row>
    <row r="145" spans="1:8" ht="62.25" customHeight="1" thickBot="1" x14ac:dyDescent="0.25">
      <c r="A145" s="374" t="s">
        <v>83</v>
      </c>
      <c r="B145" s="375"/>
      <c r="C145" s="377"/>
      <c r="D145" s="379">
        <v>15120</v>
      </c>
      <c r="E145" s="379"/>
      <c r="F145" s="379"/>
      <c r="G145" s="379"/>
      <c r="H145" s="380"/>
    </row>
    <row r="146" spans="1:8" ht="62.25" customHeight="1" thickBot="1" x14ac:dyDescent="0.25">
      <c r="A146" s="381" t="s">
        <v>74</v>
      </c>
      <c r="B146" s="382"/>
      <c r="C146" s="377"/>
      <c r="D146" s="383" t="s">
        <v>75</v>
      </c>
      <c r="E146" s="384"/>
      <c r="F146" s="384"/>
      <c r="G146" s="384"/>
      <c r="H146" s="385"/>
    </row>
    <row r="147" spans="1:8" ht="62.25" customHeight="1" x14ac:dyDescent="0.2">
      <c r="A147" s="363" t="s">
        <v>76</v>
      </c>
      <c r="B147" s="364"/>
      <c r="C147" s="377"/>
      <c r="D147" s="368">
        <v>3780</v>
      </c>
      <c r="E147" s="368"/>
      <c r="F147" s="368"/>
      <c r="G147" s="368"/>
      <c r="H147" s="369"/>
    </row>
    <row r="148" spans="1:8" ht="62.25" customHeight="1" x14ac:dyDescent="0.2">
      <c r="A148" s="363" t="s">
        <v>77</v>
      </c>
      <c r="B148" s="364"/>
      <c r="C148" s="377"/>
      <c r="D148" s="368">
        <v>3024</v>
      </c>
      <c r="E148" s="368"/>
      <c r="F148" s="368"/>
      <c r="G148" s="368"/>
      <c r="H148" s="369"/>
    </row>
    <row r="149" spans="1:8" ht="62.25" customHeight="1" x14ac:dyDescent="0.2">
      <c r="A149" s="363" t="s">
        <v>78</v>
      </c>
      <c r="B149" s="364"/>
      <c r="C149" s="377"/>
      <c r="D149" s="368">
        <v>2520</v>
      </c>
      <c r="E149" s="368"/>
      <c r="F149" s="368"/>
      <c r="G149" s="368"/>
      <c r="H149" s="369"/>
    </row>
    <row r="150" spans="1:8" ht="62.25" customHeight="1" x14ac:dyDescent="0.2">
      <c r="A150" s="363" t="s">
        <v>79</v>
      </c>
      <c r="B150" s="364"/>
      <c r="C150" s="377"/>
      <c r="D150" s="368">
        <v>2160</v>
      </c>
      <c r="E150" s="368"/>
      <c r="F150" s="368"/>
      <c r="G150" s="368"/>
      <c r="H150" s="369"/>
    </row>
    <row r="151" spans="1:8" ht="62.25" customHeight="1" x14ac:dyDescent="0.2">
      <c r="A151" s="363" t="s">
        <v>80</v>
      </c>
      <c r="B151" s="364"/>
      <c r="C151" s="377"/>
      <c r="D151" s="368">
        <v>1890</v>
      </c>
      <c r="E151" s="368"/>
      <c r="F151" s="368"/>
      <c r="G151" s="368"/>
      <c r="H151" s="369"/>
    </row>
    <row r="152" spans="1:8" ht="62.25" customHeight="1" x14ac:dyDescent="0.2">
      <c r="A152" s="363" t="s">
        <v>81</v>
      </c>
      <c r="B152" s="364"/>
      <c r="C152" s="377"/>
      <c r="D152" s="368">
        <v>1680</v>
      </c>
      <c r="E152" s="368"/>
      <c r="F152" s="368"/>
      <c r="G152" s="368"/>
      <c r="H152" s="369"/>
    </row>
    <row r="153" spans="1:8" ht="62.25" customHeight="1" thickBot="1" x14ac:dyDescent="0.25">
      <c r="A153" s="363" t="s">
        <v>82</v>
      </c>
      <c r="B153" s="364"/>
      <c r="C153" s="378"/>
      <c r="D153" s="368">
        <v>1512</v>
      </c>
      <c r="E153" s="368"/>
      <c r="F153" s="368"/>
      <c r="G153" s="368"/>
      <c r="H153" s="369"/>
    </row>
    <row r="154" spans="1:8" s="16" customFormat="1" ht="62.45" customHeight="1" thickBot="1" x14ac:dyDescent="0.25">
      <c r="A154" s="358" t="s">
        <v>84</v>
      </c>
      <c r="B154" s="359"/>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353">
        <v>20004</v>
      </c>
      <c r="E154" s="354"/>
      <c r="F154" s="354"/>
      <c r="G154" s="354"/>
      <c r="H154" s="355"/>
    </row>
    <row r="155" spans="1:8" ht="21.75" thickBot="1" x14ac:dyDescent="0.25">
      <c r="A155" s="497"/>
      <c r="B155" s="498"/>
      <c r="C155" s="56"/>
      <c r="D155" s="499"/>
      <c r="E155" s="499"/>
      <c r="F155" s="499"/>
      <c r="G155" s="499"/>
      <c r="H155" s="500"/>
    </row>
    <row r="156" spans="1:8" ht="50.1" customHeight="1" x14ac:dyDescent="0.2">
      <c r="A156" s="335" t="s">
        <v>85</v>
      </c>
      <c r="B156" s="336"/>
      <c r="C156" s="105" t="str">
        <f>"Интернет-площадка 2gis.ru на основе Cправочника организаций "&amp;$C$2&amp;""</f>
        <v>Интернет-площадка 2gis.ru на основе Cправочника организаций "2ГИС.ТЮМЕНЬ"</v>
      </c>
      <c r="D156" s="340">
        <v>11880</v>
      </c>
      <c r="E156" s="338"/>
      <c r="F156" s="338"/>
      <c r="G156" s="338"/>
      <c r="H156" s="339"/>
    </row>
    <row r="157" spans="1:8" ht="50.1" customHeight="1" x14ac:dyDescent="0.2">
      <c r="A157" s="335" t="s">
        <v>86</v>
      </c>
      <c r="B157" s="336"/>
      <c r="C15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340">
        <v>10200</v>
      </c>
      <c r="E157" s="338"/>
      <c r="F157" s="338"/>
      <c r="G157" s="338"/>
      <c r="H157" s="339"/>
    </row>
    <row r="158" spans="1:8" ht="50.1" customHeight="1" x14ac:dyDescent="0.2">
      <c r="A158" s="335" t="s">
        <v>87</v>
      </c>
      <c r="B158" s="336"/>
      <c r="C15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340">
        <v>18300</v>
      </c>
      <c r="E158" s="338"/>
      <c r="F158" s="338"/>
      <c r="G158" s="338"/>
      <c r="H158" s="339"/>
    </row>
    <row r="159" spans="1:8" ht="50.1" customHeight="1" x14ac:dyDescent="0.2">
      <c r="A159" s="335" t="s">
        <v>88</v>
      </c>
      <c r="B159" s="336"/>
      <c r="C159" s="68" t="str">
        <f>"Интернет-площадка 2gis.ru на основе Cправочника организаций "&amp;$C$2&amp;""</f>
        <v>Интернет-площадка 2gis.ru на основе Cправочника организаций "2ГИС.ТЮМЕНЬ"</v>
      </c>
      <c r="D159" s="340">
        <v>11880</v>
      </c>
      <c r="E159" s="338"/>
      <c r="F159" s="338"/>
      <c r="G159" s="338"/>
      <c r="H159" s="339"/>
    </row>
    <row r="160" spans="1:8" ht="50.1" customHeight="1" x14ac:dyDescent="0.2">
      <c r="A160" s="335" t="s">
        <v>89</v>
      </c>
      <c r="B160" s="336"/>
      <c r="C160" s="68" t="str">
        <f>"Интернет-площадка 2gis.ru на основе Cправочника организаций "&amp;$C$2&amp;""</f>
        <v>Интернет-площадка 2gis.ru на основе Cправочника организаций "2ГИС.ТЮМЕНЬ"</v>
      </c>
      <c r="D160" s="340">
        <v>14256</v>
      </c>
      <c r="E160" s="338"/>
      <c r="F160" s="338"/>
      <c r="G160" s="338"/>
      <c r="H160" s="339"/>
    </row>
    <row r="161" spans="1:8" ht="50.1" customHeight="1" x14ac:dyDescent="0.2">
      <c r="A161" s="335" t="s">
        <v>90</v>
      </c>
      <c r="B161" s="336"/>
      <c r="C161"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340">
        <v>10200</v>
      </c>
      <c r="E161" s="338"/>
      <c r="F161" s="338"/>
      <c r="G161" s="338"/>
      <c r="H161" s="339"/>
    </row>
    <row r="162" spans="1:8" ht="50.1" customHeight="1" x14ac:dyDescent="0.2">
      <c r="A162" s="335" t="s">
        <v>91</v>
      </c>
      <c r="B162" s="336"/>
      <c r="C162"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340">
        <v>20400</v>
      </c>
      <c r="E162" s="338"/>
      <c r="F162" s="338"/>
      <c r="G162" s="338"/>
      <c r="H162" s="339"/>
    </row>
    <row r="163" spans="1:8" ht="50.1" customHeight="1" x14ac:dyDescent="0.2">
      <c r="A163" s="335" t="s">
        <v>92</v>
      </c>
      <c r="B163" s="336"/>
      <c r="C16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496">
        <v>18600</v>
      </c>
      <c r="E163" s="368"/>
      <c r="F163" s="368"/>
      <c r="G163" s="368"/>
      <c r="H163" s="369"/>
    </row>
    <row r="164" spans="1:8" ht="50.1" customHeight="1" x14ac:dyDescent="0.2">
      <c r="A164" s="335" t="s">
        <v>93</v>
      </c>
      <c r="B164" s="336"/>
      <c r="C164" s="68" t="e">
        <f>#REF!</f>
        <v>#REF!</v>
      </c>
      <c r="D164" s="496">
        <v>23766</v>
      </c>
      <c r="E164" s="368"/>
      <c r="F164" s="368"/>
      <c r="G164" s="368"/>
      <c r="H164" s="369"/>
    </row>
    <row r="165" spans="1:8" ht="50.1" customHeight="1" x14ac:dyDescent="0.2">
      <c r="A165" s="335" t="s">
        <v>94</v>
      </c>
      <c r="B165" s="336"/>
      <c r="C165" s="68" t="s">
        <v>95</v>
      </c>
      <c r="D165" s="496">
        <v>510</v>
      </c>
      <c r="E165" s="368"/>
      <c r="F165" s="368"/>
      <c r="G165" s="368"/>
      <c r="H165" s="369"/>
    </row>
    <row r="166" spans="1:8" ht="68.25" customHeight="1" x14ac:dyDescent="0.2">
      <c r="A166" s="335" t="s">
        <v>96</v>
      </c>
      <c r="B166" s="336"/>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340">
        <v>10944</v>
      </c>
      <c r="E166" s="338"/>
      <c r="F166" s="338"/>
      <c r="G166" s="338"/>
      <c r="H166" s="339"/>
    </row>
    <row r="167" spans="1:8" ht="68.25" customHeight="1" x14ac:dyDescent="0.2">
      <c r="A167" s="335" t="s">
        <v>97</v>
      </c>
      <c r="B167" s="336"/>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340">
        <v>8754</v>
      </c>
      <c r="E167" s="338"/>
      <c r="F167" s="338"/>
      <c r="G167" s="338"/>
      <c r="H167" s="339"/>
    </row>
    <row r="168" spans="1:8" ht="68.25" customHeight="1" x14ac:dyDescent="0.2">
      <c r="A168" s="335" t="s">
        <v>98</v>
      </c>
      <c r="B168" s="336"/>
      <c r="C168"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340">
        <v>9216</v>
      </c>
      <c r="E168" s="338"/>
      <c r="F168" s="338"/>
      <c r="G168" s="338"/>
      <c r="H168" s="339"/>
    </row>
    <row r="169" spans="1:8" ht="68.25" customHeight="1" x14ac:dyDescent="0.2">
      <c r="A169" s="335" t="s">
        <v>99</v>
      </c>
      <c r="B169" s="336"/>
      <c r="C169"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340">
        <v>4380</v>
      </c>
      <c r="E169" s="338"/>
      <c r="F169" s="338"/>
      <c r="G169" s="338"/>
      <c r="H169" s="339"/>
    </row>
    <row r="170" spans="1:8" ht="68.25" customHeight="1" x14ac:dyDescent="0.2">
      <c r="A170" s="335" t="s">
        <v>100</v>
      </c>
      <c r="B170" s="336" t="s">
        <v>100</v>
      </c>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340">
        <v>45480</v>
      </c>
      <c r="E170" s="338"/>
      <c r="F170" s="338"/>
      <c r="G170" s="338"/>
      <c r="H170" s="339"/>
    </row>
    <row r="171" spans="1:8" ht="68.25" customHeight="1" x14ac:dyDescent="0.2">
      <c r="A171" s="335" t="s">
        <v>101</v>
      </c>
      <c r="B171" s="336" t="s">
        <v>101</v>
      </c>
      <c r="C17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340">
        <v>12000</v>
      </c>
      <c r="E171" s="338"/>
      <c r="F171" s="338"/>
      <c r="G171" s="338"/>
      <c r="H171" s="339"/>
    </row>
    <row r="172" spans="1:8" ht="50.1" customHeight="1" thickBot="1" x14ac:dyDescent="0.25">
      <c r="A172" s="335" t="s">
        <v>102</v>
      </c>
      <c r="B172" s="336"/>
      <c r="C172"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340">
        <v>10200</v>
      </c>
      <c r="E172" s="338"/>
      <c r="F172" s="338"/>
      <c r="G172" s="338"/>
      <c r="H172" s="339"/>
    </row>
    <row r="173" spans="1:8" s="16" customFormat="1" ht="102" customHeight="1" thickBot="1" x14ac:dyDescent="0.25">
      <c r="A173" s="335" t="s">
        <v>16</v>
      </c>
      <c r="B173" s="336"/>
      <c r="C17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340">
        <v>1200</v>
      </c>
      <c r="E173" s="338"/>
      <c r="F173" s="338"/>
      <c r="G173" s="338"/>
      <c r="H173" s="339"/>
    </row>
    <row r="174" spans="1:8" s="16" customFormat="1" ht="102" customHeight="1" thickBot="1" x14ac:dyDescent="0.25">
      <c r="A174" s="335" t="s">
        <v>103</v>
      </c>
      <c r="B174" s="336"/>
      <c r="C17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4" s="340">
        <v>100002</v>
      </c>
      <c r="E174" s="338"/>
      <c r="F174" s="338"/>
      <c r="G174" s="338"/>
      <c r="H174" s="339"/>
    </row>
    <row r="175" spans="1:8" s="16" customFormat="1" ht="126" customHeight="1" x14ac:dyDescent="0.2">
      <c r="A175" s="335" t="s">
        <v>104</v>
      </c>
      <c r="B175" s="336"/>
      <c r="C17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5" s="340">
        <v>19200</v>
      </c>
      <c r="E175" s="338"/>
      <c r="F175" s="338"/>
      <c r="G175" s="338"/>
      <c r="H175" s="339"/>
    </row>
    <row r="176" spans="1:8" s="16" customFormat="1" ht="96" customHeight="1" x14ac:dyDescent="0.2">
      <c r="A176" s="356" t="s">
        <v>105</v>
      </c>
      <c r="B176" s="357"/>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340">
        <v>10005</v>
      </c>
      <c r="E176" s="338"/>
      <c r="F176" s="338"/>
      <c r="G176" s="338"/>
      <c r="H176" s="339"/>
    </row>
    <row r="177" spans="1:8" s="16" customFormat="1" ht="96" customHeight="1" x14ac:dyDescent="0.2">
      <c r="A177" s="356" t="s">
        <v>106</v>
      </c>
      <c r="B177" s="357"/>
      <c r="C17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7" s="340">
        <v>15000</v>
      </c>
      <c r="E177" s="338"/>
      <c r="F177" s="338"/>
      <c r="G177" s="338"/>
      <c r="H177" s="339"/>
    </row>
    <row r="178" spans="1:8" ht="50.1" customHeight="1" x14ac:dyDescent="0.2">
      <c r="A178" s="335" t="s">
        <v>107</v>
      </c>
      <c r="B178" s="336"/>
      <c r="C178" s="68" t="str">
        <f>"Интернет-площадка 2gis.ru на основе Cправочника организаций "&amp;$C$2&amp;""</f>
        <v>Интернет-площадка 2gis.ru на основе Cправочника организаций "2ГИС.ТЮМЕНЬ"</v>
      </c>
      <c r="D178" s="340">
        <v>16680</v>
      </c>
      <c r="E178" s="338"/>
      <c r="F178" s="338"/>
      <c r="G178" s="338"/>
      <c r="H178" s="339"/>
    </row>
    <row r="179" spans="1:8" ht="50.1" customHeight="1" x14ac:dyDescent="0.2">
      <c r="A179" s="335" t="s">
        <v>108</v>
      </c>
      <c r="B179" s="336"/>
      <c r="C17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340">
        <v>14280</v>
      </c>
      <c r="E179" s="338"/>
      <c r="F179" s="338"/>
      <c r="G179" s="338"/>
      <c r="H179" s="339"/>
    </row>
    <row r="180" spans="1:8" ht="50.1" customHeight="1" x14ac:dyDescent="0.2">
      <c r="A180" s="335" t="s">
        <v>109</v>
      </c>
      <c r="B180" s="336"/>
      <c r="C180"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340">
        <v>25680</v>
      </c>
      <c r="E180" s="338"/>
      <c r="F180" s="338"/>
      <c r="G180" s="338"/>
      <c r="H180" s="339"/>
    </row>
    <row r="181" spans="1:8" ht="50.1" customHeight="1" x14ac:dyDescent="0.2">
      <c r="A181" s="335" t="s">
        <v>110</v>
      </c>
      <c r="B181" s="336"/>
      <c r="C181" s="68" t="str">
        <f>"Интернет-площадка 2gis.ru на основе Cправочника организаций "&amp;$C$2&amp;""</f>
        <v>Интернет-площадка 2gis.ru на основе Cправочника организаций "2ГИС.ТЮМЕНЬ"</v>
      </c>
      <c r="D181" s="340">
        <v>16680</v>
      </c>
      <c r="E181" s="338"/>
      <c r="F181" s="338"/>
      <c r="G181" s="338"/>
      <c r="H181" s="339"/>
    </row>
    <row r="182" spans="1:8" ht="50.1" customHeight="1" x14ac:dyDescent="0.2">
      <c r="A182" s="335" t="s">
        <v>111</v>
      </c>
      <c r="B182" s="336"/>
      <c r="C182" s="68" t="str">
        <f>"Интернет-площадка 2gis.ru на основе Cправочника организаций "&amp;$C$2&amp;""</f>
        <v>Интернет-площадка 2gis.ru на основе Cправочника организаций "2ГИС.ТЮМЕНЬ"</v>
      </c>
      <c r="D182" s="340">
        <v>20016</v>
      </c>
      <c r="E182" s="338"/>
      <c r="F182" s="338"/>
      <c r="G182" s="338"/>
      <c r="H182" s="339"/>
    </row>
    <row r="183" spans="1:8" ht="50.1" customHeight="1" x14ac:dyDescent="0.2">
      <c r="A183" s="335" t="s">
        <v>112</v>
      </c>
      <c r="B183" s="336"/>
      <c r="C18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340">
        <v>14280</v>
      </c>
      <c r="E183" s="338"/>
      <c r="F183" s="338"/>
      <c r="G183" s="338"/>
      <c r="H183" s="339"/>
    </row>
    <row r="184" spans="1:8" ht="50.1" customHeight="1" x14ac:dyDescent="0.2">
      <c r="A184" s="335" t="s">
        <v>113</v>
      </c>
      <c r="B184" s="336"/>
      <c r="C184"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340">
        <v>28560</v>
      </c>
      <c r="E184" s="338"/>
      <c r="F184" s="338"/>
      <c r="G184" s="338"/>
      <c r="H184" s="339"/>
    </row>
    <row r="185" spans="1:8" ht="50.1" customHeight="1" x14ac:dyDescent="0.2">
      <c r="A185" s="335" t="s">
        <v>114</v>
      </c>
      <c r="B185" s="336"/>
      <c r="C185" s="68"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340">
        <v>26040</v>
      </c>
      <c r="E185" s="338"/>
      <c r="F185" s="338"/>
      <c r="G185" s="338"/>
      <c r="H185" s="339"/>
    </row>
    <row r="186" spans="1:8" ht="50.1" customHeight="1" x14ac:dyDescent="0.2">
      <c r="A186" s="335" t="s">
        <v>115</v>
      </c>
      <c r="B186" s="336"/>
      <c r="C186" s="68" t="s">
        <v>95</v>
      </c>
      <c r="D186" s="340">
        <v>720</v>
      </c>
      <c r="E186" s="338"/>
      <c r="F186" s="338"/>
      <c r="G186" s="338"/>
      <c r="H186" s="339"/>
    </row>
    <row r="187" spans="1:8" ht="79.5" customHeight="1" x14ac:dyDescent="0.2">
      <c r="A187" s="335" t="s">
        <v>116</v>
      </c>
      <c r="B187" s="336"/>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340">
        <v>63720</v>
      </c>
      <c r="E187" s="338"/>
      <c r="F187" s="338"/>
      <c r="G187" s="338"/>
      <c r="H187" s="339"/>
    </row>
    <row r="188" spans="1:8" ht="50.1" customHeight="1" thickBot="1" x14ac:dyDescent="0.25">
      <c r="A188" s="335" t="s">
        <v>117</v>
      </c>
      <c r="B188" s="336"/>
      <c r="C18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340">
        <v>14280</v>
      </c>
      <c r="E188" s="338"/>
      <c r="F188" s="338"/>
      <c r="G188" s="338"/>
      <c r="H188" s="339"/>
    </row>
    <row r="189" spans="1:8" s="23" customFormat="1" ht="50.1" customHeight="1" thickBot="1" x14ac:dyDescent="0.25">
      <c r="A189" s="341" t="s">
        <v>118</v>
      </c>
      <c r="B189" s="342"/>
      <c r="C189" s="21"/>
      <c r="D189" s="343"/>
      <c r="E189" s="343"/>
      <c r="F189" s="343"/>
      <c r="G189" s="343"/>
      <c r="H189" s="344"/>
    </row>
    <row r="190" spans="1:8" s="16" customFormat="1" ht="50.1" customHeight="1" x14ac:dyDescent="0.2">
      <c r="A190" s="335" t="s">
        <v>119</v>
      </c>
      <c r="B190" s="336"/>
      <c r="C19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37">
        <v>5004</v>
      </c>
      <c r="E190" s="338"/>
      <c r="F190" s="338"/>
      <c r="G190" s="338"/>
      <c r="H190" s="339"/>
    </row>
    <row r="191" spans="1:8" s="16" customFormat="1" ht="50.1" customHeight="1" x14ac:dyDescent="0.2">
      <c r="A191" s="335" t="s">
        <v>120</v>
      </c>
      <c r="B191" s="336"/>
      <c r="C191" s="346"/>
      <c r="D191" s="337">
        <v>5004</v>
      </c>
      <c r="E191" s="338"/>
      <c r="F191" s="338"/>
      <c r="G191" s="338"/>
      <c r="H191" s="339"/>
    </row>
    <row r="192" spans="1:8" s="16" customFormat="1" ht="50.1" customHeight="1" x14ac:dyDescent="0.2">
      <c r="A192" s="348" t="s">
        <v>121</v>
      </c>
      <c r="B192" s="349"/>
      <c r="C192" s="346"/>
      <c r="D192" s="496">
        <v>3000</v>
      </c>
      <c r="E192" s="368"/>
      <c r="F192" s="368"/>
      <c r="G192" s="368"/>
      <c r="H192" s="368"/>
    </row>
    <row r="193" spans="1:8" s="16" customFormat="1" ht="50.1" customHeight="1" x14ac:dyDescent="0.2">
      <c r="A193" s="348" t="s">
        <v>122</v>
      </c>
      <c r="B193" s="349"/>
      <c r="C193" s="346"/>
      <c r="D193" s="496">
        <v>300</v>
      </c>
      <c r="E193" s="368"/>
      <c r="F193" s="368"/>
      <c r="G193" s="368"/>
      <c r="H193" s="368"/>
    </row>
    <row r="194" spans="1:8" s="16" customFormat="1" ht="50.1" customHeight="1" thickBot="1" x14ac:dyDescent="0.25">
      <c r="A194" s="348" t="s">
        <v>123</v>
      </c>
      <c r="B194" s="349"/>
      <c r="C194" s="347"/>
      <c r="D194" s="450">
        <v>1050</v>
      </c>
      <c r="E194" s="451"/>
      <c r="F194" s="451"/>
      <c r="G194" s="451"/>
      <c r="H194" s="451"/>
    </row>
    <row r="195" spans="1:8" s="16" customFormat="1" ht="50.1" customHeight="1" thickBot="1" x14ac:dyDescent="0.25">
      <c r="A195" s="341" t="s">
        <v>124</v>
      </c>
      <c r="B195" s="342"/>
      <c r="C195" s="21"/>
      <c r="D195" s="343"/>
      <c r="E195" s="343"/>
      <c r="F195" s="343"/>
      <c r="G195" s="343"/>
      <c r="H195" s="344"/>
    </row>
    <row r="196" spans="1:8" ht="50.1" customHeight="1" x14ac:dyDescent="0.2">
      <c r="A196" s="335" t="s">
        <v>125</v>
      </c>
      <c r="B196" s="336"/>
      <c r="C196" s="68" t="str">
        <f>"Интернет-площадка 2gis.ru на основе Cправочника организаций "&amp;$C$2&amp;""</f>
        <v>Интернет-площадка 2gis.ru на основе Cправочника организаций "2ГИС.ТЮМЕНЬ"</v>
      </c>
      <c r="D196" s="337">
        <v>8280</v>
      </c>
      <c r="E196" s="338"/>
      <c r="F196" s="338"/>
      <c r="G196" s="338"/>
      <c r="H196" s="339"/>
    </row>
    <row r="197" spans="1:8" ht="50.1" customHeight="1" x14ac:dyDescent="0.2">
      <c r="A197" s="335" t="s">
        <v>126</v>
      </c>
      <c r="B197" s="336"/>
      <c r="C19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7" s="340">
        <v>6000</v>
      </c>
      <c r="E197" s="338"/>
      <c r="F197" s="338"/>
      <c r="G197" s="338"/>
      <c r="H197" s="339"/>
    </row>
    <row r="198" spans="1:8" ht="50.1" customHeight="1" x14ac:dyDescent="0.2">
      <c r="A198" s="335" t="s">
        <v>195</v>
      </c>
      <c r="B198" s="336"/>
      <c r="C198" s="68" t="str">
        <f>"Интернет-площадка 2gis.ru на основе Cправочника организаций "&amp;$C$2&amp;""</f>
        <v>Интернет-площадка 2gis.ru на основе Cправочника организаций "2ГИС.ТЮМЕНЬ"</v>
      </c>
      <c r="D198" s="337">
        <v>11640</v>
      </c>
      <c r="E198" s="338"/>
      <c r="F198" s="338"/>
      <c r="G198" s="338"/>
      <c r="H198" s="339"/>
    </row>
    <row r="199" spans="1:8" ht="50.1" customHeight="1" x14ac:dyDescent="0.2">
      <c r="A199" s="335" t="s">
        <v>128</v>
      </c>
      <c r="B199" s="336"/>
      <c r="C19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9" s="337">
        <v>8400</v>
      </c>
      <c r="E199" s="338"/>
      <c r="F199" s="338"/>
      <c r="G199" s="338"/>
      <c r="H199" s="339"/>
    </row>
    <row r="200" spans="1:8" s="16" customFormat="1" ht="126" customHeight="1" thickBot="1" x14ac:dyDescent="0.25">
      <c r="A200" s="335" t="s">
        <v>129</v>
      </c>
      <c r="B200" s="336"/>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0" s="340">
        <v>11202</v>
      </c>
      <c r="E200" s="338"/>
      <c r="F200" s="338"/>
      <c r="G200" s="338"/>
      <c r="H200" s="339"/>
    </row>
    <row r="201" spans="1:8" ht="50.1" customHeight="1" thickBot="1" x14ac:dyDescent="0.25">
      <c r="A201" s="341" t="s">
        <v>196</v>
      </c>
      <c r="B201" s="342"/>
      <c r="C201" s="21"/>
      <c r="D201" s="343"/>
      <c r="E201" s="343"/>
      <c r="F201" s="343"/>
      <c r="G201" s="343"/>
      <c r="H201" s="344"/>
    </row>
    <row r="202" spans="1:8" s="20" customFormat="1" ht="30" customHeight="1" thickBot="1" x14ac:dyDescent="0.25">
      <c r="A202" s="486"/>
      <c r="B202" s="486"/>
      <c r="C202" s="486"/>
      <c r="D202" s="486"/>
      <c r="E202" s="486"/>
      <c r="F202" s="486"/>
      <c r="G202" s="486"/>
      <c r="H202" s="487"/>
    </row>
    <row r="203" spans="1:8" s="16" customFormat="1" ht="83.25" customHeight="1" x14ac:dyDescent="0.2">
      <c r="A203" s="488" t="s">
        <v>197</v>
      </c>
      <c r="B203" s="489"/>
      <c r="C20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490">
        <v>20130</v>
      </c>
      <c r="E203" s="491"/>
      <c r="F203" s="491"/>
      <c r="G203" s="491"/>
      <c r="H203" s="492"/>
    </row>
    <row r="204" spans="1:8" s="16" customFormat="1" ht="83.25" customHeight="1" thickBot="1" x14ac:dyDescent="0.25">
      <c r="A204" s="493" t="s">
        <v>198</v>
      </c>
      <c r="B204" s="494"/>
      <c r="C204" s="347"/>
      <c r="D204" s="495">
        <v>20130</v>
      </c>
      <c r="E204" s="393"/>
      <c r="F204" s="393"/>
      <c r="G204" s="393"/>
      <c r="H204" s="394"/>
    </row>
    <row r="205" spans="1:8" ht="49.5" customHeight="1" thickBot="1" x14ac:dyDescent="0.25">
      <c r="A205" s="329"/>
      <c r="B205" s="330"/>
      <c r="C205" s="56"/>
      <c r="D205" s="331"/>
      <c r="E205" s="331"/>
      <c r="F205" s="331"/>
      <c r="G205" s="331"/>
      <c r="H205" s="332"/>
    </row>
    <row r="206" spans="1:8" s="20" customFormat="1" ht="26.25" x14ac:dyDescent="0.2">
      <c r="A206" s="71"/>
      <c r="B206" s="72"/>
      <c r="C206" s="73"/>
      <c r="D206" s="72"/>
      <c r="E206" s="72"/>
      <c r="F206" s="72"/>
      <c r="G206" s="72"/>
      <c r="H206" s="74"/>
    </row>
    <row r="207" spans="1:8" s="16" customFormat="1" ht="21" x14ac:dyDescent="0.2">
      <c r="A207" s="75"/>
      <c r="B207" s="76" t="s">
        <v>130</v>
      </c>
      <c r="C207" s="333" t="s">
        <v>704</v>
      </c>
      <c r="D207" s="333"/>
      <c r="E207" s="77"/>
      <c r="F207" s="77"/>
      <c r="G207" s="77"/>
      <c r="H207" s="77"/>
    </row>
    <row r="208" spans="1:8" s="16" customFormat="1" ht="21" x14ac:dyDescent="0.2">
      <c r="A208" s="75"/>
      <c r="B208" s="77"/>
      <c r="C208" s="327" t="s">
        <v>705</v>
      </c>
      <c r="D208" s="327"/>
      <c r="E208" s="77"/>
      <c r="F208" s="77"/>
      <c r="G208" s="77"/>
      <c r="H208" s="77"/>
    </row>
    <row r="209" spans="1:8" s="16" customFormat="1" ht="21" x14ac:dyDescent="0.2">
      <c r="A209" s="75"/>
      <c r="B209" s="77"/>
      <c r="C209" s="327" t="s">
        <v>706</v>
      </c>
      <c r="D209" s="327"/>
      <c r="E209" s="77"/>
      <c r="F209" s="77"/>
      <c r="G209" s="77"/>
      <c r="H209" s="77"/>
    </row>
    <row r="210" spans="1:8" s="16" customFormat="1" ht="21" x14ac:dyDescent="0.2">
      <c r="A210" s="71"/>
      <c r="B210" s="72"/>
      <c r="C210" s="327"/>
      <c r="D210" s="327"/>
      <c r="E210" s="77"/>
      <c r="F210" s="77"/>
      <c r="G210" s="77"/>
      <c r="H210" s="72"/>
    </row>
    <row r="211" spans="1:8" s="16" customFormat="1" ht="26.25" x14ac:dyDescent="0.2">
      <c r="A211" s="324" t="str">
        <f>Абакан_юр!A171</f>
        <v>По соглашению сторон в качестве валюты платежа могут выступать украинские гривны, в этом случае курс следующий: 1 руб. = 0,5104 гривен</v>
      </c>
      <c r="B211" s="324"/>
      <c r="C211" s="324"/>
      <c r="D211" s="79"/>
      <c r="E211" s="79"/>
      <c r="F211" s="80"/>
      <c r="G211" s="328"/>
      <c r="H211" s="328"/>
    </row>
    <row r="212" spans="1:8" ht="26.25" x14ac:dyDescent="0.2">
      <c r="A212" s="324" t="str">
        <f>Абакан_юр!A172</f>
        <v>По соглашению сторон в качестве валюты платежа могут выступать дирхамы ОАЭ, в этом случае курс следующий: 1 руб. = 0,0434 дирхам</v>
      </c>
      <c r="B212" s="324"/>
      <c r="C212" s="324"/>
      <c r="D212" s="79"/>
      <c r="E212" s="79"/>
      <c r="F212" s="80"/>
      <c r="G212" s="82"/>
      <c r="H212" s="82"/>
    </row>
    <row r="213" spans="1:8" ht="26.25" x14ac:dyDescent="0.2">
      <c r="A213" s="324" t="str">
        <f>Абакан_юр!A173</f>
        <v>По соглашению сторон в качестве валюты платежа могут выступать доллары США, в этом случае курс следующий: 1 руб. = 0,0126 доллара</v>
      </c>
      <c r="B213" s="324"/>
      <c r="C213" s="324"/>
      <c r="D213" s="79"/>
      <c r="E213" s="79"/>
      <c r="F213" s="80"/>
      <c r="G213" s="82"/>
      <c r="H213" s="82"/>
    </row>
    <row r="214" spans="1:8" ht="26.25" x14ac:dyDescent="0.2">
      <c r="A214" s="324" t="str">
        <f>Абакан_юр!A174</f>
        <v>По соглашению сторон в качестве валюты платежа могут выступать евро, в этом случае курс следующий: 1 руб. = 0,0117 евро</v>
      </c>
      <c r="B214" s="324"/>
      <c r="C214" s="324"/>
      <c r="D214" s="79"/>
      <c r="E214" s="80"/>
      <c r="F214" s="80"/>
      <c r="G214" s="82"/>
      <c r="H214" s="82"/>
    </row>
    <row r="215" spans="1:8" ht="26.25" x14ac:dyDescent="0.2">
      <c r="A215" s="324" t="str">
        <f>Абакан_юр!A175</f>
        <v>По соглашению сторон в качестве валюты платежа могут выступать чешские кроны, в этом случае курс следующий: 1 руб. = 0,2914 крона</v>
      </c>
      <c r="B215" s="324"/>
      <c r="C215" s="324"/>
      <c r="D215" s="79"/>
      <c r="E215" s="80"/>
      <c r="F215" s="80"/>
      <c r="G215" s="82"/>
      <c r="H215" s="82"/>
    </row>
    <row r="216" spans="1:8" ht="26.25" x14ac:dyDescent="0.2">
      <c r="A216" s="324" t="str">
        <f>Абакан_юр!A176</f>
        <v>По соглашению сторон в качестве валюты платежа могут выступать киргизские сомы, в этом случае курс следующий: 1 руб. = 1,0988 сом</v>
      </c>
      <c r="B216" s="324"/>
      <c r="C216" s="324"/>
      <c r="D216" s="79"/>
      <c r="E216" s="79"/>
      <c r="F216" s="80"/>
      <c r="G216" s="82"/>
      <c r="H216" s="82"/>
    </row>
    <row r="217" spans="1:8" ht="26.25" x14ac:dyDescent="0.2">
      <c r="A21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17" s="324"/>
      <c r="C217" s="324"/>
      <c r="D217" s="79"/>
      <c r="E217" s="79"/>
      <c r="F217" s="80"/>
      <c r="G217" s="82"/>
      <c r="H217" s="82"/>
    </row>
    <row r="218" spans="1:8" ht="26.25" x14ac:dyDescent="0.2">
      <c r="A218" s="83"/>
      <c r="B218" s="83"/>
      <c r="C218" s="84"/>
      <c r="D218" s="85"/>
      <c r="E218" s="85"/>
      <c r="F218" s="86"/>
      <c r="G218" s="87"/>
      <c r="H218" s="87"/>
    </row>
    <row r="219" spans="1:8" ht="21" x14ac:dyDescent="0.2">
      <c r="A219" s="325" t="s">
        <v>141</v>
      </c>
      <c r="B219" s="325"/>
      <c r="C219" s="325"/>
      <c r="D219" s="325"/>
      <c r="E219" s="325"/>
      <c r="F219" s="325"/>
      <c r="G219" s="325"/>
      <c r="H219" s="325"/>
    </row>
    <row r="220" spans="1:8" ht="21" x14ac:dyDescent="0.2">
      <c r="A220" s="325" t="s">
        <v>142</v>
      </c>
      <c r="B220" s="325"/>
      <c r="C220" s="325"/>
      <c r="D220" s="325"/>
      <c r="E220" s="325"/>
      <c r="F220" s="325"/>
      <c r="G220" s="325"/>
      <c r="H220" s="325"/>
    </row>
    <row r="221" spans="1:8" ht="26.25" x14ac:dyDescent="0.2">
      <c r="A221" s="83"/>
      <c r="B221" s="83"/>
      <c r="C221" s="84"/>
      <c r="D221" s="85"/>
      <c r="E221" s="85"/>
      <c r="F221" s="86"/>
      <c r="G221" s="87"/>
      <c r="H221" s="87"/>
    </row>
    <row r="222" spans="1:8" ht="24" thickBot="1" x14ac:dyDescent="0.25">
      <c r="A222" s="326" t="s">
        <v>143</v>
      </c>
      <c r="B222" s="326"/>
      <c r="C222" s="326"/>
      <c r="D222" s="326"/>
      <c r="E222" s="326"/>
      <c r="F222" s="89"/>
      <c r="G222" s="81"/>
      <c r="H222" s="90"/>
    </row>
    <row r="223" spans="1:8" ht="21.75" thickBot="1" x14ac:dyDescent="0.25">
      <c r="A223" s="312" t="s">
        <v>144</v>
      </c>
      <c r="B223" s="313"/>
      <c r="C223" s="313"/>
      <c r="D223" s="313"/>
      <c r="E223" s="314"/>
      <c r="F223" s="91"/>
      <c r="H223" s="92"/>
    </row>
    <row r="224" spans="1:8" ht="21.75" thickBot="1" x14ac:dyDescent="0.25">
      <c r="A224" s="517" t="s">
        <v>145</v>
      </c>
      <c r="B224" s="518"/>
      <c r="C224" s="93" t="s">
        <v>146</v>
      </c>
      <c r="D224" s="600" t="s">
        <v>147</v>
      </c>
      <c r="E224" s="601"/>
      <c r="F224" s="94"/>
      <c r="G224" s="94"/>
      <c r="H224" s="94"/>
    </row>
    <row r="225" spans="1:8" ht="21" x14ac:dyDescent="0.2">
      <c r="A225" s="322" t="s">
        <v>203</v>
      </c>
      <c r="B225" s="323"/>
      <c r="C225" s="310" t="s">
        <v>204</v>
      </c>
      <c r="D225" s="620">
        <v>2190</v>
      </c>
      <c r="E225" s="311"/>
      <c r="F225" s="94"/>
      <c r="G225" s="94"/>
      <c r="H225" s="94"/>
    </row>
    <row r="226" spans="1:8" ht="21" x14ac:dyDescent="0.2">
      <c r="A226" s="322" t="s">
        <v>205</v>
      </c>
      <c r="B226" s="323"/>
      <c r="C226" s="310"/>
      <c r="D226" s="620">
        <v>1590</v>
      </c>
      <c r="E226" s="311"/>
      <c r="F226" s="94"/>
      <c r="G226" s="94"/>
      <c r="H226" s="94"/>
    </row>
    <row r="227" spans="1:8" ht="21" x14ac:dyDescent="0.2">
      <c r="A227" s="322" t="s">
        <v>206</v>
      </c>
      <c r="B227" s="323"/>
      <c r="C227" s="310"/>
      <c r="D227" s="620">
        <v>1440</v>
      </c>
      <c r="E227" s="311"/>
      <c r="F227" s="94"/>
      <c r="G227" s="94"/>
      <c r="H227" s="94"/>
    </row>
    <row r="228" spans="1:8" ht="21.75" thickBot="1" x14ac:dyDescent="0.25">
      <c r="A228" s="322" t="s">
        <v>207</v>
      </c>
      <c r="B228" s="323"/>
      <c r="C228" s="310"/>
      <c r="D228" s="620">
        <v>1290</v>
      </c>
      <c r="E228" s="311"/>
      <c r="F228" s="94"/>
      <c r="G228" s="94"/>
      <c r="H228" s="94"/>
    </row>
    <row r="229" spans="1:8" ht="50.1" customHeight="1" x14ac:dyDescent="0.2">
      <c r="A229" s="318" t="s">
        <v>148</v>
      </c>
      <c r="B229" s="319"/>
      <c r="C229" s="95" t="s">
        <v>149</v>
      </c>
      <c r="D229" s="320" t="s">
        <v>150</v>
      </c>
      <c r="E229" s="321"/>
      <c r="F229" s="94"/>
      <c r="G229" s="94"/>
      <c r="H229" s="94"/>
    </row>
    <row r="230" spans="1:8" ht="50.1" customHeight="1" x14ac:dyDescent="0.2">
      <c r="A230" s="322" t="s">
        <v>151</v>
      </c>
      <c r="B230" s="323"/>
      <c r="C230" s="96" t="s">
        <v>152</v>
      </c>
      <c r="D230" s="310" t="s">
        <v>153</v>
      </c>
      <c r="E230" s="311"/>
      <c r="F230" s="94"/>
      <c r="G230" s="94"/>
      <c r="H230" s="94"/>
    </row>
    <row r="231" spans="1:8" ht="85.5" customHeight="1" thickBot="1" x14ac:dyDescent="0.25">
      <c r="A231" s="474" t="s">
        <v>154</v>
      </c>
      <c r="B231" s="475"/>
      <c r="C231" s="111" t="s">
        <v>155</v>
      </c>
      <c r="D231" s="476" t="s">
        <v>153</v>
      </c>
      <c r="E231" s="477"/>
      <c r="F231" s="94"/>
      <c r="G231" s="94"/>
      <c r="H231" s="94"/>
    </row>
    <row r="232" spans="1:8" ht="50.1" customHeight="1" thickBot="1" x14ac:dyDescent="0.25">
      <c r="A232" s="474" t="s">
        <v>157</v>
      </c>
      <c r="B232" s="475"/>
      <c r="C232" s="230" t="s">
        <v>158</v>
      </c>
      <c r="D232" s="476" t="s">
        <v>153</v>
      </c>
      <c r="E232" s="477"/>
      <c r="F232" s="91"/>
      <c r="G232" s="91"/>
      <c r="H232" s="91"/>
    </row>
    <row r="233" spans="1:8" ht="50.1" customHeight="1" thickBot="1" x14ac:dyDescent="0.25">
      <c r="A233" s="474" t="s">
        <v>159</v>
      </c>
      <c r="B233" s="475"/>
      <c r="C233" s="111" t="s">
        <v>160</v>
      </c>
      <c r="D233" s="476" t="s">
        <v>153</v>
      </c>
      <c r="E233" s="477"/>
      <c r="F233" s="86"/>
      <c r="G233" s="87"/>
      <c r="H233" s="87"/>
    </row>
    <row r="234" spans="1:8" ht="50.1" customHeight="1" x14ac:dyDescent="0.2">
      <c r="A234" s="307" t="s">
        <v>161</v>
      </c>
      <c r="B234" s="307"/>
      <c r="C234" s="307"/>
      <c r="D234" s="307"/>
      <c r="E234" s="307"/>
      <c r="F234" s="307"/>
      <c r="G234" s="307"/>
      <c r="H234" s="307"/>
    </row>
    <row r="235" spans="1:8" ht="50.1" customHeight="1" x14ac:dyDescent="0.2">
      <c r="A235" s="307" t="s">
        <v>162</v>
      </c>
      <c r="B235" s="307"/>
      <c r="C235" s="307"/>
      <c r="D235" s="307"/>
      <c r="E235" s="307"/>
      <c r="F235" s="307"/>
      <c r="G235" s="307"/>
      <c r="H235" s="307"/>
    </row>
    <row r="236" spans="1:8" ht="108.75" customHeight="1" x14ac:dyDescent="0.2">
      <c r="A236"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72"/>
      <c r="C236" s="472"/>
      <c r="D236" s="472"/>
      <c r="E236" s="472"/>
      <c r="F236" s="472"/>
      <c r="G236" s="472"/>
      <c r="H236" s="472"/>
    </row>
    <row r="237" spans="1:8" ht="111" customHeight="1" x14ac:dyDescent="0.2">
      <c r="A237" s="325" t="s">
        <v>164</v>
      </c>
      <c r="B237" s="325"/>
      <c r="C237" s="325"/>
      <c r="D237" s="325"/>
      <c r="E237" s="325"/>
      <c r="F237" s="325"/>
      <c r="G237" s="325"/>
      <c r="H237" s="325"/>
    </row>
    <row r="238" spans="1:8" ht="185.25" customHeight="1" x14ac:dyDescent="0.2">
      <c r="A238" s="307" t="s">
        <v>165</v>
      </c>
      <c r="B238" s="307"/>
      <c r="C238" s="307"/>
      <c r="D238" s="307"/>
      <c r="E238" s="307"/>
      <c r="F238" s="307"/>
      <c r="G238" s="307"/>
      <c r="H238" s="307"/>
    </row>
    <row r="239" spans="1:8" s="72" customFormat="1" ht="102.75" customHeight="1" x14ac:dyDescent="0.2">
      <c r="A239" s="325" t="s">
        <v>166</v>
      </c>
      <c r="B239" s="325"/>
      <c r="C239" s="325"/>
      <c r="D239" s="325"/>
      <c r="E239" s="325"/>
      <c r="F239" s="325"/>
      <c r="G239" s="325"/>
      <c r="H239" s="325"/>
    </row>
    <row r="240" spans="1:8" s="88" customFormat="1" ht="222.75" customHeight="1" x14ac:dyDescent="0.2">
      <c r="A240" s="71"/>
      <c r="B240" s="72"/>
      <c r="C240" s="73"/>
      <c r="D240" s="72"/>
      <c r="E240" s="72"/>
      <c r="F240" s="72"/>
      <c r="G240" s="72"/>
      <c r="H240" s="74"/>
    </row>
    <row r="241" spans="1:8" ht="40.5" customHeight="1" x14ac:dyDescent="0.2"/>
    <row r="242" spans="1:8" ht="40.5" customHeight="1" x14ac:dyDescent="0.2"/>
    <row r="243" spans="1:8" ht="183" customHeight="1" x14ac:dyDescent="0.2"/>
    <row r="244" spans="1:8" ht="81" customHeight="1" x14ac:dyDescent="0.2"/>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82"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60">
        <f>F7*1.2</f>
        <v>16488</v>
      </c>
      <c r="E7" s="361">
        <f>F7*1.1</f>
        <v>15114.000000000002</v>
      </c>
      <c r="F7" s="361">
        <v>13740</v>
      </c>
      <c r="G7" s="361">
        <f>F7*0.75</f>
        <v>10305</v>
      </c>
      <c r="H7" s="362">
        <f>F7*0.5</f>
        <v>6870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436">
        <f>F12*1.2</f>
        <v>17064</v>
      </c>
      <c r="E12" s="361">
        <f>F12*1.1</f>
        <v>15642.000000000002</v>
      </c>
      <c r="F12" s="361">
        <v>14220</v>
      </c>
      <c r="G12" s="361">
        <f>F12*0.75</f>
        <v>10665</v>
      </c>
      <c r="H12" s="362">
        <f>F12*0.5</f>
        <v>7110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1062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"2ГИС.УЛАН-УДЭ"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506">
        <v>48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60">
        <f>F27*1.2</f>
        <v>23083.200000000001</v>
      </c>
      <c r="E27" s="361">
        <f>F27*1.1</f>
        <v>21159.600000000002</v>
      </c>
      <c r="F27" s="361">
        <v>19236</v>
      </c>
      <c r="G27" s="361">
        <f>F27*0.75</f>
        <v>14427</v>
      </c>
      <c r="H27" s="362">
        <f>F27*0.5</f>
        <v>9618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436">
        <f>F32*1.2</f>
        <v>23889.599999999999</v>
      </c>
      <c r="E32" s="361">
        <f>F32*1.1</f>
        <v>21898.800000000003</v>
      </c>
      <c r="F32" s="361">
        <v>19908</v>
      </c>
      <c r="G32" s="361">
        <f>F32*0.75</f>
        <v>14931</v>
      </c>
      <c r="H32" s="362">
        <f>F32*0.5</f>
        <v>9954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"2ГИС.УЛАН-УДЭ"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424">
        <v>72</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428"/>
      <c r="E46" s="428"/>
      <c r="F46" s="428"/>
      <c r="G46" s="428"/>
      <c r="H46" s="429"/>
    </row>
    <row r="47" spans="1:8" s="16" customFormat="1" ht="24.95" customHeight="1" thickBot="1" x14ac:dyDescent="0.25">
      <c r="A47" s="40"/>
      <c r="B47" s="59"/>
      <c r="C47" s="60"/>
      <c r="D47" s="414"/>
      <c r="E47" s="415"/>
      <c r="F47" s="415"/>
      <c r="G47" s="415"/>
      <c r="H47" s="416"/>
    </row>
    <row r="48" spans="1:8" s="16" customFormat="1" ht="50.1" customHeight="1"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515">
        <f>F48*1.2</f>
        <v>6768</v>
      </c>
      <c r="E48" s="515">
        <f>F48*1.1</f>
        <v>6204.0000000000009</v>
      </c>
      <c r="F48" s="515">
        <v>5640</v>
      </c>
      <c r="G48" s="515">
        <f>F48*0.75</f>
        <v>4230</v>
      </c>
      <c r="H48" s="515">
        <f>F48*0.5</f>
        <v>2820</v>
      </c>
    </row>
    <row r="49" spans="1:8" s="16" customFormat="1" ht="99.95" customHeight="1"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516"/>
      <c r="E49" s="516"/>
      <c r="F49" s="516"/>
      <c r="G49" s="516"/>
      <c r="H49" s="516"/>
    </row>
    <row r="50" spans="1:8" s="16" customFormat="1" ht="99.95" customHeight="1"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516"/>
      <c r="E50" s="516"/>
      <c r="F50" s="516"/>
      <c r="G50" s="516"/>
      <c r="H50" s="516"/>
    </row>
    <row r="51" spans="1:8" s="16" customFormat="1" ht="24.95" customHeight="1" thickBot="1" x14ac:dyDescent="0.25">
      <c r="A51" s="40"/>
      <c r="B51" s="59"/>
      <c r="C51" s="60"/>
      <c r="D51" s="414"/>
      <c r="E51" s="415"/>
      <c r="F51" s="415"/>
      <c r="G51" s="415"/>
      <c r="H51" s="416"/>
    </row>
    <row r="52" spans="1:8" s="16" customFormat="1" ht="50.1" customHeight="1"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458">
        <v>300</v>
      </c>
      <c r="E52" s="424"/>
      <c r="F52" s="424"/>
      <c r="G52" s="424"/>
      <c r="H52" s="425"/>
    </row>
    <row r="53" spans="1:8" s="16" customFormat="1" ht="99.95" customHeight="1"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60">
        <f>F55*1.2</f>
        <v>19785.599999999999</v>
      </c>
      <c r="E55" s="361">
        <f>F55*1.1</f>
        <v>18136.800000000003</v>
      </c>
      <c r="F55" s="361">
        <v>16488</v>
      </c>
      <c r="G55" s="361">
        <f>F55*0.75</f>
        <v>12366</v>
      </c>
      <c r="H55" s="362">
        <f>F55*0.5</f>
        <v>8244</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436">
        <f>F61*1.2</f>
        <v>20476.8</v>
      </c>
      <c r="E61" s="361">
        <f>F61*1.1</f>
        <v>18770.400000000001</v>
      </c>
      <c r="F61" s="361">
        <v>17064</v>
      </c>
      <c r="G61" s="361">
        <f>F61*0.75</f>
        <v>12798</v>
      </c>
      <c r="H61" s="362">
        <f>F61*0.5</f>
        <v>8532</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506">
        <v>48</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510"/>
      <c r="E69" s="511"/>
      <c r="F69" s="511"/>
      <c r="G69" s="511"/>
      <c r="H69" s="512"/>
    </row>
    <row r="70" spans="1:8" s="16" customFormat="1" ht="24.95" customHeight="1"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"&amp;MIN(D72:D111)&amp;" до "&amp;MAX(D72:D111)</f>
        <v>от 3498 до 272844</v>
      </c>
      <c r="E71" s="399"/>
      <c r="F71" s="399"/>
      <c r="G71" s="399"/>
      <c r="H71" s="400"/>
    </row>
    <row r="72" spans="1:8" s="16" customFormat="1" ht="37.5" customHeight="1" outlineLevel="1" x14ac:dyDescent="0.2">
      <c r="A72" s="408" t="s">
        <v>39</v>
      </c>
      <c r="B72" s="409"/>
      <c r="C72" s="652"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411">
        <v>3498</v>
      </c>
      <c r="E72" s="412"/>
      <c r="F72" s="412"/>
      <c r="G72" s="412"/>
      <c r="H72" s="413"/>
    </row>
    <row r="73" spans="1:8" s="16" customFormat="1" ht="37.5" customHeight="1" outlineLevel="1" x14ac:dyDescent="0.2">
      <c r="A73" s="396" t="s">
        <v>40</v>
      </c>
      <c r="B73" s="397"/>
      <c r="C73" s="653"/>
      <c r="D73" s="337">
        <v>6996</v>
      </c>
      <c r="E73" s="338"/>
      <c r="F73" s="338"/>
      <c r="G73" s="338"/>
      <c r="H73" s="339"/>
    </row>
    <row r="74" spans="1:8" s="16" customFormat="1" ht="37.5" customHeight="1" outlineLevel="1" x14ac:dyDescent="0.2">
      <c r="A74" s="396" t="s">
        <v>41</v>
      </c>
      <c r="B74" s="397"/>
      <c r="C74" s="653"/>
      <c r="D74" s="337">
        <v>13992</v>
      </c>
      <c r="E74" s="338"/>
      <c r="F74" s="338"/>
      <c r="G74" s="338"/>
      <c r="H74" s="339"/>
    </row>
    <row r="75" spans="1:8" s="16" customFormat="1" ht="37.5" customHeight="1" outlineLevel="1" x14ac:dyDescent="0.2">
      <c r="A75" s="396" t="s">
        <v>42</v>
      </c>
      <c r="B75" s="397"/>
      <c r="C75" s="653"/>
      <c r="D75" s="337">
        <v>20988</v>
      </c>
      <c r="E75" s="338"/>
      <c r="F75" s="338"/>
      <c r="G75" s="338"/>
      <c r="H75" s="339"/>
    </row>
    <row r="76" spans="1:8" s="16" customFormat="1" ht="37.5" customHeight="1" outlineLevel="1" x14ac:dyDescent="0.2">
      <c r="A76" s="396" t="s">
        <v>43</v>
      </c>
      <c r="B76" s="397"/>
      <c r="C76" s="653"/>
      <c r="D76" s="337">
        <v>27984</v>
      </c>
      <c r="E76" s="338"/>
      <c r="F76" s="338"/>
      <c r="G76" s="338"/>
      <c r="H76" s="339"/>
    </row>
    <row r="77" spans="1:8" s="16" customFormat="1" ht="37.5" customHeight="1" outlineLevel="1" x14ac:dyDescent="0.2">
      <c r="A77" s="396" t="s">
        <v>44</v>
      </c>
      <c r="B77" s="397"/>
      <c r="C77" s="653"/>
      <c r="D77" s="337">
        <v>34980</v>
      </c>
      <c r="E77" s="338"/>
      <c r="F77" s="338"/>
      <c r="G77" s="338"/>
      <c r="H77" s="339"/>
    </row>
    <row r="78" spans="1:8" s="16" customFormat="1" ht="37.5" customHeight="1" outlineLevel="1" x14ac:dyDescent="0.2">
      <c r="A78" s="396" t="s">
        <v>45</v>
      </c>
      <c r="B78" s="397"/>
      <c r="C78" s="653"/>
      <c r="D78" s="337">
        <v>41976</v>
      </c>
      <c r="E78" s="338"/>
      <c r="F78" s="338"/>
      <c r="G78" s="338"/>
      <c r="H78" s="339"/>
    </row>
    <row r="79" spans="1:8" s="16" customFormat="1" ht="37.5" customHeight="1" outlineLevel="1" x14ac:dyDescent="0.2">
      <c r="A79" s="396" t="s">
        <v>46</v>
      </c>
      <c r="B79" s="397"/>
      <c r="C79" s="653"/>
      <c r="D79" s="337">
        <v>48972</v>
      </c>
      <c r="E79" s="338"/>
      <c r="F79" s="338"/>
      <c r="G79" s="338"/>
      <c r="H79" s="339"/>
    </row>
    <row r="80" spans="1:8" s="16" customFormat="1" ht="37.5" customHeight="1" outlineLevel="1" x14ac:dyDescent="0.2">
      <c r="A80" s="396" t="s">
        <v>47</v>
      </c>
      <c r="B80" s="397"/>
      <c r="C80" s="653"/>
      <c r="D80" s="337">
        <v>55968</v>
      </c>
      <c r="E80" s="338"/>
      <c r="F80" s="338"/>
      <c r="G80" s="338"/>
      <c r="H80" s="339"/>
    </row>
    <row r="81" spans="1:8" s="16" customFormat="1" ht="37.5" customHeight="1" outlineLevel="1" x14ac:dyDescent="0.2">
      <c r="A81" s="396" t="s">
        <v>48</v>
      </c>
      <c r="B81" s="397"/>
      <c r="C81" s="653"/>
      <c r="D81" s="337">
        <v>62964</v>
      </c>
      <c r="E81" s="338"/>
      <c r="F81" s="338"/>
      <c r="G81" s="338"/>
      <c r="H81" s="339"/>
    </row>
    <row r="82" spans="1:8" s="16" customFormat="1" ht="37.5" customHeight="1" outlineLevel="1" x14ac:dyDescent="0.2">
      <c r="A82" s="396" t="s">
        <v>49</v>
      </c>
      <c r="B82" s="397"/>
      <c r="C82" s="653"/>
      <c r="D82" s="337">
        <v>69960</v>
      </c>
      <c r="E82" s="338"/>
      <c r="F82" s="338"/>
      <c r="G82" s="338"/>
      <c r="H82" s="339"/>
    </row>
    <row r="83" spans="1:8" s="16" customFormat="1" ht="37.5" customHeight="1" outlineLevel="1" x14ac:dyDescent="0.2">
      <c r="A83" s="396" t="s">
        <v>50</v>
      </c>
      <c r="B83" s="397"/>
      <c r="C83" s="653"/>
      <c r="D83" s="337">
        <v>76956</v>
      </c>
      <c r="E83" s="338"/>
      <c r="F83" s="338"/>
      <c r="G83" s="338"/>
      <c r="H83" s="339"/>
    </row>
    <row r="84" spans="1:8" s="16" customFormat="1" ht="37.5" customHeight="1" outlineLevel="1" x14ac:dyDescent="0.2">
      <c r="A84" s="396" t="s">
        <v>51</v>
      </c>
      <c r="B84" s="397"/>
      <c r="C84" s="653"/>
      <c r="D84" s="337">
        <v>83952</v>
      </c>
      <c r="E84" s="338"/>
      <c r="F84" s="338"/>
      <c r="G84" s="338"/>
      <c r="H84" s="339"/>
    </row>
    <row r="85" spans="1:8" s="16" customFormat="1" ht="37.5" customHeight="1" outlineLevel="1" x14ac:dyDescent="0.2">
      <c r="A85" s="396" t="s">
        <v>52</v>
      </c>
      <c r="B85" s="397"/>
      <c r="C85" s="653"/>
      <c r="D85" s="337">
        <v>90948</v>
      </c>
      <c r="E85" s="338"/>
      <c r="F85" s="338"/>
      <c r="G85" s="338"/>
      <c r="H85" s="339"/>
    </row>
    <row r="86" spans="1:8" s="16" customFormat="1" ht="37.5" customHeight="1" outlineLevel="1" x14ac:dyDescent="0.2">
      <c r="A86" s="396" t="s">
        <v>53</v>
      </c>
      <c r="B86" s="397"/>
      <c r="C86" s="653"/>
      <c r="D86" s="337">
        <v>97944</v>
      </c>
      <c r="E86" s="338"/>
      <c r="F86" s="338"/>
      <c r="G86" s="338"/>
      <c r="H86" s="339"/>
    </row>
    <row r="87" spans="1:8" s="16" customFormat="1" ht="37.5" customHeight="1" outlineLevel="1" x14ac:dyDescent="0.2">
      <c r="A87" s="396" t="s">
        <v>54</v>
      </c>
      <c r="B87" s="397"/>
      <c r="C87" s="653"/>
      <c r="D87" s="337">
        <v>104940</v>
      </c>
      <c r="E87" s="338"/>
      <c r="F87" s="338"/>
      <c r="G87" s="338"/>
      <c r="H87" s="339"/>
    </row>
    <row r="88" spans="1:8" s="16" customFormat="1" ht="37.5" customHeight="1" outlineLevel="1" x14ac:dyDescent="0.2">
      <c r="A88" s="396" t="s">
        <v>55</v>
      </c>
      <c r="B88" s="397"/>
      <c r="C88" s="653"/>
      <c r="D88" s="337">
        <v>111936</v>
      </c>
      <c r="E88" s="338"/>
      <c r="F88" s="338"/>
      <c r="G88" s="338"/>
      <c r="H88" s="339"/>
    </row>
    <row r="89" spans="1:8" s="16" customFormat="1" ht="37.5" customHeight="1" outlineLevel="1" x14ac:dyDescent="0.2">
      <c r="A89" s="396" t="s">
        <v>56</v>
      </c>
      <c r="B89" s="397"/>
      <c r="C89" s="653"/>
      <c r="D89" s="337">
        <v>118932</v>
      </c>
      <c r="E89" s="338"/>
      <c r="F89" s="338"/>
      <c r="G89" s="338"/>
      <c r="H89" s="339"/>
    </row>
    <row r="90" spans="1:8" s="16" customFormat="1" ht="37.5" customHeight="1" outlineLevel="1" x14ac:dyDescent="0.2">
      <c r="A90" s="396" t="s">
        <v>57</v>
      </c>
      <c r="B90" s="397"/>
      <c r="C90" s="653"/>
      <c r="D90" s="337">
        <v>125928</v>
      </c>
      <c r="E90" s="338"/>
      <c r="F90" s="338"/>
      <c r="G90" s="338"/>
      <c r="H90" s="339"/>
    </row>
    <row r="91" spans="1:8" s="16" customFormat="1" ht="37.5" customHeight="1" outlineLevel="1" x14ac:dyDescent="0.2">
      <c r="A91" s="396" t="s">
        <v>58</v>
      </c>
      <c r="B91" s="397"/>
      <c r="C91" s="653"/>
      <c r="D91" s="337">
        <v>132924</v>
      </c>
      <c r="E91" s="338"/>
      <c r="F91" s="338"/>
      <c r="G91" s="338"/>
      <c r="H91" s="339"/>
    </row>
    <row r="92" spans="1:8" s="16" customFormat="1" ht="37.5" customHeight="1" outlineLevel="1" x14ac:dyDescent="0.2">
      <c r="A92" s="396" t="s">
        <v>178</v>
      </c>
      <c r="B92" s="397"/>
      <c r="C92" s="653"/>
      <c r="D92" s="337">
        <v>139920</v>
      </c>
      <c r="E92" s="338"/>
      <c r="F92" s="338"/>
      <c r="G92" s="338"/>
      <c r="H92" s="339"/>
    </row>
    <row r="93" spans="1:8" s="16" customFormat="1" ht="37.5" customHeight="1" outlineLevel="1" x14ac:dyDescent="0.2">
      <c r="A93" s="396" t="s">
        <v>179</v>
      </c>
      <c r="B93" s="397"/>
      <c r="C93" s="653"/>
      <c r="D93" s="337">
        <v>146916</v>
      </c>
      <c r="E93" s="338"/>
      <c r="F93" s="338"/>
      <c r="G93" s="338"/>
      <c r="H93" s="339"/>
    </row>
    <row r="94" spans="1:8" s="16" customFormat="1" ht="37.5" customHeight="1" outlineLevel="1" x14ac:dyDescent="0.2">
      <c r="A94" s="396" t="s">
        <v>180</v>
      </c>
      <c r="B94" s="397"/>
      <c r="C94" s="653"/>
      <c r="D94" s="337">
        <v>153912</v>
      </c>
      <c r="E94" s="338"/>
      <c r="F94" s="338"/>
      <c r="G94" s="338"/>
      <c r="H94" s="339"/>
    </row>
    <row r="95" spans="1:8" s="16" customFormat="1" ht="37.5" customHeight="1" outlineLevel="1" x14ac:dyDescent="0.2">
      <c r="A95" s="396" t="s">
        <v>181</v>
      </c>
      <c r="B95" s="397"/>
      <c r="C95" s="653"/>
      <c r="D95" s="337">
        <v>160908</v>
      </c>
      <c r="E95" s="338"/>
      <c r="F95" s="338"/>
      <c r="G95" s="338"/>
      <c r="H95" s="339"/>
    </row>
    <row r="96" spans="1:8" s="16" customFormat="1" ht="37.5" customHeight="1" outlineLevel="1" x14ac:dyDescent="0.2">
      <c r="A96" s="396" t="s">
        <v>182</v>
      </c>
      <c r="B96" s="397"/>
      <c r="C96" s="653"/>
      <c r="D96" s="337">
        <v>167904</v>
      </c>
      <c r="E96" s="338"/>
      <c r="F96" s="338"/>
      <c r="G96" s="338"/>
      <c r="H96" s="339"/>
    </row>
    <row r="97" spans="1:8" s="16" customFormat="1" ht="37.5" customHeight="1" outlineLevel="1" x14ac:dyDescent="0.2">
      <c r="A97" s="396" t="s">
        <v>183</v>
      </c>
      <c r="B97" s="397"/>
      <c r="C97" s="653"/>
      <c r="D97" s="337">
        <v>174900</v>
      </c>
      <c r="E97" s="338"/>
      <c r="F97" s="338"/>
      <c r="G97" s="338"/>
      <c r="H97" s="339"/>
    </row>
    <row r="98" spans="1:8" s="16" customFormat="1" ht="37.5" customHeight="1" outlineLevel="1" x14ac:dyDescent="0.2">
      <c r="A98" s="396" t="s">
        <v>184</v>
      </c>
      <c r="B98" s="397"/>
      <c r="C98" s="653"/>
      <c r="D98" s="337">
        <v>181896</v>
      </c>
      <c r="E98" s="338"/>
      <c r="F98" s="338"/>
      <c r="G98" s="338"/>
      <c r="H98" s="339"/>
    </row>
    <row r="99" spans="1:8" s="16" customFormat="1" ht="37.5" customHeight="1" outlineLevel="1" x14ac:dyDescent="0.2">
      <c r="A99" s="396" t="s">
        <v>185</v>
      </c>
      <c r="B99" s="397"/>
      <c r="C99" s="653"/>
      <c r="D99" s="337">
        <v>188892</v>
      </c>
      <c r="E99" s="338"/>
      <c r="F99" s="338"/>
      <c r="G99" s="338"/>
      <c r="H99" s="339"/>
    </row>
    <row r="100" spans="1:8" s="16" customFormat="1" ht="37.5" customHeight="1" outlineLevel="1" x14ac:dyDescent="0.2">
      <c r="A100" s="396" t="s">
        <v>186</v>
      </c>
      <c r="B100" s="397"/>
      <c r="C100" s="653"/>
      <c r="D100" s="337">
        <v>195888</v>
      </c>
      <c r="E100" s="338"/>
      <c r="F100" s="338"/>
      <c r="G100" s="338"/>
      <c r="H100" s="339"/>
    </row>
    <row r="101" spans="1:8" s="16" customFormat="1" ht="37.5" customHeight="1" outlineLevel="1" x14ac:dyDescent="0.2">
      <c r="A101" s="396" t="s">
        <v>187</v>
      </c>
      <c r="B101" s="397"/>
      <c r="C101" s="653"/>
      <c r="D101" s="337">
        <v>202884</v>
      </c>
      <c r="E101" s="338"/>
      <c r="F101" s="338"/>
      <c r="G101" s="338"/>
      <c r="H101" s="339"/>
    </row>
    <row r="102" spans="1:8" s="16" customFormat="1" ht="37.5" customHeight="1" outlineLevel="1" x14ac:dyDescent="0.2">
      <c r="A102" s="396" t="s">
        <v>188</v>
      </c>
      <c r="B102" s="397"/>
      <c r="C102" s="653"/>
      <c r="D102" s="337">
        <v>209880</v>
      </c>
      <c r="E102" s="338"/>
      <c r="F102" s="338"/>
      <c r="G102" s="338"/>
      <c r="H102" s="339"/>
    </row>
    <row r="103" spans="1:8" s="16" customFormat="1" ht="37.5" customHeight="1" outlineLevel="1" x14ac:dyDescent="0.2">
      <c r="A103" s="396" t="s">
        <v>189</v>
      </c>
      <c r="B103" s="397"/>
      <c r="C103" s="653"/>
      <c r="D103" s="337">
        <v>216876</v>
      </c>
      <c r="E103" s="338"/>
      <c r="F103" s="338"/>
      <c r="G103" s="338"/>
      <c r="H103" s="339"/>
    </row>
    <row r="104" spans="1:8" s="16" customFormat="1" ht="37.5" customHeight="1" outlineLevel="1" x14ac:dyDescent="0.2">
      <c r="A104" s="396" t="s">
        <v>190</v>
      </c>
      <c r="B104" s="397"/>
      <c r="C104" s="653"/>
      <c r="D104" s="337">
        <v>223872</v>
      </c>
      <c r="E104" s="338"/>
      <c r="F104" s="338"/>
      <c r="G104" s="338"/>
      <c r="H104" s="339"/>
    </row>
    <row r="105" spans="1:8" s="16" customFormat="1" ht="37.5" customHeight="1" outlineLevel="1" x14ac:dyDescent="0.2">
      <c r="A105" s="396" t="s">
        <v>191</v>
      </c>
      <c r="B105" s="397"/>
      <c r="C105" s="653"/>
      <c r="D105" s="337">
        <v>230868</v>
      </c>
      <c r="E105" s="338"/>
      <c r="F105" s="338"/>
      <c r="G105" s="338"/>
      <c r="H105" s="339"/>
    </row>
    <row r="106" spans="1:8" s="16" customFormat="1" ht="37.5" customHeight="1" outlineLevel="1" x14ac:dyDescent="0.2">
      <c r="A106" s="396" t="s">
        <v>192</v>
      </c>
      <c r="B106" s="397"/>
      <c r="C106" s="653"/>
      <c r="D106" s="337">
        <v>237864</v>
      </c>
      <c r="E106" s="338"/>
      <c r="F106" s="338"/>
      <c r="G106" s="338"/>
      <c r="H106" s="339"/>
    </row>
    <row r="107" spans="1:8" s="16" customFormat="1" ht="37.5" customHeight="1" outlineLevel="1" x14ac:dyDescent="0.2">
      <c r="A107" s="396" t="s">
        <v>229</v>
      </c>
      <c r="B107" s="397"/>
      <c r="C107" s="653"/>
      <c r="D107" s="337">
        <v>244860</v>
      </c>
      <c r="E107" s="338"/>
      <c r="F107" s="338"/>
      <c r="G107" s="338"/>
      <c r="H107" s="339"/>
    </row>
    <row r="108" spans="1:8" s="16" customFormat="1" ht="37.5" customHeight="1" outlineLevel="1" x14ac:dyDescent="0.2">
      <c r="A108" s="396" t="s">
        <v>230</v>
      </c>
      <c r="B108" s="397"/>
      <c r="C108" s="653"/>
      <c r="D108" s="337">
        <v>251856</v>
      </c>
      <c r="E108" s="338"/>
      <c r="F108" s="338"/>
      <c r="G108" s="338"/>
      <c r="H108" s="339"/>
    </row>
    <row r="109" spans="1:8" s="16" customFormat="1" ht="37.5" customHeight="1" outlineLevel="1" x14ac:dyDescent="0.2">
      <c r="A109" s="396" t="s">
        <v>231</v>
      </c>
      <c r="B109" s="397"/>
      <c r="C109" s="653"/>
      <c r="D109" s="337">
        <v>258852</v>
      </c>
      <c r="E109" s="338"/>
      <c r="F109" s="338"/>
      <c r="G109" s="338"/>
      <c r="H109" s="339"/>
    </row>
    <row r="110" spans="1:8" s="16" customFormat="1" ht="37.5" customHeight="1" outlineLevel="1" x14ac:dyDescent="0.2">
      <c r="A110" s="396" t="s">
        <v>232</v>
      </c>
      <c r="B110" s="397"/>
      <c r="C110" s="653"/>
      <c r="D110" s="337">
        <v>265848</v>
      </c>
      <c r="E110" s="338"/>
      <c r="F110" s="338"/>
      <c r="G110" s="338"/>
      <c r="H110" s="339"/>
    </row>
    <row r="111" spans="1:8" s="16" customFormat="1" ht="37.5" customHeight="1" outlineLevel="1" thickBot="1" x14ac:dyDescent="0.25">
      <c r="A111" s="396" t="s">
        <v>233</v>
      </c>
      <c r="B111" s="397"/>
      <c r="C111" s="653"/>
      <c r="D111" s="337">
        <v>272844</v>
      </c>
      <c r="E111" s="338"/>
      <c r="F111" s="338"/>
      <c r="G111" s="338"/>
      <c r="H111" s="339"/>
    </row>
    <row r="112" spans="1:8" s="16" customFormat="1" ht="50.1" customHeight="1" thickBot="1" x14ac:dyDescent="0.25">
      <c r="A112" s="386" t="s">
        <v>59</v>
      </c>
      <c r="B112" s="387"/>
      <c r="C112" s="387"/>
      <c r="D112" s="398" t="str">
        <f>"от "&amp;MIN(D113:D122)&amp;" до "&amp;MAX(D113:D122)</f>
        <v>от 48 до 3600</v>
      </c>
      <c r="E112" s="399"/>
      <c r="F112" s="399"/>
      <c r="G112" s="399"/>
      <c r="H112" s="400"/>
    </row>
    <row r="113" spans="1:8" s="16" customFormat="1" ht="156" customHeight="1" x14ac:dyDescent="0.2">
      <c r="A113" s="62" t="s">
        <v>60</v>
      </c>
      <c r="B113" s="63" t="s">
        <v>13</v>
      </c>
      <c r="C113" s="107"/>
      <c r="D113" s="411">
        <v>3600</v>
      </c>
      <c r="E113" s="412"/>
      <c r="F113" s="412"/>
      <c r="G113" s="412"/>
      <c r="H113" s="413"/>
    </row>
    <row r="114" spans="1:8" s="16" customFormat="1" ht="37.5" customHeight="1" x14ac:dyDescent="0.2">
      <c r="A114" s="335" t="s">
        <v>61</v>
      </c>
      <c r="B114" s="503"/>
      <c r="C114" s="4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37">
        <v>48</v>
      </c>
      <c r="E114" s="338"/>
      <c r="F114" s="338"/>
      <c r="G114" s="338"/>
      <c r="H114" s="339"/>
    </row>
    <row r="115" spans="1:8" s="16" customFormat="1" ht="37.5" customHeight="1" x14ac:dyDescent="0.2">
      <c r="A115" s="335" t="s">
        <v>62</v>
      </c>
      <c r="B115" s="336"/>
      <c r="C115" s="404"/>
      <c r="D115" s="337">
        <v>534</v>
      </c>
      <c r="E115" s="338"/>
      <c r="F115" s="338"/>
      <c r="G115" s="338"/>
      <c r="H115" s="339"/>
    </row>
    <row r="116" spans="1:8" s="16" customFormat="1" ht="37.5" customHeight="1" x14ac:dyDescent="0.2">
      <c r="A116" s="335" t="s">
        <v>63</v>
      </c>
      <c r="B116" s="503"/>
      <c r="C116" s="404"/>
      <c r="D116" s="337">
        <v>354</v>
      </c>
      <c r="E116" s="338"/>
      <c r="F116" s="338"/>
      <c r="G116" s="338"/>
      <c r="H116" s="339"/>
    </row>
    <row r="117" spans="1:8" s="16" customFormat="1" ht="37.5" customHeight="1" x14ac:dyDescent="0.2">
      <c r="A117" s="335" t="s">
        <v>64</v>
      </c>
      <c r="B117" s="336"/>
      <c r="C117" s="404"/>
      <c r="D117" s="337">
        <v>474</v>
      </c>
      <c r="E117" s="338"/>
      <c r="F117" s="338"/>
      <c r="G117" s="338"/>
      <c r="H117" s="339"/>
    </row>
    <row r="118" spans="1:8" s="16" customFormat="1" ht="37.5" customHeight="1" x14ac:dyDescent="0.2">
      <c r="A118" s="335" t="s">
        <v>65</v>
      </c>
      <c r="B118" s="503"/>
      <c r="C118" s="404"/>
      <c r="D118" s="337">
        <v>240</v>
      </c>
      <c r="E118" s="338"/>
      <c r="F118" s="338"/>
      <c r="G118" s="338"/>
      <c r="H118" s="339"/>
    </row>
    <row r="119" spans="1:8" s="16" customFormat="1" ht="37.5" customHeight="1" x14ac:dyDescent="0.2">
      <c r="A119" s="335" t="s">
        <v>66</v>
      </c>
      <c r="B119" s="503"/>
      <c r="C119" s="404"/>
      <c r="D119" s="337">
        <v>240</v>
      </c>
      <c r="E119" s="338"/>
      <c r="F119" s="338"/>
      <c r="G119" s="338"/>
      <c r="H119" s="339"/>
    </row>
    <row r="120" spans="1:8" s="16" customFormat="1" ht="37.5" customHeight="1" x14ac:dyDescent="0.2">
      <c r="A120" s="335" t="s">
        <v>67</v>
      </c>
      <c r="B120" s="503"/>
      <c r="C120" s="404"/>
      <c r="D120" s="337">
        <v>480</v>
      </c>
      <c r="E120" s="338"/>
      <c r="F120" s="338"/>
      <c r="G120" s="338"/>
      <c r="H120" s="339"/>
    </row>
    <row r="121" spans="1:8" s="16" customFormat="1" ht="37.5" customHeight="1" x14ac:dyDescent="0.2">
      <c r="A121" s="335" t="s">
        <v>68</v>
      </c>
      <c r="B121" s="503"/>
      <c r="C121" s="404"/>
      <c r="D121" s="337">
        <v>720</v>
      </c>
      <c r="E121" s="338"/>
      <c r="F121" s="338"/>
      <c r="G121" s="338"/>
      <c r="H121" s="339"/>
    </row>
    <row r="122" spans="1:8" s="16" customFormat="1" ht="37.5" customHeight="1" thickBot="1" x14ac:dyDescent="0.25">
      <c r="A122" s="348" t="s">
        <v>69</v>
      </c>
      <c r="B122" s="504"/>
      <c r="C122" s="405"/>
      <c r="D122" s="337">
        <v>1182</v>
      </c>
      <c r="E122" s="338"/>
      <c r="F122" s="338"/>
      <c r="G122" s="338"/>
      <c r="H122" s="339"/>
    </row>
    <row r="123" spans="1:8" s="16" customFormat="1" ht="117.75" customHeight="1" thickBot="1" x14ac:dyDescent="0.25">
      <c r="A123" s="501" t="s">
        <v>71</v>
      </c>
      <c r="B123" s="502"/>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354">
        <v>30</v>
      </c>
      <c r="E123" s="354"/>
      <c r="F123" s="354"/>
      <c r="G123" s="354"/>
      <c r="H123" s="355"/>
    </row>
    <row r="124" spans="1:8" s="23" customFormat="1" ht="50.1" customHeight="1" thickBot="1" x14ac:dyDescent="0.25">
      <c r="A124" s="341" t="s">
        <v>72</v>
      </c>
      <c r="B124" s="342"/>
      <c r="C124" s="21"/>
      <c r="D124" s="343" t="e">
        <f>"от "&amp;MIN(D126,D146:H147,#REF!,D148:H162)&amp;" до "&amp;MAX(D126,D146:H147,#REF!,D148:H162)</f>
        <v>#REF!</v>
      </c>
      <c r="E124" s="343"/>
      <c r="F124" s="343"/>
      <c r="G124" s="343"/>
      <c r="H124" s="344"/>
    </row>
    <row r="125" spans="1:8" s="16" customFormat="1" ht="24.95" customHeight="1" thickBot="1" x14ac:dyDescent="0.25">
      <c r="A125" s="497"/>
      <c r="B125" s="498"/>
      <c r="C125" s="60"/>
      <c r="D125" s="499"/>
      <c r="E125" s="499"/>
      <c r="F125" s="499"/>
      <c r="G125" s="499"/>
      <c r="H125" s="500"/>
    </row>
    <row r="126" spans="1:8" s="16" customFormat="1" ht="61.5" customHeight="1" thickBot="1" x14ac:dyDescent="0.25">
      <c r="A126" s="374" t="s">
        <v>73</v>
      </c>
      <c r="B126" s="375"/>
      <c r="C12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379">
        <v>12600</v>
      </c>
      <c r="E126" s="379"/>
      <c r="F126" s="379"/>
      <c r="G126" s="379"/>
      <c r="H126" s="380"/>
    </row>
    <row r="127" spans="1:8" s="16" customFormat="1" ht="61.5" customHeight="1" thickBot="1" x14ac:dyDescent="0.25">
      <c r="A127" s="381" t="s">
        <v>74</v>
      </c>
      <c r="B127" s="382"/>
      <c r="C127" s="377"/>
      <c r="D127" s="383" t="s">
        <v>75</v>
      </c>
      <c r="E127" s="384"/>
      <c r="F127" s="384"/>
      <c r="G127" s="384"/>
      <c r="H127" s="385"/>
    </row>
    <row r="128" spans="1:8" s="16" customFormat="1" ht="61.5" customHeight="1" x14ac:dyDescent="0.2">
      <c r="A128" s="363" t="s">
        <v>76</v>
      </c>
      <c r="B128" s="364"/>
      <c r="C128" s="377"/>
      <c r="D128" s="368">
        <f>D126/4</f>
        <v>3150</v>
      </c>
      <c r="E128" s="368"/>
      <c r="F128" s="368"/>
      <c r="G128" s="368"/>
      <c r="H128" s="369"/>
    </row>
    <row r="129" spans="1:8" s="16" customFormat="1" ht="61.5" customHeight="1" x14ac:dyDescent="0.2">
      <c r="A129" s="363" t="s">
        <v>77</v>
      </c>
      <c r="B129" s="364"/>
      <c r="C129" s="377"/>
      <c r="D129" s="368">
        <f>D126/5</f>
        <v>2520</v>
      </c>
      <c r="E129" s="368"/>
      <c r="F129" s="368"/>
      <c r="G129" s="368"/>
      <c r="H129" s="369"/>
    </row>
    <row r="130" spans="1:8" s="16" customFormat="1" ht="61.5" customHeight="1" x14ac:dyDescent="0.2">
      <c r="A130" s="363" t="s">
        <v>78</v>
      </c>
      <c r="B130" s="364"/>
      <c r="C130" s="377"/>
      <c r="D130" s="368">
        <f>D126/6</f>
        <v>2100</v>
      </c>
      <c r="E130" s="368"/>
      <c r="F130" s="368"/>
      <c r="G130" s="368"/>
      <c r="H130" s="369"/>
    </row>
    <row r="131" spans="1:8" s="16" customFormat="1" ht="61.5" customHeight="1" x14ac:dyDescent="0.2">
      <c r="A131" s="363" t="s">
        <v>79</v>
      </c>
      <c r="B131" s="364"/>
      <c r="C131" s="377"/>
      <c r="D131" s="368">
        <f>D126/7</f>
        <v>1800</v>
      </c>
      <c r="E131" s="368"/>
      <c r="F131" s="368"/>
      <c r="G131" s="368"/>
      <c r="H131" s="369"/>
    </row>
    <row r="132" spans="1:8" s="16" customFormat="1" ht="61.5" customHeight="1" x14ac:dyDescent="0.2">
      <c r="A132" s="363" t="s">
        <v>80</v>
      </c>
      <c r="B132" s="364"/>
      <c r="C132" s="377"/>
      <c r="D132" s="368">
        <f>D126/8</f>
        <v>1575</v>
      </c>
      <c r="E132" s="368"/>
      <c r="F132" s="368"/>
      <c r="G132" s="368"/>
      <c r="H132" s="369"/>
    </row>
    <row r="133" spans="1:8" s="16" customFormat="1" ht="61.5" customHeight="1" x14ac:dyDescent="0.2">
      <c r="A133" s="363" t="s">
        <v>81</v>
      </c>
      <c r="B133" s="364"/>
      <c r="C133" s="377"/>
      <c r="D133" s="368">
        <f>D126/9</f>
        <v>1400</v>
      </c>
      <c r="E133" s="368"/>
      <c r="F133" s="368"/>
      <c r="G133" s="368"/>
      <c r="H133" s="369"/>
    </row>
    <row r="134" spans="1:8" s="16" customFormat="1" ht="61.5" customHeight="1" x14ac:dyDescent="0.2">
      <c r="A134" s="363" t="s">
        <v>82</v>
      </c>
      <c r="B134" s="364"/>
      <c r="C134" s="377"/>
      <c r="D134" s="368">
        <f>D126/10</f>
        <v>1260</v>
      </c>
      <c r="E134" s="368"/>
      <c r="F134" s="368"/>
      <c r="G134" s="368"/>
      <c r="H134" s="369"/>
    </row>
    <row r="135" spans="1:8" s="16" customFormat="1" ht="61.5" customHeight="1" thickBot="1" x14ac:dyDescent="0.25">
      <c r="A135" s="374" t="s">
        <v>83</v>
      </c>
      <c r="B135" s="375"/>
      <c r="C135" s="377"/>
      <c r="D135" s="379">
        <v>16608</v>
      </c>
      <c r="E135" s="379"/>
      <c r="F135" s="379"/>
      <c r="G135" s="379"/>
      <c r="H135" s="380"/>
    </row>
    <row r="136" spans="1:8" s="16" customFormat="1" ht="61.5" customHeight="1" thickBot="1" x14ac:dyDescent="0.25">
      <c r="A136" s="381" t="s">
        <v>74</v>
      </c>
      <c r="B136" s="382"/>
      <c r="C136" s="377"/>
      <c r="D136" s="383" t="s">
        <v>75</v>
      </c>
      <c r="E136" s="384"/>
      <c r="F136" s="384"/>
      <c r="G136" s="384"/>
      <c r="H136" s="385"/>
    </row>
    <row r="137" spans="1:8" s="16" customFormat="1" ht="61.5" customHeight="1" x14ac:dyDescent="0.2">
      <c r="A137" s="363" t="s">
        <v>76</v>
      </c>
      <c r="B137" s="364"/>
      <c r="C137" s="377"/>
      <c r="D137" s="368">
        <v>4152</v>
      </c>
      <c r="E137" s="368"/>
      <c r="F137" s="368"/>
      <c r="G137" s="368"/>
      <c r="H137" s="369"/>
    </row>
    <row r="138" spans="1:8" s="16" customFormat="1" ht="61.5" customHeight="1" x14ac:dyDescent="0.2">
      <c r="A138" s="363" t="s">
        <v>77</v>
      </c>
      <c r="B138" s="364"/>
      <c r="C138" s="377"/>
      <c r="D138" s="368">
        <v>3321.6</v>
      </c>
      <c r="E138" s="368"/>
      <c r="F138" s="368"/>
      <c r="G138" s="368"/>
      <c r="H138" s="369"/>
    </row>
    <row r="139" spans="1:8" s="16" customFormat="1" ht="61.5" customHeight="1" x14ac:dyDescent="0.2">
      <c r="A139" s="363" t="s">
        <v>78</v>
      </c>
      <c r="B139" s="364"/>
      <c r="C139" s="377"/>
      <c r="D139" s="368">
        <v>2767.9999999999995</v>
      </c>
      <c r="E139" s="368"/>
      <c r="F139" s="368"/>
      <c r="G139" s="368"/>
      <c r="H139" s="369"/>
    </row>
    <row r="140" spans="1:8" s="16" customFormat="1" ht="61.5" customHeight="1" x14ac:dyDescent="0.2">
      <c r="A140" s="363" t="s">
        <v>79</v>
      </c>
      <c r="B140" s="364"/>
      <c r="C140" s="377"/>
      <c r="D140" s="368">
        <v>2372.5714285714284</v>
      </c>
      <c r="E140" s="368"/>
      <c r="F140" s="368"/>
      <c r="G140" s="368"/>
      <c r="H140" s="369"/>
    </row>
    <row r="141" spans="1:8" s="16" customFormat="1" ht="61.5" customHeight="1" x14ac:dyDescent="0.2">
      <c r="A141" s="363" t="s">
        <v>80</v>
      </c>
      <c r="B141" s="364"/>
      <c r="C141" s="377"/>
      <c r="D141" s="368">
        <v>2076</v>
      </c>
      <c r="E141" s="368"/>
      <c r="F141" s="368"/>
      <c r="G141" s="368"/>
      <c r="H141" s="369"/>
    </row>
    <row r="142" spans="1:8" s="16" customFormat="1" ht="61.5" customHeight="1" x14ac:dyDescent="0.2">
      <c r="A142" s="363" t="s">
        <v>81</v>
      </c>
      <c r="B142" s="364"/>
      <c r="C142" s="377"/>
      <c r="D142" s="368">
        <v>1845.3333333333333</v>
      </c>
      <c r="E142" s="368"/>
      <c r="F142" s="368"/>
      <c r="G142" s="368"/>
      <c r="H142" s="369"/>
    </row>
    <row r="143" spans="1:8" s="16" customFormat="1" ht="61.5" customHeight="1" thickBot="1" x14ac:dyDescent="0.25">
      <c r="A143" s="363" t="s">
        <v>82</v>
      </c>
      <c r="B143" s="364"/>
      <c r="C143" s="378"/>
      <c r="D143" s="368">
        <v>1660.8</v>
      </c>
      <c r="E143" s="368"/>
      <c r="F143" s="368"/>
      <c r="G143" s="368"/>
      <c r="H143" s="369"/>
    </row>
    <row r="144" spans="1:8" s="16" customFormat="1" ht="62.45" customHeight="1" thickBot="1" x14ac:dyDescent="0.25">
      <c r="A144" s="358" t="s">
        <v>84</v>
      </c>
      <c r="B144" s="359"/>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353">
        <v>27000</v>
      </c>
      <c r="E144" s="354"/>
      <c r="F144" s="354"/>
      <c r="G144" s="354"/>
      <c r="H144" s="355"/>
    </row>
    <row r="145" spans="1:8" s="16" customFormat="1" ht="24.95" customHeight="1" thickBot="1" x14ac:dyDescent="0.25">
      <c r="A145" s="497"/>
      <c r="B145" s="498"/>
      <c r="C145" s="56"/>
      <c r="D145" s="499"/>
      <c r="E145" s="499"/>
      <c r="F145" s="499"/>
      <c r="G145" s="499"/>
      <c r="H145" s="500"/>
    </row>
    <row r="146" spans="1:8" s="16" customFormat="1" ht="50.1" customHeight="1" x14ac:dyDescent="0.2">
      <c r="A146" s="335" t="s">
        <v>85</v>
      </c>
      <c r="B146" s="336"/>
      <c r="C146" s="105" t="str">
        <f>"Интернет-площадка 2gis.ru на основе Cправочника организаций "&amp;$C$2&amp;""</f>
        <v>Интернет-площадка 2gis.ru на основе Cправочника организаций "2ГИС.УЛАН-УДЭ"</v>
      </c>
      <c r="D146" s="340">
        <v>8550</v>
      </c>
      <c r="E146" s="338"/>
      <c r="F146" s="338"/>
      <c r="G146" s="338"/>
      <c r="H146" s="339"/>
    </row>
    <row r="147" spans="1:8" s="16" customFormat="1" ht="50.1" customHeight="1" x14ac:dyDescent="0.2">
      <c r="A147" s="335" t="s">
        <v>86</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340">
        <v>1200</v>
      </c>
      <c r="E147" s="338"/>
      <c r="F147" s="338"/>
      <c r="G147" s="338"/>
      <c r="H147" s="339"/>
    </row>
    <row r="148" spans="1:8" s="16" customFormat="1" ht="50.1" customHeight="1" x14ac:dyDescent="0.2">
      <c r="A148" s="335" t="s">
        <v>87</v>
      </c>
      <c r="B148" s="336"/>
      <c r="C14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340">
        <v>1950</v>
      </c>
      <c r="E148" s="338"/>
      <c r="F148" s="338"/>
      <c r="G148" s="338"/>
      <c r="H148" s="339"/>
    </row>
    <row r="149" spans="1:8" s="16" customFormat="1" ht="50.1" customHeight="1" x14ac:dyDescent="0.2">
      <c r="A149" s="335" t="s">
        <v>88</v>
      </c>
      <c r="B149" s="336"/>
      <c r="C149" s="68" t="str">
        <f>"Интернет-площадка 2gis.ru на основе Cправочника организаций "&amp;$C$2&amp;""</f>
        <v>Интернет-площадка 2gis.ru на основе Cправочника организаций "2ГИС.УЛАН-УДЭ"</v>
      </c>
      <c r="D149" s="340">
        <v>12780</v>
      </c>
      <c r="E149" s="338"/>
      <c r="F149" s="338"/>
      <c r="G149" s="338"/>
      <c r="H149" s="339"/>
    </row>
    <row r="150" spans="1:8" s="16" customFormat="1" ht="50.1" customHeight="1" x14ac:dyDescent="0.2">
      <c r="A150" s="335" t="s">
        <v>89</v>
      </c>
      <c r="B150" s="336"/>
      <c r="C150" s="68" t="str">
        <f>"Интернет-площадка 2gis.ru на основе Cправочника организаций "&amp;$C$2&amp;""</f>
        <v>Интернет-площадка 2gis.ru на основе Cправочника организаций "2ГИС.УЛАН-УДЭ"</v>
      </c>
      <c r="D150" s="340">
        <v>15336</v>
      </c>
      <c r="E150" s="338"/>
      <c r="F150" s="338"/>
      <c r="G150" s="338"/>
      <c r="H150" s="339"/>
    </row>
    <row r="151" spans="1:8" s="16" customFormat="1" ht="50.1" customHeight="1" x14ac:dyDescent="0.2">
      <c r="A151" s="335" t="s">
        <v>90</v>
      </c>
      <c r="B151" s="336"/>
      <c r="C151"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340">
        <v>990</v>
      </c>
      <c r="E151" s="338"/>
      <c r="F151" s="338"/>
      <c r="G151" s="338"/>
      <c r="H151" s="339"/>
    </row>
    <row r="152" spans="1:8" s="16" customFormat="1" ht="50.1" customHeight="1" x14ac:dyDescent="0.2">
      <c r="A152" s="335" t="s">
        <v>91</v>
      </c>
      <c r="B152" s="336"/>
      <c r="C15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340">
        <v>2400</v>
      </c>
      <c r="E152" s="338"/>
      <c r="F152" s="338"/>
      <c r="G152" s="338"/>
      <c r="H152" s="339"/>
    </row>
    <row r="153" spans="1:8" s="16" customFormat="1" ht="50.1" customHeight="1" x14ac:dyDescent="0.2">
      <c r="A153" s="335" t="s">
        <v>92</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340">
        <v>4248</v>
      </c>
      <c r="E153" s="338"/>
      <c r="F153" s="338"/>
      <c r="G153" s="338"/>
      <c r="H153" s="339"/>
    </row>
    <row r="154" spans="1:8" s="16" customFormat="1" ht="50.1" customHeight="1" x14ac:dyDescent="0.2">
      <c r="A154" s="335" t="s">
        <v>93</v>
      </c>
      <c r="B154" s="336"/>
      <c r="C154" s="68" t="e">
        <f>#REF!</f>
        <v>#REF!</v>
      </c>
      <c r="D154" s="340">
        <v>24498</v>
      </c>
      <c r="E154" s="338"/>
      <c r="F154" s="338"/>
      <c r="G154" s="338"/>
      <c r="H154" s="339"/>
    </row>
    <row r="155" spans="1:8" s="16" customFormat="1" ht="50.1" customHeight="1" x14ac:dyDescent="0.2">
      <c r="A155" s="335" t="s">
        <v>94</v>
      </c>
      <c r="B155" s="336"/>
      <c r="C155" s="68" t="s">
        <v>95</v>
      </c>
      <c r="D155" s="340">
        <v>504</v>
      </c>
      <c r="E155" s="338"/>
      <c r="F155" s="338"/>
      <c r="G155" s="338"/>
      <c r="H155" s="339"/>
    </row>
    <row r="156" spans="1:8" s="16" customFormat="1" ht="66" customHeight="1" x14ac:dyDescent="0.2">
      <c r="A156" s="335" t="s">
        <v>96</v>
      </c>
      <c r="B156" s="336"/>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340">
        <v>4554</v>
      </c>
      <c r="E156" s="338"/>
      <c r="F156" s="338"/>
      <c r="G156" s="338"/>
      <c r="H156" s="339"/>
    </row>
    <row r="157" spans="1:8" s="16" customFormat="1" ht="66" customHeight="1" x14ac:dyDescent="0.2">
      <c r="A157" s="335" t="s">
        <v>97</v>
      </c>
      <c r="B157" s="336"/>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340">
        <v>3642</v>
      </c>
      <c r="E157" s="338"/>
      <c r="F157" s="338"/>
      <c r="G157" s="338"/>
      <c r="H157" s="339"/>
    </row>
    <row r="158" spans="1:8" s="16" customFormat="1" ht="66" customHeight="1" x14ac:dyDescent="0.2">
      <c r="A158" s="335" t="s">
        <v>98</v>
      </c>
      <c r="B158" s="336"/>
      <c r="C158"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340">
        <v>2952</v>
      </c>
      <c r="E158" s="338"/>
      <c r="F158" s="338"/>
      <c r="G158" s="338"/>
      <c r="H158" s="339"/>
    </row>
    <row r="159" spans="1:8" s="16" customFormat="1" ht="66" customHeight="1" x14ac:dyDescent="0.2">
      <c r="A159" s="335" t="s">
        <v>99</v>
      </c>
      <c r="B159" s="336"/>
      <c r="C159"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340">
        <v>1824</v>
      </c>
      <c r="E159" s="338"/>
      <c r="F159" s="338"/>
      <c r="G159" s="338"/>
      <c r="H159" s="339"/>
    </row>
    <row r="160" spans="1:8" s="16" customFormat="1" ht="66" customHeight="1" x14ac:dyDescent="0.2">
      <c r="A160" s="335" t="s">
        <v>100</v>
      </c>
      <c r="B160" s="336"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340">
        <v>49998</v>
      </c>
      <c r="E160" s="338"/>
      <c r="F160" s="338"/>
      <c r="G160" s="338"/>
      <c r="H160" s="339"/>
    </row>
    <row r="161" spans="1:8" s="16" customFormat="1" ht="66" customHeight="1" x14ac:dyDescent="0.2">
      <c r="A161" s="335" t="s">
        <v>101</v>
      </c>
      <c r="B161" s="336"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340">
        <v>15996</v>
      </c>
      <c r="E161" s="338"/>
      <c r="F161" s="338"/>
      <c r="G161" s="338"/>
      <c r="H161" s="339"/>
    </row>
    <row r="162" spans="1:8" s="16" customFormat="1" ht="50.1" customHeight="1" thickBot="1" x14ac:dyDescent="0.25">
      <c r="A162" s="335" t="s">
        <v>102</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340">
        <v>300</v>
      </c>
      <c r="E162" s="338"/>
      <c r="F162" s="338"/>
      <c r="G162" s="338"/>
      <c r="H162" s="339"/>
    </row>
    <row r="163" spans="1:8" s="16" customFormat="1" ht="102" customHeight="1" thickBot="1" x14ac:dyDescent="0.25">
      <c r="A163" s="335" t="s">
        <v>16</v>
      </c>
      <c r="B163" s="336"/>
      <c r="C16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340">
        <v>1500</v>
      </c>
      <c r="E163" s="338"/>
      <c r="F163" s="338"/>
      <c r="G163" s="338"/>
      <c r="H163" s="339"/>
    </row>
    <row r="164" spans="1:8" s="16" customFormat="1" ht="102" customHeight="1" thickBot="1" x14ac:dyDescent="0.25">
      <c r="A164" s="335" t="s">
        <v>103</v>
      </c>
      <c r="B164" s="336"/>
      <c r="C16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4" s="340">
        <v>100002</v>
      </c>
      <c r="E164" s="338"/>
      <c r="F164" s="338"/>
      <c r="G164" s="338"/>
      <c r="H164" s="339"/>
    </row>
    <row r="165" spans="1:8" s="16" customFormat="1" ht="126" customHeight="1" x14ac:dyDescent="0.2">
      <c r="A165" s="335" t="s">
        <v>104</v>
      </c>
      <c r="B165" s="336"/>
      <c r="C16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5" s="340">
        <v>27396</v>
      </c>
      <c r="E165" s="338"/>
      <c r="F165" s="338"/>
      <c r="G165" s="338"/>
      <c r="H165" s="339"/>
    </row>
    <row r="166" spans="1:8" s="16" customFormat="1" ht="96" customHeight="1" x14ac:dyDescent="0.2">
      <c r="A166" s="356" t="s">
        <v>105</v>
      </c>
      <c r="B166" s="357"/>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340">
        <v>5010</v>
      </c>
      <c r="E166" s="338"/>
      <c r="F166" s="338"/>
      <c r="G166" s="338"/>
      <c r="H166" s="339"/>
    </row>
    <row r="167" spans="1:8" s="16" customFormat="1" ht="96" customHeight="1" x14ac:dyDescent="0.2">
      <c r="A167" s="356" t="s">
        <v>106</v>
      </c>
      <c r="B167" s="357"/>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7" s="340">
        <v>16698</v>
      </c>
      <c r="E167" s="338"/>
      <c r="F167" s="338"/>
      <c r="G167" s="338"/>
      <c r="H167" s="339"/>
    </row>
    <row r="168" spans="1:8" s="16" customFormat="1" ht="50.1" customHeight="1" x14ac:dyDescent="0.2">
      <c r="A168" s="335" t="s">
        <v>107</v>
      </c>
      <c r="B168" s="336"/>
      <c r="C168" s="68" t="str">
        <f>"Интернет-площадка 2gis.ru на основе Cправочника организаций "&amp;$C$2&amp;""</f>
        <v>Интернет-площадка 2gis.ru на основе Cправочника организаций "2ГИС.УЛАН-УДЭ"</v>
      </c>
      <c r="D168" s="340">
        <v>12000</v>
      </c>
      <c r="E168" s="338"/>
      <c r="F168" s="338"/>
      <c r="G168" s="338"/>
      <c r="H168" s="339"/>
    </row>
    <row r="169" spans="1:8" s="16" customFormat="1" ht="50.1" customHeight="1" x14ac:dyDescent="0.2">
      <c r="A169" s="335" t="s">
        <v>108</v>
      </c>
      <c r="B169" s="336"/>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340">
        <v>1680</v>
      </c>
      <c r="E169" s="338"/>
      <c r="F169" s="338"/>
      <c r="G169" s="338"/>
      <c r="H169" s="339"/>
    </row>
    <row r="170" spans="1:8" s="16" customFormat="1" ht="50.1" customHeight="1" x14ac:dyDescent="0.2">
      <c r="A170" s="335" t="s">
        <v>109</v>
      </c>
      <c r="B170" s="336"/>
      <c r="C170"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340">
        <v>2760</v>
      </c>
      <c r="E170" s="338"/>
      <c r="F170" s="338"/>
      <c r="G170" s="338"/>
      <c r="H170" s="339"/>
    </row>
    <row r="171" spans="1:8" s="16" customFormat="1" ht="50.1" customHeight="1" x14ac:dyDescent="0.2">
      <c r="A171" s="335" t="s">
        <v>110</v>
      </c>
      <c r="B171" s="336"/>
      <c r="C171" s="68" t="str">
        <f>"Интернет-площадка 2gis.ru на основе Cправочника организаций "&amp;$C$2&amp;""</f>
        <v>Интернет-площадка 2gis.ru на основе Cправочника организаций "2ГИС.УЛАН-УДЭ"</v>
      </c>
      <c r="D171" s="340">
        <v>18000</v>
      </c>
      <c r="E171" s="338"/>
      <c r="F171" s="338"/>
      <c r="G171" s="338"/>
      <c r="H171" s="339"/>
    </row>
    <row r="172" spans="1:8" s="16" customFormat="1" ht="50.1" customHeight="1" x14ac:dyDescent="0.2">
      <c r="A172" s="335" t="s">
        <v>111</v>
      </c>
      <c r="B172" s="336"/>
      <c r="C172" s="68" t="str">
        <f>"Интернет-площадка 2gis.ru на основе Cправочника организаций "&amp;$C$2&amp;""</f>
        <v>Интернет-площадка 2gis.ru на основе Cправочника организаций "2ГИС.УЛАН-УДЭ"</v>
      </c>
      <c r="D172" s="340">
        <v>21600</v>
      </c>
      <c r="E172" s="338"/>
      <c r="F172" s="338"/>
      <c r="G172" s="338"/>
      <c r="H172" s="339"/>
    </row>
    <row r="173" spans="1:8" s="16" customFormat="1" ht="50.1" customHeight="1" x14ac:dyDescent="0.2">
      <c r="A173" s="335" t="s">
        <v>112</v>
      </c>
      <c r="B173" s="336"/>
      <c r="C17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340">
        <v>1440</v>
      </c>
      <c r="E173" s="338"/>
      <c r="F173" s="338"/>
      <c r="G173" s="338"/>
      <c r="H173" s="339"/>
    </row>
    <row r="174" spans="1:8" s="16" customFormat="1" ht="50.1" customHeight="1" x14ac:dyDescent="0.2">
      <c r="A174" s="335" t="s">
        <v>113</v>
      </c>
      <c r="B174" s="336"/>
      <c r="C174"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340">
        <v>3360</v>
      </c>
      <c r="E174" s="338"/>
      <c r="F174" s="338"/>
      <c r="G174" s="338"/>
      <c r="H174" s="339"/>
    </row>
    <row r="175" spans="1:8" s="16" customFormat="1" ht="50.1" customHeight="1" x14ac:dyDescent="0.2">
      <c r="A175" s="335" t="s">
        <v>114</v>
      </c>
      <c r="B175" s="336"/>
      <c r="C175"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340">
        <v>6000</v>
      </c>
      <c r="E175" s="338"/>
      <c r="F175" s="338"/>
      <c r="G175" s="338"/>
      <c r="H175" s="339"/>
    </row>
    <row r="176" spans="1:8" s="16" customFormat="1" ht="50.1" customHeight="1" x14ac:dyDescent="0.2">
      <c r="A176" s="335" t="s">
        <v>115</v>
      </c>
      <c r="B176" s="336"/>
      <c r="C176" s="68" t="s">
        <v>95</v>
      </c>
      <c r="D176" s="340">
        <v>720</v>
      </c>
      <c r="E176" s="338"/>
      <c r="F176" s="338"/>
      <c r="G176" s="338"/>
      <c r="H176" s="339"/>
    </row>
    <row r="177" spans="1:8" s="16" customFormat="1" ht="79.5" customHeight="1" x14ac:dyDescent="0.2">
      <c r="A177" s="335" t="s">
        <v>116</v>
      </c>
      <c r="B177" s="336"/>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340">
        <v>70080</v>
      </c>
      <c r="E177" s="338"/>
      <c r="F177" s="338"/>
      <c r="G177" s="338"/>
      <c r="H177" s="339"/>
    </row>
    <row r="178" spans="1:8" s="16" customFormat="1" ht="50.1" customHeight="1" thickBot="1" x14ac:dyDescent="0.25">
      <c r="A178" s="335" t="s">
        <v>117</v>
      </c>
      <c r="B178" s="336"/>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340">
        <v>480</v>
      </c>
      <c r="E178" s="338"/>
      <c r="F178" s="338"/>
      <c r="G178" s="338"/>
      <c r="H178" s="339"/>
    </row>
    <row r="179" spans="1:8" s="23" customFormat="1" ht="50.1" customHeight="1" thickBot="1" x14ac:dyDescent="0.25">
      <c r="A179" s="341" t="s">
        <v>118</v>
      </c>
      <c r="B179" s="342"/>
      <c r="C179" s="21"/>
      <c r="D179" s="343"/>
      <c r="E179" s="343"/>
      <c r="F179" s="343"/>
      <c r="G179" s="343"/>
      <c r="H179" s="344"/>
    </row>
    <row r="180" spans="1:8" s="16" customFormat="1" ht="50.1" customHeight="1" x14ac:dyDescent="0.2">
      <c r="A180" s="335" t="s">
        <v>119</v>
      </c>
      <c r="B180" s="336"/>
      <c r="C18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37">
        <v>13998</v>
      </c>
      <c r="E180" s="338"/>
      <c r="F180" s="338"/>
      <c r="G180" s="338"/>
      <c r="H180" s="339"/>
    </row>
    <row r="181" spans="1:8" s="16" customFormat="1" ht="50.1" customHeight="1" x14ac:dyDescent="0.2">
      <c r="A181" s="335" t="s">
        <v>120</v>
      </c>
      <c r="B181" s="336"/>
      <c r="C181" s="346"/>
      <c r="D181" s="337">
        <v>15570</v>
      </c>
      <c r="E181" s="338"/>
      <c r="F181" s="338"/>
      <c r="G181" s="338"/>
      <c r="H181" s="339"/>
    </row>
    <row r="182" spans="1:8" s="16" customFormat="1" ht="50.1" customHeight="1" x14ac:dyDescent="0.2">
      <c r="A182" s="348" t="s">
        <v>121</v>
      </c>
      <c r="B182" s="349"/>
      <c r="C182" s="346"/>
      <c r="D182" s="496">
        <v>3000</v>
      </c>
      <c r="E182" s="368"/>
      <c r="F182" s="368"/>
      <c r="G182" s="368"/>
      <c r="H182" s="368"/>
    </row>
    <row r="183" spans="1:8" s="16" customFormat="1" ht="50.1" customHeight="1" x14ac:dyDescent="0.2">
      <c r="A183" s="348" t="s">
        <v>122</v>
      </c>
      <c r="B183" s="349"/>
      <c r="C183" s="346"/>
      <c r="D183" s="496">
        <v>300</v>
      </c>
      <c r="E183" s="368"/>
      <c r="F183" s="368"/>
      <c r="G183" s="368"/>
      <c r="H183" s="368"/>
    </row>
    <row r="184" spans="1:8" s="16" customFormat="1" ht="50.1" customHeight="1" thickBot="1" x14ac:dyDescent="0.25">
      <c r="A184" s="348" t="s">
        <v>123</v>
      </c>
      <c r="B184" s="349"/>
      <c r="C184" s="347"/>
      <c r="D184" s="450">
        <v>1500</v>
      </c>
      <c r="E184" s="451"/>
      <c r="F184" s="451"/>
      <c r="G184" s="451"/>
      <c r="H184" s="451"/>
    </row>
    <row r="185" spans="1:8" s="16" customFormat="1" ht="50.1" customHeight="1" thickBot="1" x14ac:dyDescent="0.25">
      <c r="A185" s="341" t="s">
        <v>124</v>
      </c>
      <c r="B185" s="342"/>
      <c r="C185" s="21"/>
      <c r="D185" s="343"/>
      <c r="E185" s="343"/>
      <c r="F185" s="343"/>
      <c r="G185" s="343"/>
      <c r="H185" s="344"/>
    </row>
    <row r="186" spans="1:8" s="16" customFormat="1" ht="50.1" customHeight="1" x14ac:dyDescent="0.2">
      <c r="A186" s="335" t="s">
        <v>125</v>
      </c>
      <c r="B186" s="336"/>
      <c r="C186" s="68" t="str">
        <f>"Интернет-площадка 2gis.ru на основе Cправочника организаций "&amp;$C$2&amp;""</f>
        <v>Интернет-площадка 2gis.ru на основе Cправочника организаций "2ГИС.УЛАН-УДЭ"</v>
      </c>
      <c r="D186" s="337">
        <v>6570</v>
      </c>
      <c r="E186" s="338"/>
      <c r="F186" s="338"/>
      <c r="G186" s="338"/>
      <c r="H186" s="339"/>
    </row>
    <row r="187" spans="1:8" s="16" customFormat="1" ht="50.1" customHeight="1" x14ac:dyDescent="0.2">
      <c r="A187" s="335" t="s">
        <v>126</v>
      </c>
      <c r="B187" s="336"/>
      <c r="C18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7" s="340">
        <v>1200</v>
      </c>
      <c r="E187" s="338"/>
      <c r="F187" s="338"/>
      <c r="G187" s="338"/>
      <c r="H187" s="339"/>
    </row>
    <row r="188" spans="1:8" s="16" customFormat="1" ht="50.1" customHeight="1" x14ac:dyDescent="0.2">
      <c r="A188" s="335" t="s">
        <v>195</v>
      </c>
      <c r="B188" s="336"/>
      <c r="C188" s="68" t="str">
        <f>"Интернет-площадка 2gis.ru на основе Cправочника организаций "&amp;$C$2&amp;""</f>
        <v>Интернет-площадка 2gis.ru на основе Cправочника организаций "2ГИС.УЛАН-УДЭ"</v>
      </c>
      <c r="D188" s="337">
        <v>9240</v>
      </c>
      <c r="E188" s="338"/>
      <c r="F188" s="338"/>
      <c r="G188" s="338"/>
      <c r="H188" s="339"/>
    </row>
    <row r="189" spans="1:8" s="16" customFormat="1" ht="50.1" customHeight="1" x14ac:dyDescent="0.2">
      <c r="A189" s="335" t="s">
        <v>128</v>
      </c>
      <c r="B189" s="336"/>
      <c r="C18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9" s="337">
        <v>1680</v>
      </c>
      <c r="E189" s="338"/>
      <c r="F189" s="338"/>
      <c r="G189" s="338"/>
      <c r="H189" s="339"/>
    </row>
    <row r="190" spans="1:8" s="16" customFormat="1" ht="126" customHeight="1" thickBot="1" x14ac:dyDescent="0.25">
      <c r="A190" s="335" t="s">
        <v>129</v>
      </c>
      <c r="B190" s="336"/>
      <c r="C190" s="149" t="str">
        <f>C186</f>
        <v>Интернет-площадка 2gis.ru на основе Cправочника организаций "2ГИС.УЛАН-УДЭ"</v>
      </c>
      <c r="D190" s="495">
        <v>10122</v>
      </c>
      <c r="E190" s="393"/>
      <c r="F190" s="393"/>
      <c r="G190" s="393"/>
      <c r="H190" s="394"/>
    </row>
    <row r="191" spans="1:8" s="23" customFormat="1" ht="50.1" customHeight="1" thickBot="1" x14ac:dyDescent="0.25">
      <c r="A191" s="341" t="s">
        <v>196</v>
      </c>
      <c r="B191" s="342"/>
      <c r="C191" s="21"/>
      <c r="D191" s="343"/>
      <c r="E191" s="343"/>
      <c r="F191" s="343"/>
      <c r="G191" s="343"/>
      <c r="H191" s="344"/>
    </row>
    <row r="192" spans="1:8" s="20" customFormat="1" ht="30" customHeight="1" thickBot="1" x14ac:dyDescent="0.25">
      <c r="A192" s="485"/>
      <c r="B192" s="486"/>
      <c r="C192" s="602"/>
      <c r="D192" s="486"/>
      <c r="E192" s="486"/>
      <c r="F192" s="486"/>
      <c r="G192" s="486"/>
      <c r="H192" s="487"/>
    </row>
    <row r="193" spans="1:8" s="16" customFormat="1" ht="185.25" customHeight="1" x14ac:dyDescent="0.2">
      <c r="A193" s="335" t="s">
        <v>197</v>
      </c>
      <c r="B193" s="336"/>
      <c r="C19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3" s="360">
        <v>16470</v>
      </c>
      <c r="E193" s="361"/>
      <c r="F193" s="361"/>
      <c r="G193" s="361"/>
      <c r="H193" s="362"/>
    </row>
    <row r="194" spans="1:8" s="16" customFormat="1" ht="83.25" customHeight="1" thickBot="1" x14ac:dyDescent="0.25">
      <c r="A194" s="335" t="s">
        <v>198</v>
      </c>
      <c r="B194" s="336"/>
      <c r="C194" s="346"/>
      <c r="D194" s="337">
        <v>16470</v>
      </c>
      <c r="E194" s="338"/>
      <c r="F194" s="338"/>
      <c r="G194" s="338"/>
      <c r="H194" s="339"/>
    </row>
    <row r="195" spans="1:8" s="16" customFormat="1" ht="21.75" thickBot="1" x14ac:dyDescent="0.25">
      <c r="A195" s="497"/>
      <c r="B195" s="498"/>
      <c r="C195" s="60"/>
      <c r="D195" s="499"/>
      <c r="E195" s="499"/>
      <c r="F195" s="499"/>
      <c r="G195" s="499"/>
      <c r="H195" s="500"/>
    </row>
    <row r="196" spans="1:8" ht="12.6" customHeight="1" x14ac:dyDescent="0.2"/>
    <row r="197" spans="1:8" s="77" customFormat="1" ht="24.95" customHeight="1" x14ac:dyDescent="0.2">
      <c r="A197" s="75"/>
      <c r="B197" s="76" t="s">
        <v>130</v>
      </c>
      <c r="C197" s="333" t="s">
        <v>708</v>
      </c>
      <c r="D197" s="333"/>
    </row>
    <row r="198" spans="1:8" s="77" customFormat="1" ht="24.95" customHeight="1" x14ac:dyDescent="0.2">
      <c r="A198" s="75"/>
      <c r="C198" s="327" t="s">
        <v>709</v>
      </c>
      <c r="D198" s="327"/>
    </row>
    <row r="199" spans="1:8" s="77" customFormat="1" ht="24.95" customHeight="1" x14ac:dyDescent="0.2">
      <c r="A199" s="75"/>
      <c r="C199" s="327" t="s">
        <v>710</v>
      </c>
      <c r="D199" s="327"/>
    </row>
    <row r="200" spans="1:8" s="72" customFormat="1" ht="12" customHeight="1" x14ac:dyDescent="0.2">
      <c r="A200" s="71"/>
      <c r="C200" s="327"/>
      <c r="D200" s="327"/>
      <c r="E200" s="77"/>
      <c r="F200" s="77"/>
      <c r="G200" s="77"/>
    </row>
    <row r="201" spans="1:8" s="81" customFormat="1" ht="24.95" customHeight="1" x14ac:dyDescent="0.2">
      <c r="A201" s="324" t="str">
        <f>Абакан_юр!A171</f>
        <v>По соглашению сторон в качестве валюты платежа могут выступать украинские гривны, в этом случае курс следующий: 1 руб. = 0,5104 гривен</v>
      </c>
      <c r="B201" s="324"/>
      <c r="C201" s="324"/>
      <c r="D201" s="79"/>
      <c r="E201" s="79"/>
      <c r="F201" s="80"/>
      <c r="G201" s="328"/>
      <c r="H201" s="328"/>
    </row>
    <row r="202" spans="1:8" s="81" customFormat="1" ht="24.95" customHeight="1" x14ac:dyDescent="0.2">
      <c r="A202" s="324" t="str">
        <f>Абакан_юр!A172</f>
        <v>По соглашению сторон в качестве валюты платежа могут выступать дирхамы ОАЭ, в этом случае курс следующий: 1 руб. = 0,0434 дирхам</v>
      </c>
      <c r="B202" s="324"/>
      <c r="C202" s="324"/>
      <c r="D202" s="79"/>
      <c r="E202" s="79"/>
      <c r="F202" s="80"/>
      <c r="G202" s="82"/>
      <c r="H202" s="82"/>
    </row>
    <row r="203" spans="1:8" s="81" customFormat="1" ht="24.95" customHeight="1" x14ac:dyDescent="0.2">
      <c r="A203" s="324" t="str">
        <f>Абакан_юр!A173</f>
        <v>По соглашению сторон в качестве валюты платежа могут выступать доллары США, в этом случае курс следующий: 1 руб. = 0,0126 доллара</v>
      </c>
      <c r="B203" s="324"/>
      <c r="C203" s="324"/>
      <c r="D203" s="79"/>
      <c r="E203" s="79"/>
      <c r="F203" s="80"/>
      <c r="G203" s="82"/>
      <c r="H203" s="82"/>
    </row>
    <row r="204" spans="1:8" s="81" customFormat="1" ht="24.95" customHeight="1" x14ac:dyDescent="0.2">
      <c r="A204" s="324" t="str">
        <f>Абакан_юр!A174</f>
        <v>По соглашению сторон в качестве валюты платежа могут выступать евро, в этом случае курс следующий: 1 руб. = 0,0117 евро</v>
      </c>
      <c r="B204" s="324"/>
      <c r="C204" s="324"/>
      <c r="D204" s="79"/>
      <c r="E204" s="80"/>
      <c r="F204" s="80"/>
      <c r="G204" s="82"/>
      <c r="H204" s="82"/>
    </row>
    <row r="205" spans="1:8" s="81" customFormat="1" ht="24.95" customHeight="1" x14ac:dyDescent="0.2">
      <c r="A205" s="324" t="str">
        <f>Абакан_юр!A175</f>
        <v>По соглашению сторон в качестве валюты платежа могут выступать чешские кроны, в этом случае курс следующий: 1 руб. = 0,2914 крона</v>
      </c>
      <c r="B205" s="324"/>
      <c r="C205" s="324"/>
      <c r="D205" s="79"/>
      <c r="E205" s="80"/>
      <c r="F205" s="80"/>
      <c r="G205" s="82"/>
      <c r="H205" s="82"/>
    </row>
    <row r="206" spans="1:8" s="81" customFormat="1" ht="24.95" customHeight="1" x14ac:dyDescent="0.2">
      <c r="A206" s="324" t="str">
        <f>Абакан_юр!A176</f>
        <v>По соглашению сторон в качестве валюты платежа могут выступать киргизские сомы, в этом случае курс следующий: 1 руб. = 1,0988 сом</v>
      </c>
      <c r="B206" s="324"/>
      <c r="C206" s="324"/>
      <c r="D206" s="79"/>
      <c r="E206" s="79"/>
      <c r="F206" s="80"/>
      <c r="G206" s="82"/>
      <c r="H206" s="82"/>
    </row>
    <row r="207" spans="1:8" s="81" customFormat="1" ht="24.95" customHeight="1" x14ac:dyDescent="0.2">
      <c r="A207"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7" s="324"/>
      <c r="C207" s="324"/>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5" t="s">
        <v>141</v>
      </c>
      <c r="B209" s="325"/>
      <c r="C209" s="325"/>
      <c r="D209" s="325"/>
      <c r="E209" s="325"/>
      <c r="F209" s="325"/>
      <c r="G209" s="325"/>
      <c r="H209" s="325"/>
    </row>
    <row r="210" spans="1:8" ht="24.95" customHeight="1" x14ac:dyDescent="0.2">
      <c r="A210" s="325" t="s">
        <v>142</v>
      </c>
      <c r="B210" s="325"/>
      <c r="C210" s="325"/>
      <c r="D210" s="325"/>
      <c r="E210" s="325"/>
      <c r="F210" s="325"/>
      <c r="G210" s="325"/>
      <c r="H210" s="325"/>
    </row>
    <row r="211" spans="1:8" s="88" customFormat="1" ht="12.6" customHeight="1" x14ac:dyDescent="0.2">
      <c r="A211" s="83"/>
      <c r="B211" s="83"/>
      <c r="C211" s="84"/>
      <c r="D211" s="85"/>
      <c r="E211" s="85"/>
      <c r="F211" s="86"/>
      <c r="G211" s="87"/>
      <c r="H211" s="87"/>
    </row>
    <row r="212" spans="1:8" s="90" customFormat="1" ht="50.1" customHeight="1" thickBot="1" x14ac:dyDescent="0.25">
      <c r="A212" s="326" t="s">
        <v>143</v>
      </c>
      <c r="B212" s="326"/>
      <c r="C212" s="326"/>
      <c r="D212" s="326"/>
      <c r="E212" s="326"/>
      <c r="F212" s="89"/>
      <c r="G212" s="81"/>
    </row>
    <row r="213" spans="1:8" s="92" customFormat="1" ht="50.1" customHeight="1" thickBot="1" x14ac:dyDescent="0.25">
      <c r="A213" s="478" t="s">
        <v>144</v>
      </c>
      <c r="B213" s="479"/>
      <c r="C213" s="479"/>
      <c r="D213" s="479"/>
      <c r="E213" s="480"/>
      <c r="F213" s="91"/>
      <c r="G213" s="72"/>
    </row>
    <row r="214" spans="1:8" ht="73.5" customHeight="1" thickBot="1" x14ac:dyDescent="0.25">
      <c r="A214" s="517" t="s">
        <v>145</v>
      </c>
      <c r="B214" s="518"/>
      <c r="C214" s="93" t="s">
        <v>146</v>
      </c>
      <c r="D214" s="600" t="s">
        <v>147</v>
      </c>
      <c r="E214" s="601"/>
      <c r="F214" s="94"/>
      <c r="G214" s="94"/>
      <c r="H214" s="94"/>
    </row>
    <row r="215" spans="1:8" ht="99.95" customHeight="1" x14ac:dyDescent="0.2">
      <c r="A215" s="322" t="s">
        <v>148</v>
      </c>
      <c r="B215" s="323"/>
      <c r="C215" s="96" t="s">
        <v>149</v>
      </c>
      <c r="D215" s="310" t="s">
        <v>150</v>
      </c>
      <c r="E215" s="311"/>
      <c r="F215" s="94"/>
      <c r="G215" s="94"/>
      <c r="H215" s="94"/>
    </row>
    <row r="216" spans="1:8" ht="75" customHeight="1" x14ac:dyDescent="0.2">
      <c r="A216" s="322" t="s">
        <v>151</v>
      </c>
      <c r="B216" s="323"/>
      <c r="C216" s="96" t="s">
        <v>152</v>
      </c>
      <c r="D216" s="310" t="s">
        <v>153</v>
      </c>
      <c r="E216" s="311"/>
      <c r="F216" s="94"/>
      <c r="G216" s="94"/>
      <c r="H216" s="94"/>
    </row>
    <row r="217" spans="1:8" ht="119.25" customHeight="1" thickBot="1" x14ac:dyDescent="0.25">
      <c r="A217" s="474" t="s">
        <v>154</v>
      </c>
      <c r="B217" s="475"/>
      <c r="C217" s="111" t="s">
        <v>155</v>
      </c>
      <c r="D217" s="476" t="s">
        <v>153</v>
      </c>
      <c r="E217" s="477"/>
      <c r="F217" s="94"/>
      <c r="G217" s="94"/>
      <c r="H217" s="94"/>
    </row>
    <row r="218" spans="1:8" s="72" customFormat="1" ht="102.75" customHeight="1" thickBot="1" x14ac:dyDescent="0.25">
      <c r="A218" s="474" t="s">
        <v>157</v>
      </c>
      <c r="B218" s="475"/>
      <c r="C218" s="230" t="s">
        <v>158</v>
      </c>
      <c r="D218" s="476" t="s">
        <v>153</v>
      </c>
      <c r="E218" s="477"/>
      <c r="F218" s="91"/>
      <c r="G218" s="91"/>
      <c r="H218" s="91"/>
    </row>
    <row r="219" spans="1:8" s="88" customFormat="1" ht="222.75" customHeight="1" thickBot="1" x14ac:dyDescent="0.25">
      <c r="A219" s="474" t="s">
        <v>159</v>
      </c>
      <c r="B219" s="475"/>
      <c r="C219" s="111" t="s">
        <v>160</v>
      </c>
      <c r="D219" s="476" t="s">
        <v>153</v>
      </c>
      <c r="E219" s="477"/>
      <c r="F219" s="86"/>
      <c r="G219" s="87"/>
      <c r="H219" s="87"/>
    </row>
    <row r="220" spans="1:8" ht="52.5" customHeight="1" x14ac:dyDescent="0.2">
      <c r="A220" s="307" t="s">
        <v>161</v>
      </c>
      <c r="B220" s="307"/>
      <c r="C220" s="307"/>
      <c r="D220" s="307"/>
      <c r="E220" s="307"/>
      <c r="F220" s="307"/>
      <c r="G220" s="307"/>
      <c r="H220" s="307"/>
    </row>
    <row r="221" spans="1:8" ht="52.5" customHeight="1" x14ac:dyDescent="0.2">
      <c r="A221" s="307" t="s">
        <v>162</v>
      </c>
      <c r="B221" s="307"/>
      <c r="C221" s="307"/>
      <c r="D221" s="307"/>
      <c r="E221" s="307"/>
      <c r="F221" s="307"/>
      <c r="G221" s="307"/>
      <c r="H221" s="307"/>
    </row>
    <row r="222" spans="1:8" ht="180.75" customHeight="1" x14ac:dyDescent="0.2">
      <c r="A22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72"/>
      <c r="C222" s="472"/>
      <c r="D222" s="472"/>
      <c r="E222" s="472"/>
      <c r="F222" s="472"/>
      <c r="G222" s="472"/>
      <c r="H222" s="472"/>
    </row>
    <row r="223" spans="1:8" s="16" customFormat="1" ht="67.5" customHeight="1" x14ac:dyDescent="0.2">
      <c r="A223" s="325" t="s">
        <v>164</v>
      </c>
      <c r="B223" s="325"/>
      <c r="C223" s="325"/>
      <c r="D223" s="325"/>
      <c r="E223" s="325"/>
      <c r="F223" s="325"/>
      <c r="G223" s="325"/>
      <c r="H223" s="325"/>
    </row>
    <row r="224" spans="1:8" ht="23.25" x14ac:dyDescent="0.2">
      <c r="A224" s="307" t="s">
        <v>165</v>
      </c>
      <c r="B224" s="307"/>
      <c r="C224" s="307"/>
      <c r="D224" s="307"/>
      <c r="E224" s="307"/>
      <c r="F224" s="307"/>
      <c r="G224" s="307"/>
      <c r="H224" s="307"/>
    </row>
    <row r="225" spans="1:8" s="97" customFormat="1" ht="114.75" customHeight="1" x14ac:dyDescent="0.2">
      <c r="A225" s="325" t="s">
        <v>166</v>
      </c>
      <c r="B225" s="325"/>
      <c r="C225" s="325"/>
      <c r="D225" s="325"/>
      <c r="E225" s="325"/>
      <c r="F225" s="325"/>
      <c r="G225" s="325"/>
      <c r="H225" s="325"/>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70"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60">
        <f>F7*1.2</f>
        <v>10044</v>
      </c>
      <c r="E7" s="361">
        <f>F7*1.1</f>
        <v>9207</v>
      </c>
      <c r="F7" s="361">
        <v>8370</v>
      </c>
      <c r="G7" s="361">
        <f>F7*0.75</f>
        <v>6277.5</v>
      </c>
      <c r="H7" s="362">
        <f>F7*0.5</f>
        <v>4185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436">
        <f>F12*1.2</f>
        <v>10764</v>
      </c>
      <c r="E12" s="361">
        <f>F12*1.1</f>
        <v>9867</v>
      </c>
      <c r="F12" s="361">
        <v>8970</v>
      </c>
      <c r="G12" s="361">
        <f>F12*0.75</f>
        <v>6727.5</v>
      </c>
      <c r="H12" s="362">
        <f>F12*0.5</f>
        <v>4485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1122</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"2ГИС.УЛЬЯНОВСК"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506">
        <v>300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60">
        <f>F27*1.2</f>
        <v>14068.8</v>
      </c>
      <c r="E27" s="361">
        <f>F27*1.1</f>
        <v>12896.400000000001</v>
      </c>
      <c r="F27" s="361">
        <v>11724</v>
      </c>
      <c r="G27" s="361">
        <f>F27*0.75</f>
        <v>8793</v>
      </c>
      <c r="H27" s="362">
        <f>F27*0.5</f>
        <v>5862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436">
        <f>F32*1.2</f>
        <v>15076.8</v>
      </c>
      <c r="E32" s="361">
        <f>F32*1.1</f>
        <v>13820.400000000001</v>
      </c>
      <c r="F32" s="361">
        <v>12564</v>
      </c>
      <c r="G32" s="361">
        <f>F32*0.75</f>
        <v>9423</v>
      </c>
      <c r="H32" s="362">
        <f>F32*0.5</f>
        <v>6282</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1680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"2ГИС.УЛЬЯНОВСК"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424">
        <v>420</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515">
        <f>F48*1.2</f>
        <v>288</v>
      </c>
      <c r="E48" s="515">
        <f>F48*1.1</f>
        <v>264</v>
      </c>
      <c r="F48" s="515">
        <v>240</v>
      </c>
      <c r="G48" s="515">
        <f>F48*0.75</f>
        <v>180</v>
      </c>
      <c r="H48" s="515">
        <f>F48*0.5</f>
        <v>120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458">
        <v>480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60">
        <f>F55*1.2</f>
        <v>11145.6</v>
      </c>
      <c r="E55" s="361">
        <f>F55*1.1</f>
        <v>10216.800000000001</v>
      </c>
      <c r="F55" s="361">
        <v>9288</v>
      </c>
      <c r="G55" s="361">
        <f>F55*0.75</f>
        <v>6966</v>
      </c>
      <c r="H55" s="362">
        <f>F55*0.5</f>
        <v>4644</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436">
        <f>F61*1.2</f>
        <v>11949.12</v>
      </c>
      <c r="E61" s="361">
        <f>F61*1.1</f>
        <v>10953.36</v>
      </c>
      <c r="F61" s="361">
        <v>9957.6</v>
      </c>
      <c r="G61" s="361">
        <f>F61*0.75</f>
        <v>7468.2000000000007</v>
      </c>
      <c r="H61" s="362">
        <f>F61*0.5</f>
        <v>4978.8</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506">
        <v>300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21.75" thickBot="1" x14ac:dyDescent="0.25">
      <c r="A71" s="40"/>
      <c r="B71" s="59"/>
      <c r="C71" s="60"/>
      <c r="D71" s="414"/>
      <c r="E71" s="415"/>
      <c r="F71" s="415"/>
      <c r="G71" s="415"/>
      <c r="H71" s="416"/>
    </row>
    <row r="72" spans="1:8" ht="50.1" customHeight="1" thickBot="1" x14ac:dyDescent="0.25">
      <c r="A72" s="386" t="s">
        <v>38</v>
      </c>
      <c r="B72" s="387"/>
      <c r="C72" s="387"/>
      <c r="D72" s="398" t="str">
        <f>"от "&amp;MIN(D73:D92)&amp;" до "&amp;MAX(D73:D92)</f>
        <v>от 720 до 14400</v>
      </c>
      <c r="E72" s="399"/>
      <c r="F72" s="399"/>
      <c r="G72" s="399"/>
      <c r="H72" s="400"/>
    </row>
    <row r="73" spans="1:8" ht="37.5" customHeight="1" x14ac:dyDescent="0.2">
      <c r="A73" s="408" t="s">
        <v>39</v>
      </c>
      <c r="B73" s="409"/>
      <c r="C73" s="505"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411">
        <v>720</v>
      </c>
      <c r="E73" s="412"/>
      <c r="F73" s="412"/>
      <c r="G73" s="412"/>
      <c r="H73" s="413"/>
    </row>
    <row r="74" spans="1:8" ht="37.5" customHeight="1" x14ac:dyDescent="0.2">
      <c r="A74" s="396" t="s">
        <v>40</v>
      </c>
      <c r="B74" s="397"/>
      <c r="C74" s="410"/>
      <c r="D74" s="337">
        <v>1440</v>
      </c>
      <c r="E74" s="338"/>
      <c r="F74" s="338"/>
      <c r="G74" s="338"/>
      <c r="H74" s="339"/>
    </row>
    <row r="75" spans="1:8" ht="37.5" customHeight="1" x14ac:dyDescent="0.2">
      <c r="A75" s="396" t="s">
        <v>41</v>
      </c>
      <c r="B75" s="397"/>
      <c r="C75" s="410"/>
      <c r="D75" s="337">
        <v>2160</v>
      </c>
      <c r="E75" s="338"/>
      <c r="F75" s="338"/>
      <c r="G75" s="338"/>
      <c r="H75" s="339"/>
    </row>
    <row r="76" spans="1:8" ht="37.5" customHeight="1" x14ac:dyDescent="0.2">
      <c r="A76" s="396" t="s">
        <v>42</v>
      </c>
      <c r="B76" s="397"/>
      <c r="C76" s="410"/>
      <c r="D76" s="337">
        <v>2880</v>
      </c>
      <c r="E76" s="338"/>
      <c r="F76" s="338"/>
      <c r="G76" s="338"/>
      <c r="H76" s="339"/>
    </row>
    <row r="77" spans="1:8" ht="37.5" customHeight="1" x14ac:dyDescent="0.2">
      <c r="A77" s="396" t="s">
        <v>43</v>
      </c>
      <c r="B77" s="397"/>
      <c r="C77" s="410"/>
      <c r="D77" s="337">
        <v>3600</v>
      </c>
      <c r="E77" s="338"/>
      <c r="F77" s="338"/>
      <c r="G77" s="338"/>
      <c r="H77" s="339"/>
    </row>
    <row r="78" spans="1:8" ht="37.5" customHeight="1" x14ac:dyDescent="0.2">
      <c r="A78" s="396" t="s">
        <v>44</v>
      </c>
      <c r="B78" s="397"/>
      <c r="C78" s="410"/>
      <c r="D78" s="337">
        <v>4320</v>
      </c>
      <c r="E78" s="338"/>
      <c r="F78" s="338"/>
      <c r="G78" s="338"/>
      <c r="H78" s="339"/>
    </row>
    <row r="79" spans="1:8" ht="37.5" customHeight="1" x14ac:dyDescent="0.2">
      <c r="A79" s="396" t="s">
        <v>45</v>
      </c>
      <c r="B79" s="397"/>
      <c r="C79" s="410"/>
      <c r="D79" s="337">
        <v>5040</v>
      </c>
      <c r="E79" s="338"/>
      <c r="F79" s="338"/>
      <c r="G79" s="338"/>
      <c r="H79" s="339"/>
    </row>
    <row r="80" spans="1:8" ht="37.5" customHeight="1" x14ac:dyDescent="0.2">
      <c r="A80" s="396" t="s">
        <v>46</v>
      </c>
      <c r="B80" s="397"/>
      <c r="C80" s="410"/>
      <c r="D80" s="337">
        <v>5760</v>
      </c>
      <c r="E80" s="338"/>
      <c r="F80" s="338"/>
      <c r="G80" s="338"/>
      <c r="H80" s="339"/>
    </row>
    <row r="81" spans="1:8" ht="37.5" customHeight="1" x14ac:dyDescent="0.2">
      <c r="A81" s="396" t="s">
        <v>47</v>
      </c>
      <c r="B81" s="397"/>
      <c r="C81" s="410"/>
      <c r="D81" s="337">
        <v>6480</v>
      </c>
      <c r="E81" s="338"/>
      <c r="F81" s="338"/>
      <c r="G81" s="338"/>
      <c r="H81" s="339"/>
    </row>
    <row r="82" spans="1:8" ht="37.5" customHeight="1" x14ac:dyDescent="0.2">
      <c r="A82" s="396" t="s">
        <v>48</v>
      </c>
      <c r="B82" s="397"/>
      <c r="C82" s="410"/>
      <c r="D82" s="337">
        <v>7200</v>
      </c>
      <c r="E82" s="338"/>
      <c r="F82" s="338"/>
      <c r="G82" s="338"/>
      <c r="H82" s="339"/>
    </row>
    <row r="83" spans="1:8" ht="37.5" customHeight="1" x14ac:dyDescent="0.2">
      <c r="A83" s="396" t="s">
        <v>49</v>
      </c>
      <c r="B83" s="397"/>
      <c r="C83" s="410"/>
      <c r="D83" s="337">
        <v>7920</v>
      </c>
      <c r="E83" s="338"/>
      <c r="F83" s="338"/>
      <c r="G83" s="338"/>
      <c r="H83" s="339"/>
    </row>
    <row r="84" spans="1:8" ht="37.5" customHeight="1" x14ac:dyDescent="0.2">
      <c r="A84" s="396" t="s">
        <v>50</v>
      </c>
      <c r="B84" s="397"/>
      <c r="C84" s="410"/>
      <c r="D84" s="337">
        <v>8640</v>
      </c>
      <c r="E84" s="338"/>
      <c r="F84" s="338"/>
      <c r="G84" s="338"/>
      <c r="H84" s="339"/>
    </row>
    <row r="85" spans="1:8" ht="37.5" customHeight="1" x14ac:dyDescent="0.2">
      <c r="A85" s="396" t="s">
        <v>51</v>
      </c>
      <c r="B85" s="397"/>
      <c r="C85" s="410"/>
      <c r="D85" s="337">
        <v>9360</v>
      </c>
      <c r="E85" s="338"/>
      <c r="F85" s="338"/>
      <c r="G85" s="338"/>
      <c r="H85" s="339"/>
    </row>
    <row r="86" spans="1:8" ht="37.5" customHeight="1" x14ac:dyDescent="0.2">
      <c r="A86" s="396" t="s">
        <v>52</v>
      </c>
      <c r="B86" s="397"/>
      <c r="C86" s="410"/>
      <c r="D86" s="337">
        <v>10080</v>
      </c>
      <c r="E86" s="338"/>
      <c r="F86" s="338"/>
      <c r="G86" s="338"/>
      <c r="H86" s="339"/>
    </row>
    <row r="87" spans="1:8" ht="37.5" customHeight="1" x14ac:dyDescent="0.2">
      <c r="A87" s="396" t="s">
        <v>53</v>
      </c>
      <c r="B87" s="397"/>
      <c r="C87" s="410"/>
      <c r="D87" s="337">
        <v>10800</v>
      </c>
      <c r="E87" s="338"/>
      <c r="F87" s="338"/>
      <c r="G87" s="338"/>
      <c r="H87" s="339"/>
    </row>
    <row r="88" spans="1:8" ht="37.5" customHeight="1" x14ac:dyDescent="0.2">
      <c r="A88" s="396" t="s">
        <v>54</v>
      </c>
      <c r="B88" s="397"/>
      <c r="C88" s="410"/>
      <c r="D88" s="337">
        <v>11520</v>
      </c>
      <c r="E88" s="338"/>
      <c r="F88" s="338"/>
      <c r="G88" s="338"/>
      <c r="H88" s="339"/>
    </row>
    <row r="89" spans="1:8" ht="37.5" customHeight="1" x14ac:dyDescent="0.2">
      <c r="A89" s="396" t="s">
        <v>55</v>
      </c>
      <c r="B89" s="397"/>
      <c r="C89" s="410"/>
      <c r="D89" s="337">
        <v>12240</v>
      </c>
      <c r="E89" s="338"/>
      <c r="F89" s="338"/>
      <c r="G89" s="338"/>
      <c r="H89" s="339"/>
    </row>
    <row r="90" spans="1:8" ht="37.5" customHeight="1" x14ac:dyDescent="0.2">
      <c r="A90" s="396" t="s">
        <v>56</v>
      </c>
      <c r="B90" s="397"/>
      <c r="C90" s="410"/>
      <c r="D90" s="337">
        <v>12960</v>
      </c>
      <c r="E90" s="338"/>
      <c r="F90" s="338"/>
      <c r="G90" s="338"/>
      <c r="H90" s="339"/>
    </row>
    <row r="91" spans="1:8" ht="37.5" customHeight="1" x14ac:dyDescent="0.2">
      <c r="A91" s="396" t="s">
        <v>57</v>
      </c>
      <c r="B91" s="397"/>
      <c r="C91" s="410"/>
      <c r="D91" s="337">
        <v>13680</v>
      </c>
      <c r="E91" s="338"/>
      <c r="F91" s="338"/>
      <c r="G91" s="338"/>
      <c r="H91" s="339"/>
    </row>
    <row r="92" spans="1:8" ht="37.5" customHeight="1" x14ac:dyDescent="0.2">
      <c r="A92" s="396" t="s">
        <v>58</v>
      </c>
      <c r="B92" s="397"/>
      <c r="C92" s="410"/>
      <c r="D92" s="337">
        <v>14400</v>
      </c>
      <c r="E92" s="338"/>
      <c r="F92" s="338"/>
      <c r="G92" s="338"/>
      <c r="H92" s="339"/>
    </row>
    <row r="93" spans="1:8" ht="37.5" customHeight="1" x14ac:dyDescent="0.2">
      <c r="A93" s="396" t="s">
        <v>178</v>
      </c>
      <c r="B93" s="397"/>
      <c r="C93" s="410"/>
      <c r="D93" s="337">
        <v>15120</v>
      </c>
      <c r="E93" s="338"/>
      <c r="F93" s="338"/>
      <c r="G93" s="338"/>
      <c r="H93" s="339"/>
    </row>
    <row r="94" spans="1:8" ht="37.5" customHeight="1" x14ac:dyDescent="0.2">
      <c r="A94" s="396" t="s">
        <v>179</v>
      </c>
      <c r="B94" s="397"/>
      <c r="C94" s="410"/>
      <c r="D94" s="337">
        <v>15840</v>
      </c>
      <c r="E94" s="338"/>
      <c r="F94" s="338"/>
      <c r="G94" s="338"/>
      <c r="H94" s="339"/>
    </row>
    <row r="95" spans="1:8" ht="37.5" customHeight="1" x14ac:dyDescent="0.2">
      <c r="A95" s="396" t="s">
        <v>180</v>
      </c>
      <c r="B95" s="397"/>
      <c r="C95" s="410"/>
      <c r="D95" s="337">
        <v>16560</v>
      </c>
      <c r="E95" s="338"/>
      <c r="F95" s="338"/>
      <c r="G95" s="338"/>
      <c r="H95" s="339"/>
    </row>
    <row r="96" spans="1:8" ht="37.5" customHeight="1" x14ac:dyDescent="0.2">
      <c r="A96" s="396" t="s">
        <v>181</v>
      </c>
      <c r="B96" s="397"/>
      <c r="C96" s="410"/>
      <c r="D96" s="337">
        <v>17280</v>
      </c>
      <c r="E96" s="338"/>
      <c r="F96" s="338"/>
      <c r="G96" s="338"/>
      <c r="H96" s="339"/>
    </row>
    <row r="97" spans="1:8" ht="37.5" customHeight="1" x14ac:dyDescent="0.2">
      <c r="A97" s="396" t="s">
        <v>182</v>
      </c>
      <c r="B97" s="397"/>
      <c r="C97" s="410"/>
      <c r="D97" s="337">
        <v>18000</v>
      </c>
      <c r="E97" s="338"/>
      <c r="F97" s="338"/>
      <c r="G97" s="338"/>
      <c r="H97" s="339"/>
    </row>
    <row r="98" spans="1:8" ht="37.5" customHeight="1" x14ac:dyDescent="0.2">
      <c r="A98" s="396" t="s">
        <v>183</v>
      </c>
      <c r="B98" s="397"/>
      <c r="C98" s="410"/>
      <c r="D98" s="337">
        <v>18720</v>
      </c>
      <c r="E98" s="338"/>
      <c r="F98" s="338"/>
      <c r="G98" s="338"/>
      <c r="H98" s="339"/>
    </row>
    <row r="99" spans="1:8" ht="37.5" customHeight="1" x14ac:dyDescent="0.2">
      <c r="A99" s="396" t="s">
        <v>184</v>
      </c>
      <c r="B99" s="397"/>
      <c r="C99" s="410"/>
      <c r="D99" s="337">
        <v>19440</v>
      </c>
      <c r="E99" s="338"/>
      <c r="F99" s="338"/>
      <c r="G99" s="338"/>
      <c r="H99" s="339"/>
    </row>
    <row r="100" spans="1:8" ht="37.5" customHeight="1" x14ac:dyDescent="0.2">
      <c r="A100" s="396" t="s">
        <v>185</v>
      </c>
      <c r="B100" s="397"/>
      <c r="C100" s="410"/>
      <c r="D100" s="337">
        <v>20160</v>
      </c>
      <c r="E100" s="338"/>
      <c r="F100" s="338"/>
      <c r="G100" s="338"/>
      <c r="H100" s="339"/>
    </row>
    <row r="101" spans="1:8" ht="37.5" customHeight="1" x14ac:dyDescent="0.2">
      <c r="A101" s="396" t="s">
        <v>186</v>
      </c>
      <c r="B101" s="397"/>
      <c r="C101" s="410"/>
      <c r="D101" s="337">
        <v>20880</v>
      </c>
      <c r="E101" s="338"/>
      <c r="F101" s="338"/>
      <c r="G101" s="338"/>
      <c r="H101" s="339"/>
    </row>
    <row r="102" spans="1:8" ht="37.5" customHeight="1" thickBot="1" x14ac:dyDescent="0.25">
      <c r="A102" s="396" t="s">
        <v>187</v>
      </c>
      <c r="B102" s="397"/>
      <c r="C102" s="647"/>
      <c r="D102" s="337">
        <v>21600</v>
      </c>
      <c r="E102" s="338"/>
      <c r="F102" s="338"/>
      <c r="G102" s="338"/>
      <c r="H102" s="339"/>
    </row>
    <row r="103" spans="1:8" ht="50.1" customHeight="1" thickBot="1" x14ac:dyDescent="0.25">
      <c r="A103" s="386" t="s">
        <v>59</v>
      </c>
      <c r="B103" s="387"/>
      <c r="C103" s="387"/>
      <c r="D103" s="398" t="str">
        <f>"от "&amp;MIN(D104:D113)&amp;" до "&amp;MAX(D104:D113)</f>
        <v>от 240 до 5604</v>
      </c>
      <c r="E103" s="399"/>
      <c r="F103" s="399"/>
      <c r="G103" s="399"/>
      <c r="H103" s="400"/>
    </row>
    <row r="104" spans="1:8" ht="151.5" x14ac:dyDescent="0.2">
      <c r="A104" s="176" t="s">
        <v>193</v>
      </c>
      <c r="B104" s="63" t="s">
        <v>194</v>
      </c>
      <c r="C104"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411">
        <v>684</v>
      </c>
      <c r="E104" s="412"/>
      <c r="F104" s="412"/>
      <c r="G104" s="412"/>
      <c r="H104" s="413"/>
    </row>
    <row r="105" spans="1:8" ht="37.5" customHeight="1" x14ac:dyDescent="0.2">
      <c r="A105" s="335" t="s">
        <v>61</v>
      </c>
      <c r="B105" s="336"/>
      <c r="C105" s="4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37">
        <v>354</v>
      </c>
      <c r="E105" s="338"/>
      <c r="F105" s="338"/>
      <c r="G105" s="338"/>
      <c r="H105" s="339"/>
    </row>
    <row r="106" spans="1:8" ht="37.5" customHeight="1" x14ac:dyDescent="0.2">
      <c r="A106" s="335" t="s">
        <v>62</v>
      </c>
      <c r="B106" s="336"/>
      <c r="C106" s="404"/>
      <c r="D106" s="337">
        <v>5604</v>
      </c>
      <c r="E106" s="338"/>
      <c r="F106" s="338"/>
      <c r="G106" s="338"/>
      <c r="H106" s="339"/>
    </row>
    <row r="107" spans="1:8" ht="37.5" customHeight="1" x14ac:dyDescent="0.2">
      <c r="A107" s="335" t="s">
        <v>63</v>
      </c>
      <c r="B107" s="336"/>
      <c r="C107" s="404"/>
      <c r="D107" s="496">
        <v>1122</v>
      </c>
      <c r="E107" s="368"/>
      <c r="F107" s="368"/>
      <c r="G107" s="368"/>
      <c r="H107" s="369"/>
    </row>
    <row r="108" spans="1:8" ht="37.5" customHeight="1" x14ac:dyDescent="0.2">
      <c r="A108" s="335" t="s">
        <v>64</v>
      </c>
      <c r="B108" s="336"/>
      <c r="C108" s="404"/>
      <c r="D108" s="496">
        <v>2244</v>
      </c>
      <c r="E108" s="368"/>
      <c r="F108" s="368"/>
      <c r="G108" s="368"/>
      <c r="H108" s="369"/>
    </row>
    <row r="109" spans="1:8" ht="37.5" customHeight="1" x14ac:dyDescent="0.2">
      <c r="A109" s="335" t="s">
        <v>65</v>
      </c>
      <c r="B109" s="503"/>
      <c r="C109" s="404"/>
      <c r="D109" s="496">
        <v>240</v>
      </c>
      <c r="E109" s="368"/>
      <c r="F109" s="368"/>
      <c r="G109" s="368"/>
      <c r="H109" s="369"/>
    </row>
    <row r="110" spans="1:8" ht="37.5" customHeight="1" x14ac:dyDescent="0.2">
      <c r="A110" s="335" t="s">
        <v>66</v>
      </c>
      <c r="B110" s="503"/>
      <c r="C110" s="404"/>
      <c r="D110" s="337">
        <v>240</v>
      </c>
      <c r="E110" s="338"/>
      <c r="F110" s="338"/>
      <c r="G110" s="338"/>
      <c r="H110" s="339"/>
    </row>
    <row r="111" spans="1:8" ht="37.5" customHeight="1" x14ac:dyDescent="0.2">
      <c r="A111" s="335" t="s">
        <v>67</v>
      </c>
      <c r="B111" s="503"/>
      <c r="C111" s="404"/>
      <c r="D111" s="337">
        <v>480</v>
      </c>
      <c r="E111" s="338"/>
      <c r="F111" s="338"/>
      <c r="G111" s="338"/>
      <c r="H111" s="339"/>
    </row>
    <row r="112" spans="1:8" ht="37.5" customHeight="1" x14ac:dyDescent="0.2">
      <c r="A112" s="335" t="s">
        <v>68</v>
      </c>
      <c r="B112" s="503"/>
      <c r="C112" s="404"/>
      <c r="D112" s="337">
        <v>720</v>
      </c>
      <c r="E112" s="338"/>
      <c r="F112" s="338"/>
      <c r="G112" s="338"/>
      <c r="H112" s="339"/>
    </row>
    <row r="113" spans="1:8" ht="37.5" customHeight="1" thickBot="1" x14ac:dyDescent="0.25">
      <c r="A113" s="348" t="s">
        <v>69</v>
      </c>
      <c r="B113" s="504"/>
      <c r="C113" s="405"/>
      <c r="D113" s="337">
        <v>4140</v>
      </c>
      <c r="E113" s="338"/>
      <c r="F113" s="338"/>
      <c r="G113" s="338"/>
      <c r="H113" s="339"/>
    </row>
    <row r="114" spans="1:8" s="16" customFormat="1" ht="117.75" customHeight="1" thickBot="1" x14ac:dyDescent="0.25">
      <c r="A114" s="501" t="s">
        <v>71</v>
      </c>
      <c r="B114" s="502"/>
      <c r="C11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354">
        <v>30</v>
      </c>
      <c r="E114" s="354"/>
      <c r="F114" s="354"/>
      <c r="G114" s="354"/>
      <c r="H114" s="355"/>
    </row>
    <row r="115" spans="1:8" ht="50.1" customHeight="1" thickBot="1" x14ac:dyDescent="0.25">
      <c r="A115" s="341" t="s">
        <v>72</v>
      </c>
      <c r="B115" s="342"/>
      <c r="C115" s="21"/>
      <c r="D115" s="343" t="e">
        <f>"от "&amp;MIN(D117,D137:H138,#REF!,D139:H153)&amp;" до "&amp;MAX(D117,D137:H138,#REF!,D139:H153)</f>
        <v>#REF!</v>
      </c>
      <c r="E115" s="343"/>
      <c r="F115" s="343"/>
      <c r="G115" s="343"/>
      <c r="H115" s="344"/>
    </row>
    <row r="116" spans="1:8" ht="21.75" thickBot="1" x14ac:dyDescent="0.25">
      <c r="A116" s="497"/>
      <c r="B116" s="498"/>
      <c r="C116" s="60"/>
      <c r="D116" s="499"/>
      <c r="E116" s="499"/>
      <c r="F116" s="499"/>
      <c r="G116" s="499"/>
      <c r="H116" s="500"/>
    </row>
    <row r="117" spans="1:8" ht="67.5" customHeight="1" thickBot="1" x14ac:dyDescent="0.25">
      <c r="A117" s="374" t="s">
        <v>73</v>
      </c>
      <c r="B117" s="375"/>
      <c r="C117"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379">
        <v>3672</v>
      </c>
      <c r="E117" s="379"/>
      <c r="F117" s="379"/>
      <c r="G117" s="379"/>
      <c r="H117" s="380"/>
    </row>
    <row r="118" spans="1:8" ht="67.5" customHeight="1" thickBot="1" x14ac:dyDescent="0.25">
      <c r="A118" s="381" t="s">
        <v>74</v>
      </c>
      <c r="B118" s="382"/>
      <c r="C118" s="377"/>
      <c r="D118" s="383" t="s">
        <v>75</v>
      </c>
      <c r="E118" s="384"/>
      <c r="F118" s="384"/>
      <c r="G118" s="384"/>
      <c r="H118" s="385"/>
    </row>
    <row r="119" spans="1:8" ht="67.5" customHeight="1" x14ac:dyDescent="0.2">
      <c r="A119" s="363" t="s">
        <v>76</v>
      </c>
      <c r="B119" s="364"/>
      <c r="C119" s="377"/>
      <c r="D119" s="368">
        <f>D117/4</f>
        <v>918</v>
      </c>
      <c r="E119" s="368"/>
      <c r="F119" s="368"/>
      <c r="G119" s="368"/>
      <c r="H119" s="369"/>
    </row>
    <row r="120" spans="1:8" ht="67.5" customHeight="1" x14ac:dyDescent="0.2">
      <c r="A120" s="363" t="s">
        <v>77</v>
      </c>
      <c r="B120" s="364"/>
      <c r="C120" s="377"/>
      <c r="D120" s="368">
        <f>D117/5</f>
        <v>734.4</v>
      </c>
      <c r="E120" s="368"/>
      <c r="F120" s="368"/>
      <c r="G120" s="368"/>
      <c r="H120" s="369"/>
    </row>
    <row r="121" spans="1:8" ht="67.5" customHeight="1" x14ac:dyDescent="0.2">
      <c r="A121" s="363" t="s">
        <v>78</v>
      </c>
      <c r="B121" s="364"/>
      <c r="C121" s="377"/>
      <c r="D121" s="368">
        <f>D117/6</f>
        <v>612</v>
      </c>
      <c r="E121" s="368"/>
      <c r="F121" s="368"/>
      <c r="G121" s="368"/>
      <c r="H121" s="369"/>
    </row>
    <row r="122" spans="1:8" ht="67.5" customHeight="1" x14ac:dyDescent="0.2">
      <c r="A122" s="363" t="s">
        <v>79</v>
      </c>
      <c r="B122" s="364"/>
      <c r="C122" s="377"/>
      <c r="D122" s="368">
        <f>D117/7</f>
        <v>524.57142857142856</v>
      </c>
      <c r="E122" s="368"/>
      <c r="F122" s="368"/>
      <c r="G122" s="368"/>
      <c r="H122" s="369"/>
    </row>
    <row r="123" spans="1:8" ht="67.5" customHeight="1" x14ac:dyDescent="0.2">
      <c r="A123" s="363" t="s">
        <v>80</v>
      </c>
      <c r="B123" s="364"/>
      <c r="C123" s="377"/>
      <c r="D123" s="368">
        <f>D117/8</f>
        <v>459</v>
      </c>
      <c r="E123" s="368"/>
      <c r="F123" s="368"/>
      <c r="G123" s="368"/>
      <c r="H123" s="369"/>
    </row>
    <row r="124" spans="1:8" ht="67.5" customHeight="1" x14ac:dyDescent="0.2">
      <c r="A124" s="363" t="s">
        <v>81</v>
      </c>
      <c r="B124" s="364"/>
      <c r="C124" s="377"/>
      <c r="D124" s="368">
        <f>D117/9</f>
        <v>408</v>
      </c>
      <c r="E124" s="368"/>
      <c r="F124" s="368"/>
      <c r="G124" s="368"/>
      <c r="H124" s="369"/>
    </row>
    <row r="125" spans="1:8" ht="67.5" customHeight="1" x14ac:dyDescent="0.2">
      <c r="A125" s="363" t="s">
        <v>82</v>
      </c>
      <c r="B125" s="364"/>
      <c r="C125" s="377"/>
      <c r="D125" s="368">
        <f>D117/10</f>
        <v>367.2</v>
      </c>
      <c r="E125" s="368"/>
      <c r="F125" s="368"/>
      <c r="G125" s="368"/>
      <c r="H125" s="369"/>
    </row>
    <row r="126" spans="1:8" ht="67.5" customHeight="1" thickBot="1" x14ac:dyDescent="0.25">
      <c r="A126" s="374" t="s">
        <v>83</v>
      </c>
      <c r="B126" s="375"/>
      <c r="C126" s="377"/>
      <c r="D126" s="379">
        <v>4440</v>
      </c>
      <c r="E126" s="379"/>
      <c r="F126" s="379"/>
      <c r="G126" s="379"/>
      <c r="H126" s="380"/>
    </row>
    <row r="127" spans="1:8" ht="67.5" customHeight="1" thickBot="1" x14ac:dyDescent="0.25">
      <c r="A127" s="381" t="s">
        <v>74</v>
      </c>
      <c r="B127" s="382"/>
      <c r="C127" s="377"/>
      <c r="D127" s="383" t="s">
        <v>75</v>
      </c>
      <c r="E127" s="384"/>
      <c r="F127" s="384"/>
      <c r="G127" s="384"/>
      <c r="H127" s="385"/>
    </row>
    <row r="128" spans="1:8" ht="67.5" customHeight="1" x14ac:dyDescent="0.2">
      <c r="A128" s="363" t="s">
        <v>76</v>
      </c>
      <c r="B128" s="364"/>
      <c r="C128" s="377"/>
      <c r="D128" s="368">
        <v>1110</v>
      </c>
      <c r="E128" s="368"/>
      <c r="F128" s="368"/>
      <c r="G128" s="368"/>
      <c r="H128" s="369"/>
    </row>
    <row r="129" spans="1:8" ht="67.5" customHeight="1" x14ac:dyDescent="0.2">
      <c r="A129" s="363" t="s">
        <v>77</v>
      </c>
      <c r="B129" s="364"/>
      <c r="C129" s="377"/>
      <c r="D129" s="368">
        <v>888</v>
      </c>
      <c r="E129" s="368"/>
      <c r="F129" s="368"/>
      <c r="G129" s="368"/>
      <c r="H129" s="369"/>
    </row>
    <row r="130" spans="1:8" ht="67.5" customHeight="1" x14ac:dyDescent="0.2">
      <c r="A130" s="363" t="s">
        <v>78</v>
      </c>
      <c r="B130" s="364"/>
      <c r="C130" s="377"/>
      <c r="D130" s="368">
        <v>739.99999999999989</v>
      </c>
      <c r="E130" s="368"/>
      <c r="F130" s="368"/>
      <c r="G130" s="368"/>
      <c r="H130" s="369"/>
    </row>
    <row r="131" spans="1:8" ht="67.5" customHeight="1" x14ac:dyDescent="0.2">
      <c r="A131" s="363" t="s">
        <v>79</v>
      </c>
      <c r="B131" s="364"/>
      <c r="C131" s="377"/>
      <c r="D131" s="368">
        <v>634.28571428571422</v>
      </c>
      <c r="E131" s="368"/>
      <c r="F131" s="368"/>
      <c r="G131" s="368"/>
      <c r="H131" s="369"/>
    </row>
    <row r="132" spans="1:8" ht="67.5" customHeight="1" x14ac:dyDescent="0.2">
      <c r="A132" s="363" t="s">
        <v>80</v>
      </c>
      <c r="B132" s="364"/>
      <c r="C132" s="377"/>
      <c r="D132" s="368">
        <v>555</v>
      </c>
      <c r="E132" s="368"/>
      <c r="F132" s="368"/>
      <c r="G132" s="368"/>
      <c r="H132" s="369"/>
    </row>
    <row r="133" spans="1:8" ht="67.5" customHeight="1" x14ac:dyDescent="0.2">
      <c r="A133" s="363" t="s">
        <v>81</v>
      </c>
      <c r="B133" s="364"/>
      <c r="C133" s="377"/>
      <c r="D133" s="368">
        <v>493.33333333333326</v>
      </c>
      <c r="E133" s="368"/>
      <c r="F133" s="368"/>
      <c r="G133" s="368"/>
      <c r="H133" s="369"/>
    </row>
    <row r="134" spans="1:8" ht="67.5" customHeight="1" thickBot="1" x14ac:dyDescent="0.25">
      <c r="A134" s="363" t="s">
        <v>82</v>
      </c>
      <c r="B134" s="364"/>
      <c r="C134" s="378"/>
      <c r="D134" s="368">
        <v>444</v>
      </c>
      <c r="E134" s="368"/>
      <c r="F134" s="368"/>
      <c r="G134" s="368"/>
      <c r="H134" s="369"/>
    </row>
    <row r="135" spans="1:8" s="16" customFormat="1" ht="62.45" customHeight="1" thickBot="1" x14ac:dyDescent="0.25">
      <c r="A135" s="358" t="s">
        <v>84</v>
      </c>
      <c r="B135" s="359"/>
      <c r="C13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353">
        <v>5670</v>
      </c>
      <c r="E135" s="354"/>
      <c r="F135" s="354"/>
      <c r="G135" s="354"/>
      <c r="H135" s="355"/>
    </row>
    <row r="136" spans="1:8" ht="21.75" thickBot="1" x14ac:dyDescent="0.25">
      <c r="A136" s="497"/>
      <c r="B136" s="498"/>
      <c r="C136" s="56"/>
      <c r="D136" s="499"/>
      <c r="E136" s="499"/>
      <c r="F136" s="499"/>
      <c r="G136" s="499"/>
      <c r="H136" s="500"/>
    </row>
    <row r="137" spans="1:8" ht="50.1" customHeight="1" x14ac:dyDescent="0.2">
      <c r="A137" s="335" t="s">
        <v>85</v>
      </c>
      <c r="B137" s="336"/>
      <c r="C137" s="105" t="str">
        <f>"Интернет-площадка 2gis.ru на основе Cправочника организаций "&amp;$C$2&amp;""</f>
        <v>Интернет-площадка 2gis.ru на основе Cправочника организаций "2ГИС.УЛЬЯНОВСК"</v>
      </c>
      <c r="D137" s="340">
        <v>4920</v>
      </c>
      <c r="E137" s="338"/>
      <c r="F137" s="338"/>
      <c r="G137" s="338"/>
      <c r="H137" s="339"/>
    </row>
    <row r="138" spans="1:8" ht="50.1" customHeight="1" x14ac:dyDescent="0.2">
      <c r="A138" s="335" t="s">
        <v>86</v>
      </c>
      <c r="B138" s="336"/>
      <c r="C13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340">
        <v>4896</v>
      </c>
      <c r="E138" s="338"/>
      <c r="F138" s="338"/>
      <c r="G138" s="338"/>
      <c r="H138" s="339"/>
    </row>
    <row r="139" spans="1:8" ht="50.1" customHeight="1" x14ac:dyDescent="0.2">
      <c r="A139" s="356" t="s">
        <v>87</v>
      </c>
      <c r="B139" s="357"/>
      <c r="C13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340">
        <v>5016</v>
      </c>
      <c r="E139" s="338"/>
      <c r="F139" s="338"/>
      <c r="G139" s="338"/>
      <c r="H139" s="339"/>
    </row>
    <row r="140" spans="1:8" ht="50.1" customHeight="1" x14ac:dyDescent="0.2">
      <c r="A140" s="356" t="s">
        <v>88</v>
      </c>
      <c r="B140" s="357"/>
      <c r="C140" s="68" t="str">
        <f>"Интернет-площадка 2gis.ru на основе Cправочника организаций "&amp;$C$2&amp;""</f>
        <v>Интернет-площадка 2gis.ru на основе Cправочника организаций "2ГИС.УЛЬЯНОВСК"</v>
      </c>
      <c r="D140" s="340">
        <v>7800</v>
      </c>
      <c r="E140" s="338"/>
      <c r="F140" s="338"/>
      <c r="G140" s="338"/>
      <c r="H140" s="339"/>
    </row>
    <row r="141" spans="1:8" ht="50.1" customHeight="1" x14ac:dyDescent="0.2">
      <c r="A141" s="335" t="s">
        <v>89</v>
      </c>
      <c r="B141" s="336"/>
      <c r="C141" s="68" t="str">
        <f>"Интернет-площадка 2gis.ru на основе Cправочника организаций "&amp;$C$2&amp;""</f>
        <v>Интернет-площадка 2gis.ru на основе Cправочника организаций "2ГИС.УЛЬЯНОВСК"</v>
      </c>
      <c r="D141" s="340">
        <v>9360</v>
      </c>
      <c r="E141" s="338"/>
      <c r="F141" s="338"/>
      <c r="G141" s="338"/>
      <c r="H141" s="339"/>
    </row>
    <row r="142" spans="1:8" ht="50.1" customHeight="1" x14ac:dyDescent="0.2">
      <c r="A142" s="335" t="s">
        <v>90</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340">
        <v>2478</v>
      </c>
      <c r="E142" s="338"/>
      <c r="F142" s="338"/>
      <c r="G142" s="338"/>
      <c r="H142" s="339"/>
    </row>
    <row r="143" spans="1:8" ht="50.1" customHeight="1" x14ac:dyDescent="0.2">
      <c r="A143" s="335" t="s">
        <v>91</v>
      </c>
      <c r="B143" s="336"/>
      <c r="C14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340">
        <v>4896</v>
      </c>
      <c r="E143" s="338"/>
      <c r="F143" s="338"/>
      <c r="G143" s="338"/>
      <c r="H143" s="339"/>
    </row>
    <row r="144" spans="1:8" ht="50.1" customHeight="1" x14ac:dyDescent="0.2">
      <c r="A144" s="335" t="s">
        <v>92</v>
      </c>
      <c r="B144" s="336"/>
      <c r="C14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340">
        <v>6018</v>
      </c>
      <c r="E144" s="338"/>
      <c r="F144" s="338"/>
      <c r="G144" s="338"/>
      <c r="H144" s="339"/>
    </row>
    <row r="145" spans="1:8" ht="50.1" customHeight="1" x14ac:dyDescent="0.2">
      <c r="A145" s="335" t="s">
        <v>93</v>
      </c>
      <c r="B145" s="336"/>
      <c r="C145" s="68" t="e">
        <f>#REF!</f>
        <v>#REF!</v>
      </c>
      <c r="D145" s="340">
        <v>6840</v>
      </c>
      <c r="E145" s="338"/>
      <c r="F145" s="338"/>
      <c r="G145" s="338"/>
      <c r="H145" s="339"/>
    </row>
    <row r="146" spans="1:8" ht="50.1" customHeight="1" x14ac:dyDescent="0.2">
      <c r="A146" s="335" t="s">
        <v>94</v>
      </c>
      <c r="B146" s="336"/>
      <c r="C146" s="68" t="s">
        <v>95</v>
      </c>
      <c r="D146" s="340">
        <v>540</v>
      </c>
      <c r="E146" s="338"/>
      <c r="F146" s="338"/>
      <c r="G146" s="338"/>
      <c r="H146" s="339"/>
    </row>
    <row r="147" spans="1:8" ht="66" customHeight="1" x14ac:dyDescent="0.2">
      <c r="A147" s="335" t="s">
        <v>96</v>
      </c>
      <c r="B147" s="336"/>
      <c r="C14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340">
        <v>1890</v>
      </c>
      <c r="E147" s="338"/>
      <c r="F147" s="338"/>
      <c r="G147" s="338"/>
      <c r="H147" s="339"/>
    </row>
    <row r="148" spans="1:8" ht="66" customHeight="1" x14ac:dyDescent="0.2">
      <c r="A148" s="335" t="s">
        <v>97</v>
      </c>
      <c r="B148" s="336"/>
      <c r="C148" s="68"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340">
        <v>1512</v>
      </c>
      <c r="E148" s="338"/>
      <c r="F148" s="338"/>
      <c r="G148" s="338"/>
      <c r="H148" s="339"/>
    </row>
    <row r="149" spans="1:8" ht="66" customHeight="1" x14ac:dyDescent="0.2">
      <c r="A149" s="335" t="s">
        <v>98</v>
      </c>
      <c r="B149" s="336"/>
      <c r="C149"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340">
        <v>1260</v>
      </c>
      <c r="E149" s="338"/>
      <c r="F149" s="338"/>
      <c r="G149" s="338"/>
      <c r="H149" s="339"/>
    </row>
    <row r="150" spans="1:8" ht="66" customHeight="1" x14ac:dyDescent="0.2">
      <c r="A150" s="335" t="s">
        <v>99</v>
      </c>
      <c r="B150" s="336"/>
      <c r="C150"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340">
        <v>756</v>
      </c>
      <c r="E150" s="338"/>
      <c r="F150" s="338"/>
      <c r="G150" s="338"/>
      <c r="H150" s="339"/>
    </row>
    <row r="151" spans="1:8" ht="66" customHeight="1" x14ac:dyDescent="0.2">
      <c r="A151" s="335" t="s">
        <v>100</v>
      </c>
      <c r="B151" s="336" t="s">
        <v>100</v>
      </c>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340">
        <v>7440</v>
      </c>
      <c r="E151" s="338"/>
      <c r="F151" s="338"/>
      <c r="G151" s="338"/>
      <c r="H151" s="339"/>
    </row>
    <row r="152" spans="1:8" ht="66" customHeight="1" x14ac:dyDescent="0.2">
      <c r="A152" s="335" t="s">
        <v>101</v>
      </c>
      <c r="B152" s="336" t="s">
        <v>101</v>
      </c>
      <c r="C15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340">
        <v>5004</v>
      </c>
      <c r="E152" s="338"/>
      <c r="F152" s="338"/>
      <c r="G152" s="338"/>
      <c r="H152" s="339"/>
    </row>
    <row r="153" spans="1:8" ht="50.1" customHeight="1" thickBot="1" x14ac:dyDescent="0.25">
      <c r="A153" s="335" t="s">
        <v>102</v>
      </c>
      <c r="B153" s="336"/>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340">
        <v>1122</v>
      </c>
      <c r="E153" s="338"/>
      <c r="F153" s="338"/>
      <c r="G153" s="338"/>
      <c r="H153" s="339"/>
    </row>
    <row r="154" spans="1:8" s="16" customFormat="1" ht="102" customHeight="1" thickBot="1" x14ac:dyDescent="0.25">
      <c r="A154" s="335" t="s">
        <v>16</v>
      </c>
      <c r="B154" s="336"/>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340">
        <v>480</v>
      </c>
      <c r="E154" s="338"/>
      <c r="F154" s="338"/>
      <c r="G154" s="338"/>
      <c r="H154" s="339"/>
    </row>
    <row r="155" spans="1:8" s="16" customFormat="1" ht="102" customHeight="1" thickBot="1" x14ac:dyDescent="0.25">
      <c r="A155" s="335" t="s">
        <v>103</v>
      </c>
      <c r="B155" s="336"/>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5" s="340">
        <v>50010</v>
      </c>
      <c r="E155" s="338"/>
      <c r="F155" s="338"/>
      <c r="G155" s="338"/>
      <c r="H155" s="339"/>
    </row>
    <row r="156" spans="1:8" s="16" customFormat="1" ht="126" customHeight="1" x14ac:dyDescent="0.2">
      <c r="A156" s="335" t="s">
        <v>104</v>
      </c>
      <c r="B156" s="336"/>
      <c r="C156"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6" s="340">
        <v>6690</v>
      </c>
      <c r="E156" s="338"/>
      <c r="F156" s="338"/>
      <c r="G156" s="338"/>
      <c r="H156" s="339"/>
    </row>
    <row r="157" spans="1:8" s="16" customFormat="1" ht="96" customHeight="1" x14ac:dyDescent="0.2">
      <c r="A157" s="356" t="s">
        <v>105</v>
      </c>
      <c r="B157" s="357"/>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340">
        <v>3600</v>
      </c>
      <c r="E157" s="338"/>
      <c r="F157" s="338"/>
      <c r="G157" s="338"/>
      <c r="H157" s="339"/>
    </row>
    <row r="158" spans="1:8" s="16" customFormat="1" ht="96" customHeight="1" x14ac:dyDescent="0.2">
      <c r="A158" s="356" t="s">
        <v>106</v>
      </c>
      <c r="B158" s="357"/>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8" s="340">
        <v>6492</v>
      </c>
      <c r="E158" s="338"/>
      <c r="F158" s="338"/>
      <c r="G158" s="338"/>
      <c r="H158" s="339"/>
    </row>
    <row r="159" spans="1:8" ht="50.1" customHeight="1" x14ac:dyDescent="0.2">
      <c r="A159" s="335" t="s">
        <v>107</v>
      </c>
      <c r="B159" s="336"/>
      <c r="C159" s="68" t="str">
        <f>"Интернет-площадка 2gis.ru на основе Cправочника организаций "&amp;$C$2&amp;""</f>
        <v>Интернет-площадка 2gis.ru на основе Cправочника организаций "2ГИС.УЛЬЯНОВСК"</v>
      </c>
      <c r="D159" s="340">
        <v>6960</v>
      </c>
      <c r="E159" s="338"/>
      <c r="F159" s="338"/>
      <c r="G159" s="338"/>
      <c r="H159" s="339"/>
    </row>
    <row r="160" spans="1:8" ht="50.1" customHeight="1" x14ac:dyDescent="0.2">
      <c r="A160" s="335" t="s">
        <v>108</v>
      </c>
      <c r="B160" s="336"/>
      <c r="C16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340">
        <v>6960</v>
      </c>
      <c r="E160" s="338"/>
      <c r="F160" s="338"/>
      <c r="G160" s="338"/>
      <c r="H160" s="339"/>
    </row>
    <row r="161" spans="1:8" ht="50.1" customHeight="1" x14ac:dyDescent="0.2">
      <c r="A161" s="356" t="s">
        <v>109</v>
      </c>
      <c r="B161" s="357"/>
      <c r="C161"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340">
        <v>7080</v>
      </c>
      <c r="E161" s="338"/>
      <c r="F161" s="338"/>
      <c r="G161" s="338"/>
      <c r="H161" s="339"/>
    </row>
    <row r="162" spans="1:8" ht="50.1" customHeight="1" x14ac:dyDescent="0.2">
      <c r="A162" s="356" t="s">
        <v>110</v>
      </c>
      <c r="B162" s="357"/>
      <c r="C162" s="68" t="str">
        <f>"Интернет-площадка 2gis.ru на основе Cправочника организаций "&amp;$C$2&amp;""</f>
        <v>Интернет-площадка 2gis.ru на основе Cправочника организаций "2ГИС.УЛЬЯНОВСК"</v>
      </c>
      <c r="D162" s="340">
        <v>10920</v>
      </c>
      <c r="E162" s="338"/>
      <c r="F162" s="338"/>
      <c r="G162" s="338"/>
      <c r="H162" s="339"/>
    </row>
    <row r="163" spans="1:8" ht="50.1" customHeight="1" x14ac:dyDescent="0.2">
      <c r="A163" s="356" t="s">
        <v>111</v>
      </c>
      <c r="B163" s="357"/>
      <c r="C163" s="68" t="str">
        <f>"Интернет-площадка 2gis.ru на основе Cправочника организаций "&amp;$C$2&amp;""</f>
        <v>Интернет-площадка 2gis.ru на основе Cправочника организаций "2ГИС.УЛЬЯНОВСК"</v>
      </c>
      <c r="D163" s="340">
        <v>13104</v>
      </c>
      <c r="E163" s="338"/>
      <c r="F163" s="338"/>
      <c r="G163" s="338"/>
      <c r="H163" s="339"/>
    </row>
    <row r="164" spans="1:8" ht="50.1" customHeight="1" x14ac:dyDescent="0.2">
      <c r="A164" s="356" t="s">
        <v>112</v>
      </c>
      <c r="B164" s="357"/>
      <c r="C16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340">
        <v>3480</v>
      </c>
      <c r="E164" s="338"/>
      <c r="F164" s="338"/>
      <c r="G164" s="338"/>
      <c r="H164" s="339"/>
    </row>
    <row r="165" spans="1:8" ht="50.1" customHeight="1" x14ac:dyDescent="0.2">
      <c r="A165" s="356" t="s">
        <v>113</v>
      </c>
      <c r="B165" s="357"/>
      <c r="C165"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340">
        <v>6960</v>
      </c>
      <c r="E165" s="338"/>
      <c r="F165" s="338"/>
      <c r="G165" s="338"/>
      <c r="H165" s="339"/>
    </row>
    <row r="166" spans="1:8" ht="50.1" customHeight="1" x14ac:dyDescent="0.2">
      <c r="A166" s="335" t="s">
        <v>114</v>
      </c>
      <c r="B166" s="336"/>
      <c r="C166"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340">
        <v>8520</v>
      </c>
      <c r="E166" s="338"/>
      <c r="F166" s="338"/>
      <c r="G166" s="338"/>
      <c r="H166" s="339"/>
    </row>
    <row r="167" spans="1:8" ht="50.1" customHeight="1" x14ac:dyDescent="0.2">
      <c r="A167" s="335" t="s">
        <v>115</v>
      </c>
      <c r="B167" s="336"/>
      <c r="C167" s="68" t="s">
        <v>95</v>
      </c>
      <c r="D167" s="340">
        <v>840</v>
      </c>
      <c r="E167" s="338"/>
      <c r="F167" s="338"/>
      <c r="G167" s="338"/>
      <c r="H167" s="339"/>
    </row>
    <row r="168" spans="1:8" ht="72" customHeight="1" x14ac:dyDescent="0.2">
      <c r="A168" s="335" t="s">
        <v>116</v>
      </c>
      <c r="B168" s="336"/>
      <c r="C16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340">
        <v>10440</v>
      </c>
      <c r="E168" s="338"/>
      <c r="F168" s="338"/>
      <c r="G168" s="338"/>
      <c r="H168" s="339"/>
    </row>
    <row r="169" spans="1:8" ht="50.1" customHeight="1" thickBot="1" x14ac:dyDescent="0.25">
      <c r="A169" s="335" t="s">
        <v>117</v>
      </c>
      <c r="B169" s="336"/>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340">
        <v>1680</v>
      </c>
      <c r="E169" s="338"/>
      <c r="F169" s="338"/>
      <c r="G169" s="338"/>
      <c r="H169" s="339"/>
    </row>
    <row r="170" spans="1:8" s="23" customFormat="1" ht="50.1" customHeight="1" thickBot="1" x14ac:dyDescent="0.25">
      <c r="A170" s="341" t="s">
        <v>118</v>
      </c>
      <c r="B170" s="342"/>
      <c r="C170" s="21"/>
      <c r="D170" s="343"/>
      <c r="E170" s="343"/>
      <c r="F170" s="343"/>
      <c r="G170" s="343"/>
      <c r="H170" s="344"/>
    </row>
    <row r="171" spans="1:8" s="16" customFormat="1" ht="50.1" customHeight="1" x14ac:dyDescent="0.2">
      <c r="A171" s="335" t="s">
        <v>119</v>
      </c>
      <c r="B171" s="336"/>
      <c r="C171" s="345"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37">
        <v>3972</v>
      </c>
      <c r="E171" s="338"/>
      <c r="F171" s="338"/>
      <c r="G171" s="338"/>
      <c r="H171" s="339"/>
    </row>
    <row r="172" spans="1:8" s="16" customFormat="1" ht="50.1" customHeight="1" x14ac:dyDescent="0.2">
      <c r="A172" s="335" t="s">
        <v>120</v>
      </c>
      <c r="B172" s="336"/>
      <c r="C172" s="346"/>
      <c r="D172" s="337">
        <v>3900</v>
      </c>
      <c r="E172" s="338"/>
      <c r="F172" s="338"/>
      <c r="G172" s="338"/>
      <c r="H172" s="339"/>
    </row>
    <row r="173" spans="1:8" s="16" customFormat="1" ht="50.1" customHeight="1" x14ac:dyDescent="0.2">
      <c r="A173" s="348" t="s">
        <v>121</v>
      </c>
      <c r="B173" s="349"/>
      <c r="C173" s="346"/>
      <c r="D173" s="496">
        <v>1500</v>
      </c>
      <c r="E173" s="368"/>
      <c r="F173" s="368"/>
      <c r="G173" s="368"/>
      <c r="H173" s="368"/>
    </row>
    <row r="174" spans="1:8" s="16" customFormat="1" ht="50.1" customHeight="1" x14ac:dyDescent="0.2">
      <c r="A174" s="348" t="s">
        <v>122</v>
      </c>
      <c r="B174" s="349"/>
      <c r="C174" s="346"/>
      <c r="D174" s="496">
        <v>150</v>
      </c>
      <c r="E174" s="368"/>
      <c r="F174" s="368"/>
      <c r="G174" s="368"/>
      <c r="H174" s="368"/>
    </row>
    <row r="175" spans="1:8" s="16" customFormat="1" ht="50.1" customHeight="1" thickBot="1" x14ac:dyDescent="0.25">
      <c r="A175" s="348" t="s">
        <v>123</v>
      </c>
      <c r="B175" s="349"/>
      <c r="C175" s="347"/>
      <c r="D175" s="450">
        <v>510</v>
      </c>
      <c r="E175" s="451"/>
      <c r="F175" s="451"/>
      <c r="G175" s="451"/>
      <c r="H175" s="451"/>
    </row>
    <row r="176" spans="1:8" s="16" customFormat="1" ht="50.1" customHeight="1" thickBot="1" x14ac:dyDescent="0.25">
      <c r="A176" s="341" t="s">
        <v>124</v>
      </c>
      <c r="B176" s="342"/>
      <c r="C176" s="21"/>
      <c r="D176" s="343"/>
      <c r="E176" s="343"/>
      <c r="F176" s="343"/>
      <c r="G176" s="343"/>
      <c r="H176" s="344"/>
    </row>
    <row r="177" spans="1:8" ht="50.1" customHeight="1" x14ac:dyDescent="0.2">
      <c r="A177" s="335" t="s">
        <v>125</v>
      </c>
      <c r="B177" s="336"/>
      <c r="C177" s="68" t="str">
        <f>"Интернет-площадка 2gis.ru на основе Cправочника организаций "&amp;$C$2&amp;""</f>
        <v>Интернет-площадка 2gis.ru на основе Cправочника организаций "2ГИС.УЛЬЯНОВСК"</v>
      </c>
      <c r="D177" s="337">
        <v>2400</v>
      </c>
      <c r="E177" s="338"/>
      <c r="F177" s="338"/>
      <c r="G177" s="338"/>
      <c r="H177" s="339"/>
    </row>
    <row r="178" spans="1:8" ht="50.1" customHeight="1" x14ac:dyDescent="0.2">
      <c r="A178" s="335" t="s">
        <v>126</v>
      </c>
      <c r="B178" s="336"/>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8" s="340">
        <v>1122</v>
      </c>
      <c r="E178" s="338"/>
      <c r="F178" s="338"/>
      <c r="G178" s="338"/>
      <c r="H178" s="339"/>
    </row>
    <row r="179" spans="1:8" ht="50.1" customHeight="1" x14ac:dyDescent="0.2">
      <c r="A179" s="356" t="s">
        <v>195</v>
      </c>
      <c r="B179" s="357"/>
      <c r="C179" s="68" t="str">
        <f>"Интернет-площадка 2gis.ru на основе Cправочника организаций "&amp;$C$2&amp;""</f>
        <v>Интернет-площадка 2gis.ru на основе Cправочника организаций "2ГИС.УЛЬЯНОВСК"</v>
      </c>
      <c r="D179" s="337">
        <v>3360</v>
      </c>
      <c r="E179" s="338"/>
      <c r="F179" s="338"/>
      <c r="G179" s="338"/>
      <c r="H179" s="339"/>
    </row>
    <row r="180" spans="1:8" ht="50.1" customHeight="1" x14ac:dyDescent="0.2">
      <c r="A180" s="356" t="s">
        <v>128</v>
      </c>
      <c r="B180" s="357"/>
      <c r="C18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0" s="337">
        <v>1680</v>
      </c>
      <c r="E180" s="338"/>
      <c r="F180" s="338"/>
      <c r="G180" s="338"/>
      <c r="H180" s="339"/>
    </row>
    <row r="181" spans="1:8" s="16" customFormat="1" ht="126" customHeight="1" thickBot="1" x14ac:dyDescent="0.25">
      <c r="A181" s="335" t="s">
        <v>129</v>
      </c>
      <c r="B181" s="336"/>
      <c r="C181" s="149" t="str">
        <f>C177</f>
        <v>Интернет-площадка 2gis.ru на основе Cправочника организаций "2ГИС.УЛЬЯНОВСК"</v>
      </c>
      <c r="D181" s="495">
        <v>4824</v>
      </c>
      <c r="E181" s="393"/>
      <c r="F181" s="393"/>
      <c r="G181" s="393"/>
      <c r="H181" s="394"/>
    </row>
    <row r="182" spans="1:8" ht="50.1" customHeight="1" thickBot="1" x14ac:dyDescent="0.25">
      <c r="A182" s="341" t="s">
        <v>196</v>
      </c>
      <c r="B182" s="342"/>
      <c r="C182" s="21"/>
      <c r="D182" s="343"/>
      <c r="E182" s="343"/>
      <c r="F182" s="343"/>
      <c r="G182" s="343"/>
      <c r="H182" s="344"/>
    </row>
    <row r="183" spans="1:8" s="20" customFormat="1" ht="30" customHeight="1" thickBot="1" x14ac:dyDescent="0.25">
      <c r="A183" s="485"/>
      <c r="B183" s="486"/>
      <c r="C183" s="602"/>
      <c r="D183" s="486"/>
      <c r="E183" s="486"/>
      <c r="F183" s="486"/>
      <c r="G183" s="486"/>
      <c r="H183" s="487"/>
    </row>
    <row r="184" spans="1:8" s="16" customFormat="1" ht="185.25" customHeight="1" x14ac:dyDescent="0.2">
      <c r="A184" s="335" t="s">
        <v>197</v>
      </c>
      <c r="B184" s="336"/>
      <c r="C184"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4" s="360">
        <v>7860</v>
      </c>
      <c r="E184" s="361"/>
      <c r="F184" s="361"/>
      <c r="G184" s="361"/>
      <c r="H184" s="362"/>
    </row>
    <row r="185" spans="1:8" s="16" customFormat="1" ht="83.25" customHeight="1" thickBot="1" x14ac:dyDescent="0.25">
      <c r="A185" s="335" t="s">
        <v>198</v>
      </c>
      <c r="B185" s="336"/>
      <c r="C185" s="346"/>
      <c r="D185" s="337">
        <v>7860</v>
      </c>
      <c r="E185" s="338"/>
      <c r="F185" s="338"/>
      <c r="G185" s="338"/>
      <c r="H185" s="339"/>
    </row>
    <row r="186" spans="1:8" ht="21.75" thickBot="1" x14ac:dyDescent="0.25">
      <c r="A186" s="497"/>
      <c r="B186" s="498"/>
      <c r="C186" s="56"/>
      <c r="D186" s="499"/>
      <c r="E186" s="499"/>
      <c r="F186" s="499"/>
      <c r="G186" s="499"/>
      <c r="H186" s="500"/>
    </row>
    <row r="188" spans="1:8" ht="21" x14ac:dyDescent="0.2">
      <c r="A188" s="75"/>
      <c r="B188" s="76" t="s">
        <v>130</v>
      </c>
      <c r="C188" s="333" t="s">
        <v>685</v>
      </c>
      <c r="D188" s="333"/>
      <c r="E188" s="77"/>
      <c r="F188" s="77"/>
      <c r="G188" s="77"/>
      <c r="H188" s="77"/>
    </row>
    <row r="189" spans="1:8" ht="21" x14ac:dyDescent="0.2">
      <c r="A189" s="75"/>
      <c r="B189" s="77"/>
      <c r="C189" s="327" t="s">
        <v>686</v>
      </c>
      <c r="D189" s="327"/>
      <c r="E189" s="77"/>
      <c r="F189" s="77"/>
      <c r="G189" s="77"/>
      <c r="H189" s="77"/>
    </row>
    <row r="190" spans="1:8" ht="21" x14ac:dyDescent="0.2">
      <c r="A190" s="75"/>
      <c r="B190" s="77"/>
      <c r="C190" s="327" t="s">
        <v>687</v>
      </c>
      <c r="D190" s="327"/>
      <c r="E190" s="77"/>
      <c r="F190" s="77"/>
      <c r="G190" s="77"/>
      <c r="H190" s="77"/>
    </row>
    <row r="191" spans="1:8" ht="21" x14ac:dyDescent="0.2">
      <c r="C191" s="327"/>
      <c r="D191" s="327"/>
      <c r="E191" s="77"/>
      <c r="F191" s="77"/>
      <c r="G191" s="77"/>
      <c r="H191" s="72"/>
    </row>
    <row r="192" spans="1:8" ht="26.25" x14ac:dyDescent="0.2">
      <c r="A192" s="324" t="str">
        <f>Абакан_юр!A171</f>
        <v>По соглашению сторон в качестве валюты платежа могут выступать украинские гривны, в этом случае курс следующий: 1 руб. = 0,5104 гривен</v>
      </c>
      <c r="B192" s="324"/>
      <c r="C192" s="324"/>
      <c r="D192" s="79"/>
      <c r="E192" s="79"/>
      <c r="F192" s="80"/>
      <c r="G192" s="328"/>
      <c r="H192" s="328"/>
    </row>
    <row r="193" spans="1:8" ht="26.25" x14ac:dyDescent="0.2">
      <c r="A193" s="324" t="str">
        <f>Абакан_юр!A172</f>
        <v>По соглашению сторон в качестве валюты платежа могут выступать дирхамы ОАЭ, в этом случае курс следующий: 1 руб. = 0,0434 дирхам</v>
      </c>
      <c r="B193" s="324"/>
      <c r="C193" s="324"/>
      <c r="D193" s="79"/>
      <c r="E193" s="79"/>
      <c r="F193" s="80"/>
      <c r="G193" s="82"/>
      <c r="H193" s="82"/>
    </row>
    <row r="194" spans="1:8" ht="26.25" x14ac:dyDescent="0.2">
      <c r="A194" s="324" t="str">
        <f>Абакан_юр!A173</f>
        <v>По соглашению сторон в качестве валюты платежа могут выступать доллары США, в этом случае курс следующий: 1 руб. = 0,0126 доллара</v>
      </c>
      <c r="B194" s="324"/>
      <c r="C194" s="324"/>
      <c r="D194" s="79"/>
      <c r="E194" s="79"/>
      <c r="F194" s="80"/>
      <c r="G194" s="82"/>
      <c r="H194" s="82"/>
    </row>
    <row r="195" spans="1:8" ht="26.25" x14ac:dyDescent="0.2">
      <c r="A195" s="324" t="str">
        <f>Абакан_юр!A174</f>
        <v>По соглашению сторон в качестве валюты платежа могут выступать евро, в этом случае курс следующий: 1 руб. = 0,0117 евро</v>
      </c>
      <c r="B195" s="324"/>
      <c r="C195" s="324"/>
      <c r="D195" s="79"/>
      <c r="E195" s="80"/>
      <c r="F195" s="80"/>
      <c r="G195" s="82"/>
      <c r="H195" s="82"/>
    </row>
    <row r="196" spans="1:8" ht="26.25" x14ac:dyDescent="0.2">
      <c r="A196" s="324" t="str">
        <f>Абакан_юр!A175</f>
        <v>По соглашению сторон в качестве валюты платежа могут выступать чешские кроны, в этом случае курс следующий: 1 руб. = 0,2914 крона</v>
      </c>
      <c r="B196" s="324"/>
      <c r="C196" s="324"/>
      <c r="D196" s="79"/>
      <c r="E196" s="80"/>
      <c r="F196" s="80"/>
      <c r="G196" s="82"/>
      <c r="H196" s="82"/>
    </row>
    <row r="197" spans="1:8" ht="26.25" x14ac:dyDescent="0.2">
      <c r="A197" s="324" t="str">
        <f>Абакан_юр!A176</f>
        <v>По соглашению сторон в качестве валюты платежа могут выступать киргизские сомы, в этом случае курс следующий: 1 руб. = 1,0988 сом</v>
      </c>
      <c r="B197" s="324"/>
      <c r="C197" s="324"/>
      <c r="D197" s="79"/>
      <c r="E197" s="79"/>
      <c r="F197" s="80"/>
      <c r="G197" s="82"/>
      <c r="H197" s="82"/>
    </row>
    <row r="198" spans="1:8" ht="26.25" x14ac:dyDescent="0.2">
      <c r="A198"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8" s="324"/>
      <c r="C198" s="324"/>
      <c r="D198" s="79"/>
      <c r="E198" s="79"/>
      <c r="F198" s="80"/>
      <c r="G198" s="82"/>
      <c r="H198" s="82"/>
    </row>
    <row r="199" spans="1:8" ht="26.25" x14ac:dyDescent="0.2">
      <c r="A199" s="83"/>
      <c r="B199" s="83"/>
      <c r="C199" s="84"/>
      <c r="D199" s="85"/>
      <c r="E199" s="85"/>
      <c r="F199" s="86"/>
      <c r="G199" s="87"/>
      <c r="H199" s="87"/>
    </row>
    <row r="200" spans="1:8" ht="21" x14ac:dyDescent="0.2">
      <c r="A200" s="325" t="s">
        <v>141</v>
      </c>
      <c r="B200" s="325"/>
      <c r="C200" s="325"/>
      <c r="D200" s="325"/>
      <c r="E200" s="325"/>
      <c r="F200" s="325"/>
      <c r="G200" s="325"/>
      <c r="H200" s="325"/>
    </row>
    <row r="201" spans="1:8" ht="21" x14ac:dyDescent="0.2">
      <c r="A201" s="325" t="s">
        <v>142</v>
      </c>
      <c r="B201" s="325"/>
      <c r="C201" s="325"/>
      <c r="D201" s="325"/>
      <c r="E201" s="325"/>
      <c r="F201" s="325"/>
      <c r="G201" s="325"/>
      <c r="H201" s="325"/>
    </row>
    <row r="202" spans="1:8" ht="26.25" x14ac:dyDescent="0.2">
      <c r="A202" s="83"/>
      <c r="B202" s="83"/>
      <c r="C202" s="84"/>
      <c r="D202" s="85"/>
      <c r="E202" s="85"/>
      <c r="F202" s="86"/>
      <c r="G202" s="87"/>
      <c r="H202" s="87"/>
    </row>
    <row r="203" spans="1:8" ht="50.1" customHeight="1" thickBot="1" x14ac:dyDescent="0.25">
      <c r="A203" s="326" t="s">
        <v>143</v>
      </c>
      <c r="B203" s="326"/>
      <c r="C203" s="326"/>
      <c r="D203" s="326"/>
      <c r="E203" s="326"/>
      <c r="F203" s="89"/>
      <c r="G203" s="81"/>
      <c r="H203" s="90"/>
    </row>
    <row r="204" spans="1:8" ht="50.1" customHeight="1" thickBot="1" x14ac:dyDescent="0.25">
      <c r="A204" s="478" t="s">
        <v>144</v>
      </c>
      <c r="B204" s="479"/>
      <c r="C204" s="479"/>
      <c r="D204" s="479"/>
      <c r="E204" s="480"/>
      <c r="F204" s="91"/>
      <c r="H204" s="92"/>
    </row>
    <row r="205" spans="1:8" ht="100.5" customHeight="1" thickBot="1" x14ac:dyDescent="0.25">
      <c r="A205" s="517" t="s">
        <v>145</v>
      </c>
      <c r="B205" s="518"/>
      <c r="C205" s="93" t="s">
        <v>146</v>
      </c>
      <c r="D205" s="600" t="s">
        <v>147</v>
      </c>
      <c r="E205" s="601"/>
      <c r="F205" s="94"/>
      <c r="G205" s="94"/>
      <c r="H205" s="94"/>
    </row>
    <row r="206" spans="1:8" ht="123.75" customHeight="1" x14ac:dyDescent="0.2">
      <c r="A206" s="318" t="s">
        <v>148</v>
      </c>
      <c r="B206" s="319"/>
      <c r="C206" s="95" t="s">
        <v>149</v>
      </c>
      <c r="D206" s="320" t="s">
        <v>150</v>
      </c>
      <c r="E206" s="321"/>
      <c r="F206" s="94"/>
      <c r="G206" s="94"/>
      <c r="H206" s="94"/>
    </row>
    <row r="207" spans="1:8" ht="94.5" customHeight="1" x14ac:dyDescent="0.2">
      <c r="A207" s="322" t="s">
        <v>151</v>
      </c>
      <c r="B207" s="323"/>
      <c r="C207" s="96" t="s">
        <v>152</v>
      </c>
      <c r="D207" s="310" t="s">
        <v>153</v>
      </c>
      <c r="E207" s="311"/>
      <c r="F207" s="94"/>
      <c r="G207" s="94"/>
      <c r="H207" s="94"/>
    </row>
    <row r="208" spans="1:8" ht="120" customHeight="1" x14ac:dyDescent="0.2">
      <c r="A208" s="322" t="s">
        <v>154</v>
      </c>
      <c r="B208" s="323"/>
      <c r="C208" s="96" t="s">
        <v>155</v>
      </c>
      <c r="D208" s="310" t="s">
        <v>153</v>
      </c>
      <c r="E208" s="311"/>
      <c r="F208" s="94"/>
      <c r="G208" s="94"/>
      <c r="H208" s="94"/>
    </row>
    <row r="209" spans="1:8" ht="120" customHeight="1" thickBot="1" x14ac:dyDescent="0.25">
      <c r="A209" s="474" t="s">
        <v>154</v>
      </c>
      <c r="B209" s="475"/>
      <c r="C209" s="111" t="s">
        <v>155</v>
      </c>
      <c r="D209" s="476" t="s">
        <v>153</v>
      </c>
      <c r="E209" s="477"/>
      <c r="F209" s="94"/>
      <c r="G209" s="94"/>
      <c r="H209" s="94"/>
    </row>
    <row r="210" spans="1:8" s="72" customFormat="1" ht="102.75" customHeight="1" thickBot="1" x14ac:dyDescent="0.25">
      <c r="A210" s="474" t="s">
        <v>157</v>
      </c>
      <c r="B210" s="475"/>
      <c r="C210" s="230" t="s">
        <v>158</v>
      </c>
      <c r="D210" s="476" t="s">
        <v>153</v>
      </c>
      <c r="E210" s="477"/>
      <c r="F210" s="91"/>
      <c r="G210" s="91"/>
      <c r="H210" s="91"/>
    </row>
    <row r="211" spans="1:8" s="88" customFormat="1" ht="222.75" customHeight="1" thickBot="1" x14ac:dyDescent="0.25">
      <c r="A211" s="474" t="s">
        <v>159</v>
      </c>
      <c r="B211" s="475"/>
      <c r="C211" s="111" t="s">
        <v>160</v>
      </c>
      <c r="D211" s="476" t="s">
        <v>153</v>
      </c>
      <c r="E211" s="477"/>
      <c r="F211" s="86"/>
      <c r="G211" s="87"/>
      <c r="H211" s="87"/>
    </row>
    <row r="212" spans="1:8" ht="38.25" customHeight="1" x14ac:dyDescent="0.2">
      <c r="A212" s="307" t="s">
        <v>161</v>
      </c>
      <c r="B212" s="307"/>
      <c r="C212" s="307"/>
      <c r="D212" s="307"/>
      <c r="E212" s="307"/>
      <c r="F212" s="307"/>
      <c r="G212" s="307"/>
      <c r="H212" s="307"/>
    </row>
    <row r="213" spans="1:8" ht="38.25" customHeight="1" x14ac:dyDescent="0.2">
      <c r="A213" s="307" t="s">
        <v>162</v>
      </c>
      <c r="B213" s="307"/>
      <c r="C213" s="307"/>
      <c r="D213" s="307"/>
      <c r="E213" s="307"/>
      <c r="F213" s="307"/>
      <c r="G213" s="307"/>
      <c r="H213" s="307"/>
    </row>
    <row r="214" spans="1:8" ht="192" customHeight="1" x14ac:dyDescent="0.2">
      <c r="A214"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472"/>
      <c r="C214" s="472"/>
      <c r="D214" s="472"/>
      <c r="E214" s="472"/>
      <c r="F214" s="472"/>
      <c r="G214" s="472"/>
      <c r="H214" s="472"/>
    </row>
    <row r="215" spans="1:8" ht="89.25" customHeight="1" x14ac:dyDescent="0.2">
      <c r="A215" s="325" t="s">
        <v>164</v>
      </c>
      <c r="B215" s="325"/>
      <c r="C215" s="325"/>
      <c r="D215" s="325"/>
      <c r="E215" s="325"/>
      <c r="F215" s="325"/>
      <c r="G215" s="325"/>
      <c r="H215" s="325"/>
    </row>
    <row r="216" spans="1:8" ht="23.25" x14ac:dyDescent="0.2">
      <c r="A216" s="307" t="s">
        <v>165</v>
      </c>
      <c r="B216" s="307"/>
      <c r="C216" s="307"/>
      <c r="D216" s="307"/>
      <c r="E216" s="307"/>
      <c r="F216" s="307"/>
      <c r="G216" s="307"/>
      <c r="H216" s="307"/>
    </row>
    <row r="217" spans="1:8" s="97" customFormat="1" ht="114.75" customHeight="1" x14ac:dyDescent="0.2">
      <c r="A217" s="325" t="s">
        <v>166</v>
      </c>
      <c r="B217" s="325"/>
      <c r="C217" s="325"/>
      <c r="D217" s="325"/>
      <c r="E217" s="325"/>
      <c r="F217" s="325"/>
      <c r="G217" s="325"/>
      <c r="H217" s="325"/>
    </row>
  </sheetData>
  <sheetProtection selectLockedCells="1" selectUnlockedCells="1"/>
  <mergeCells count="35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17:B117"/>
    <mergeCell ref="C117:C134"/>
    <mergeCell ref="D117:H117"/>
    <mergeCell ref="A118:B118"/>
    <mergeCell ref="D118:H118"/>
    <mergeCell ref="A119:B119"/>
    <mergeCell ref="D119:H119"/>
    <mergeCell ref="A120:B120"/>
    <mergeCell ref="D120:H120"/>
    <mergeCell ref="A121:B121"/>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0:B170"/>
    <mergeCell ref="D170:H170"/>
    <mergeCell ref="A171:B171"/>
    <mergeCell ref="C171:C175"/>
    <mergeCell ref="D171:H171"/>
    <mergeCell ref="A172:B172"/>
    <mergeCell ref="D172:H172"/>
    <mergeCell ref="A173:B173"/>
    <mergeCell ref="D173:H173"/>
    <mergeCell ref="A174:B174"/>
    <mergeCell ref="A178:B178"/>
    <mergeCell ref="D178:H178"/>
    <mergeCell ref="A179:B179"/>
    <mergeCell ref="D179:H179"/>
    <mergeCell ref="A180:B180"/>
    <mergeCell ref="D180:H180"/>
    <mergeCell ref="D174:H174"/>
    <mergeCell ref="A175:B175"/>
    <mergeCell ref="D175:H175"/>
    <mergeCell ref="A176:B176"/>
    <mergeCell ref="D176:H176"/>
    <mergeCell ref="A177:B177"/>
    <mergeCell ref="D177:H177"/>
    <mergeCell ref="G192:H192"/>
    <mergeCell ref="A184:B184"/>
    <mergeCell ref="C184:C185"/>
    <mergeCell ref="D184:H184"/>
    <mergeCell ref="A185:B185"/>
    <mergeCell ref="D185:H185"/>
    <mergeCell ref="A186:B186"/>
    <mergeCell ref="D186:H186"/>
    <mergeCell ref="A181:B181"/>
    <mergeCell ref="D181:H181"/>
    <mergeCell ref="A182:B182"/>
    <mergeCell ref="D182:H182"/>
    <mergeCell ref="A183:C183"/>
    <mergeCell ref="D183:H183"/>
    <mergeCell ref="A193:C193"/>
    <mergeCell ref="A194:C194"/>
    <mergeCell ref="A195:C195"/>
    <mergeCell ref="A196:C196"/>
    <mergeCell ref="A197:C197"/>
    <mergeCell ref="A198:C198"/>
    <mergeCell ref="C188:D188"/>
    <mergeCell ref="C189:D189"/>
    <mergeCell ref="C190:D190"/>
    <mergeCell ref="C191:D191"/>
    <mergeCell ref="A192:C192"/>
    <mergeCell ref="A206:B206"/>
    <mergeCell ref="D206:E206"/>
    <mergeCell ref="A207:B207"/>
    <mergeCell ref="D207:E207"/>
    <mergeCell ref="A208:B208"/>
    <mergeCell ref="D208:E208"/>
    <mergeCell ref="A200:H200"/>
    <mergeCell ref="A201:H201"/>
    <mergeCell ref="A203:E203"/>
    <mergeCell ref="A204:E204"/>
    <mergeCell ref="A205:B205"/>
    <mergeCell ref="D205:E205"/>
    <mergeCell ref="A212:H212"/>
    <mergeCell ref="A213:H213"/>
    <mergeCell ref="A214:H214"/>
    <mergeCell ref="A215:H215"/>
    <mergeCell ref="A216:H216"/>
    <mergeCell ref="A217:E217"/>
    <mergeCell ref="F217:H217"/>
    <mergeCell ref="A209:B209"/>
    <mergeCell ref="D209:E209"/>
    <mergeCell ref="A210:B210"/>
    <mergeCell ref="D210:E210"/>
    <mergeCell ref="A211:B211"/>
    <mergeCell ref="D211:E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6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297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33" t="s">
        <v>8</v>
      </c>
      <c r="E4" s="552"/>
      <c r="F4" s="552"/>
      <c r="G4" s="552"/>
      <c r="H4" s="553"/>
    </row>
    <row r="5" spans="1:8" s="23" customFormat="1" ht="50.1"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60">
        <f>F7*1.2</f>
        <v>8856</v>
      </c>
      <c r="E7" s="361">
        <f>F7*1.1</f>
        <v>8118.0000000000009</v>
      </c>
      <c r="F7" s="361">
        <v>7380</v>
      </c>
      <c r="G7" s="361">
        <f>F7*0.75</f>
        <v>5535</v>
      </c>
      <c r="H7" s="362">
        <f>F7*0.5</f>
        <v>3690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436">
        <f>F12*1.2</f>
        <v>10152</v>
      </c>
      <c r="E12" s="361">
        <f>F12*1.1</f>
        <v>9306</v>
      </c>
      <c r="F12" s="361">
        <v>8460</v>
      </c>
      <c r="G12" s="361">
        <f>F12*0.75</f>
        <v>6345</v>
      </c>
      <c r="H12" s="362">
        <f>F12*0.5</f>
        <v>4230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1656</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"2ГИС.БИЙСК"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506">
        <v>288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60">
        <f>F27*1.2</f>
        <v>12528</v>
      </c>
      <c r="E27" s="361">
        <f>F27*1.1</f>
        <v>11484.000000000002</v>
      </c>
      <c r="F27" s="361">
        <v>10440</v>
      </c>
      <c r="G27" s="361">
        <f>F27*0.75</f>
        <v>7830</v>
      </c>
      <c r="H27" s="362">
        <f>F27*0.5</f>
        <v>5220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436">
        <f>F32*1.2</f>
        <v>14256</v>
      </c>
      <c r="E32" s="361">
        <f>F32*1.1</f>
        <v>13068.000000000002</v>
      </c>
      <c r="F32" s="361">
        <v>11880</v>
      </c>
      <c r="G32" s="361">
        <f>F32*0.75</f>
        <v>8910</v>
      </c>
      <c r="H32" s="362">
        <f>F32*0.5</f>
        <v>5940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"2ГИС.БИЙСК"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458">
        <v>480</v>
      </c>
      <c r="E43" s="424"/>
      <c r="F43" s="424"/>
      <c r="G43" s="424"/>
      <c r="H43" s="425"/>
    </row>
    <row r="44" spans="1:8" s="16" customFormat="1" ht="69.75" customHeight="1" x14ac:dyDescent="0.2">
      <c r="A44" s="418"/>
      <c r="B44" s="455"/>
      <c r="C44" s="457"/>
      <c r="D44" s="459"/>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459"/>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460"/>
      <c r="E46" s="428"/>
      <c r="F46" s="428"/>
      <c r="G46" s="428"/>
      <c r="H46" s="429"/>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60">
        <f>F48*1.2</f>
        <v>10627.199999999999</v>
      </c>
      <c r="E48" s="361">
        <f>F48*1.1</f>
        <v>9741.6</v>
      </c>
      <c r="F48" s="361">
        <v>8856</v>
      </c>
      <c r="G48" s="361">
        <f>F48*0.75</f>
        <v>6642</v>
      </c>
      <c r="H48" s="362">
        <f>F48*0.5</f>
        <v>4428</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436">
        <f>F54*1.2</f>
        <v>12182.4</v>
      </c>
      <c r="E54" s="361">
        <f>F54*1.1</f>
        <v>11167.2</v>
      </c>
      <c r="F54" s="361">
        <v>10152</v>
      </c>
      <c r="G54" s="361">
        <f>F54*0.75</f>
        <v>7614</v>
      </c>
      <c r="H54" s="362">
        <f>F54*0.5</f>
        <v>5076</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506">
        <v>288</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1902 до 38040</v>
      </c>
      <c r="E64" s="399"/>
      <c r="F64" s="399"/>
      <c r="G64" s="399"/>
      <c r="H64" s="400"/>
    </row>
    <row r="65" spans="1:8" ht="37.5" customHeight="1" outlineLevel="1" x14ac:dyDescent="0.2">
      <c r="A65" s="408" t="s">
        <v>39</v>
      </c>
      <c r="B65" s="577"/>
      <c r="C65" s="43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580">
        <v>1902</v>
      </c>
      <c r="E65" s="412"/>
      <c r="F65" s="412"/>
      <c r="G65" s="412"/>
      <c r="H65" s="413"/>
    </row>
    <row r="66" spans="1:8" ht="37.5" customHeight="1" outlineLevel="1" x14ac:dyDescent="0.2">
      <c r="A66" s="396" t="s">
        <v>40</v>
      </c>
      <c r="B66" s="565"/>
      <c r="C66" s="578"/>
      <c r="D66" s="340">
        <v>3804</v>
      </c>
      <c r="E66" s="338"/>
      <c r="F66" s="338"/>
      <c r="G66" s="338"/>
      <c r="H66" s="339"/>
    </row>
    <row r="67" spans="1:8" ht="37.5" customHeight="1" outlineLevel="1" x14ac:dyDescent="0.2">
      <c r="A67" s="396" t="s">
        <v>41</v>
      </c>
      <c r="B67" s="565"/>
      <c r="C67" s="578"/>
      <c r="D67" s="340">
        <v>5706</v>
      </c>
      <c r="E67" s="338"/>
      <c r="F67" s="338"/>
      <c r="G67" s="338"/>
      <c r="H67" s="339"/>
    </row>
    <row r="68" spans="1:8" ht="37.5" customHeight="1" outlineLevel="1" x14ac:dyDescent="0.2">
      <c r="A68" s="396" t="s">
        <v>42</v>
      </c>
      <c r="B68" s="565"/>
      <c r="C68" s="578"/>
      <c r="D68" s="340">
        <v>7608</v>
      </c>
      <c r="E68" s="338"/>
      <c r="F68" s="338"/>
      <c r="G68" s="338"/>
      <c r="H68" s="339"/>
    </row>
    <row r="69" spans="1:8" ht="37.5" customHeight="1" outlineLevel="1" x14ac:dyDescent="0.2">
      <c r="A69" s="396" t="s">
        <v>43</v>
      </c>
      <c r="B69" s="565"/>
      <c r="C69" s="578"/>
      <c r="D69" s="340">
        <v>9510</v>
      </c>
      <c r="E69" s="338"/>
      <c r="F69" s="338"/>
      <c r="G69" s="338"/>
      <c r="H69" s="339"/>
    </row>
    <row r="70" spans="1:8" ht="37.5" customHeight="1" outlineLevel="1" x14ac:dyDescent="0.2">
      <c r="A70" s="396" t="s">
        <v>44</v>
      </c>
      <c r="B70" s="565"/>
      <c r="C70" s="578"/>
      <c r="D70" s="340">
        <v>11412</v>
      </c>
      <c r="E70" s="338"/>
      <c r="F70" s="338"/>
      <c r="G70" s="338"/>
      <c r="H70" s="339"/>
    </row>
    <row r="71" spans="1:8" ht="37.5" customHeight="1" outlineLevel="1" x14ac:dyDescent="0.2">
      <c r="A71" s="396" t="s">
        <v>45</v>
      </c>
      <c r="B71" s="565"/>
      <c r="C71" s="578"/>
      <c r="D71" s="340">
        <v>13314</v>
      </c>
      <c r="E71" s="338"/>
      <c r="F71" s="338"/>
      <c r="G71" s="338"/>
      <c r="H71" s="339"/>
    </row>
    <row r="72" spans="1:8" ht="37.5" customHeight="1" outlineLevel="1" x14ac:dyDescent="0.2">
      <c r="A72" s="396" t="s">
        <v>46</v>
      </c>
      <c r="B72" s="565"/>
      <c r="C72" s="578"/>
      <c r="D72" s="340">
        <v>15216</v>
      </c>
      <c r="E72" s="338"/>
      <c r="F72" s="338"/>
      <c r="G72" s="338"/>
      <c r="H72" s="339"/>
    </row>
    <row r="73" spans="1:8" ht="37.5" customHeight="1" outlineLevel="1" x14ac:dyDescent="0.2">
      <c r="A73" s="396" t="s">
        <v>47</v>
      </c>
      <c r="B73" s="565"/>
      <c r="C73" s="578"/>
      <c r="D73" s="340">
        <v>17118</v>
      </c>
      <c r="E73" s="338"/>
      <c r="F73" s="338"/>
      <c r="G73" s="338"/>
      <c r="H73" s="339"/>
    </row>
    <row r="74" spans="1:8" ht="37.5" customHeight="1" outlineLevel="1" x14ac:dyDescent="0.2">
      <c r="A74" s="396" t="s">
        <v>48</v>
      </c>
      <c r="B74" s="565"/>
      <c r="C74" s="578"/>
      <c r="D74" s="340">
        <v>19020</v>
      </c>
      <c r="E74" s="338"/>
      <c r="F74" s="338"/>
      <c r="G74" s="338"/>
      <c r="H74" s="339"/>
    </row>
    <row r="75" spans="1:8" ht="37.5" customHeight="1" outlineLevel="1" x14ac:dyDescent="0.2">
      <c r="A75" s="396" t="s">
        <v>49</v>
      </c>
      <c r="B75" s="565"/>
      <c r="C75" s="578"/>
      <c r="D75" s="340">
        <v>20922</v>
      </c>
      <c r="E75" s="338"/>
      <c r="F75" s="338"/>
      <c r="G75" s="338"/>
      <c r="H75" s="339"/>
    </row>
    <row r="76" spans="1:8" ht="37.5" customHeight="1" outlineLevel="1" x14ac:dyDescent="0.2">
      <c r="A76" s="396" t="s">
        <v>50</v>
      </c>
      <c r="B76" s="565"/>
      <c r="C76" s="578"/>
      <c r="D76" s="340">
        <v>22824</v>
      </c>
      <c r="E76" s="338"/>
      <c r="F76" s="338"/>
      <c r="G76" s="338"/>
      <c r="H76" s="339"/>
    </row>
    <row r="77" spans="1:8" ht="37.5" customHeight="1" outlineLevel="1" x14ac:dyDescent="0.2">
      <c r="A77" s="396" t="s">
        <v>51</v>
      </c>
      <c r="B77" s="565"/>
      <c r="C77" s="578"/>
      <c r="D77" s="340">
        <v>24726</v>
      </c>
      <c r="E77" s="338"/>
      <c r="F77" s="338"/>
      <c r="G77" s="338"/>
      <c r="H77" s="339"/>
    </row>
    <row r="78" spans="1:8" ht="37.5" customHeight="1" outlineLevel="1" x14ac:dyDescent="0.2">
      <c r="A78" s="396" t="s">
        <v>52</v>
      </c>
      <c r="B78" s="565"/>
      <c r="C78" s="578"/>
      <c r="D78" s="340">
        <v>26628</v>
      </c>
      <c r="E78" s="338"/>
      <c r="F78" s="338"/>
      <c r="G78" s="338"/>
      <c r="H78" s="339"/>
    </row>
    <row r="79" spans="1:8" ht="37.5" customHeight="1" outlineLevel="1" x14ac:dyDescent="0.2">
      <c r="A79" s="396" t="s">
        <v>53</v>
      </c>
      <c r="B79" s="565"/>
      <c r="C79" s="578"/>
      <c r="D79" s="340">
        <v>28530</v>
      </c>
      <c r="E79" s="338"/>
      <c r="F79" s="338"/>
      <c r="G79" s="338"/>
      <c r="H79" s="339"/>
    </row>
    <row r="80" spans="1:8" ht="37.5" customHeight="1" outlineLevel="1" x14ac:dyDescent="0.2">
      <c r="A80" s="396" t="s">
        <v>54</v>
      </c>
      <c r="B80" s="565"/>
      <c r="C80" s="578"/>
      <c r="D80" s="340">
        <v>30432</v>
      </c>
      <c r="E80" s="338"/>
      <c r="F80" s="338"/>
      <c r="G80" s="338"/>
      <c r="H80" s="339"/>
    </row>
    <row r="81" spans="1:8" ht="37.5" customHeight="1" outlineLevel="1" x14ac:dyDescent="0.2">
      <c r="A81" s="396" t="s">
        <v>55</v>
      </c>
      <c r="B81" s="565"/>
      <c r="C81" s="578"/>
      <c r="D81" s="340">
        <v>32334</v>
      </c>
      <c r="E81" s="338"/>
      <c r="F81" s="338"/>
      <c r="G81" s="338"/>
      <c r="H81" s="339"/>
    </row>
    <row r="82" spans="1:8" ht="37.5" customHeight="1" outlineLevel="1" x14ac:dyDescent="0.2">
      <c r="A82" s="396" t="s">
        <v>56</v>
      </c>
      <c r="B82" s="565"/>
      <c r="C82" s="578"/>
      <c r="D82" s="340">
        <v>34236</v>
      </c>
      <c r="E82" s="338"/>
      <c r="F82" s="338"/>
      <c r="G82" s="338"/>
      <c r="H82" s="339"/>
    </row>
    <row r="83" spans="1:8" ht="37.5" customHeight="1" outlineLevel="1" x14ac:dyDescent="0.2">
      <c r="A83" s="396" t="s">
        <v>57</v>
      </c>
      <c r="B83" s="565"/>
      <c r="C83" s="578"/>
      <c r="D83" s="340">
        <v>36138</v>
      </c>
      <c r="E83" s="338"/>
      <c r="F83" s="338"/>
      <c r="G83" s="338"/>
      <c r="H83" s="339"/>
    </row>
    <row r="84" spans="1:8" ht="37.5" customHeight="1" outlineLevel="1" x14ac:dyDescent="0.2">
      <c r="A84" s="396" t="s">
        <v>58</v>
      </c>
      <c r="B84" s="565"/>
      <c r="C84" s="578"/>
      <c r="D84" s="340">
        <v>38040</v>
      </c>
      <c r="E84" s="338"/>
      <c r="F84" s="338"/>
      <c r="G84" s="338"/>
      <c r="H84" s="339"/>
    </row>
    <row r="85" spans="1:8" ht="37.5" customHeight="1" outlineLevel="1" x14ac:dyDescent="0.2">
      <c r="A85" s="396" t="s">
        <v>178</v>
      </c>
      <c r="B85" s="565"/>
      <c r="C85" s="578"/>
      <c r="D85" s="340">
        <v>39942</v>
      </c>
      <c r="E85" s="338"/>
      <c r="F85" s="338"/>
      <c r="G85" s="338"/>
      <c r="H85" s="339"/>
    </row>
    <row r="86" spans="1:8" ht="37.5" customHeight="1" outlineLevel="1" x14ac:dyDescent="0.2">
      <c r="A86" s="396" t="s">
        <v>179</v>
      </c>
      <c r="B86" s="565"/>
      <c r="C86" s="578"/>
      <c r="D86" s="340">
        <v>41844</v>
      </c>
      <c r="E86" s="338"/>
      <c r="F86" s="338"/>
      <c r="G86" s="338"/>
      <c r="H86" s="339"/>
    </row>
    <row r="87" spans="1:8" ht="37.5" customHeight="1" outlineLevel="1" x14ac:dyDescent="0.2">
      <c r="A87" s="396" t="s">
        <v>180</v>
      </c>
      <c r="B87" s="565"/>
      <c r="C87" s="578"/>
      <c r="D87" s="340">
        <v>43746</v>
      </c>
      <c r="E87" s="338"/>
      <c r="F87" s="338"/>
      <c r="G87" s="338"/>
      <c r="H87" s="339"/>
    </row>
    <row r="88" spans="1:8" ht="37.5" customHeight="1" outlineLevel="1" x14ac:dyDescent="0.2">
      <c r="A88" s="396" t="s">
        <v>181</v>
      </c>
      <c r="B88" s="565"/>
      <c r="C88" s="578"/>
      <c r="D88" s="340">
        <v>45648</v>
      </c>
      <c r="E88" s="338"/>
      <c r="F88" s="338"/>
      <c r="G88" s="338"/>
      <c r="H88" s="339"/>
    </row>
    <row r="89" spans="1:8" ht="37.5" customHeight="1" outlineLevel="1" x14ac:dyDescent="0.2">
      <c r="A89" s="396" t="s">
        <v>182</v>
      </c>
      <c r="B89" s="565"/>
      <c r="C89" s="578"/>
      <c r="D89" s="340">
        <v>47550</v>
      </c>
      <c r="E89" s="338"/>
      <c r="F89" s="338"/>
      <c r="G89" s="338"/>
      <c r="H89" s="339"/>
    </row>
    <row r="90" spans="1:8" ht="37.5" customHeight="1" outlineLevel="1" x14ac:dyDescent="0.2">
      <c r="A90" s="396" t="s">
        <v>183</v>
      </c>
      <c r="B90" s="565"/>
      <c r="C90" s="578"/>
      <c r="D90" s="340">
        <v>49452</v>
      </c>
      <c r="E90" s="338"/>
      <c r="F90" s="338"/>
      <c r="G90" s="338"/>
      <c r="H90" s="339"/>
    </row>
    <row r="91" spans="1:8" ht="37.5" customHeight="1" outlineLevel="1" x14ac:dyDescent="0.2">
      <c r="A91" s="396" t="s">
        <v>184</v>
      </c>
      <c r="B91" s="565"/>
      <c r="C91" s="578"/>
      <c r="D91" s="340">
        <v>51354</v>
      </c>
      <c r="E91" s="338"/>
      <c r="F91" s="338"/>
      <c r="G91" s="338"/>
      <c r="H91" s="339"/>
    </row>
    <row r="92" spans="1:8" ht="37.5" customHeight="1" outlineLevel="1" x14ac:dyDescent="0.2">
      <c r="A92" s="396" t="s">
        <v>185</v>
      </c>
      <c r="B92" s="565"/>
      <c r="C92" s="578"/>
      <c r="D92" s="340">
        <v>53256</v>
      </c>
      <c r="E92" s="338"/>
      <c r="F92" s="338"/>
      <c r="G92" s="338"/>
      <c r="H92" s="339"/>
    </row>
    <row r="93" spans="1:8" ht="37.5" customHeight="1" outlineLevel="1" x14ac:dyDescent="0.2">
      <c r="A93" s="396" t="s">
        <v>186</v>
      </c>
      <c r="B93" s="565"/>
      <c r="C93" s="578"/>
      <c r="D93" s="340">
        <v>55158</v>
      </c>
      <c r="E93" s="338"/>
      <c r="F93" s="338"/>
      <c r="G93" s="338"/>
      <c r="H93" s="339"/>
    </row>
    <row r="94" spans="1:8" ht="37.5" customHeight="1" outlineLevel="1" thickBot="1" x14ac:dyDescent="0.25">
      <c r="A94" s="396" t="s">
        <v>187</v>
      </c>
      <c r="B94" s="565"/>
      <c r="C94" s="579"/>
      <c r="D94" s="340">
        <v>57060</v>
      </c>
      <c r="E94" s="338"/>
      <c r="F94" s="338"/>
      <c r="G94" s="338"/>
      <c r="H94" s="339"/>
    </row>
    <row r="95" spans="1:8" ht="50.1" customHeight="1" thickBot="1" x14ac:dyDescent="0.25">
      <c r="A95" s="386" t="s">
        <v>59</v>
      </c>
      <c r="B95" s="387"/>
      <c r="C95" s="387"/>
      <c r="D95" s="398" t="str">
        <f>"от "&amp;MIN(D96:D105)&amp;" до "&amp;MAX(D96:D105)</f>
        <v>от 480 до 7992</v>
      </c>
      <c r="E95" s="399"/>
      <c r="F95" s="399"/>
      <c r="G95" s="399"/>
      <c r="H95" s="400"/>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368">
        <v>1200</v>
      </c>
      <c r="E96" s="368"/>
      <c r="F96" s="368"/>
      <c r="G96" s="368"/>
      <c r="H96" s="369"/>
    </row>
    <row r="97" spans="1:8" ht="37.5" customHeight="1" x14ac:dyDescent="0.2">
      <c r="A97" s="356" t="s">
        <v>61</v>
      </c>
      <c r="B97" s="395"/>
      <c r="C97" s="40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368">
        <v>582</v>
      </c>
      <c r="E97" s="368"/>
      <c r="F97" s="368"/>
      <c r="G97" s="368"/>
      <c r="H97" s="369"/>
    </row>
    <row r="98" spans="1:8" ht="37.5" customHeight="1" x14ac:dyDescent="0.2">
      <c r="A98" s="356" t="s">
        <v>62</v>
      </c>
      <c r="B98" s="395"/>
      <c r="C98" s="404"/>
      <c r="D98" s="368">
        <v>7992</v>
      </c>
      <c r="E98" s="368"/>
      <c r="F98" s="368"/>
      <c r="G98" s="368"/>
      <c r="H98" s="369"/>
    </row>
    <row r="99" spans="1:8" ht="37.5" customHeight="1" x14ac:dyDescent="0.2">
      <c r="A99" s="356" t="s">
        <v>63</v>
      </c>
      <c r="B99" s="395"/>
      <c r="C99" s="404"/>
      <c r="D99" s="368">
        <v>1584</v>
      </c>
      <c r="E99" s="368"/>
      <c r="F99" s="368"/>
      <c r="G99" s="368"/>
      <c r="H99" s="369"/>
    </row>
    <row r="100" spans="1:8" ht="37.5" customHeight="1" x14ac:dyDescent="0.2">
      <c r="A100" s="335" t="s">
        <v>64</v>
      </c>
      <c r="B100" s="336"/>
      <c r="C100" s="404"/>
      <c r="D100" s="368">
        <v>4824</v>
      </c>
      <c r="E100" s="368"/>
      <c r="F100" s="368"/>
      <c r="G100" s="368"/>
      <c r="H100" s="369"/>
    </row>
    <row r="101" spans="1:8" ht="37.5" customHeight="1" x14ac:dyDescent="0.2">
      <c r="A101" s="356" t="s">
        <v>65</v>
      </c>
      <c r="B101" s="395"/>
      <c r="C101" s="404"/>
      <c r="D101" s="368">
        <v>480</v>
      </c>
      <c r="E101" s="368"/>
      <c r="F101" s="368"/>
      <c r="G101" s="368"/>
      <c r="H101" s="369"/>
    </row>
    <row r="102" spans="1:8" ht="37.5" customHeight="1" x14ac:dyDescent="0.2">
      <c r="A102" s="356" t="s">
        <v>66</v>
      </c>
      <c r="B102" s="395"/>
      <c r="C102" s="404"/>
      <c r="D102" s="368">
        <v>480</v>
      </c>
      <c r="E102" s="368"/>
      <c r="F102" s="368"/>
      <c r="G102" s="368"/>
      <c r="H102" s="369"/>
    </row>
    <row r="103" spans="1:8" ht="37.5" customHeight="1" x14ac:dyDescent="0.2">
      <c r="A103" s="356" t="s">
        <v>67</v>
      </c>
      <c r="B103" s="395"/>
      <c r="C103" s="404"/>
      <c r="D103" s="368">
        <v>960</v>
      </c>
      <c r="E103" s="368"/>
      <c r="F103" s="368"/>
      <c r="G103" s="368"/>
      <c r="H103" s="369"/>
    </row>
    <row r="104" spans="1:8" ht="37.5" customHeight="1" x14ac:dyDescent="0.2">
      <c r="A104" s="356" t="s">
        <v>68</v>
      </c>
      <c r="B104" s="395"/>
      <c r="C104" s="404"/>
      <c r="D104" s="368">
        <v>1440</v>
      </c>
      <c r="E104" s="368"/>
      <c r="F104" s="368"/>
      <c r="G104" s="368"/>
      <c r="H104" s="369"/>
    </row>
    <row r="105" spans="1:8" ht="37.5" customHeight="1" thickBot="1" x14ac:dyDescent="0.25">
      <c r="A105" s="406" t="s">
        <v>69</v>
      </c>
      <c r="B105" s="407"/>
      <c r="C105" s="405"/>
      <c r="D105" s="393">
        <v>5616</v>
      </c>
      <c r="E105" s="393"/>
      <c r="F105" s="393"/>
      <c r="G105" s="393"/>
      <c r="H105" s="394"/>
    </row>
    <row r="106" spans="1:8" s="16" customFormat="1" ht="117.75" customHeight="1" thickBot="1" x14ac:dyDescent="0.25">
      <c r="A106" s="501" t="s">
        <v>71</v>
      </c>
      <c r="B106" s="502"/>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354">
        <v>30</v>
      </c>
      <c r="E106" s="354"/>
      <c r="F106" s="354"/>
      <c r="G106" s="354"/>
      <c r="H106" s="355"/>
    </row>
    <row r="107" spans="1:8" ht="50.1" customHeight="1" thickBot="1" x14ac:dyDescent="0.25">
      <c r="A107" s="341" t="s">
        <v>72</v>
      </c>
      <c r="B107" s="342"/>
      <c r="C107" s="21"/>
      <c r="D107" s="343" t="e">
        <f>"от "&amp;MIN(D109,D129:H130,#REF!,D131:H145)&amp;" до "&amp;MAX(D109,D129:H130,#REF!,D131:H145)</f>
        <v>#REF!</v>
      </c>
      <c r="E107" s="343"/>
      <c r="F107" s="343"/>
      <c r="G107" s="343"/>
      <c r="H107" s="344"/>
    </row>
    <row r="108" spans="1:8" ht="21.75" thickBot="1" x14ac:dyDescent="0.25">
      <c r="A108" s="497"/>
      <c r="B108" s="498"/>
      <c r="C108" s="60"/>
      <c r="D108" s="499"/>
      <c r="E108" s="499"/>
      <c r="F108" s="499"/>
      <c r="G108" s="499"/>
      <c r="H108" s="500"/>
    </row>
    <row r="109" spans="1:8" ht="66" customHeight="1" thickBot="1" x14ac:dyDescent="0.25">
      <c r="A109" s="374" t="s">
        <v>73</v>
      </c>
      <c r="B109" s="375"/>
      <c r="C10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379">
        <v>6264</v>
      </c>
      <c r="E109" s="379"/>
      <c r="F109" s="379"/>
      <c r="G109" s="379"/>
      <c r="H109" s="380"/>
    </row>
    <row r="110" spans="1:8" ht="66" customHeight="1" thickBot="1" x14ac:dyDescent="0.25">
      <c r="A110" s="381" t="s">
        <v>74</v>
      </c>
      <c r="B110" s="382"/>
      <c r="C110" s="377"/>
      <c r="D110" s="383" t="s">
        <v>75</v>
      </c>
      <c r="E110" s="384"/>
      <c r="F110" s="384"/>
      <c r="G110" s="384"/>
      <c r="H110" s="385"/>
    </row>
    <row r="111" spans="1:8" ht="66" customHeight="1" x14ac:dyDescent="0.2">
      <c r="A111" s="363" t="s">
        <v>76</v>
      </c>
      <c r="B111" s="364"/>
      <c r="C111" s="377"/>
      <c r="D111" s="368">
        <f>D109/4</f>
        <v>1566</v>
      </c>
      <c r="E111" s="368"/>
      <c r="F111" s="368"/>
      <c r="G111" s="368"/>
      <c r="H111" s="369"/>
    </row>
    <row r="112" spans="1:8" ht="66" customHeight="1" x14ac:dyDescent="0.2">
      <c r="A112" s="363" t="s">
        <v>77</v>
      </c>
      <c r="B112" s="364"/>
      <c r="C112" s="377"/>
      <c r="D112" s="368">
        <f>D109/5</f>
        <v>1252.8</v>
      </c>
      <c r="E112" s="368"/>
      <c r="F112" s="368"/>
      <c r="G112" s="368"/>
      <c r="H112" s="369"/>
    </row>
    <row r="113" spans="1:8" ht="66" customHeight="1" x14ac:dyDescent="0.2">
      <c r="A113" s="363" t="s">
        <v>78</v>
      </c>
      <c r="B113" s="364"/>
      <c r="C113" s="377"/>
      <c r="D113" s="368">
        <f>D109/6</f>
        <v>1044</v>
      </c>
      <c r="E113" s="368"/>
      <c r="F113" s="368"/>
      <c r="G113" s="368"/>
      <c r="H113" s="369"/>
    </row>
    <row r="114" spans="1:8" ht="66" customHeight="1" x14ac:dyDescent="0.2">
      <c r="A114" s="363" t="s">
        <v>79</v>
      </c>
      <c r="B114" s="364"/>
      <c r="C114" s="377"/>
      <c r="D114" s="368">
        <f>D109/7</f>
        <v>894.85714285714289</v>
      </c>
      <c r="E114" s="368"/>
      <c r="F114" s="368"/>
      <c r="G114" s="368"/>
      <c r="H114" s="369"/>
    </row>
    <row r="115" spans="1:8" ht="66" customHeight="1" x14ac:dyDescent="0.2">
      <c r="A115" s="363" t="s">
        <v>80</v>
      </c>
      <c r="B115" s="364"/>
      <c r="C115" s="377"/>
      <c r="D115" s="368">
        <f>D109/8</f>
        <v>783</v>
      </c>
      <c r="E115" s="368"/>
      <c r="F115" s="368"/>
      <c r="G115" s="368"/>
      <c r="H115" s="369"/>
    </row>
    <row r="116" spans="1:8" ht="66" customHeight="1" x14ac:dyDescent="0.2">
      <c r="A116" s="363" t="s">
        <v>81</v>
      </c>
      <c r="B116" s="364"/>
      <c r="C116" s="377"/>
      <c r="D116" s="368">
        <f>D109/9</f>
        <v>696</v>
      </c>
      <c r="E116" s="368"/>
      <c r="F116" s="368"/>
      <c r="G116" s="368"/>
      <c r="H116" s="369"/>
    </row>
    <row r="117" spans="1:8" ht="66" customHeight="1" x14ac:dyDescent="0.2">
      <c r="A117" s="363" t="s">
        <v>82</v>
      </c>
      <c r="B117" s="364"/>
      <c r="C117" s="377"/>
      <c r="D117" s="368">
        <f>D109/10</f>
        <v>626.4</v>
      </c>
      <c r="E117" s="368"/>
      <c r="F117" s="368"/>
      <c r="G117" s="368"/>
      <c r="H117" s="369"/>
    </row>
    <row r="118" spans="1:8" ht="66" customHeight="1" thickBot="1" x14ac:dyDescent="0.25">
      <c r="A118" s="374" t="s">
        <v>83</v>
      </c>
      <c r="B118" s="375"/>
      <c r="C118" s="377"/>
      <c r="D118" s="379">
        <v>9360</v>
      </c>
      <c r="E118" s="379"/>
      <c r="F118" s="379"/>
      <c r="G118" s="379"/>
      <c r="H118" s="380"/>
    </row>
    <row r="119" spans="1:8" ht="66" customHeight="1" thickBot="1" x14ac:dyDescent="0.25">
      <c r="A119" s="381" t="s">
        <v>74</v>
      </c>
      <c r="B119" s="382"/>
      <c r="C119" s="377"/>
      <c r="D119" s="383" t="s">
        <v>75</v>
      </c>
      <c r="E119" s="384"/>
      <c r="F119" s="384"/>
      <c r="G119" s="384"/>
      <c r="H119" s="385"/>
    </row>
    <row r="120" spans="1:8" ht="66" customHeight="1" x14ac:dyDescent="0.2">
      <c r="A120" s="363" t="s">
        <v>76</v>
      </c>
      <c r="B120" s="364"/>
      <c r="C120" s="377"/>
      <c r="D120" s="368">
        <v>2340</v>
      </c>
      <c r="E120" s="368"/>
      <c r="F120" s="368"/>
      <c r="G120" s="368"/>
      <c r="H120" s="369"/>
    </row>
    <row r="121" spans="1:8" ht="66" customHeight="1" x14ac:dyDescent="0.2">
      <c r="A121" s="363" t="s">
        <v>77</v>
      </c>
      <c r="B121" s="364"/>
      <c r="C121" s="377"/>
      <c r="D121" s="368">
        <v>1872</v>
      </c>
      <c r="E121" s="368"/>
      <c r="F121" s="368"/>
      <c r="G121" s="368"/>
      <c r="H121" s="369"/>
    </row>
    <row r="122" spans="1:8" ht="66" customHeight="1" x14ac:dyDescent="0.2">
      <c r="A122" s="363" t="s">
        <v>78</v>
      </c>
      <c r="B122" s="364"/>
      <c r="C122" s="377"/>
      <c r="D122" s="368">
        <v>1560</v>
      </c>
      <c r="E122" s="368"/>
      <c r="F122" s="368"/>
      <c r="G122" s="368"/>
      <c r="H122" s="369"/>
    </row>
    <row r="123" spans="1:8" ht="66" customHeight="1" x14ac:dyDescent="0.2">
      <c r="A123" s="363" t="s">
        <v>79</v>
      </c>
      <c r="B123" s="364"/>
      <c r="C123" s="377"/>
      <c r="D123" s="368">
        <v>1337.1428571428571</v>
      </c>
      <c r="E123" s="368"/>
      <c r="F123" s="368"/>
      <c r="G123" s="368"/>
      <c r="H123" s="369"/>
    </row>
    <row r="124" spans="1:8" ht="66" customHeight="1" x14ac:dyDescent="0.2">
      <c r="A124" s="363" t="s">
        <v>80</v>
      </c>
      <c r="B124" s="364"/>
      <c r="C124" s="377"/>
      <c r="D124" s="368">
        <v>1170</v>
      </c>
      <c r="E124" s="368"/>
      <c r="F124" s="368"/>
      <c r="G124" s="368"/>
      <c r="H124" s="369"/>
    </row>
    <row r="125" spans="1:8" ht="66" customHeight="1" x14ac:dyDescent="0.2">
      <c r="A125" s="363" t="s">
        <v>81</v>
      </c>
      <c r="B125" s="364"/>
      <c r="C125" s="377"/>
      <c r="D125" s="368">
        <v>1040</v>
      </c>
      <c r="E125" s="368"/>
      <c r="F125" s="368"/>
      <c r="G125" s="368"/>
      <c r="H125" s="369"/>
    </row>
    <row r="126" spans="1:8" ht="66" customHeight="1" thickBot="1" x14ac:dyDescent="0.25">
      <c r="A126" s="363" t="s">
        <v>82</v>
      </c>
      <c r="B126" s="364"/>
      <c r="C126" s="378"/>
      <c r="D126" s="368">
        <v>936</v>
      </c>
      <c r="E126" s="368"/>
      <c r="F126" s="368"/>
      <c r="G126" s="368"/>
      <c r="H126" s="369"/>
    </row>
    <row r="127" spans="1:8" s="16" customFormat="1" ht="62.45" customHeight="1" thickBot="1" x14ac:dyDescent="0.25">
      <c r="A127" s="358" t="s">
        <v>84</v>
      </c>
      <c r="B127" s="359"/>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353">
        <v>17940</v>
      </c>
      <c r="E127" s="354"/>
      <c r="F127" s="354"/>
      <c r="G127" s="354"/>
      <c r="H127" s="355"/>
    </row>
    <row r="128" spans="1:8" ht="21.75" thickBot="1" x14ac:dyDescent="0.25">
      <c r="A128" s="497"/>
      <c r="B128" s="498"/>
      <c r="C128" s="56"/>
      <c r="D128" s="499"/>
      <c r="E128" s="499"/>
      <c r="F128" s="499"/>
      <c r="G128" s="499"/>
      <c r="H128" s="500"/>
    </row>
    <row r="129" spans="1:8" ht="50.1" customHeight="1" x14ac:dyDescent="0.2">
      <c r="A129" s="335" t="s">
        <v>85</v>
      </c>
      <c r="B129" s="336"/>
      <c r="C129" s="66" t="str">
        <f>"Интернет-площадка 2gis.ru на основе Cправочника организаций "&amp;$C$2&amp;""</f>
        <v>Интернет-площадка 2gis.ru на основе Cправочника организаций "2ГИС.БИЙСК"</v>
      </c>
      <c r="D129" s="360">
        <v>4200</v>
      </c>
      <c r="E129" s="361"/>
      <c r="F129" s="361"/>
      <c r="G129" s="361"/>
      <c r="H129" s="362"/>
    </row>
    <row r="130" spans="1:8" ht="50.1" customHeight="1" x14ac:dyDescent="0.2">
      <c r="A130" s="335" t="s">
        <v>86</v>
      </c>
      <c r="B130" s="336"/>
      <c r="C13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367">
        <v>3726</v>
      </c>
      <c r="E130" s="351"/>
      <c r="F130" s="351"/>
      <c r="G130" s="351"/>
      <c r="H130" s="352"/>
    </row>
    <row r="131" spans="1:8" ht="50.1" customHeight="1" x14ac:dyDescent="0.2">
      <c r="A131" s="335" t="s">
        <v>87</v>
      </c>
      <c r="B131" s="336"/>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37">
        <v>3174</v>
      </c>
      <c r="E131" s="338"/>
      <c r="F131" s="338"/>
      <c r="G131" s="338"/>
      <c r="H131" s="339"/>
    </row>
    <row r="132" spans="1:8" ht="50.1" customHeight="1" x14ac:dyDescent="0.2">
      <c r="A132" s="335" t="s">
        <v>88</v>
      </c>
      <c r="B132" s="336"/>
      <c r="C132" s="67" t="str">
        <f>"Интернет-площадка 2gis.ru на основе Cправочника организаций "&amp;$C$2&amp;""</f>
        <v>Интернет-площадка 2gis.ru на основе Cправочника организаций "2ГИС.БИЙСК"</v>
      </c>
      <c r="D132" s="337">
        <v>4200</v>
      </c>
      <c r="E132" s="338"/>
      <c r="F132" s="338"/>
      <c r="G132" s="338"/>
      <c r="H132" s="339"/>
    </row>
    <row r="133" spans="1:8" ht="50.1" customHeight="1" x14ac:dyDescent="0.2">
      <c r="A133" s="335" t="s">
        <v>89</v>
      </c>
      <c r="B133" s="336"/>
      <c r="C133" s="67" t="str">
        <f>"Интернет-площадка 2gis.ru на основе Cправочника организаций "&amp;$C$2&amp;""</f>
        <v>Интернет-площадка 2gis.ru на основе Cправочника организаций "2ГИС.БИЙСК"</v>
      </c>
      <c r="D133" s="337">
        <v>5040</v>
      </c>
      <c r="E133" s="338"/>
      <c r="F133" s="338"/>
      <c r="G133" s="338"/>
      <c r="H133" s="339"/>
    </row>
    <row r="134" spans="1:8" ht="50.1" customHeight="1" x14ac:dyDescent="0.2">
      <c r="A134" s="335" t="s">
        <v>90</v>
      </c>
      <c r="B134" s="336"/>
      <c r="C134"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37">
        <v>1573.2</v>
      </c>
      <c r="E134" s="338"/>
      <c r="F134" s="338"/>
      <c r="G134" s="338"/>
      <c r="H134" s="339"/>
    </row>
    <row r="135" spans="1:8" ht="50.1" customHeight="1" x14ac:dyDescent="0.2">
      <c r="A135" s="335" t="s">
        <v>91</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37">
        <v>1352.3999999999999</v>
      </c>
      <c r="E135" s="338"/>
      <c r="F135" s="338"/>
      <c r="G135" s="338"/>
      <c r="H135" s="339"/>
    </row>
    <row r="136" spans="1:8" ht="50.1" customHeight="1" x14ac:dyDescent="0.2">
      <c r="A136" s="335" t="s">
        <v>92</v>
      </c>
      <c r="B136" s="336"/>
      <c r="C136"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37">
        <v>2760</v>
      </c>
      <c r="E136" s="338"/>
      <c r="F136" s="338"/>
      <c r="G136" s="338"/>
      <c r="H136" s="339"/>
    </row>
    <row r="137" spans="1:8" ht="50.1" customHeight="1" x14ac:dyDescent="0.2">
      <c r="A137" s="335" t="s">
        <v>93</v>
      </c>
      <c r="B137" s="336"/>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37">
        <v>6900</v>
      </c>
      <c r="E137" s="338"/>
      <c r="F137" s="338"/>
      <c r="G137" s="338"/>
      <c r="H137" s="339"/>
    </row>
    <row r="138" spans="1:8" ht="50.1" customHeight="1" x14ac:dyDescent="0.2">
      <c r="A138" s="335" t="s">
        <v>94</v>
      </c>
      <c r="B138" s="336"/>
      <c r="C138" s="67" t="s">
        <v>95</v>
      </c>
      <c r="D138" s="337">
        <v>780</v>
      </c>
      <c r="E138" s="338"/>
      <c r="F138" s="338"/>
      <c r="G138" s="338"/>
      <c r="H138" s="339"/>
    </row>
    <row r="139" spans="1:8" ht="68.25" customHeight="1" x14ac:dyDescent="0.2">
      <c r="A139" s="335" t="s">
        <v>96</v>
      </c>
      <c r="B139" s="336"/>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37">
        <v>2880</v>
      </c>
      <c r="E139" s="338"/>
      <c r="F139" s="338"/>
      <c r="G139" s="338"/>
      <c r="H139" s="339"/>
    </row>
    <row r="140" spans="1:8" ht="68.25" customHeight="1" x14ac:dyDescent="0.2">
      <c r="A140" s="335" t="s">
        <v>97</v>
      </c>
      <c r="B140" s="336"/>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37">
        <v>2100</v>
      </c>
      <c r="E140" s="338"/>
      <c r="F140" s="338"/>
      <c r="G140" s="338"/>
      <c r="H140" s="339"/>
    </row>
    <row r="141" spans="1:8" ht="68.25" customHeight="1" x14ac:dyDescent="0.2">
      <c r="A141" s="335" t="s">
        <v>98</v>
      </c>
      <c r="B141" s="336"/>
      <c r="C141"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37">
        <v>1920</v>
      </c>
      <c r="E141" s="338"/>
      <c r="F141" s="338"/>
      <c r="G141" s="338"/>
      <c r="H141" s="339"/>
    </row>
    <row r="142" spans="1:8" ht="68.25" customHeight="1" x14ac:dyDescent="0.2">
      <c r="A142" s="335" t="s">
        <v>99</v>
      </c>
      <c r="B142" s="336"/>
      <c r="C142"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37">
        <v>1056</v>
      </c>
      <c r="E142" s="338"/>
      <c r="F142" s="338"/>
      <c r="G142" s="338"/>
      <c r="H142" s="339"/>
    </row>
    <row r="143" spans="1:8" ht="68.25" customHeight="1" x14ac:dyDescent="0.2">
      <c r="A143" s="335" t="s">
        <v>100</v>
      </c>
      <c r="B143" s="336" t="s">
        <v>100</v>
      </c>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37">
        <v>12420</v>
      </c>
      <c r="E143" s="338"/>
      <c r="F143" s="338"/>
      <c r="G143" s="338"/>
      <c r="H143" s="339"/>
    </row>
    <row r="144" spans="1:8" ht="68.25" customHeight="1" x14ac:dyDescent="0.2">
      <c r="A144" s="335" t="s">
        <v>101</v>
      </c>
      <c r="B144" s="336" t="s">
        <v>101</v>
      </c>
      <c r="C14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37">
        <v>5604</v>
      </c>
      <c r="E144" s="338"/>
      <c r="F144" s="338"/>
      <c r="G144" s="338"/>
      <c r="H144" s="339"/>
    </row>
    <row r="145" spans="1:8" ht="50.1" customHeight="1" x14ac:dyDescent="0.2">
      <c r="A145" s="335" t="s">
        <v>102</v>
      </c>
      <c r="B145" s="336"/>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37">
        <v>2815.2</v>
      </c>
      <c r="E145" s="338"/>
      <c r="F145" s="338"/>
      <c r="G145" s="338"/>
      <c r="H145" s="339"/>
    </row>
    <row r="146" spans="1:8" s="16" customFormat="1" ht="102" customHeight="1" x14ac:dyDescent="0.2">
      <c r="A146" s="335" t="s">
        <v>16</v>
      </c>
      <c r="B146" s="336"/>
      <c r="C14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37">
        <v>1152</v>
      </c>
      <c r="E146" s="338"/>
      <c r="F146" s="338"/>
      <c r="G146" s="338"/>
      <c r="H146" s="339"/>
    </row>
    <row r="147" spans="1:8" s="16" customFormat="1" ht="102" customHeight="1" x14ac:dyDescent="0.2">
      <c r="A147" s="335" t="s">
        <v>103</v>
      </c>
      <c r="B147" s="336"/>
      <c r="C14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7" s="337">
        <v>50010</v>
      </c>
      <c r="E147" s="338"/>
      <c r="F147" s="338"/>
      <c r="G147" s="338"/>
      <c r="H147" s="339"/>
    </row>
    <row r="148" spans="1:8" s="16" customFormat="1" ht="126" customHeight="1" x14ac:dyDescent="0.2">
      <c r="A148" s="335" t="s">
        <v>104</v>
      </c>
      <c r="B148" s="336"/>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8" s="337">
        <v>13872</v>
      </c>
      <c r="E148" s="338"/>
      <c r="F148" s="338"/>
      <c r="G148" s="338"/>
      <c r="H148" s="339"/>
    </row>
    <row r="149" spans="1:8" s="16" customFormat="1" ht="126" customHeight="1" x14ac:dyDescent="0.2">
      <c r="A149" s="335" t="s">
        <v>105</v>
      </c>
      <c r="B149" s="336"/>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37">
        <v>8257.5</v>
      </c>
      <c r="E149" s="338"/>
      <c r="F149" s="338"/>
      <c r="G149" s="338"/>
      <c r="H149" s="339"/>
    </row>
    <row r="150" spans="1:8" s="16" customFormat="1" ht="126" customHeight="1" x14ac:dyDescent="0.2">
      <c r="A150" s="356" t="s">
        <v>106</v>
      </c>
      <c r="B150" s="357"/>
      <c r="C15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0" s="337">
        <v>16560</v>
      </c>
      <c r="E150" s="338"/>
      <c r="F150" s="338"/>
      <c r="G150" s="338"/>
      <c r="H150" s="339"/>
    </row>
    <row r="151" spans="1:8" ht="50.1" customHeight="1" x14ac:dyDescent="0.2">
      <c r="A151" s="335" t="s">
        <v>107</v>
      </c>
      <c r="B151" s="336"/>
      <c r="C151" s="67" t="str">
        <f>"Интернет-площадка 2gis.ru на основе Cправочника организаций "&amp;$C$2&amp;""</f>
        <v>Интернет-площадка 2gis.ru на основе Cправочника организаций "2ГИС.БИЙСК"</v>
      </c>
      <c r="D151" s="337">
        <v>5880</v>
      </c>
      <c r="E151" s="338"/>
      <c r="F151" s="338"/>
      <c r="G151" s="338"/>
      <c r="H151" s="339"/>
    </row>
    <row r="152" spans="1:8" ht="50.1" customHeight="1" x14ac:dyDescent="0.2">
      <c r="A152" s="335" t="s">
        <v>108</v>
      </c>
      <c r="B152" s="336"/>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37">
        <v>5280</v>
      </c>
      <c r="E152" s="338"/>
      <c r="F152" s="338"/>
      <c r="G152" s="338"/>
      <c r="H152" s="339"/>
    </row>
    <row r="153" spans="1:8" ht="50.1" customHeight="1" x14ac:dyDescent="0.2">
      <c r="A153" s="335" t="s">
        <v>109</v>
      </c>
      <c r="B153" s="336"/>
      <c r="C153" s="67" t="str">
        <f t="shared" si="2"/>
        <v>Электронный справочник на основе Справочника организаций "2ГИС.БИЙСК" (версия для ПК)</v>
      </c>
      <c r="D153" s="337">
        <v>4560</v>
      </c>
      <c r="E153" s="338"/>
      <c r="F153" s="338"/>
      <c r="G153" s="338"/>
      <c r="H153" s="339"/>
    </row>
    <row r="154" spans="1:8" ht="50.1" customHeight="1" x14ac:dyDescent="0.2">
      <c r="A154" s="335" t="s">
        <v>110</v>
      </c>
      <c r="B154" s="336"/>
      <c r="C154" s="67" t="str">
        <f>"Интернет-площадка 2gis.ru на основе Cправочника организаций "&amp;$C$2&amp;""</f>
        <v>Интернет-площадка 2gis.ru на основе Cправочника организаций "2ГИС.БИЙСК"</v>
      </c>
      <c r="D154" s="337">
        <v>5880</v>
      </c>
      <c r="E154" s="338"/>
      <c r="F154" s="338"/>
      <c r="G154" s="338"/>
      <c r="H154" s="339"/>
    </row>
    <row r="155" spans="1:8" ht="50.1" customHeight="1" x14ac:dyDescent="0.2">
      <c r="A155" s="335" t="s">
        <v>111</v>
      </c>
      <c r="B155" s="336"/>
      <c r="C155" s="67" t="str">
        <f>"Интернет-площадка 2gis.ru на основе Cправочника организаций "&amp;$C$2&amp;""</f>
        <v>Интернет-площадка 2gis.ru на основе Cправочника организаций "2ГИС.БИЙСК"</v>
      </c>
      <c r="D155" s="337">
        <v>7056</v>
      </c>
      <c r="E155" s="338"/>
      <c r="F155" s="338"/>
      <c r="G155" s="338"/>
      <c r="H155" s="339"/>
    </row>
    <row r="156" spans="1:8" ht="50.1" customHeight="1" x14ac:dyDescent="0.2">
      <c r="A156" s="335" t="s">
        <v>112</v>
      </c>
      <c r="B156" s="336"/>
      <c r="C156" s="67" t="str">
        <f t="shared" si="2"/>
        <v>Электронный справочник на основе Справочника организаций "2ГИС.БИЙСК" (версия для ПК)</v>
      </c>
      <c r="D156" s="337">
        <v>2280</v>
      </c>
      <c r="E156" s="338"/>
      <c r="F156" s="338"/>
      <c r="G156" s="338"/>
      <c r="H156" s="339"/>
    </row>
    <row r="157" spans="1:8" ht="50.1" customHeight="1" x14ac:dyDescent="0.2">
      <c r="A157" s="335" t="s">
        <v>113</v>
      </c>
      <c r="B157" s="336"/>
      <c r="C157" s="67" t="str">
        <f t="shared" si="2"/>
        <v>Электронный справочник на основе Справочника организаций "2ГИС.БИЙСК" (версия для ПК)</v>
      </c>
      <c r="D157" s="337">
        <v>1920</v>
      </c>
      <c r="E157" s="338"/>
      <c r="F157" s="338"/>
      <c r="G157" s="338"/>
      <c r="H157" s="339"/>
    </row>
    <row r="158" spans="1:8" ht="50.1" customHeight="1" x14ac:dyDescent="0.2">
      <c r="A158" s="335" t="s">
        <v>114</v>
      </c>
      <c r="B158" s="336"/>
      <c r="C158" s="67" t="str">
        <f t="shared" si="2"/>
        <v>Электронный справочник на основе Справочника организаций "2ГИС.БИЙСК" (версия для ПК)</v>
      </c>
      <c r="D158" s="337">
        <v>3960</v>
      </c>
      <c r="E158" s="338"/>
      <c r="F158" s="338"/>
      <c r="G158" s="338"/>
      <c r="H158" s="339"/>
    </row>
    <row r="159" spans="1:8" ht="50.1" customHeight="1" x14ac:dyDescent="0.2">
      <c r="A159" s="335" t="s">
        <v>115</v>
      </c>
      <c r="B159" s="336"/>
      <c r="C159" s="67" t="s">
        <v>95</v>
      </c>
      <c r="D159" s="337">
        <v>1200</v>
      </c>
      <c r="E159" s="338"/>
      <c r="F159" s="338"/>
      <c r="G159" s="338"/>
      <c r="H159" s="339"/>
    </row>
    <row r="160" spans="1:8" ht="68.25" customHeight="1" x14ac:dyDescent="0.2">
      <c r="A160" s="335" t="s">
        <v>116</v>
      </c>
      <c r="B160" s="336"/>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37">
        <v>17400</v>
      </c>
      <c r="E160" s="338"/>
      <c r="F160" s="338"/>
      <c r="G160" s="338"/>
      <c r="H160" s="339"/>
    </row>
    <row r="161" spans="1:8" ht="50.1" customHeight="1" thickBot="1" x14ac:dyDescent="0.25">
      <c r="A161" s="335" t="s">
        <v>117</v>
      </c>
      <c r="B161" s="336"/>
      <c r="C161" s="67" t="str">
        <f t="shared" si="2"/>
        <v>Электронный справочник на основе Справочника организаций "2ГИС.БИЙСК" (версия для ПК)</v>
      </c>
      <c r="D161" s="353">
        <v>3960</v>
      </c>
      <c r="E161" s="354"/>
      <c r="F161" s="354"/>
      <c r="G161" s="354"/>
      <c r="H161" s="355"/>
    </row>
    <row r="162" spans="1:8" s="23" customFormat="1" ht="50.1" customHeight="1" thickBot="1" x14ac:dyDescent="0.25">
      <c r="A162" s="341" t="s">
        <v>118</v>
      </c>
      <c r="B162" s="342"/>
      <c r="C162" s="21"/>
      <c r="D162" s="343"/>
      <c r="E162" s="343"/>
      <c r="F162" s="343"/>
      <c r="G162" s="343"/>
      <c r="H162" s="344"/>
    </row>
    <row r="163" spans="1:8" s="16" customFormat="1" ht="50.1" customHeight="1" x14ac:dyDescent="0.2">
      <c r="A163" s="335" t="s">
        <v>119</v>
      </c>
      <c r="B163" s="336"/>
      <c r="C163" s="345"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37">
        <v>6600</v>
      </c>
      <c r="E163" s="338"/>
      <c r="F163" s="338"/>
      <c r="G163" s="338"/>
      <c r="H163" s="339"/>
    </row>
    <row r="164" spans="1:8" s="16" customFormat="1" ht="50.1" customHeight="1" x14ac:dyDescent="0.2">
      <c r="A164" s="335" t="s">
        <v>120</v>
      </c>
      <c r="B164" s="336"/>
      <c r="C164" s="346"/>
      <c r="D164" s="337">
        <v>3600</v>
      </c>
      <c r="E164" s="338"/>
      <c r="F164" s="338"/>
      <c r="G164" s="338"/>
      <c r="H164" s="339"/>
    </row>
    <row r="165" spans="1:8" s="16" customFormat="1" ht="50.1" customHeight="1" x14ac:dyDescent="0.2">
      <c r="A165" s="348" t="s">
        <v>121</v>
      </c>
      <c r="B165" s="349"/>
      <c r="C165" s="346"/>
      <c r="D165" s="496">
        <v>1725</v>
      </c>
      <c r="E165" s="368"/>
      <c r="F165" s="368"/>
      <c r="G165" s="368"/>
      <c r="H165" s="368"/>
    </row>
    <row r="166" spans="1:8" s="16" customFormat="1" ht="50.1" customHeight="1" x14ac:dyDescent="0.2">
      <c r="A166" s="348" t="s">
        <v>122</v>
      </c>
      <c r="B166" s="349"/>
      <c r="C166" s="346"/>
      <c r="D166" s="496">
        <v>174</v>
      </c>
      <c r="E166" s="368"/>
      <c r="F166" s="368"/>
      <c r="G166" s="368"/>
      <c r="H166" s="368"/>
    </row>
    <row r="167" spans="1:8" s="16" customFormat="1" ht="50.1" customHeight="1" thickBot="1" x14ac:dyDescent="0.25">
      <c r="A167" s="348" t="s">
        <v>123</v>
      </c>
      <c r="B167" s="349"/>
      <c r="C167" s="347"/>
      <c r="D167" s="450">
        <v>576</v>
      </c>
      <c r="E167" s="451"/>
      <c r="F167" s="451"/>
      <c r="G167" s="451"/>
      <c r="H167" s="451"/>
    </row>
    <row r="168" spans="1:8" s="16" customFormat="1" ht="50.1" customHeight="1" thickBot="1" x14ac:dyDescent="0.25">
      <c r="A168" s="341" t="s">
        <v>124</v>
      </c>
      <c r="B168" s="342"/>
      <c r="C168" s="21"/>
      <c r="D168" s="343"/>
      <c r="E168" s="343"/>
      <c r="F168" s="343"/>
      <c r="G168" s="343"/>
      <c r="H168" s="344"/>
    </row>
    <row r="169" spans="1:8" ht="50.1" customHeight="1" x14ac:dyDescent="0.2">
      <c r="A169" s="335" t="s">
        <v>125</v>
      </c>
      <c r="B169" s="336"/>
      <c r="C169" s="67" t="str">
        <f>"Интернет-площадка 2gis.ru на основе Cправочника организаций "&amp;$C$2&amp;""</f>
        <v>Интернет-площадка 2gis.ru на основе Cправочника организаций "2ГИС.БИЙСК"</v>
      </c>
      <c r="D169" s="337">
        <v>3726</v>
      </c>
      <c r="E169" s="338"/>
      <c r="F169" s="338"/>
      <c r="G169" s="338"/>
      <c r="H169" s="339"/>
    </row>
    <row r="170" spans="1:8" ht="50.1" customHeight="1" x14ac:dyDescent="0.2">
      <c r="A170" s="335" t="s">
        <v>126</v>
      </c>
      <c r="B170" s="336"/>
      <c r="C17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0" s="337">
        <v>1620</v>
      </c>
      <c r="E170" s="338"/>
      <c r="F170" s="338"/>
      <c r="G170" s="338"/>
      <c r="H170" s="339"/>
    </row>
    <row r="171" spans="1:8" ht="50.1" customHeight="1" x14ac:dyDescent="0.2">
      <c r="A171" s="335" t="s">
        <v>195</v>
      </c>
      <c r="B171" s="336"/>
      <c r="C171" s="67" t="str">
        <f>"Интернет-площадка 2gis.ru на основе Cправочника организаций "&amp;$C$2&amp;""</f>
        <v>Интернет-площадка 2gis.ru на основе Cправочника организаций "2ГИС.БИЙСК"</v>
      </c>
      <c r="D171" s="337">
        <v>5280</v>
      </c>
      <c r="E171" s="338"/>
      <c r="F171" s="338"/>
      <c r="G171" s="338"/>
      <c r="H171" s="339"/>
    </row>
    <row r="172" spans="1:8" ht="50.1" customHeight="1" x14ac:dyDescent="0.2">
      <c r="A172" s="335" t="s">
        <v>128</v>
      </c>
      <c r="B172" s="336"/>
      <c r="C172"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2" s="337">
        <v>2280</v>
      </c>
      <c r="E172" s="338"/>
      <c r="F172" s="338"/>
      <c r="G172" s="338"/>
      <c r="H172" s="339"/>
    </row>
    <row r="173" spans="1:8" s="16" customFormat="1" ht="126" customHeight="1" thickBot="1" x14ac:dyDescent="0.25">
      <c r="A173" s="335" t="s">
        <v>129</v>
      </c>
      <c r="B173" s="336"/>
      <c r="C173" s="149" t="str">
        <f>C169</f>
        <v>Интернет-площадка 2gis.ru на основе Cправочника организаций "2ГИС.БИЙСК"</v>
      </c>
      <c r="D173" s="495">
        <v>5304</v>
      </c>
      <c r="E173" s="393"/>
      <c r="F173" s="393"/>
      <c r="G173" s="393"/>
      <c r="H173" s="394"/>
    </row>
    <row r="174" spans="1:8" ht="50.1" customHeight="1" thickBot="1" x14ac:dyDescent="0.25">
      <c r="A174" s="341" t="s">
        <v>196</v>
      </c>
      <c r="B174" s="342"/>
      <c r="C174" s="21"/>
      <c r="D174" s="343"/>
      <c r="E174" s="343"/>
      <c r="F174" s="343"/>
      <c r="G174" s="343"/>
      <c r="H174" s="344"/>
    </row>
    <row r="175" spans="1:8" s="20" customFormat="1" ht="30" customHeight="1" thickBot="1" x14ac:dyDescent="0.25">
      <c r="A175" s="486"/>
      <c r="B175" s="486"/>
      <c r="C175" s="602"/>
      <c r="D175" s="486"/>
      <c r="E175" s="486"/>
      <c r="F175" s="486"/>
      <c r="G175" s="486"/>
      <c r="H175" s="487"/>
    </row>
    <row r="176" spans="1:8" s="16" customFormat="1" ht="185.25" customHeight="1" x14ac:dyDescent="0.2">
      <c r="A176" s="335" t="s">
        <v>197</v>
      </c>
      <c r="B176" s="336"/>
      <c r="C17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6" s="360">
        <v>9918</v>
      </c>
      <c r="E176" s="361"/>
      <c r="F176" s="361"/>
      <c r="G176" s="361"/>
      <c r="H176" s="362"/>
    </row>
    <row r="177" spans="1:8" s="16" customFormat="1" ht="83.25" customHeight="1" thickBot="1" x14ac:dyDescent="0.25">
      <c r="A177" s="335" t="s">
        <v>198</v>
      </c>
      <c r="B177" s="336"/>
      <c r="C177" s="346"/>
      <c r="D177" s="337">
        <v>9918</v>
      </c>
      <c r="E177" s="338"/>
      <c r="F177" s="338"/>
      <c r="G177" s="338"/>
      <c r="H177" s="339"/>
    </row>
    <row r="178" spans="1:8" ht="21.75" thickBot="1" x14ac:dyDescent="0.25">
      <c r="A178" s="497"/>
      <c r="B178" s="498"/>
      <c r="C178" s="60"/>
      <c r="D178" s="499"/>
      <c r="E178" s="499"/>
      <c r="F178" s="499"/>
      <c r="G178" s="499"/>
      <c r="H178" s="500"/>
    </row>
    <row r="180" spans="1:8" ht="21" x14ac:dyDescent="0.2">
      <c r="A180" s="75"/>
      <c r="B180" s="76" t="s">
        <v>130</v>
      </c>
      <c r="C180" s="333" t="s">
        <v>298</v>
      </c>
      <c r="D180" s="333"/>
      <c r="E180" s="77"/>
      <c r="F180" s="77"/>
      <c r="G180" s="77"/>
      <c r="H180" s="77"/>
    </row>
    <row r="181" spans="1:8" ht="21" x14ac:dyDescent="0.2">
      <c r="A181" s="75"/>
      <c r="B181" s="77"/>
      <c r="C181" s="327" t="s">
        <v>299</v>
      </c>
      <c r="D181" s="327"/>
      <c r="E181" s="77"/>
      <c r="F181" s="77"/>
      <c r="G181" s="77"/>
      <c r="H181" s="77"/>
    </row>
    <row r="182" spans="1:8" ht="21" x14ac:dyDescent="0.2">
      <c r="A182" s="75"/>
      <c r="B182" s="77"/>
      <c r="C182" s="327" t="s">
        <v>300</v>
      </c>
      <c r="D182" s="327"/>
      <c r="E182" s="77"/>
      <c r="F182" s="77"/>
      <c r="G182" s="77"/>
      <c r="H182" s="77"/>
    </row>
    <row r="183" spans="1:8" ht="21" x14ac:dyDescent="0.2">
      <c r="C183" s="327"/>
      <c r="D183" s="327"/>
      <c r="E183" s="77"/>
      <c r="F183" s="77"/>
      <c r="G183" s="77"/>
      <c r="H183" s="72"/>
    </row>
    <row r="184" spans="1:8" ht="26.25" customHeight="1" x14ac:dyDescent="0.2">
      <c r="A184" s="324" t="str">
        <f>Абакан_юр!A171</f>
        <v>По соглашению сторон в качестве валюты платежа могут выступать украинские гривны, в этом случае курс следующий: 1 руб. = 0,5104 гривен</v>
      </c>
      <c r="B184" s="324"/>
      <c r="C184" s="324"/>
      <c r="D184" s="79"/>
      <c r="E184" s="79"/>
      <c r="F184" s="80"/>
      <c r="G184" s="328"/>
      <c r="H184" s="328"/>
    </row>
    <row r="185" spans="1:8" ht="26.25" customHeight="1" x14ac:dyDescent="0.2">
      <c r="A185" s="324" t="str">
        <f>Абакан_юр!A172</f>
        <v>По соглашению сторон в качестве валюты платежа могут выступать дирхамы ОАЭ, в этом случае курс следующий: 1 руб. = 0,0434 дирхам</v>
      </c>
      <c r="B185" s="324"/>
      <c r="C185" s="324"/>
      <c r="D185" s="79"/>
      <c r="E185" s="79"/>
      <c r="F185" s="80"/>
      <c r="G185" s="82"/>
      <c r="H185" s="82"/>
    </row>
    <row r="186" spans="1:8" ht="26.25" customHeight="1" x14ac:dyDescent="0.2">
      <c r="A186" s="324" t="str">
        <f>Абакан_юр!A173</f>
        <v>По соглашению сторон в качестве валюты платежа могут выступать доллары США, в этом случае курс следующий: 1 руб. = 0,0126 доллара</v>
      </c>
      <c r="B186" s="324"/>
      <c r="C186" s="324"/>
      <c r="D186" s="79"/>
      <c r="E186" s="79"/>
      <c r="F186" s="80"/>
      <c r="G186" s="82"/>
      <c r="H186" s="82"/>
    </row>
    <row r="187" spans="1:8" ht="26.25" customHeight="1" x14ac:dyDescent="0.2">
      <c r="A187" s="324" t="str">
        <f>Абакан_юр!A174</f>
        <v>По соглашению сторон в качестве валюты платежа могут выступать евро, в этом случае курс следующий: 1 руб. = 0,0117 евро</v>
      </c>
      <c r="B187" s="324"/>
      <c r="C187" s="324"/>
      <c r="D187" s="79"/>
      <c r="E187" s="80"/>
      <c r="F187" s="80"/>
      <c r="G187" s="82"/>
      <c r="H187" s="82"/>
    </row>
    <row r="188" spans="1:8" ht="26.25" customHeight="1" x14ac:dyDescent="0.2">
      <c r="A188" s="324" t="str">
        <f>Абакан_юр!A175</f>
        <v>По соглашению сторон в качестве валюты платежа могут выступать чешские кроны, в этом случае курс следующий: 1 руб. = 0,2914 крона</v>
      </c>
      <c r="B188" s="324"/>
      <c r="C188" s="324"/>
      <c r="D188" s="79"/>
      <c r="E188" s="80"/>
      <c r="F188" s="80"/>
      <c r="G188" s="82"/>
      <c r="H188" s="82"/>
    </row>
    <row r="189" spans="1:8" ht="26.25" customHeight="1" x14ac:dyDescent="0.2">
      <c r="A189" s="324" t="str">
        <f>Абакан_юр!A176</f>
        <v>По соглашению сторон в качестве валюты платежа могут выступать киргизские сомы, в этом случае курс следующий: 1 руб. = 1,0988 сом</v>
      </c>
      <c r="B189" s="324"/>
      <c r="C189" s="324"/>
      <c r="D189" s="79"/>
      <c r="E189" s="79"/>
      <c r="F189" s="80"/>
      <c r="G189" s="82"/>
      <c r="H189" s="82"/>
    </row>
    <row r="190" spans="1:8" ht="26.25" customHeight="1" x14ac:dyDescent="0.2">
      <c r="A19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0" s="324"/>
      <c r="C190" s="324"/>
      <c r="D190" s="79"/>
      <c r="E190" s="79"/>
      <c r="F190" s="80"/>
      <c r="G190" s="82"/>
      <c r="H190" s="82"/>
    </row>
    <row r="191" spans="1:8" ht="26.25" x14ac:dyDescent="0.2">
      <c r="A191" s="83"/>
      <c r="B191" s="83"/>
      <c r="C191" s="84"/>
      <c r="D191" s="85"/>
      <c r="E191" s="85"/>
      <c r="F191" s="86"/>
      <c r="G191" s="87"/>
      <c r="H191" s="87"/>
    </row>
    <row r="192" spans="1:8" ht="21" x14ac:dyDescent="0.2">
      <c r="A192" s="325" t="s">
        <v>141</v>
      </c>
      <c r="B192" s="325"/>
      <c r="C192" s="325"/>
      <c r="D192" s="325"/>
      <c r="E192" s="325"/>
      <c r="F192" s="325"/>
      <c r="G192" s="325"/>
      <c r="H192" s="325"/>
    </row>
    <row r="193" spans="1:8" ht="21" x14ac:dyDescent="0.2">
      <c r="A193" s="325" t="s">
        <v>142</v>
      </c>
      <c r="B193" s="325"/>
      <c r="C193" s="325"/>
      <c r="D193" s="325"/>
      <c r="E193" s="325"/>
      <c r="F193" s="325"/>
      <c r="G193" s="325"/>
      <c r="H193" s="325"/>
    </row>
    <row r="194" spans="1:8" ht="26.25" x14ac:dyDescent="0.2">
      <c r="A194" s="83"/>
      <c r="B194" s="83"/>
      <c r="C194" s="84"/>
      <c r="D194" s="85"/>
      <c r="E194" s="85"/>
      <c r="F194" s="86"/>
      <c r="G194" s="87"/>
      <c r="H194" s="87"/>
    </row>
    <row r="195" spans="1:8" ht="45" customHeight="1" thickBot="1" x14ac:dyDescent="0.25">
      <c r="A195" s="326" t="s">
        <v>143</v>
      </c>
      <c r="B195" s="326"/>
      <c r="C195" s="326"/>
      <c r="D195" s="326"/>
      <c r="E195" s="326"/>
      <c r="F195" s="89"/>
      <c r="G195" s="81"/>
      <c r="H195" s="90"/>
    </row>
    <row r="196" spans="1:8" ht="50.1" customHeight="1" thickBot="1" x14ac:dyDescent="0.25">
      <c r="A196" s="312" t="s">
        <v>144</v>
      </c>
      <c r="B196" s="313"/>
      <c r="C196" s="313"/>
      <c r="D196" s="313"/>
      <c r="E196" s="314"/>
      <c r="F196" s="91"/>
      <c r="H196" s="92"/>
    </row>
    <row r="197" spans="1:8" ht="96.75" customHeight="1" thickBot="1" x14ac:dyDescent="0.25">
      <c r="A197" s="315" t="s">
        <v>145</v>
      </c>
      <c r="B197" s="316"/>
      <c r="C197" s="93" t="s">
        <v>146</v>
      </c>
      <c r="D197" s="316" t="s">
        <v>147</v>
      </c>
      <c r="E197" s="317"/>
      <c r="F197" s="94"/>
      <c r="G197" s="94"/>
      <c r="H197" s="94"/>
    </row>
    <row r="198" spans="1:8" ht="93.75" customHeight="1" x14ac:dyDescent="0.2">
      <c r="A198" s="318" t="s">
        <v>148</v>
      </c>
      <c r="B198" s="319"/>
      <c r="C198" s="95" t="s">
        <v>149</v>
      </c>
      <c r="D198" s="320" t="s">
        <v>150</v>
      </c>
      <c r="E198" s="321"/>
      <c r="F198" s="94"/>
      <c r="G198" s="94"/>
      <c r="H198" s="94"/>
    </row>
    <row r="199" spans="1:8" ht="75.75" customHeight="1" x14ac:dyDescent="0.2">
      <c r="A199" s="322" t="s">
        <v>151</v>
      </c>
      <c r="B199" s="323"/>
      <c r="C199" s="96" t="s">
        <v>152</v>
      </c>
      <c r="D199" s="310" t="s">
        <v>153</v>
      </c>
      <c r="E199" s="311"/>
      <c r="F199" s="94"/>
      <c r="G199" s="94"/>
      <c r="H199" s="94"/>
    </row>
    <row r="200" spans="1:8" ht="111" customHeight="1" x14ac:dyDescent="0.2">
      <c r="A200" s="322" t="s">
        <v>154</v>
      </c>
      <c r="B200" s="323"/>
      <c r="C200" s="96" t="s">
        <v>155</v>
      </c>
      <c r="D200" s="310" t="s">
        <v>153</v>
      </c>
      <c r="E200" s="311"/>
      <c r="F200" s="94"/>
      <c r="G200" s="94"/>
      <c r="H200" s="94"/>
    </row>
    <row r="201" spans="1:8" s="72" customFormat="1" ht="125.25" customHeight="1" x14ac:dyDescent="0.2">
      <c r="A201" s="322" t="s">
        <v>157</v>
      </c>
      <c r="B201" s="323"/>
      <c r="C201" s="110" t="s">
        <v>158</v>
      </c>
      <c r="D201" s="323" t="s">
        <v>153</v>
      </c>
      <c r="E201" s="473"/>
      <c r="F201" s="91"/>
      <c r="G201" s="91"/>
      <c r="H201" s="91"/>
    </row>
    <row r="202" spans="1:8" s="88" customFormat="1" ht="222.75" customHeight="1" x14ac:dyDescent="0.2">
      <c r="A202" s="625" t="s">
        <v>159</v>
      </c>
      <c r="B202" s="626"/>
      <c r="C202" s="96" t="s">
        <v>160</v>
      </c>
      <c r="D202" s="627" t="s">
        <v>153</v>
      </c>
      <c r="E202" s="628"/>
      <c r="F202" s="86"/>
      <c r="G202" s="87"/>
      <c r="H202" s="87"/>
    </row>
    <row r="203" spans="1:8" ht="24.95" customHeight="1" x14ac:dyDescent="0.2">
      <c r="A203" s="307" t="s">
        <v>161</v>
      </c>
      <c r="B203" s="307"/>
      <c r="C203" s="307"/>
      <c r="D203" s="307"/>
      <c r="E203" s="307"/>
      <c r="F203" s="307"/>
      <c r="G203" s="307"/>
      <c r="H203" s="307"/>
    </row>
    <row r="204" spans="1:8" ht="33" customHeight="1" x14ac:dyDescent="0.2">
      <c r="A204" s="307" t="s">
        <v>162</v>
      </c>
      <c r="B204" s="307"/>
      <c r="C204" s="307"/>
      <c r="D204" s="307"/>
      <c r="E204" s="307"/>
      <c r="F204" s="307"/>
      <c r="G204" s="307"/>
      <c r="H204" s="307"/>
    </row>
    <row r="205" spans="1:8" ht="177" customHeight="1" x14ac:dyDescent="0.2">
      <c r="A20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5"/>
      <c r="C205" s="325"/>
      <c r="D205" s="325"/>
      <c r="E205" s="325"/>
      <c r="F205" s="325"/>
      <c r="G205" s="325"/>
      <c r="H205" s="325"/>
    </row>
    <row r="206" spans="1:8" ht="71.25" customHeight="1" x14ac:dyDescent="0.2">
      <c r="A206" s="325" t="s">
        <v>164</v>
      </c>
      <c r="B206" s="325"/>
      <c r="C206" s="325"/>
      <c r="D206" s="325"/>
      <c r="E206" s="325"/>
      <c r="F206" s="325"/>
      <c r="G206" s="325"/>
      <c r="H206" s="325"/>
    </row>
    <row r="207" spans="1:8" ht="25.5" customHeight="1" x14ac:dyDescent="0.2">
      <c r="A207" s="307" t="s">
        <v>165</v>
      </c>
      <c r="B207" s="307"/>
      <c r="C207" s="307"/>
      <c r="D207" s="307"/>
      <c r="E207" s="307"/>
      <c r="F207" s="307"/>
      <c r="G207" s="307"/>
      <c r="H207" s="307"/>
    </row>
    <row r="208" spans="1:8" s="97" customFormat="1" ht="125.25" customHeight="1" x14ac:dyDescent="0.2">
      <c r="A208" s="325" t="s">
        <v>166</v>
      </c>
      <c r="B208" s="325"/>
      <c r="C208" s="325"/>
      <c r="D208" s="325"/>
      <c r="E208" s="325"/>
      <c r="F208" s="325"/>
      <c r="G208" s="325"/>
      <c r="H208" s="325"/>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2"/>
  <sheetViews>
    <sheetView view="pageBreakPreview" zoomScale="40" zoomScaleNormal="60" zoomScaleSheetLayoutView="40" workbookViewId="0">
      <pane ySplit="4" topLeftCell="A164"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60">
        <f>F7*1.2</f>
        <v>5400</v>
      </c>
      <c r="E7" s="361">
        <f>F7*1.1</f>
        <v>4950</v>
      </c>
      <c r="F7" s="361">
        <v>4500</v>
      </c>
      <c r="G7" s="361">
        <f>F7*0.75</f>
        <v>3375</v>
      </c>
      <c r="H7" s="362">
        <f>F7*0.5</f>
        <v>2250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436">
        <f>F12*1.2</f>
        <v>6480</v>
      </c>
      <c r="E12" s="361">
        <f>F12*1.1</f>
        <v>5940.0000000000009</v>
      </c>
      <c r="F12" s="361">
        <v>5400</v>
      </c>
      <c r="G12" s="361">
        <f>F12*0.75</f>
        <v>4050</v>
      </c>
      <c r="H12" s="362">
        <f>F12*0.5</f>
        <v>2700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1080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"2ГИС.УССУРИЙСК"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506">
        <v>120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60">
        <f>F27*1.2</f>
        <v>7560</v>
      </c>
      <c r="E27" s="361">
        <f>F27*1.1</f>
        <v>6930.0000000000009</v>
      </c>
      <c r="F27" s="361">
        <v>6300</v>
      </c>
      <c r="G27" s="361">
        <f>F27*0.75</f>
        <v>4725</v>
      </c>
      <c r="H27" s="362">
        <f>F27*0.5</f>
        <v>3150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436">
        <f>F32*1.2</f>
        <v>9072</v>
      </c>
      <c r="E32" s="361">
        <f>F32*1.1</f>
        <v>8316</v>
      </c>
      <c r="F32" s="361">
        <v>7560</v>
      </c>
      <c r="G32" s="361">
        <f>F32*0.75</f>
        <v>5670</v>
      </c>
      <c r="H32" s="362">
        <f>F32*0.5</f>
        <v>3780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1560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"2ГИС.УССУРИЙСК"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424">
        <v>168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515">
        <f>F48*1.2</f>
        <v>3312</v>
      </c>
      <c r="E48" s="515">
        <f>F48*1.1</f>
        <v>3036.0000000000005</v>
      </c>
      <c r="F48" s="515">
        <v>2760</v>
      </c>
      <c r="G48" s="515">
        <f>F48*0.75</f>
        <v>2070</v>
      </c>
      <c r="H48" s="515">
        <f>F48*0.5</f>
        <v>1380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458">
        <v>120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60">
        <f>F55*1.2</f>
        <v>6480</v>
      </c>
      <c r="E55" s="361">
        <f>F55*1.1</f>
        <v>5940.0000000000009</v>
      </c>
      <c r="F55" s="361">
        <v>5400</v>
      </c>
      <c r="G55" s="361">
        <f>F55*0.75</f>
        <v>4050</v>
      </c>
      <c r="H55" s="362">
        <f>F55*0.5</f>
        <v>2700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436">
        <f>F61*1.2</f>
        <v>7776</v>
      </c>
      <c r="E61" s="361">
        <f>F61*1.1</f>
        <v>7128.0000000000009</v>
      </c>
      <c r="F61" s="361">
        <v>6480</v>
      </c>
      <c r="G61" s="361">
        <f>F61*0.75</f>
        <v>4860</v>
      </c>
      <c r="H61" s="362">
        <f>F61*0.5</f>
        <v>3240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506">
        <v>120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720 до 14400</v>
      </c>
      <c r="E71" s="399"/>
      <c r="F71" s="399"/>
      <c r="G71" s="399"/>
      <c r="H71" s="400"/>
    </row>
    <row r="72" spans="1:8" ht="37.5" customHeight="1" x14ac:dyDescent="0.2">
      <c r="A72" s="408" t="s">
        <v>39</v>
      </c>
      <c r="B72" s="409"/>
      <c r="C72" s="410"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411">
        <v>720</v>
      </c>
      <c r="E72" s="412"/>
      <c r="F72" s="412"/>
      <c r="G72" s="412"/>
      <c r="H72" s="413"/>
    </row>
    <row r="73" spans="1:8" ht="37.5" customHeight="1" x14ac:dyDescent="0.2">
      <c r="A73" s="396" t="s">
        <v>40</v>
      </c>
      <c r="B73" s="397"/>
      <c r="C73" s="410"/>
      <c r="D73" s="337">
        <v>1440</v>
      </c>
      <c r="E73" s="338"/>
      <c r="F73" s="338"/>
      <c r="G73" s="338"/>
      <c r="H73" s="339"/>
    </row>
    <row r="74" spans="1:8" ht="37.5" customHeight="1" x14ac:dyDescent="0.2">
      <c r="A74" s="396" t="s">
        <v>41</v>
      </c>
      <c r="B74" s="397"/>
      <c r="C74" s="410"/>
      <c r="D74" s="337">
        <v>2160</v>
      </c>
      <c r="E74" s="338"/>
      <c r="F74" s="338"/>
      <c r="G74" s="338"/>
      <c r="H74" s="339"/>
    </row>
    <row r="75" spans="1:8" ht="37.5" customHeight="1" x14ac:dyDescent="0.2">
      <c r="A75" s="396" t="s">
        <v>42</v>
      </c>
      <c r="B75" s="397"/>
      <c r="C75" s="410"/>
      <c r="D75" s="337">
        <v>2880</v>
      </c>
      <c r="E75" s="338"/>
      <c r="F75" s="338"/>
      <c r="G75" s="338"/>
      <c r="H75" s="339"/>
    </row>
    <row r="76" spans="1:8" ht="37.5" customHeight="1" x14ac:dyDescent="0.2">
      <c r="A76" s="396" t="s">
        <v>43</v>
      </c>
      <c r="B76" s="397"/>
      <c r="C76" s="410"/>
      <c r="D76" s="337">
        <v>3600</v>
      </c>
      <c r="E76" s="338"/>
      <c r="F76" s="338"/>
      <c r="G76" s="338"/>
      <c r="H76" s="339"/>
    </row>
    <row r="77" spans="1:8" ht="37.5" customHeight="1" x14ac:dyDescent="0.2">
      <c r="A77" s="396" t="s">
        <v>44</v>
      </c>
      <c r="B77" s="397"/>
      <c r="C77" s="410"/>
      <c r="D77" s="337">
        <v>4320</v>
      </c>
      <c r="E77" s="338"/>
      <c r="F77" s="338"/>
      <c r="G77" s="338"/>
      <c r="H77" s="339"/>
    </row>
    <row r="78" spans="1:8" ht="37.5" customHeight="1" x14ac:dyDescent="0.2">
      <c r="A78" s="396" t="s">
        <v>45</v>
      </c>
      <c r="B78" s="397"/>
      <c r="C78" s="410"/>
      <c r="D78" s="337">
        <v>5040</v>
      </c>
      <c r="E78" s="338"/>
      <c r="F78" s="338"/>
      <c r="G78" s="338"/>
      <c r="H78" s="339"/>
    </row>
    <row r="79" spans="1:8" ht="37.5" customHeight="1" x14ac:dyDescent="0.2">
      <c r="A79" s="396" t="s">
        <v>46</v>
      </c>
      <c r="B79" s="397"/>
      <c r="C79" s="410"/>
      <c r="D79" s="337">
        <v>5760</v>
      </c>
      <c r="E79" s="338"/>
      <c r="F79" s="338"/>
      <c r="G79" s="338"/>
      <c r="H79" s="339"/>
    </row>
    <row r="80" spans="1:8" ht="37.5" customHeight="1" x14ac:dyDescent="0.2">
      <c r="A80" s="396" t="s">
        <v>47</v>
      </c>
      <c r="B80" s="397"/>
      <c r="C80" s="410"/>
      <c r="D80" s="337">
        <v>6480</v>
      </c>
      <c r="E80" s="338"/>
      <c r="F80" s="338"/>
      <c r="G80" s="338"/>
      <c r="H80" s="339"/>
    </row>
    <row r="81" spans="1:8" ht="37.5" customHeight="1" x14ac:dyDescent="0.2">
      <c r="A81" s="396" t="s">
        <v>48</v>
      </c>
      <c r="B81" s="397"/>
      <c r="C81" s="410"/>
      <c r="D81" s="337">
        <v>7200</v>
      </c>
      <c r="E81" s="338"/>
      <c r="F81" s="338"/>
      <c r="G81" s="338"/>
      <c r="H81" s="339"/>
    </row>
    <row r="82" spans="1:8" ht="37.5" customHeight="1" x14ac:dyDescent="0.2">
      <c r="A82" s="396" t="s">
        <v>49</v>
      </c>
      <c r="B82" s="397"/>
      <c r="C82" s="410"/>
      <c r="D82" s="337">
        <v>7920</v>
      </c>
      <c r="E82" s="338"/>
      <c r="F82" s="338"/>
      <c r="G82" s="338"/>
      <c r="H82" s="339"/>
    </row>
    <row r="83" spans="1:8" ht="37.5" customHeight="1" x14ac:dyDescent="0.2">
      <c r="A83" s="396" t="s">
        <v>50</v>
      </c>
      <c r="B83" s="397"/>
      <c r="C83" s="410"/>
      <c r="D83" s="337">
        <v>8640</v>
      </c>
      <c r="E83" s="338"/>
      <c r="F83" s="338"/>
      <c r="G83" s="338"/>
      <c r="H83" s="339"/>
    </row>
    <row r="84" spans="1:8" ht="37.5" customHeight="1" x14ac:dyDescent="0.2">
      <c r="A84" s="396" t="s">
        <v>51</v>
      </c>
      <c r="B84" s="397"/>
      <c r="C84" s="410"/>
      <c r="D84" s="337">
        <v>9360</v>
      </c>
      <c r="E84" s="338"/>
      <c r="F84" s="338"/>
      <c r="G84" s="338"/>
      <c r="H84" s="339"/>
    </row>
    <row r="85" spans="1:8" ht="37.5" customHeight="1" x14ac:dyDescent="0.2">
      <c r="A85" s="396" t="s">
        <v>52</v>
      </c>
      <c r="B85" s="397"/>
      <c r="C85" s="410"/>
      <c r="D85" s="337">
        <v>10080</v>
      </c>
      <c r="E85" s="338"/>
      <c r="F85" s="338"/>
      <c r="G85" s="338"/>
      <c r="H85" s="339"/>
    </row>
    <row r="86" spans="1:8" ht="37.5" customHeight="1" x14ac:dyDescent="0.2">
      <c r="A86" s="396" t="s">
        <v>53</v>
      </c>
      <c r="B86" s="397"/>
      <c r="C86" s="410"/>
      <c r="D86" s="337">
        <v>10800</v>
      </c>
      <c r="E86" s="338"/>
      <c r="F86" s="338"/>
      <c r="G86" s="338"/>
      <c r="H86" s="339"/>
    </row>
    <row r="87" spans="1:8" ht="37.5" customHeight="1" x14ac:dyDescent="0.2">
      <c r="A87" s="396" t="s">
        <v>54</v>
      </c>
      <c r="B87" s="397"/>
      <c r="C87" s="410"/>
      <c r="D87" s="337">
        <v>11520</v>
      </c>
      <c r="E87" s="338"/>
      <c r="F87" s="338"/>
      <c r="G87" s="338"/>
      <c r="H87" s="339"/>
    </row>
    <row r="88" spans="1:8" ht="37.5" customHeight="1" x14ac:dyDescent="0.2">
      <c r="A88" s="396" t="s">
        <v>55</v>
      </c>
      <c r="B88" s="397"/>
      <c r="C88" s="410"/>
      <c r="D88" s="337">
        <v>12240</v>
      </c>
      <c r="E88" s="338"/>
      <c r="F88" s="338"/>
      <c r="G88" s="338"/>
      <c r="H88" s="339"/>
    </row>
    <row r="89" spans="1:8" ht="37.5" customHeight="1" x14ac:dyDescent="0.2">
      <c r="A89" s="396" t="s">
        <v>56</v>
      </c>
      <c r="B89" s="397"/>
      <c r="C89" s="410"/>
      <c r="D89" s="337">
        <v>12960</v>
      </c>
      <c r="E89" s="338"/>
      <c r="F89" s="338"/>
      <c r="G89" s="338"/>
      <c r="H89" s="339"/>
    </row>
    <row r="90" spans="1:8" ht="37.5" customHeight="1" x14ac:dyDescent="0.2">
      <c r="A90" s="396" t="s">
        <v>57</v>
      </c>
      <c r="B90" s="397"/>
      <c r="C90" s="410"/>
      <c r="D90" s="337">
        <v>13680</v>
      </c>
      <c r="E90" s="338"/>
      <c r="F90" s="338"/>
      <c r="G90" s="338"/>
      <c r="H90" s="339"/>
    </row>
    <row r="91" spans="1:8" ht="37.5" customHeight="1" thickBot="1" x14ac:dyDescent="0.25">
      <c r="A91" s="396" t="s">
        <v>58</v>
      </c>
      <c r="B91" s="397"/>
      <c r="C91" s="410"/>
      <c r="D91" s="337">
        <v>14400</v>
      </c>
      <c r="E91" s="338"/>
      <c r="F91" s="338"/>
      <c r="G91" s="338"/>
      <c r="H91" s="339"/>
    </row>
    <row r="92" spans="1:8" ht="50.1" customHeight="1" thickBot="1" x14ac:dyDescent="0.25">
      <c r="A92" s="386" t="s">
        <v>59</v>
      </c>
      <c r="B92" s="387"/>
      <c r="C92" s="387"/>
      <c r="D92" s="398" t="str">
        <f>"от "&amp;MIN(D93:D102)&amp;" до "&amp;MAX(D93:D102)</f>
        <v>от 240 до 5700</v>
      </c>
      <c r="E92" s="399"/>
      <c r="F92" s="399"/>
      <c r="G92" s="399"/>
      <c r="H92" s="400"/>
    </row>
    <row r="93" spans="1:8" ht="151.5" x14ac:dyDescent="0.2">
      <c r="A93" s="62" t="s">
        <v>60</v>
      </c>
      <c r="B93" s="63" t="s">
        <v>13</v>
      </c>
      <c r="C93" s="107"/>
      <c r="D93" s="411">
        <v>720</v>
      </c>
      <c r="E93" s="412"/>
      <c r="F93" s="412"/>
      <c r="G93" s="412"/>
      <c r="H93" s="413"/>
    </row>
    <row r="94" spans="1:8" ht="37.5" customHeight="1" x14ac:dyDescent="0.2">
      <c r="A94" s="335" t="s">
        <v>61</v>
      </c>
      <c r="B94" s="336"/>
      <c r="C94" s="4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37">
        <v>360</v>
      </c>
      <c r="E94" s="338"/>
      <c r="F94" s="338"/>
      <c r="G94" s="338"/>
      <c r="H94" s="339"/>
    </row>
    <row r="95" spans="1:8" ht="37.5" customHeight="1" x14ac:dyDescent="0.2">
      <c r="A95" s="335" t="s">
        <v>62</v>
      </c>
      <c r="B95" s="336"/>
      <c r="C95" s="404"/>
      <c r="D95" s="337">
        <v>5700</v>
      </c>
      <c r="E95" s="338"/>
      <c r="F95" s="338"/>
      <c r="G95" s="338"/>
      <c r="H95" s="339"/>
    </row>
    <row r="96" spans="1:8" ht="37.5" customHeight="1" x14ac:dyDescent="0.2">
      <c r="A96" s="335" t="s">
        <v>63</v>
      </c>
      <c r="B96" s="336"/>
      <c r="C96" s="404"/>
      <c r="D96" s="496">
        <v>1200</v>
      </c>
      <c r="E96" s="368"/>
      <c r="F96" s="368"/>
      <c r="G96" s="368"/>
      <c r="H96" s="369"/>
    </row>
    <row r="97" spans="1:8" ht="37.5" customHeight="1" x14ac:dyDescent="0.2">
      <c r="A97" s="335" t="s">
        <v>64</v>
      </c>
      <c r="B97" s="336"/>
      <c r="C97" s="404"/>
      <c r="D97" s="496">
        <v>3420</v>
      </c>
      <c r="E97" s="368"/>
      <c r="F97" s="368"/>
      <c r="G97" s="368"/>
      <c r="H97" s="369"/>
    </row>
    <row r="98" spans="1:8" ht="37.5" customHeight="1" x14ac:dyDescent="0.2">
      <c r="A98" s="335" t="s">
        <v>65</v>
      </c>
      <c r="B98" s="503"/>
      <c r="C98" s="404"/>
      <c r="D98" s="496">
        <v>240</v>
      </c>
      <c r="E98" s="368"/>
      <c r="F98" s="368"/>
      <c r="G98" s="368"/>
      <c r="H98" s="369"/>
    </row>
    <row r="99" spans="1:8" ht="37.5" customHeight="1" x14ac:dyDescent="0.2">
      <c r="A99" s="335" t="s">
        <v>66</v>
      </c>
      <c r="B99" s="503"/>
      <c r="C99" s="404"/>
      <c r="D99" s="337">
        <v>240</v>
      </c>
      <c r="E99" s="338"/>
      <c r="F99" s="338"/>
      <c r="G99" s="338"/>
      <c r="H99" s="339"/>
    </row>
    <row r="100" spans="1:8" ht="37.5" customHeight="1" x14ac:dyDescent="0.2">
      <c r="A100" s="335" t="s">
        <v>67</v>
      </c>
      <c r="B100" s="503"/>
      <c r="C100" s="404"/>
      <c r="D100" s="337">
        <v>480</v>
      </c>
      <c r="E100" s="338"/>
      <c r="F100" s="338"/>
      <c r="G100" s="338"/>
      <c r="H100" s="339"/>
    </row>
    <row r="101" spans="1:8" ht="37.5" customHeight="1" x14ac:dyDescent="0.2">
      <c r="A101" s="335" t="s">
        <v>68</v>
      </c>
      <c r="B101" s="503"/>
      <c r="C101" s="404"/>
      <c r="D101" s="337">
        <v>720</v>
      </c>
      <c r="E101" s="338"/>
      <c r="F101" s="338"/>
      <c r="G101" s="338"/>
      <c r="H101" s="339"/>
    </row>
    <row r="102" spans="1:8" ht="37.5" customHeight="1" thickBot="1" x14ac:dyDescent="0.25">
      <c r="A102" s="348" t="s">
        <v>69</v>
      </c>
      <c r="B102" s="504"/>
      <c r="C102" s="405"/>
      <c r="D102" s="337">
        <v>4020</v>
      </c>
      <c r="E102" s="338"/>
      <c r="F102" s="338"/>
      <c r="G102" s="338"/>
      <c r="H102" s="339"/>
    </row>
    <row r="103" spans="1:8" s="16" customFormat="1" ht="117.75" customHeight="1" thickBot="1" x14ac:dyDescent="0.25">
      <c r="A103" s="501" t="s">
        <v>71</v>
      </c>
      <c r="B103" s="502"/>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354">
        <v>30</v>
      </c>
      <c r="E103" s="354"/>
      <c r="F103" s="354"/>
      <c r="G103" s="354"/>
      <c r="H103" s="355"/>
    </row>
    <row r="104" spans="1:8" ht="50.1" customHeight="1" thickBot="1" x14ac:dyDescent="0.25">
      <c r="A104" s="341" t="s">
        <v>72</v>
      </c>
      <c r="B104" s="342"/>
      <c r="C104" s="21"/>
      <c r="D104" s="343" t="e">
        <f>"от "&amp;MIN(D106,D126:H127,#REF!,D128:H142)&amp;" до "&amp;MAX(D106,D126:H127,#REF!,D128:H142)</f>
        <v>#REF!</v>
      </c>
      <c r="E104" s="343"/>
      <c r="F104" s="343"/>
      <c r="G104" s="343"/>
      <c r="H104" s="344"/>
    </row>
    <row r="105" spans="1:8" ht="21.75" thickBot="1" x14ac:dyDescent="0.25">
      <c r="A105" s="497"/>
      <c r="B105" s="498"/>
      <c r="C105" s="60"/>
      <c r="D105" s="499"/>
      <c r="E105" s="499"/>
      <c r="F105" s="499"/>
      <c r="G105" s="499"/>
      <c r="H105" s="500"/>
    </row>
    <row r="106" spans="1:8" ht="60" customHeight="1" thickBot="1" x14ac:dyDescent="0.25">
      <c r="A106" s="374" t="s">
        <v>73</v>
      </c>
      <c r="B106" s="375"/>
      <c r="C10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379">
        <v>1800</v>
      </c>
      <c r="E106" s="379"/>
      <c r="F106" s="379"/>
      <c r="G106" s="379"/>
      <c r="H106" s="380"/>
    </row>
    <row r="107" spans="1:8" ht="60" customHeight="1" thickBot="1" x14ac:dyDescent="0.25">
      <c r="A107" s="381" t="s">
        <v>74</v>
      </c>
      <c r="B107" s="382"/>
      <c r="C107" s="377"/>
      <c r="D107" s="383" t="s">
        <v>75</v>
      </c>
      <c r="E107" s="384"/>
      <c r="F107" s="384"/>
      <c r="G107" s="384"/>
      <c r="H107" s="385"/>
    </row>
    <row r="108" spans="1:8" ht="60" customHeight="1" x14ac:dyDescent="0.2">
      <c r="A108" s="363" t="s">
        <v>76</v>
      </c>
      <c r="B108" s="364"/>
      <c r="C108" s="377"/>
      <c r="D108" s="368">
        <f>D106/4</f>
        <v>450</v>
      </c>
      <c r="E108" s="368"/>
      <c r="F108" s="368"/>
      <c r="G108" s="368"/>
      <c r="H108" s="369"/>
    </row>
    <row r="109" spans="1:8" ht="60" customHeight="1" x14ac:dyDescent="0.2">
      <c r="A109" s="363" t="s">
        <v>77</v>
      </c>
      <c r="B109" s="364"/>
      <c r="C109" s="377"/>
      <c r="D109" s="368">
        <f>D106/5</f>
        <v>360</v>
      </c>
      <c r="E109" s="368"/>
      <c r="F109" s="368"/>
      <c r="G109" s="368"/>
      <c r="H109" s="369"/>
    </row>
    <row r="110" spans="1:8" ht="60" customHeight="1" x14ac:dyDescent="0.2">
      <c r="A110" s="363" t="s">
        <v>78</v>
      </c>
      <c r="B110" s="364"/>
      <c r="C110" s="377"/>
      <c r="D110" s="368">
        <f>D106/6</f>
        <v>300</v>
      </c>
      <c r="E110" s="368"/>
      <c r="F110" s="368"/>
      <c r="G110" s="368"/>
      <c r="H110" s="369"/>
    </row>
    <row r="111" spans="1:8" ht="60" customHeight="1" x14ac:dyDescent="0.2">
      <c r="A111" s="363" t="s">
        <v>79</v>
      </c>
      <c r="B111" s="364"/>
      <c r="C111" s="377"/>
      <c r="D111" s="368">
        <f>D106/7</f>
        <v>257.14285714285717</v>
      </c>
      <c r="E111" s="368"/>
      <c r="F111" s="368"/>
      <c r="G111" s="368"/>
      <c r="H111" s="369"/>
    </row>
    <row r="112" spans="1:8" ht="60" customHeight="1" x14ac:dyDescent="0.2">
      <c r="A112" s="363" t="s">
        <v>80</v>
      </c>
      <c r="B112" s="364"/>
      <c r="C112" s="377"/>
      <c r="D112" s="368">
        <f>D106/8</f>
        <v>225</v>
      </c>
      <c r="E112" s="368"/>
      <c r="F112" s="368"/>
      <c r="G112" s="368"/>
      <c r="H112" s="369"/>
    </row>
    <row r="113" spans="1:8" ht="60" customHeight="1" x14ac:dyDescent="0.2">
      <c r="A113" s="363" t="s">
        <v>81</v>
      </c>
      <c r="B113" s="364"/>
      <c r="C113" s="377"/>
      <c r="D113" s="368">
        <f>D106/9</f>
        <v>200</v>
      </c>
      <c r="E113" s="368"/>
      <c r="F113" s="368"/>
      <c r="G113" s="368"/>
      <c r="H113" s="369"/>
    </row>
    <row r="114" spans="1:8" ht="60" customHeight="1" x14ac:dyDescent="0.2">
      <c r="A114" s="363" t="s">
        <v>82</v>
      </c>
      <c r="B114" s="364"/>
      <c r="C114" s="377"/>
      <c r="D114" s="368">
        <f>D106/10</f>
        <v>180</v>
      </c>
      <c r="E114" s="368"/>
      <c r="F114" s="368"/>
      <c r="G114" s="368"/>
      <c r="H114" s="369"/>
    </row>
    <row r="115" spans="1:8" ht="60" customHeight="1" thickBot="1" x14ac:dyDescent="0.25">
      <c r="A115" s="374" t="s">
        <v>83</v>
      </c>
      <c r="B115" s="375"/>
      <c r="C115" s="377"/>
      <c r="D115" s="379">
        <v>6000</v>
      </c>
      <c r="E115" s="379"/>
      <c r="F115" s="379"/>
      <c r="G115" s="379"/>
      <c r="H115" s="380"/>
    </row>
    <row r="116" spans="1:8" ht="60" customHeight="1" thickBot="1" x14ac:dyDescent="0.25">
      <c r="A116" s="381" t="s">
        <v>74</v>
      </c>
      <c r="B116" s="382"/>
      <c r="C116" s="377"/>
      <c r="D116" s="383" t="s">
        <v>75</v>
      </c>
      <c r="E116" s="384"/>
      <c r="F116" s="384"/>
      <c r="G116" s="384"/>
      <c r="H116" s="385"/>
    </row>
    <row r="117" spans="1:8" ht="60" customHeight="1" x14ac:dyDescent="0.2">
      <c r="A117" s="363" t="s">
        <v>76</v>
      </c>
      <c r="B117" s="364"/>
      <c r="C117" s="377"/>
      <c r="D117" s="368">
        <v>1500</v>
      </c>
      <c r="E117" s="368"/>
      <c r="F117" s="368"/>
      <c r="G117" s="368"/>
      <c r="H117" s="369"/>
    </row>
    <row r="118" spans="1:8" ht="60" customHeight="1" x14ac:dyDescent="0.2">
      <c r="A118" s="363" t="s">
        <v>77</v>
      </c>
      <c r="B118" s="364"/>
      <c r="C118" s="377"/>
      <c r="D118" s="368">
        <v>1200</v>
      </c>
      <c r="E118" s="368"/>
      <c r="F118" s="368"/>
      <c r="G118" s="368"/>
      <c r="H118" s="369"/>
    </row>
    <row r="119" spans="1:8" ht="60" customHeight="1" x14ac:dyDescent="0.2">
      <c r="A119" s="363" t="s">
        <v>78</v>
      </c>
      <c r="B119" s="364"/>
      <c r="C119" s="377"/>
      <c r="D119" s="368">
        <v>1000</v>
      </c>
      <c r="E119" s="368"/>
      <c r="F119" s="368"/>
      <c r="G119" s="368"/>
      <c r="H119" s="369"/>
    </row>
    <row r="120" spans="1:8" ht="60" customHeight="1" x14ac:dyDescent="0.2">
      <c r="A120" s="363" t="s">
        <v>79</v>
      </c>
      <c r="B120" s="364"/>
      <c r="C120" s="377"/>
      <c r="D120" s="368">
        <v>857.14285714285722</v>
      </c>
      <c r="E120" s="368"/>
      <c r="F120" s="368"/>
      <c r="G120" s="368"/>
      <c r="H120" s="369"/>
    </row>
    <row r="121" spans="1:8" ht="60" customHeight="1" x14ac:dyDescent="0.2">
      <c r="A121" s="363" t="s">
        <v>80</v>
      </c>
      <c r="B121" s="364"/>
      <c r="C121" s="377"/>
      <c r="D121" s="368">
        <v>750</v>
      </c>
      <c r="E121" s="368"/>
      <c r="F121" s="368"/>
      <c r="G121" s="368"/>
      <c r="H121" s="369"/>
    </row>
    <row r="122" spans="1:8" ht="60" customHeight="1" x14ac:dyDescent="0.2">
      <c r="A122" s="363" t="s">
        <v>81</v>
      </c>
      <c r="B122" s="364"/>
      <c r="C122" s="377"/>
      <c r="D122" s="368">
        <v>666.66666666666663</v>
      </c>
      <c r="E122" s="368"/>
      <c r="F122" s="368"/>
      <c r="G122" s="368"/>
      <c r="H122" s="369"/>
    </row>
    <row r="123" spans="1:8" ht="60" customHeight="1" thickBot="1" x14ac:dyDescent="0.25">
      <c r="A123" s="363" t="s">
        <v>82</v>
      </c>
      <c r="B123" s="364"/>
      <c r="C123" s="378"/>
      <c r="D123" s="368">
        <v>600</v>
      </c>
      <c r="E123" s="368"/>
      <c r="F123" s="368"/>
      <c r="G123" s="368"/>
      <c r="H123" s="369"/>
    </row>
    <row r="124" spans="1:8" s="16" customFormat="1" ht="62.45" customHeight="1" thickBot="1" x14ac:dyDescent="0.25">
      <c r="A124" s="358" t="s">
        <v>84</v>
      </c>
      <c r="B124" s="359"/>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353">
        <v>7050</v>
      </c>
      <c r="E124" s="354"/>
      <c r="F124" s="354"/>
      <c r="G124" s="354"/>
      <c r="H124" s="355"/>
    </row>
    <row r="125" spans="1:8" ht="21.75" thickBot="1" x14ac:dyDescent="0.25">
      <c r="A125" s="497"/>
      <c r="B125" s="498"/>
      <c r="C125" s="56"/>
      <c r="D125" s="499"/>
      <c r="E125" s="499"/>
      <c r="F125" s="499"/>
      <c r="G125" s="499"/>
      <c r="H125" s="500"/>
    </row>
    <row r="126" spans="1:8" ht="50.1" customHeight="1" x14ac:dyDescent="0.2">
      <c r="A126" s="335" t="s">
        <v>85</v>
      </c>
      <c r="B126" s="336"/>
      <c r="C126" s="105" t="str">
        <f>"Интернет-площадка 2gis.ru на основе Cправочника организаций "&amp;$C$2&amp;""</f>
        <v>Интернет-площадка 2gis.ru на основе Cправочника организаций "2ГИС.УССУРИЙСК"</v>
      </c>
      <c r="D126" s="340">
        <v>1620</v>
      </c>
      <c r="E126" s="338"/>
      <c r="F126" s="338"/>
      <c r="G126" s="338"/>
      <c r="H126" s="339"/>
    </row>
    <row r="127" spans="1:8" ht="50.1" customHeight="1" x14ac:dyDescent="0.2">
      <c r="A127" s="335" t="s">
        <v>86</v>
      </c>
      <c r="B127" s="336"/>
      <c r="C12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340">
        <v>8400</v>
      </c>
      <c r="E127" s="338"/>
      <c r="F127" s="338"/>
      <c r="G127" s="338"/>
      <c r="H127" s="339"/>
    </row>
    <row r="128" spans="1:8" ht="50.1" customHeight="1" x14ac:dyDescent="0.2">
      <c r="A128" s="356" t="s">
        <v>87</v>
      </c>
      <c r="B128" s="357"/>
      <c r="C12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340">
        <v>1800</v>
      </c>
      <c r="E128" s="338"/>
      <c r="F128" s="338"/>
      <c r="G128" s="338"/>
      <c r="H128" s="339"/>
    </row>
    <row r="129" spans="1:8" ht="50.1" customHeight="1" x14ac:dyDescent="0.2">
      <c r="A129" s="356" t="s">
        <v>88</v>
      </c>
      <c r="B129" s="357"/>
      <c r="C129" s="68" t="str">
        <f>"Интернет-площадка 2gis.ru на основе Cправочника организаций "&amp;$C$2&amp;""</f>
        <v>Интернет-площадка 2gis.ru на основе Cправочника организаций "2ГИС.УССУРИЙСК"</v>
      </c>
      <c r="D129" s="340">
        <v>3300</v>
      </c>
      <c r="E129" s="338"/>
      <c r="F129" s="338"/>
      <c r="G129" s="338"/>
      <c r="H129" s="339"/>
    </row>
    <row r="130" spans="1:8" ht="50.1" customHeight="1" x14ac:dyDescent="0.2">
      <c r="A130" s="335" t="s">
        <v>89</v>
      </c>
      <c r="B130" s="336"/>
      <c r="C130" s="68" t="str">
        <f>"Интернет-площадка 2gis.ru на основе Cправочника организаций "&amp;$C$2&amp;""</f>
        <v>Интернет-площадка 2gis.ru на основе Cправочника организаций "2ГИС.УССУРИЙСК"</v>
      </c>
      <c r="D130" s="340">
        <v>3960</v>
      </c>
      <c r="E130" s="338"/>
      <c r="F130" s="338"/>
      <c r="G130" s="338"/>
      <c r="H130" s="339"/>
    </row>
    <row r="131" spans="1:8" ht="50.1" customHeight="1" x14ac:dyDescent="0.2">
      <c r="A131" s="335" t="s">
        <v>90</v>
      </c>
      <c r="B131" s="336"/>
      <c r="C131"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340">
        <v>5100</v>
      </c>
      <c r="E131" s="338"/>
      <c r="F131" s="338"/>
      <c r="G131" s="338"/>
      <c r="H131" s="339"/>
    </row>
    <row r="132" spans="1:8" ht="50.1" customHeight="1" x14ac:dyDescent="0.2">
      <c r="A132" s="335" t="s">
        <v>91</v>
      </c>
      <c r="B132" s="336"/>
      <c r="C13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340">
        <v>9000</v>
      </c>
      <c r="E132" s="338"/>
      <c r="F132" s="338"/>
      <c r="G132" s="338"/>
      <c r="H132" s="339"/>
    </row>
    <row r="133" spans="1:8" ht="50.1" customHeight="1" x14ac:dyDescent="0.2">
      <c r="A133" s="335" t="s">
        <v>92</v>
      </c>
      <c r="B133" s="336"/>
      <c r="C13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340">
        <v>1200</v>
      </c>
      <c r="E133" s="338"/>
      <c r="F133" s="338"/>
      <c r="G133" s="338"/>
      <c r="H133" s="339"/>
    </row>
    <row r="134" spans="1:8" ht="50.1" customHeight="1" x14ac:dyDescent="0.2">
      <c r="A134" s="335" t="s">
        <v>93</v>
      </c>
      <c r="B134" s="336"/>
      <c r="C134" s="68" t="e">
        <f>#REF!</f>
        <v>#REF!</v>
      </c>
      <c r="D134" s="340">
        <v>9960</v>
      </c>
      <c r="E134" s="338"/>
      <c r="F134" s="338"/>
      <c r="G134" s="338"/>
      <c r="H134" s="339"/>
    </row>
    <row r="135" spans="1:8" ht="50.1" customHeight="1" x14ac:dyDescent="0.2">
      <c r="A135" s="335" t="s">
        <v>94</v>
      </c>
      <c r="B135" s="336"/>
      <c r="C135" s="68" t="s">
        <v>95</v>
      </c>
      <c r="D135" s="340">
        <v>510</v>
      </c>
      <c r="E135" s="338"/>
      <c r="F135" s="338"/>
      <c r="G135" s="338"/>
      <c r="H135" s="339"/>
    </row>
    <row r="136" spans="1:8" ht="69.75" customHeight="1" x14ac:dyDescent="0.2">
      <c r="A136" s="335" t="s">
        <v>96</v>
      </c>
      <c r="B136" s="336"/>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340">
        <v>1800</v>
      </c>
      <c r="E136" s="338"/>
      <c r="F136" s="338"/>
      <c r="G136" s="338"/>
      <c r="H136" s="339"/>
    </row>
    <row r="137" spans="1:8" ht="69.75" customHeight="1" x14ac:dyDescent="0.2">
      <c r="A137" s="335" t="s">
        <v>97</v>
      </c>
      <c r="B137" s="336"/>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340">
        <v>1440</v>
      </c>
      <c r="E137" s="338"/>
      <c r="F137" s="338"/>
      <c r="G137" s="338"/>
      <c r="H137" s="339"/>
    </row>
    <row r="138" spans="1:8" ht="69.75" customHeight="1" x14ac:dyDescent="0.2">
      <c r="A138" s="335" t="s">
        <v>98</v>
      </c>
      <c r="B138" s="336"/>
      <c r="C138"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340">
        <v>1560</v>
      </c>
      <c r="E138" s="338"/>
      <c r="F138" s="338"/>
      <c r="G138" s="338"/>
      <c r="H138" s="339"/>
    </row>
    <row r="139" spans="1:8" ht="69.75" customHeight="1" x14ac:dyDescent="0.2">
      <c r="A139" s="335" t="s">
        <v>99</v>
      </c>
      <c r="B139" s="336"/>
      <c r="C139"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340">
        <v>720</v>
      </c>
      <c r="E139" s="338"/>
      <c r="F139" s="338"/>
      <c r="G139" s="338"/>
      <c r="H139" s="339"/>
    </row>
    <row r="140" spans="1:8" ht="69.75" customHeight="1" x14ac:dyDescent="0.2">
      <c r="A140" s="335" t="s">
        <v>100</v>
      </c>
      <c r="B140" s="336" t="s">
        <v>100</v>
      </c>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340">
        <v>5400</v>
      </c>
      <c r="E140" s="338"/>
      <c r="F140" s="338"/>
      <c r="G140" s="338"/>
      <c r="H140" s="339"/>
    </row>
    <row r="141" spans="1:8" ht="69.75" customHeight="1" x14ac:dyDescent="0.2">
      <c r="A141" s="335" t="s">
        <v>101</v>
      </c>
      <c r="B141" s="336" t="s">
        <v>101</v>
      </c>
      <c r="C14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340">
        <v>4002</v>
      </c>
      <c r="E141" s="338"/>
      <c r="F141" s="338"/>
      <c r="G141" s="338"/>
      <c r="H141" s="339"/>
    </row>
    <row r="142" spans="1:8" ht="50.1" customHeight="1" thickBot="1" x14ac:dyDescent="0.25">
      <c r="A142" s="335" t="s">
        <v>102</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340">
        <v>6000</v>
      </c>
      <c r="E142" s="338"/>
      <c r="F142" s="338"/>
      <c r="G142" s="338"/>
      <c r="H142" s="339"/>
    </row>
    <row r="143" spans="1:8" s="16" customFormat="1" ht="102" customHeight="1" thickBot="1" x14ac:dyDescent="0.25">
      <c r="A143" s="335" t="s">
        <v>16</v>
      </c>
      <c r="B143" s="336"/>
      <c r="C14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340">
        <v>900</v>
      </c>
      <c r="E143" s="338"/>
      <c r="F143" s="338"/>
      <c r="G143" s="338"/>
      <c r="H143" s="339"/>
    </row>
    <row r="144" spans="1:8" s="16" customFormat="1" ht="102" customHeight="1" thickBot="1" x14ac:dyDescent="0.25">
      <c r="A144" s="335" t="s">
        <v>103</v>
      </c>
      <c r="B144" s="336"/>
      <c r="C14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4" s="340">
        <v>100002</v>
      </c>
      <c r="E144" s="338"/>
      <c r="F144" s="338"/>
      <c r="G144" s="338"/>
      <c r="H144" s="339"/>
    </row>
    <row r="145" spans="1:8" s="16" customFormat="1" ht="126" customHeight="1" x14ac:dyDescent="0.2">
      <c r="A145" s="335" t="s">
        <v>104</v>
      </c>
      <c r="B145" s="336"/>
      <c r="C14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5" s="340">
        <v>2400</v>
      </c>
      <c r="E145" s="338"/>
      <c r="F145" s="338"/>
      <c r="G145" s="338"/>
      <c r="H145" s="339"/>
    </row>
    <row r="146" spans="1:8" s="16" customFormat="1" ht="96" customHeight="1" x14ac:dyDescent="0.2">
      <c r="A146" s="356" t="s">
        <v>105</v>
      </c>
      <c r="B146" s="357"/>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340">
        <v>3000</v>
      </c>
      <c r="E146" s="338"/>
      <c r="F146" s="338"/>
      <c r="G146" s="338"/>
      <c r="H146" s="339"/>
    </row>
    <row r="147" spans="1:8" s="16" customFormat="1" ht="96" customHeight="1" x14ac:dyDescent="0.2">
      <c r="A147" s="356" t="s">
        <v>106</v>
      </c>
      <c r="B147" s="357"/>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7" s="340">
        <v>5010</v>
      </c>
      <c r="E147" s="338"/>
      <c r="F147" s="338"/>
      <c r="G147" s="338"/>
      <c r="H147" s="339"/>
    </row>
    <row r="148" spans="1:8" ht="50.1" customHeight="1" x14ac:dyDescent="0.2">
      <c r="A148" s="335" t="s">
        <v>107</v>
      </c>
      <c r="B148" s="336"/>
      <c r="C148" s="68" t="str">
        <f>"Интернет-площадка 2gis.ru на основе Cправочника организаций "&amp;$C$2&amp;""</f>
        <v>Интернет-площадка 2gis.ru на основе Cправочника организаций "2ГИС.УССУРИЙСК"</v>
      </c>
      <c r="D148" s="340">
        <v>2280</v>
      </c>
      <c r="E148" s="338"/>
      <c r="F148" s="338"/>
      <c r="G148" s="338"/>
      <c r="H148" s="339"/>
    </row>
    <row r="149" spans="1:8" ht="50.1" customHeight="1" x14ac:dyDescent="0.2">
      <c r="A149" s="335" t="s">
        <v>108</v>
      </c>
      <c r="B149" s="336"/>
      <c r="C14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340">
        <v>11760</v>
      </c>
      <c r="E149" s="338"/>
      <c r="F149" s="338"/>
      <c r="G149" s="338"/>
      <c r="H149" s="339"/>
    </row>
    <row r="150" spans="1:8" ht="50.1" customHeight="1" x14ac:dyDescent="0.2">
      <c r="A150" s="356" t="s">
        <v>109</v>
      </c>
      <c r="B150" s="357"/>
      <c r="C150"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340">
        <v>2520</v>
      </c>
      <c r="E150" s="338"/>
      <c r="F150" s="338"/>
      <c r="G150" s="338"/>
      <c r="H150" s="339"/>
    </row>
    <row r="151" spans="1:8" ht="50.1" customHeight="1" x14ac:dyDescent="0.2">
      <c r="A151" s="356" t="s">
        <v>110</v>
      </c>
      <c r="B151" s="357"/>
      <c r="C151" s="68" t="str">
        <f>"Интернет-площадка 2gis.ru на основе Cправочника организаций "&amp;$C$2&amp;""</f>
        <v>Интернет-площадка 2gis.ru на основе Cправочника организаций "2ГИС.УССУРИЙСК"</v>
      </c>
      <c r="D151" s="340">
        <v>4680</v>
      </c>
      <c r="E151" s="338"/>
      <c r="F151" s="338"/>
      <c r="G151" s="338"/>
      <c r="H151" s="339"/>
    </row>
    <row r="152" spans="1:8" ht="50.1" customHeight="1" x14ac:dyDescent="0.2">
      <c r="A152" s="356" t="s">
        <v>111</v>
      </c>
      <c r="B152" s="357"/>
      <c r="C152" s="68" t="str">
        <f>"Интернет-площадка 2gis.ru на основе Cправочника организаций "&amp;$C$2&amp;""</f>
        <v>Интернет-площадка 2gis.ru на основе Cправочника организаций "2ГИС.УССУРИЙСК"</v>
      </c>
      <c r="D152" s="340">
        <v>5616</v>
      </c>
      <c r="E152" s="338"/>
      <c r="F152" s="338"/>
      <c r="G152" s="338"/>
      <c r="H152" s="339"/>
    </row>
    <row r="153" spans="1:8" ht="50.1" customHeight="1" x14ac:dyDescent="0.2">
      <c r="A153" s="356" t="s">
        <v>112</v>
      </c>
      <c r="B153" s="357"/>
      <c r="C15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340">
        <v>7200</v>
      </c>
      <c r="E153" s="338"/>
      <c r="F153" s="338"/>
      <c r="G153" s="338"/>
      <c r="H153" s="339"/>
    </row>
    <row r="154" spans="1:8" ht="50.1" customHeight="1" x14ac:dyDescent="0.2">
      <c r="A154" s="356" t="s">
        <v>113</v>
      </c>
      <c r="B154" s="357"/>
      <c r="C154"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340">
        <v>12600</v>
      </c>
      <c r="E154" s="338"/>
      <c r="F154" s="338"/>
      <c r="G154" s="338"/>
      <c r="H154" s="339"/>
    </row>
    <row r="155" spans="1:8" ht="50.1" customHeight="1" x14ac:dyDescent="0.2">
      <c r="A155" s="335" t="s">
        <v>114</v>
      </c>
      <c r="B155" s="336"/>
      <c r="C155"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340">
        <v>1680</v>
      </c>
      <c r="E155" s="338"/>
      <c r="F155" s="338"/>
      <c r="G155" s="338"/>
      <c r="H155" s="339"/>
    </row>
    <row r="156" spans="1:8" ht="50.1" customHeight="1" x14ac:dyDescent="0.2">
      <c r="A156" s="335" t="s">
        <v>115</v>
      </c>
      <c r="B156" s="336"/>
      <c r="C156" s="68" t="s">
        <v>95</v>
      </c>
      <c r="D156" s="340">
        <v>720</v>
      </c>
      <c r="E156" s="338"/>
      <c r="F156" s="338"/>
      <c r="G156" s="338"/>
      <c r="H156" s="339"/>
    </row>
    <row r="157" spans="1:8" ht="66.75" customHeight="1" x14ac:dyDescent="0.2">
      <c r="A157" s="335" t="s">
        <v>116</v>
      </c>
      <c r="B157" s="336"/>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340">
        <v>7560</v>
      </c>
      <c r="E157" s="338"/>
      <c r="F157" s="338"/>
      <c r="G157" s="338"/>
      <c r="H157" s="339"/>
    </row>
    <row r="158" spans="1:8" ht="50.1" customHeight="1" thickBot="1" x14ac:dyDescent="0.25">
      <c r="A158" s="335" t="s">
        <v>117</v>
      </c>
      <c r="B158" s="336"/>
      <c r="C15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340">
        <v>8400</v>
      </c>
      <c r="E158" s="338"/>
      <c r="F158" s="338"/>
      <c r="G158" s="338"/>
      <c r="H158" s="339"/>
    </row>
    <row r="159" spans="1:8" s="23" customFormat="1" ht="50.1" customHeight="1" thickBot="1" x14ac:dyDescent="0.25">
      <c r="A159" s="341" t="s">
        <v>118</v>
      </c>
      <c r="B159" s="342"/>
      <c r="C159" s="21"/>
      <c r="D159" s="343"/>
      <c r="E159" s="343"/>
      <c r="F159" s="343"/>
      <c r="G159" s="343"/>
      <c r="H159" s="344"/>
    </row>
    <row r="160" spans="1:8" s="16" customFormat="1" ht="50.1" customHeight="1" x14ac:dyDescent="0.2">
      <c r="A160" s="488" t="s">
        <v>119</v>
      </c>
      <c r="B160" s="489"/>
      <c r="C16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60">
        <v>5004</v>
      </c>
      <c r="E160" s="361"/>
      <c r="F160" s="361"/>
      <c r="G160" s="361"/>
      <c r="H160" s="362"/>
    </row>
    <row r="161" spans="1:8" s="16" customFormat="1" ht="50.1" customHeight="1" x14ac:dyDescent="0.2">
      <c r="A161" s="335" t="s">
        <v>120</v>
      </c>
      <c r="B161" s="336"/>
      <c r="C161" s="346"/>
      <c r="D161" s="337">
        <v>5004</v>
      </c>
      <c r="E161" s="338"/>
      <c r="F161" s="338"/>
      <c r="G161" s="338"/>
      <c r="H161" s="339"/>
    </row>
    <row r="162" spans="1:8" s="16" customFormat="1" ht="50.1" customHeight="1" x14ac:dyDescent="0.2">
      <c r="A162" s="348" t="s">
        <v>121</v>
      </c>
      <c r="B162" s="349"/>
      <c r="C162" s="346"/>
      <c r="D162" s="496">
        <v>1500</v>
      </c>
      <c r="E162" s="368"/>
      <c r="F162" s="368"/>
      <c r="G162" s="368"/>
      <c r="H162" s="369"/>
    </row>
    <row r="163" spans="1:8" s="16" customFormat="1" ht="50.1" customHeight="1" x14ac:dyDescent="0.2">
      <c r="A163" s="348" t="s">
        <v>122</v>
      </c>
      <c r="B163" s="349"/>
      <c r="C163" s="346"/>
      <c r="D163" s="496">
        <v>150</v>
      </c>
      <c r="E163" s="368"/>
      <c r="F163" s="368"/>
      <c r="G163" s="368"/>
      <c r="H163" s="369"/>
    </row>
    <row r="164" spans="1:8" s="16" customFormat="1" ht="50.1" customHeight="1" thickBot="1" x14ac:dyDescent="0.25">
      <c r="A164" s="493" t="s">
        <v>123</v>
      </c>
      <c r="B164" s="494"/>
      <c r="C164" s="347"/>
      <c r="D164" s="450">
        <v>510</v>
      </c>
      <c r="E164" s="451"/>
      <c r="F164" s="451"/>
      <c r="G164" s="451"/>
      <c r="H164" s="452"/>
    </row>
    <row r="165" spans="1:8" s="16" customFormat="1" ht="50.1" customHeight="1" thickBot="1" x14ac:dyDescent="0.25">
      <c r="A165" s="341" t="s">
        <v>124</v>
      </c>
      <c r="B165" s="342"/>
      <c r="C165" s="21"/>
      <c r="D165" s="343"/>
      <c r="E165" s="343"/>
      <c r="F165" s="343"/>
      <c r="G165" s="343"/>
      <c r="H165" s="344"/>
    </row>
    <row r="166" spans="1:8" ht="50.1" customHeight="1" x14ac:dyDescent="0.2">
      <c r="A166" s="335" t="s">
        <v>125</v>
      </c>
      <c r="B166" s="336"/>
      <c r="C166" s="68" t="str">
        <f>"Интернет-площадка 2gis.ru на основе Cправочника организаций "&amp;$C$2&amp;""</f>
        <v>Интернет-площадка 2gis.ru на основе Cправочника организаций "2ГИС.УССУРИЙСК"</v>
      </c>
      <c r="D166" s="337">
        <v>5400</v>
      </c>
      <c r="E166" s="338"/>
      <c r="F166" s="338"/>
      <c r="G166" s="338"/>
      <c r="H166" s="339"/>
    </row>
    <row r="167" spans="1:8" ht="50.1" customHeight="1" x14ac:dyDescent="0.2">
      <c r="A167" s="335" t="s">
        <v>126</v>
      </c>
      <c r="B167" s="336"/>
      <c r="C16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7" s="340">
        <v>3900</v>
      </c>
      <c r="E167" s="338"/>
      <c r="F167" s="338"/>
      <c r="G167" s="338"/>
      <c r="H167" s="339"/>
    </row>
    <row r="168" spans="1:8" ht="50.1" customHeight="1" x14ac:dyDescent="0.2">
      <c r="A168" s="356" t="s">
        <v>195</v>
      </c>
      <c r="B168" s="357"/>
      <c r="C168" s="68" t="str">
        <f>"Интернет-площадка 2gis.ru на основе Cправочника организаций "&amp;$C$2&amp;""</f>
        <v>Интернет-площадка 2gis.ru на основе Cправочника организаций "2ГИС.УССУРИЙСК"</v>
      </c>
      <c r="D168" s="337">
        <v>7560</v>
      </c>
      <c r="E168" s="338"/>
      <c r="F168" s="338"/>
      <c r="G168" s="338"/>
      <c r="H168" s="339"/>
    </row>
    <row r="169" spans="1:8" ht="50.1" customHeight="1" x14ac:dyDescent="0.2">
      <c r="A169" s="356" t="s">
        <v>128</v>
      </c>
      <c r="B169" s="357"/>
      <c r="C16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9" s="337">
        <v>5520</v>
      </c>
      <c r="E169" s="338"/>
      <c r="F169" s="338"/>
      <c r="G169" s="338"/>
      <c r="H169" s="339"/>
    </row>
    <row r="170" spans="1:8" s="16" customFormat="1" ht="78" customHeight="1" thickBot="1" x14ac:dyDescent="0.25">
      <c r="A170" s="335" t="s">
        <v>129</v>
      </c>
      <c r="B170" s="336"/>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0" s="340">
        <v>5142</v>
      </c>
      <c r="E170" s="338"/>
      <c r="F170" s="338"/>
      <c r="G170" s="338"/>
      <c r="H170" s="339"/>
    </row>
    <row r="171" spans="1:8" ht="50.1" customHeight="1" thickBot="1" x14ac:dyDescent="0.25">
      <c r="A171" s="341" t="s">
        <v>196</v>
      </c>
      <c r="B171" s="342"/>
      <c r="C171" s="21"/>
      <c r="D171" s="343"/>
      <c r="E171" s="343"/>
      <c r="F171" s="343"/>
      <c r="G171" s="343"/>
      <c r="H171" s="344"/>
    </row>
    <row r="172" spans="1:8" s="20" customFormat="1" ht="30" customHeight="1" thickBot="1" x14ac:dyDescent="0.25">
      <c r="A172" s="486"/>
      <c r="B172" s="486"/>
      <c r="C172" s="486"/>
      <c r="D172" s="486"/>
      <c r="E172" s="486"/>
      <c r="F172" s="486"/>
      <c r="G172" s="486"/>
      <c r="H172" s="487"/>
    </row>
    <row r="173" spans="1:8" s="16" customFormat="1" ht="83.25" customHeight="1" x14ac:dyDescent="0.2">
      <c r="A173" s="488" t="s">
        <v>197</v>
      </c>
      <c r="B173" s="489"/>
      <c r="C17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490">
        <v>9240</v>
      </c>
      <c r="E173" s="491"/>
      <c r="F173" s="491"/>
      <c r="G173" s="491"/>
      <c r="H173" s="492"/>
    </row>
    <row r="174" spans="1:8" s="16" customFormat="1" ht="83.25" customHeight="1" thickBot="1" x14ac:dyDescent="0.25">
      <c r="A174" s="493" t="s">
        <v>198</v>
      </c>
      <c r="B174" s="494"/>
      <c r="C174" s="347"/>
      <c r="D174" s="495">
        <v>9240</v>
      </c>
      <c r="E174" s="393"/>
      <c r="F174" s="393"/>
      <c r="G174" s="393"/>
      <c r="H174" s="394"/>
    </row>
    <row r="175" spans="1:8" ht="50.1" customHeight="1" thickBot="1" x14ac:dyDescent="0.25">
      <c r="A175" s="329"/>
      <c r="B175" s="330"/>
      <c r="C175" s="56"/>
      <c r="D175" s="331"/>
      <c r="E175" s="331"/>
      <c r="F175" s="331"/>
      <c r="G175" s="331"/>
      <c r="H175" s="332"/>
    </row>
    <row r="176" spans="1:8" s="20" customFormat="1" ht="26.25" x14ac:dyDescent="0.2">
      <c r="A176" s="71"/>
      <c r="B176" s="72"/>
      <c r="C176" s="73"/>
      <c r="D176" s="72"/>
      <c r="E176" s="72"/>
      <c r="F176" s="72"/>
      <c r="G176" s="72"/>
      <c r="H176" s="74"/>
    </row>
    <row r="177" spans="1:8" s="16" customFormat="1" ht="21" x14ac:dyDescent="0.2">
      <c r="A177" s="75"/>
      <c r="B177" s="76" t="s">
        <v>130</v>
      </c>
      <c r="C177" s="333" t="s">
        <v>713</v>
      </c>
      <c r="D177" s="333"/>
      <c r="E177" s="77"/>
      <c r="F177" s="77"/>
      <c r="G177" s="77"/>
      <c r="H177" s="77"/>
    </row>
    <row r="178" spans="1:8" s="16" customFormat="1" ht="21" x14ac:dyDescent="0.2">
      <c r="A178" s="75"/>
      <c r="B178" s="77"/>
      <c r="C178" s="327" t="s">
        <v>326</v>
      </c>
      <c r="D178" s="327"/>
      <c r="E178" s="77"/>
      <c r="F178" s="77"/>
      <c r="G178" s="77"/>
      <c r="H178" s="77"/>
    </row>
    <row r="179" spans="1:8" s="16" customFormat="1" ht="21" x14ac:dyDescent="0.2">
      <c r="A179" s="75"/>
      <c r="B179" s="77"/>
      <c r="C179" s="327" t="s">
        <v>327</v>
      </c>
      <c r="D179" s="327"/>
      <c r="E179" s="77"/>
      <c r="F179" s="77"/>
      <c r="G179" s="77"/>
      <c r="H179" s="77"/>
    </row>
    <row r="180" spans="1:8" s="16" customFormat="1" ht="21" x14ac:dyDescent="0.2">
      <c r="A180" s="71"/>
      <c r="B180" s="72"/>
      <c r="C180" s="327"/>
      <c r="D180" s="327"/>
      <c r="E180" s="77"/>
      <c r="F180" s="77"/>
      <c r="G180" s="77"/>
      <c r="H180" s="72"/>
    </row>
    <row r="181" spans="1:8" s="16" customFormat="1" ht="26.25" x14ac:dyDescent="0.2">
      <c r="A181" s="324" t="str">
        <f>Абакан_юр!A171</f>
        <v>По соглашению сторон в качестве валюты платежа могут выступать украинские гривны, в этом случае курс следующий: 1 руб. = 0,5104 гривен</v>
      </c>
      <c r="B181" s="324"/>
      <c r="C181" s="324"/>
      <c r="D181" s="79"/>
      <c r="E181" s="79"/>
      <c r="F181" s="80"/>
      <c r="G181" s="328"/>
      <c r="H181" s="328"/>
    </row>
    <row r="182" spans="1:8" ht="26.25" x14ac:dyDescent="0.2">
      <c r="A182" s="324" t="str">
        <f>Абакан_юр!A172</f>
        <v>По соглашению сторон в качестве валюты платежа могут выступать дирхамы ОАЭ, в этом случае курс следующий: 1 руб. = 0,0434 дирхам</v>
      </c>
      <c r="B182" s="324"/>
      <c r="C182" s="324"/>
      <c r="D182" s="79"/>
      <c r="E182" s="79"/>
      <c r="F182" s="80"/>
      <c r="G182" s="82"/>
      <c r="H182" s="82"/>
    </row>
    <row r="183" spans="1:8" ht="26.25" x14ac:dyDescent="0.2">
      <c r="A183" s="324" t="str">
        <f>Абакан_юр!A173</f>
        <v>По соглашению сторон в качестве валюты платежа могут выступать доллары США, в этом случае курс следующий: 1 руб. = 0,0126 доллара</v>
      </c>
      <c r="B183" s="324"/>
      <c r="C183" s="324"/>
      <c r="D183" s="79"/>
      <c r="E183" s="79"/>
      <c r="F183" s="80"/>
      <c r="G183" s="82"/>
      <c r="H183" s="82"/>
    </row>
    <row r="184" spans="1:8" ht="26.25" x14ac:dyDescent="0.2">
      <c r="A184" s="324" t="str">
        <f>Абакан_юр!A174</f>
        <v>По соглашению сторон в качестве валюты платежа могут выступать евро, в этом случае курс следующий: 1 руб. = 0,0117 евро</v>
      </c>
      <c r="B184" s="324"/>
      <c r="C184" s="324"/>
      <c r="D184" s="79"/>
      <c r="E184" s="80"/>
      <c r="F184" s="80"/>
      <c r="G184" s="82"/>
      <c r="H184" s="82"/>
    </row>
    <row r="185" spans="1:8" ht="26.25" x14ac:dyDescent="0.2">
      <c r="A185" s="324" t="str">
        <f>Абакан_юр!A175</f>
        <v>По соглашению сторон в качестве валюты платежа могут выступать чешские кроны, в этом случае курс следующий: 1 руб. = 0,2914 крона</v>
      </c>
      <c r="B185" s="324"/>
      <c r="C185" s="324"/>
      <c r="D185" s="79"/>
      <c r="E185" s="80"/>
      <c r="F185" s="80"/>
      <c r="G185" s="82"/>
      <c r="H185" s="82"/>
    </row>
    <row r="186" spans="1:8" ht="26.25" x14ac:dyDescent="0.2">
      <c r="A186" s="324" t="str">
        <f>Абакан_юр!A176</f>
        <v>По соглашению сторон в качестве валюты платежа могут выступать киргизские сомы, в этом случае курс следующий: 1 руб. = 1,0988 сом</v>
      </c>
      <c r="B186" s="324"/>
      <c r="C186" s="324"/>
      <c r="D186" s="79"/>
      <c r="E186" s="79"/>
      <c r="F186" s="80"/>
      <c r="G186" s="82"/>
      <c r="H186" s="82"/>
    </row>
    <row r="187" spans="1:8" ht="26.25" x14ac:dyDescent="0.2">
      <c r="A18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7" s="324"/>
      <c r="C187" s="324"/>
      <c r="D187" s="79"/>
      <c r="E187" s="79"/>
      <c r="F187" s="80"/>
      <c r="G187" s="82"/>
      <c r="H187" s="82"/>
    </row>
    <row r="188" spans="1:8" ht="26.25" x14ac:dyDescent="0.2">
      <c r="A188" s="83"/>
      <c r="B188" s="83"/>
      <c r="C188" s="84"/>
      <c r="D188" s="85"/>
      <c r="E188" s="85"/>
      <c r="F188" s="86"/>
      <c r="G188" s="87"/>
      <c r="H188" s="87"/>
    </row>
    <row r="189" spans="1:8" ht="21" x14ac:dyDescent="0.2">
      <c r="A189" s="325" t="s">
        <v>141</v>
      </c>
      <c r="B189" s="325"/>
      <c r="C189" s="325"/>
      <c r="D189" s="325"/>
      <c r="E189" s="325"/>
      <c r="F189" s="325"/>
      <c r="G189" s="325"/>
      <c r="H189" s="325"/>
    </row>
    <row r="190" spans="1:8" ht="21" x14ac:dyDescent="0.2">
      <c r="A190" s="325" t="s">
        <v>142</v>
      </c>
      <c r="B190" s="325"/>
      <c r="C190" s="325"/>
      <c r="D190" s="325"/>
      <c r="E190" s="325"/>
      <c r="F190" s="325"/>
      <c r="G190" s="325"/>
      <c r="H190" s="325"/>
    </row>
    <row r="191" spans="1:8" ht="26.25" x14ac:dyDescent="0.2">
      <c r="A191" s="83"/>
      <c r="B191" s="83"/>
      <c r="C191" s="84"/>
      <c r="D191" s="85"/>
      <c r="E191" s="85"/>
      <c r="F191" s="86"/>
      <c r="G191" s="87"/>
      <c r="H191" s="87"/>
    </row>
    <row r="192" spans="1:8" ht="24" thickBot="1" x14ac:dyDescent="0.25">
      <c r="A192" s="326" t="s">
        <v>143</v>
      </c>
      <c r="B192" s="326"/>
      <c r="C192" s="326"/>
      <c r="D192" s="326"/>
      <c r="E192" s="326"/>
      <c r="F192" s="89"/>
      <c r="G192" s="81"/>
      <c r="H192" s="90"/>
    </row>
    <row r="193" spans="1:8" ht="21.75" thickBot="1" x14ac:dyDescent="0.25">
      <c r="A193" s="478" t="s">
        <v>144</v>
      </c>
      <c r="B193" s="479"/>
      <c r="C193" s="479"/>
      <c r="D193" s="479"/>
      <c r="E193" s="480"/>
      <c r="F193" s="91"/>
      <c r="H193" s="92"/>
    </row>
    <row r="194" spans="1:8" ht="21.75" thickBot="1" x14ac:dyDescent="0.25">
      <c r="A194" s="517" t="s">
        <v>145</v>
      </c>
      <c r="B194" s="518"/>
      <c r="C194" s="93" t="s">
        <v>146</v>
      </c>
      <c r="D194" s="600" t="s">
        <v>147</v>
      </c>
      <c r="E194" s="601"/>
      <c r="F194" s="94"/>
      <c r="G194" s="94"/>
      <c r="H194" s="94"/>
    </row>
    <row r="195" spans="1:8" ht="84" x14ac:dyDescent="0.2">
      <c r="A195" s="322" t="s">
        <v>148</v>
      </c>
      <c r="B195" s="323"/>
      <c r="C195" s="96" t="s">
        <v>149</v>
      </c>
      <c r="D195" s="310" t="s">
        <v>150</v>
      </c>
      <c r="E195" s="311"/>
      <c r="F195" s="94"/>
      <c r="G195" s="94"/>
      <c r="H195" s="94"/>
    </row>
    <row r="196" spans="1:8" ht="21" x14ac:dyDescent="0.2">
      <c r="A196" s="322" t="s">
        <v>151</v>
      </c>
      <c r="B196" s="323"/>
      <c r="C196" s="96" t="s">
        <v>152</v>
      </c>
      <c r="D196" s="310" t="s">
        <v>153</v>
      </c>
      <c r="E196" s="311"/>
      <c r="F196" s="94"/>
      <c r="G196" s="94"/>
      <c r="H196" s="94"/>
    </row>
    <row r="197" spans="1:8" ht="63.75" thickBot="1" x14ac:dyDescent="0.25">
      <c r="A197" s="474" t="s">
        <v>154</v>
      </c>
      <c r="B197" s="475"/>
      <c r="C197" s="111" t="s">
        <v>155</v>
      </c>
      <c r="D197" s="476" t="s">
        <v>153</v>
      </c>
      <c r="E197" s="477"/>
      <c r="F197" s="94"/>
      <c r="G197" s="94"/>
      <c r="H197" s="94"/>
    </row>
    <row r="198" spans="1:8" ht="42.75" thickBot="1" x14ac:dyDescent="0.25">
      <c r="A198" s="474" t="s">
        <v>157</v>
      </c>
      <c r="B198" s="475"/>
      <c r="C198" s="230" t="s">
        <v>158</v>
      </c>
      <c r="D198" s="476" t="s">
        <v>153</v>
      </c>
      <c r="E198" s="477"/>
      <c r="F198" s="91"/>
      <c r="G198" s="91"/>
      <c r="H198" s="91"/>
    </row>
    <row r="199" spans="1:8" ht="50.1" customHeight="1" thickBot="1" x14ac:dyDescent="0.25">
      <c r="A199" s="474" t="s">
        <v>159</v>
      </c>
      <c r="B199" s="475"/>
      <c r="C199" s="111" t="s">
        <v>160</v>
      </c>
      <c r="D199" s="476" t="s">
        <v>153</v>
      </c>
      <c r="E199" s="477"/>
      <c r="F199" s="86"/>
      <c r="G199" s="87"/>
      <c r="H199" s="87"/>
    </row>
    <row r="200" spans="1:8" ht="50.1" customHeight="1" x14ac:dyDescent="0.2">
      <c r="A200" s="307" t="s">
        <v>161</v>
      </c>
      <c r="B200" s="307"/>
      <c r="C200" s="307"/>
      <c r="D200" s="307"/>
      <c r="E200" s="307"/>
      <c r="F200" s="307"/>
      <c r="G200" s="307"/>
      <c r="H200" s="307"/>
    </row>
    <row r="201" spans="1:8" ht="94.5" customHeight="1" x14ac:dyDescent="0.2">
      <c r="A201" s="307" t="s">
        <v>162</v>
      </c>
      <c r="B201" s="307"/>
      <c r="C201" s="307"/>
      <c r="D201" s="307"/>
      <c r="E201" s="307"/>
      <c r="F201" s="307"/>
      <c r="G201" s="307"/>
      <c r="H201" s="307"/>
    </row>
    <row r="202" spans="1:8" ht="101.25" customHeight="1" x14ac:dyDescent="0.2">
      <c r="A202"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72"/>
      <c r="C202" s="472"/>
      <c r="D202" s="472"/>
      <c r="E202" s="472"/>
      <c r="F202" s="472"/>
      <c r="G202" s="472"/>
      <c r="H202" s="472"/>
    </row>
    <row r="203" spans="1:8" ht="111" customHeight="1" x14ac:dyDescent="0.2">
      <c r="A203" s="325" t="s">
        <v>164</v>
      </c>
      <c r="B203" s="325"/>
      <c r="C203" s="325"/>
      <c r="D203" s="325"/>
      <c r="E203" s="325"/>
      <c r="F203" s="325"/>
      <c r="G203" s="325"/>
      <c r="H203" s="325"/>
    </row>
    <row r="204" spans="1:8" ht="124.5" customHeight="1" x14ac:dyDescent="0.2">
      <c r="A204" s="307" t="s">
        <v>165</v>
      </c>
      <c r="B204" s="307"/>
      <c r="C204" s="307"/>
      <c r="D204" s="307"/>
      <c r="E204" s="307"/>
      <c r="F204" s="307"/>
      <c r="G204" s="307"/>
      <c r="H204" s="307"/>
    </row>
    <row r="205" spans="1:8" s="72" customFormat="1" ht="102.75" customHeight="1" x14ac:dyDescent="0.2">
      <c r="A205" s="325" t="s">
        <v>166</v>
      </c>
      <c r="B205" s="325"/>
      <c r="C205" s="325"/>
      <c r="D205" s="325"/>
      <c r="E205" s="325"/>
      <c r="F205" s="325"/>
      <c r="G205" s="325"/>
      <c r="H205" s="325"/>
    </row>
    <row r="206" spans="1:8" s="88" customFormat="1" ht="222.75" customHeight="1" x14ac:dyDescent="0.2">
      <c r="A206" s="71"/>
      <c r="B206" s="72"/>
      <c r="C206" s="73"/>
      <c r="D206" s="72"/>
      <c r="E206" s="72"/>
      <c r="F206" s="72"/>
      <c r="G206" s="72"/>
      <c r="H206" s="74"/>
    </row>
    <row r="207" spans="1:8" ht="27" customHeight="1" x14ac:dyDescent="0.2"/>
    <row r="208" spans="1:8" ht="27" customHeight="1" x14ac:dyDescent="0.2"/>
    <row r="209" spans="1:8" ht="182.25" customHeight="1" x14ac:dyDescent="0.2"/>
    <row r="210" spans="1:8" ht="81" customHeight="1" x14ac:dyDescent="0.2"/>
    <row r="211" spans="1:8" ht="48.7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61"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98" t="s">
        <v>168</v>
      </c>
      <c r="E6" s="99" t="s">
        <v>169</v>
      </c>
      <c r="F6" s="100" t="s">
        <v>170</v>
      </c>
      <c r="G6" s="99" t="s">
        <v>171</v>
      </c>
      <c r="H6" s="10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60">
        <f>F7*1.2</f>
        <v>7524</v>
      </c>
      <c r="E7" s="361">
        <f>F7*1.1</f>
        <v>6897.0000000000009</v>
      </c>
      <c r="F7" s="361">
        <v>6270</v>
      </c>
      <c r="G7" s="361">
        <f>F7*0.75</f>
        <v>4702.5</v>
      </c>
      <c r="H7" s="362">
        <f>F7*0.5</f>
        <v>3135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436">
        <f>F12*1.2</f>
        <v>8265.6</v>
      </c>
      <c r="E12" s="361">
        <f>F12*1.1</f>
        <v>7576.8</v>
      </c>
      <c r="F12" s="361">
        <v>6888</v>
      </c>
      <c r="G12" s="361">
        <f>F12*0.75</f>
        <v>5166</v>
      </c>
      <c r="H12" s="362">
        <f>F12*0.5</f>
        <v>3444</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1008</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"2ГИС.УХТА"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506">
        <v>72</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60">
        <f>F27*1.2</f>
        <v>10540.8</v>
      </c>
      <c r="E27" s="361">
        <f>F27*1.1</f>
        <v>9662.4000000000015</v>
      </c>
      <c r="F27" s="361">
        <v>8784</v>
      </c>
      <c r="G27" s="361">
        <f>F27*0.75</f>
        <v>6588</v>
      </c>
      <c r="H27" s="362">
        <f>F27*0.5</f>
        <v>4392</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436">
        <f>F32*1.2</f>
        <v>11577.6</v>
      </c>
      <c r="E32" s="361">
        <f>F32*1.1</f>
        <v>10612.800000000001</v>
      </c>
      <c r="F32" s="361">
        <v>9648</v>
      </c>
      <c r="G32" s="361">
        <f>F32*0.75</f>
        <v>7236</v>
      </c>
      <c r="H32" s="362">
        <f>F32*0.5</f>
        <v>4824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1440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"2ГИС.УХТА"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424">
        <v>108</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428"/>
      <c r="E46" s="428"/>
      <c r="F46" s="428"/>
      <c r="G46" s="428"/>
      <c r="H46" s="429"/>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515">
        <f>F48*1.2</f>
        <v>288</v>
      </c>
      <c r="E48" s="515">
        <f>F48*1.1</f>
        <v>264</v>
      </c>
      <c r="F48" s="515">
        <v>240</v>
      </c>
      <c r="G48" s="515">
        <f>F48*0.75</f>
        <v>180</v>
      </c>
      <c r="H48" s="515">
        <f>F48*0.5</f>
        <v>120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458">
        <v>480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60">
        <f>F55*1.2</f>
        <v>9028.7999999999993</v>
      </c>
      <c r="E55" s="361">
        <f>F55*1.1</f>
        <v>8276.4000000000015</v>
      </c>
      <c r="F55" s="361">
        <v>7524</v>
      </c>
      <c r="G55" s="361">
        <f>F55*0.75</f>
        <v>5643</v>
      </c>
      <c r="H55" s="362">
        <f>F55*0.5</f>
        <v>3762</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436">
        <f>F61*1.2</f>
        <v>9921.6</v>
      </c>
      <c r="E61" s="361">
        <f>F61*1.1</f>
        <v>9094.8000000000011</v>
      </c>
      <c r="F61" s="361">
        <v>8268</v>
      </c>
      <c r="G61" s="361">
        <f>F61*0.75</f>
        <v>6201</v>
      </c>
      <c r="H61" s="362">
        <f>F61*0.5</f>
        <v>4134</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506">
        <v>72</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s="16" customFormat="1" ht="50.1" customHeight="1" thickBot="1" x14ac:dyDescent="0.25">
      <c r="A71" s="386" t="s">
        <v>38</v>
      </c>
      <c r="B71" s="387"/>
      <c r="C71" s="387"/>
      <c r="D71" s="398" t="str">
        <f>"от "&amp;MIN(D72:D91)&amp;" до "&amp;MAX(D72:D91)</f>
        <v>от 120 до 4560</v>
      </c>
      <c r="E71" s="399"/>
      <c r="F71" s="399"/>
      <c r="G71" s="399"/>
      <c r="H71" s="400"/>
    </row>
    <row r="72" spans="1:8" s="16" customFormat="1" ht="37.5" customHeight="1" outlineLevel="1" x14ac:dyDescent="0.2">
      <c r="A72" s="408" t="s">
        <v>39</v>
      </c>
      <c r="B72" s="409"/>
      <c r="C72" s="410"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411">
        <v>120</v>
      </c>
      <c r="E72" s="412"/>
      <c r="F72" s="412"/>
      <c r="G72" s="412"/>
      <c r="H72" s="413"/>
    </row>
    <row r="73" spans="1:8" s="16" customFormat="1" ht="37.5" customHeight="1" outlineLevel="1" x14ac:dyDescent="0.2">
      <c r="A73" s="396" t="s">
        <v>40</v>
      </c>
      <c r="B73" s="397"/>
      <c r="C73" s="410"/>
      <c r="D73" s="337">
        <v>240</v>
      </c>
      <c r="E73" s="338"/>
      <c r="F73" s="338"/>
      <c r="G73" s="338"/>
      <c r="H73" s="339"/>
    </row>
    <row r="74" spans="1:8" s="16" customFormat="1" ht="37.5" customHeight="1" outlineLevel="1" x14ac:dyDescent="0.2">
      <c r="A74" s="396" t="s">
        <v>41</v>
      </c>
      <c r="B74" s="397"/>
      <c r="C74" s="410"/>
      <c r="D74" s="337">
        <v>480</v>
      </c>
      <c r="E74" s="338"/>
      <c r="F74" s="338"/>
      <c r="G74" s="338"/>
      <c r="H74" s="339"/>
    </row>
    <row r="75" spans="1:8" s="16" customFormat="1" ht="37.5" customHeight="1" outlineLevel="1" x14ac:dyDescent="0.2">
      <c r="A75" s="396" t="s">
        <v>42</v>
      </c>
      <c r="B75" s="397"/>
      <c r="C75" s="410"/>
      <c r="D75" s="337">
        <v>720</v>
      </c>
      <c r="E75" s="338"/>
      <c r="F75" s="338"/>
      <c r="G75" s="338"/>
      <c r="H75" s="339"/>
    </row>
    <row r="76" spans="1:8" s="16" customFormat="1" ht="37.5" customHeight="1" outlineLevel="1" x14ac:dyDescent="0.2">
      <c r="A76" s="396" t="s">
        <v>43</v>
      </c>
      <c r="B76" s="397"/>
      <c r="C76" s="410"/>
      <c r="D76" s="337">
        <v>960</v>
      </c>
      <c r="E76" s="338"/>
      <c r="F76" s="338"/>
      <c r="G76" s="338"/>
      <c r="H76" s="339"/>
    </row>
    <row r="77" spans="1:8" s="16" customFormat="1" ht="37.5" customHeight="1" outlineLevel="1" x14ac:dyDescent="0.2">
      <c r="A77" s="396" t="s">
        <v>44</v>
      </c>
      <c r="B77" s="397"/>
      <c r="C77" s="410"/>
      <c r="D77" s="337">
        <v>1200</v>
      </c>
      <c r="E77" s="338"/>
      <c r="F77" s="338"/>
      <c r="G77" s="338"/>
      <c r="H77" s="339"/>
    </row>
    <row r="78" spans="1:8" s="16" customFormat="1" ht="37.5" customHeight="1" outlineLevel="1" x14ac:dyDescent="0.2">
      <c r="A78" s="396" t="s">
        <v>45</v>
      </c>
      <c r="B78" s="397"/>
      <c r="C78" s="410"/>
      <c r="D78" s="337">
        <v>1440</v>
      </c>
      <c r="E78" s="338"/>
      <c r="F78" s="338"/>
      <c r="G78" s="338"/>
      <c r="H78" s="339"/>
    </row>
    <row r="79" spans="1:8" s="16" customFormat="1" ht="37.5" customHeight="1" outlineLevel="1" x14ac:dyDescent="0.2">
      <c r="A79" s="396" t="s">
        <v>46</v>
      </c>
      <c r="B79" s="397"/>
      <c r="C79" s="410"/>
      <c r="D79" s="337">
        <v>1680</v>
      </c>
      <c r="E79" s="338"/>
      <c r="F79" s="338"/>
      <c r="G79" s="338"/>
      <c r="H79" s="339"/>
    </row>
    <row r="80" spans="1:8" s="16" customFormat="1" ht="37.5" customHeight="1" outlineLevel="1" x14ac:dyDescent="0.2">
      <c r="A80" s="396" t="s">
        <v>47</v>
      </c>
      <c r="B80" s="397"/>
      <c r="C80" s="410"/>
      <c r="D80" s="337">
        <v>1920</v>
      </c>
      <c r="E80" s="338"/>
      <c r="F80" s="338"/>
      <c r="G80" s="338"/>
      <c r="H80" s="339"/>
    </row>
    <row r="81" spans="1:8" s="16" customFormat="1" ht="37.5" customHeight="1" outlineLevel="1" x14ac:dyDescent="0.2">
      <c r="A81" s="396" t="s">
        <v>48</v>
      </c>
      <c r="B81" s="397"/>
      <c r="C81" s="410"/>
      <c r="D81" s="337">
        <v>2160</v>
      </c>
      <c r="E81" s="338"/>
      <c r="F81" s="338"/>
      <c r="G81" s="338"/>
      <c r="H81" s="339"/>
    </row>
    <row r="82" spans="1:8" s="16" customFormat="1" ht="37.5" customHeight="1" outlineLevel="1" x14ac:dyDescent="0.2">
      <c r="A82" s="396" t="s">
        <v>49</v>
      </c>
      <c r="B82" s="397"/>
      <c r="C82" s="410"/>
      <c r="D82" s="337">
        <v>2400</v>
      </c>
      <c r="E82" s="338"/>
      <c r="F82" s="338"/>
      <c r="G82" s="338"/>
      <c r="H82" s="339"/>
    </row>
    <row r="83" spans="1:8" s="16" customFormat="1" ht="37.5" customHeight="1" outlineLevel="1" x14ac:dyDescent="0.2">
      <c r="A83" s="396" t="s">
        <v>50</v>
      </c>
      <c r="B83" s="397"/>
      <c r="C83" s="410"/>
      <c r="D83" s="337">
        <v>2640</v>
      </c>
      <c r="E83" s="338"/>
      <c r="F83" s="338"/>
      <c r="G83" s="338"/>
      <c r="H83" s="339"/>
    </row>
    <row r="84" spans="1:8" s="16" customFormat="1" ht="37.5" customHeight="1" outlineLevel="1" x14ac:dyDescent="0.2">
      <c r="A84" s="396" t="s">
        <v>51</v>
      </c>
      <c r="B84" s="397"/>
      <c r="C84" s="410"/>
      <c r="D84" s="337">
        <v>2880</v>
      </c>
      <c r="E84" s="338"/>
      <c r="F84" s="338"/>
      <c r="G84" s="338"/>
      <c r="H84" s="339"/>
    </row>
    <row r="85" spans="1:8" s="16" customFormat="1" ht="37.5" customHeight="1" outlineLevel="1" x14ac:dyDescent="0.2">
      <c r="A85" s="396" t="s">
        <v>52</v>
      </c>
      <c r="B85" s="397"/>
      <c r="C85" s="410"/>
      <c r="D85" s="337">
        <v>3120</v>
      </c>
      <c r="E85" s="338"/>
      <c r="F85" s="338"/>
      <c r="G85" s="338"/>
      <c r="H85" s="339"/>
    </row>
    <row r="86" spans="1:8" s="16" customFormat="1" ht="37.5" customHeight="1" outlineLevel="1" x14ac:dyDescent="0.2">
      <c r="A86" s="396" t="s">
        <v>53</v>
      </c>
      <c r="B86" s="397"/>
      <c r="C86" s="410"/>
      <c r="D86" s="337">
        <v>3360</v>
      </c>
      <c r="E86" s="338"/>
      <c r="F86" s="338"/>
      <c r="G86" s="338"/>
      <c r="H86" s="339"/>
    </row>
    <row r="87" spans="1:8" s="16" customFormat="1" ht="37.5" customHeight="1" outlineLevel="1" x14ac:dyDescent="0.2">
      <c r="A87" s="396" t="s">
        <v>54</v>
      </c>
      <c r="B87" s="397"/>
      <c r="C87" s="410"/>
      <c r="D87" s="337">
        <v>3600</v>
      </c>
      <c r="E87" s="338"/>
      <c r="F87" s="338"/>
      <c r="G87" s="338"/>
      <c r="H87" s="339"/>
    </row>
    <row r="88" spans="1:8" s="16" customFormat="1" ht="37.5" customHeight="1" outlineLevel="1" x14ac:dyDescent="0.2">
      <c r="A88" s="396" t="s">
        <v>55</v>
      </c>
      <c r="B88" s="397"/>
      <c r="C88" s="410"/>
      <c r="D88" s="337">
        <v>3840</v>
      </c>
      <c r="E88" s="338"/>
      <c r="F88" s="338"/>
      <c r="G88" s="338"/>
      <c r="H88" s="339"/>
    </row>
    <row r="89" spans="1:8" s="16" customFormat="1" ht="37.5" customHeight="1" outlineLevel="1" x14ac:dyDescent="0.2">
      <c r="A89" s="396" t="s">
        <v>56</v>
      </c>
      <c r="B89" s="397"/>
      <c r="C89" s="410"/>
      <c r="D89" s="337">
        <v>4080</v>
      </c>
      <c r="E89" s="338"/>
      <c r="F89" s="338"/>
      <c r="G89" s="338"/>
      <c r="H89" s="339"/>
    </row>
    <row r="90" spans="1:8" s="16" customFormat="1" ht="37.5" customHeight="1" outlineLevel="1" x14ac:dyDescent="0.2">
      <c r="A90" s="396" t="s">
        <v>57</v>
      </c>
      <c r="B90" s="397"/>
      <c r="C90" s="410"/>
      <c r="D90" s="337">
        <v>4320</v>
      </c>
      <c r="E90" s="338"/>
      <c r="F90" s="338"/>
      <c r="G90" s="338"/>
      <c r="H90" s="339"/>
    </row>
    <row r="91" spans="1:8" s="16" customFormat="1" ht="37.5" customHeight="1" outlineLevel="1" thickBot="1" x14ac:dyDescent="0.25">
      <c r="A91" s="396" t="s">
        <v>58</v>
      </c>
      <c r="B91" s="397"/>
      <c r="C91" s="410"/>
      <c r="D91" s="337">
        <v>4560</v>
      </c>
      <c r="E91" s="338"/>
      <c r="F91" s="338"/>
      <c r="G91" s="338"/>
      <c r="H91" s="339"/>
    </row>
    <row r="92" spans="1:8" s="16" customFormat="1" ht="50.1" customHeight="1" thickBot="1" x14ac:dyDescent="0.25">
      <c r="A92" s="386" t="s">
        <v>59</v>
      </c>
      <c r="B92" s="387"/>
      <c r="C92" s="387"/>
      <c r="D92" s="398" t="str">
        <f>"от "&amp;MIN(D93:D104)&amp;" до "&amp;MAX(D93:D104)</f>
        <v>от 240 до 3954</v>
      </c>
      <c r="E92" s="399"/>
      <c r="F92" s="399"/>
      <c r="G92" s="399"/>
      <c r="H92" s="400"/>
    </row>
    <row r="93" spans="1:8" s="16" customFormat="1" ht="161.25" customHeight="1" x14ac:dyDescent="0.2">
      <c r="A93" s="176" t="s">
        <v>613</v>
      </c>
      <c r="B93" s="63" t="s">
        <v>194</v>
      </c>
      <c r="C93"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411">
        <v>534</v>
      </c>
      <c r="E93" s="412"/>
      <c r="F93" s="412"/>
      <c r="G93" s="412"/>
      <c r="H93" s="413"/>
    </row>
    <row r="94" spans="1:8" s="16" customFormat="1" ht="152.25" customHeight="1" x14ac:dyDescent="0.2">
      <c r="A94" s="268" t="s">
        <v>614</v>
      </c>
      <c r="B94" s="63" t="s">
        <v>13</v>
      </c>
      <c r="C94" s="578"/>
      <c r="D94" s="411">
        <v>354</v>
      </c>
      <c r="E94" s="412"/>
      <c r="F94" s="412"/>
      <c r="G94" s="412"/>
      <c r="H94" s="413"/>
    </row>
    <row r="95" spans="1:8" s="16" customFormat="1" ht="152.25" customHeight="1" x14ac:dyDescent="0.2">
      <c r="A95" s="62" t="s">
        <v>60</v>
      </c>
      <c r="B95" s="63" t="s">
        <v>13</v>
      </c>
      <c r="C95" s="435"/>
      <c r="D95" s="411">
        <v>534</v>
      </c>
      <c r="E95" s="412"/>
      <c r="F95" s="412"/>
      <c r="G95" s="412"/>
      <c r="H95" s="413"/>
    </row>
    <row r="96" spans="1:8" s="16" customFormat="1" ht="37.5" customHeight="1" x14ac:dyDescent="0.2">
      <c r="A96" s="335" t="s">
        <v>61</v>
      </c>
      <c r="B96" s="503"/>
      <c r="C96" s="4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37">
        <v>354</v>
      </c>
      <c r="E96" s="338"/>
      <c r="F96" s="338"/>
      <c r="G96" s="338"/>
      <c r="H96" s="339"/>
    </row>
    <row r="97" spans="1:8" s="16" customFormat="1" ht="37.5" customHeight="1" x14ac:dyDescent="0.2">
      <c r="A97" s="335" t="s">
        <v>62</v>
      </c>
      <c r="B97" s="503"/>
      <c r="C97" s="404"/>
      <c r="D97" s="337">
        <v>2010</v>
      </c>
      <c r="E97" s="338"/>
      <c r="F97" s="338"/>
      <c r="G97" s="338"/>
      <c r="H97" s="339"/>
    </row>
    <row r="98" spans="1:8" s="16" customFormat="1" ht="37.5" customHeight="1" x14ac:dyDescent="0.2">
      <c r="A98" s="335" t="s">
        <v>63</v>
      </c>
      <c r="B98" s="503"/>
      <c r="C98" s="404"/>
      <c r="D98" s="337">
        <v>1122</v>
      </c>
      <c r="E98" s="338"/>
      <c r="F98" s="338"/>
      <c r="G98" s="338"/>
      <c r="H98" s="339"/>
    </row>
    <row r="99" spans="1:8" s="16" customFormat="1" ht="37.5" customHeight="1" x14ac:dyDescent="0.2">
      <c r="A99" s="335" t="s">
        <v>64</v>
      </c>
      <c r="B99" s="336"/>
      <c r="C99" s="404"/>
      <c r="D99" s="337">
        <v>1536</v>
      </c>
      <c r="E99" s="338"/>
      <c r="F99" s="338"/>
      <c r="G99" s="338"/>
      <c r="H99" s="339"/>
    </row>
    <row r="100" spans="1:8" s="16" customFormat="1" ht="37.5" customHeight="1" x14ac:dyDescent="0.2">
      <c r="A100" s="335" t="s">
        <v>65</v>
      </c>
      <c r="B100" s="503"/>
      <c r="C100" s="404"/>
      <c r="D100" s="337">
        <v>240</v>
      </c>
      <c r="E100" s="338"/>
      <c r="F100" s="338"/>
      <c r="G100" s="338"/>
      <c r="H100" s="339"/>
    </row>
    <row r="101" spans="1:8" s="16" customFormat="1" ht="37.5" customHeight="1" x14ac:dyDescent="0.2">
      <c r="A101" s="335" t="s">
        <v>66</v>
      </c>
      <c r="B101" s="503"/>
      <c r="C101" s="404"/>
      <c r="D101" s="337">
        <v>240</v>
      </c>
      <c r="E101" s="338"/>
      <c r="F101" s="338"/>
      <c r="G101" s="338"/>
      <c r="H101" s="339"/>
    </row>
    <row r="102" spans="1:8" s="16" customFormat="1" ht="37.5" customHeight="1" x14ac:dyDescent="0.2">
      <c r="A102" s="335" t="s">
        <v>67</v>
      </c>
      <c r="B102" s="503"/>
      <c r="C102" s="404"/>
      <c r="D102" s="337">
        <v>480</v>
      </c>
      <c r="E102" s="338"/>
      <c r="F102" s="338"/>
      <c r="G102" s="338"/>
      <c r="H102" s="339"/>
    </row>
    <row r="103" spans="1:8" s="16" customFormat="1" ht="37.5" customHeight="1" x14ac:dyDescent="0.2">
      <c r="A103" s="335" t="s">
        <v>68</v>
      </c>
      <c r="B103" s="503"/>
      <c r="C103" s="404"/>
      <c r="D103" s="337">
        <v>720</v>
      </c>
      <c r="E103" s="338"/>
      <c r="F103" s="338"/>
      <c r="G103" s="338"/>
      <c r="H103" s="339"/>
    </row>
    <row r="104" spans="1:8" s="16" customFormat="1" ht="37.5" customHeight="1" thickBot="1" x14ac:dyDescent="0.25">
      <c r="A104" s="348" t="s">
        <v>69</v>
      </c>
      <c r="B104" s="504"/>
      <c r="C104" s="405"/>
      <c r="D104" s="337">
        <v>3954</v>
      </c>
      <c r="E104" s="338"/>
      <c r="F104" s="338"/>
      <c r="G104" s="338"/>
      <c r="H104" s="339"/>
    </row>
    <row r="105" spans="1:8" s="16" customFormat="1" ht="117.75" customHeight="1" thickBot="1" x14ac:dyDescent="0.25">
      <c r="A105" s="501" t="s">
        <v>71</v>
      </c>
      <c r="B105" s="502"/>
      <c r="C10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354">
        <v>30</v>
      </c>
      <c r="E105" s="354"/>
      <c r="F105" s="354"/>
      <c r="G105" s="354"/>
      <c r="H105" s="355"/>
    </row>
    <row r="106" spans="1:8" s="23" customFormat="1" ht="50.1" customHeight="1" thickBot="1" x14ac:dyDescent="0.25">
      <c r="A106" s="341" t="s">
        <v>72</v>
      </c>
      <c r="B106" s="342"/>
      <c r="C106" s="21"/>
      <c r="D106" s="343" t="e">
        <f>"от "&amp;MIN(D108,D128:H129,#REF!,D130:H144)&amp;" до "&amp;MAX(D108,D128:H129,#REF!,D130:H144)</f>
        <v>#REF!</v>
      </c>
      <c r="E106" s="343"/>
      <c r="F106" s="343"/>
      <c r="G106" s="343"/>
      <c r="H106" s="344"/>
    </row>
    <row r="107" spans="1:8" s="16" customFormat="1" ht="24.95" customHeight="1" thickBot="1" x14ac:dyDescent="0.25">
      <c r="A107" s="497"/>
      <c r="B107" s="498"/>
      <c r="C107" s="60"/>
      <c r="D107" s="499"/>
      <c r="E107" s="499"/>
      <c r="F107" s="499"/>
      <c r="G107" s="499"/>
      <c r="H107" s="500"/>
    </row>
    <row r="108" spans="1:8" s="16" customFormat="1" ht="55.5" customHeight="1" thickBot="1" x14ac:dyDescent="0.25">
      <c r="A108" s="374" t="s">
        <v>73</v>
      </c>
      <c r="B108" s="375"/>
      <c r="C10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379">
        <v>900</v>
      </c>
      <c r="E108" s="379"/>
      <c r="F108" s="379"/>
      <c r="G108" s="379"/>
      <c r="H108" s="380"/>
    </row>
    <row r="109" spans="1:8" s="16" customFormat="1" ht="55.5" customHeight="1" thickBot="1" x14ac:dyDescent="0.25">
      <c r="A109" s="381" t="s">
        <v>74</v>
      </c>
      <c r="B109" s="382"/>
      <c r="C109" s="377"/>
      <c r="D109" s="383" t="s">
        <v>75</v>
      </c>
      <c r="E109" s="384"/>
      <c r="F109" s="384"/>
      <c r="G109" s="384"/>
      <c r="H109" s="385"/>
    </row>
    <row r="110" spans="1:8" s="16" customFormat="1" ht="55.5" customHeight="1" x14ac:dyDescent="0.2">
      <c r="A110" s="363" t="s">
        <v>76</v>
      </c>
      <c r="B110" s="364"/>
      <c r="C110" s="377"/>
      <c r="D110" s="368">
        <f>D108/4</f>
        <v>225</v>
      </c>
      <c r="E110" s="368"/>
      <c r="F110" s="368"/>
      <c r="G110" s="368"/>
      <c r="H110" s="369"/>
    </row>
    <row r="111" spans="1:8" s="16" customFormat="1" ht="55.5" customHeight="1" x14ac:dyDescent="0.2">
      <c r="A111" s="363" t="s">
        <v>77</v>
      </c>
      <c r="B111" s="364"/>
      <c r="C111" s="377"/>
      <c r="D111" s="368">
        <f>D108/5</f>
        <v>180</v>
      </c>
      <c r="E111" s="368"/>
      <c r="F111" s="368"/>
      <c r="G111" s="368"/>
      <c r="H111" s="369"/>
    </row>
    <row r="112" spans="1:8" s="16" customFormat="1" ht="55.5" customHeight="1" x14ac:dyDescent="0.2">
      <c r="A112" s="363" t="s">
        <v>78</v>
      </c>
      <c r="B112" s="364"/>
      <c r="C112" s="377"/>
      <c r="D112" s="368">
        <f>D108/6</f>
        <v>150</v>
      </c>
      <c r="E112" s="368"/>
      <c r="F112" s="368"/>
      <c r="G112" s="368"/>
      <c r="H112" s="369"/>
    </row>
    <row r="113" spans="1:8" s="16" customFormat="1" ht="55.5" customHeight="1" x14ac:dyDescent="0.2">
      <c r="A113" s="363" t="s">
        <v>79</v>
      </c>
      <c r="B113" s="364"/>
      <c r="C113" s="377"/>
      <c r="D113" s="368">
        <f>D108/7</f>
        <v>128.57142857142858</v>
      </c>
      <c r="E113" s="368"/>
      <c r="F113" s="368"/>
      <c r="G113" s="368"/>
      <c r="H113" s="369"/>
    </row>
    <row r="114" spans="1:8" s="16" customFormat="1" ht="55.5" customHeight="1" x14ac:dyDescent="0.2">
      <c r="A114" s="363" t="s">
        <v>80</v>
      </c>
      <c r="B114" s="364"/>
      <c r="C114" s="377"/>
      <c r="D114" s="368">
        <f>D108/8</f>
        <v>112.5</v>
      </c>
      <c r="E114" s="368"/>
      <c r="F114" s="368"/>
      <c r="G114" s="368"/>
      <c r="H114" s="369"/>
    </row>
    <row r="115" spans="1:8" s="16" customFormat="1" ht="55.5" customHeight="1" x14ac:dyDescent="0.2">
      <c r="A115" s="363" t="s">
        <v>81</v>
      </c>
      <c r="B115" s="364"/>
      <c r="C115" s="377"/>
      <c r="D115" s="368">
        <f>D108/9</f>
        <v>100</v>
      </c>
      <c r="E115" s="368"/>
      <c r="F115" s="368"/>
      <c r="G115" s="368"/>
      <c r="H115" s="369"/>
    </row>
    <row r="116" spans="1:8" s="16" customFormat="1" ht="55.5" customHeight="1" x14ac:dyDescent="0.2">
      <c r="A116" s="363" t="s">
        <v>82</v>
      </c>
      <c r="B116" s="364"/>
      <c r="C116" s="377"/>
      <c r="D116" s="368">
        <f>D108/10</f>
        <v>90</v>
      </c>
      <c r="E116" s="368"/>
      <c r="F116" s="368"/>
      <c r="G116" s="368"/>
      <c r="H116" s="369"/>
    </row>
    <row r="117" spans="1:8" s="16" customFormat="1" ht="55.5" customHeight="1" thickBot="1" x14ac:dyDescent="0.25">
      <c r="A117" s="374" t="s">
        <v>83</v>
      </c>
      <c r="B117" s="375"/>
      <c r="C117" s="377"/>
      <c r="D117" s="379">
        <v>1920</v>
      </c>
      <c r="E117" s="379"/>
      <c r="F117" s="379"/>
      <c r="G117" s="379"/>
      <c r="H117" s="380"/>
    </row>
    <row r="118" spans="1:8" s="16" customFormat="1" ht="55.5" customHeight="1" thickBot="1" x14ac:dyDescent="0.25">
      <c r="A118" s="381" t="s">
        <v>74</v>
      </c>
      <c r="B118" s="382"/>
      <c r="C118" s="377"/>
      <c r="D118" s="383" t="s">
        <v>75</v>
      </c>
      <c r="E118" s="384"/>
      <c r="F118" s="384"/>
      <c r="G118" s="384"/>
      <c r="H118" s="385"/>
    </row>
    <row r="119" spans="1:8" s="16" customFormat="1" ht="55.5" customHeight="1" x14ac:dyDescent="0.2">
      <c r="A119" s="363" t="s">
        <v>76</v>
      </c>
      <c r="B119" s="364"/>
      <c r="C119" s="377"/>
      <c r="D119" s="368">
        <v>480</v>
      </c>
      <c r="E119" s="368"/>
      <c r="F119" s="368"/>
      <c r="G119" s="368"/>
      <c r="H119" s="369"/>
    </row>
    <row r="120" spans="1:8" s="16" customFormat="1" ht="55.5" customHeight="1" x14ac:dyDescent="0.2">
      <c r="A120" s="363" t="s">
        <v>77</v>
      </c>
      <c r="B120" s="364"/>
      <c r="C120" s="377"/>
      <c r="D120" s="368">
        <v>384</v>
      </c>
      <c r="E120" s="368"/>
      <c r="F120" s="368"/>
      <c r="G120" s="368"/>
      <c r="H120" s="369"/>
    </row>
    <row r="121" spans="1:8" s="16" customFormat="1" ht="55.5" customHeight="1" x14ac:dyDescent="0.2">
      <c r="A121" s="363" t="s">
        <v>78</v>
      </c>
      <c r="B121" s="364"/>
      <c r="C121" s="377"/>
      <c r="D121" s="368">
        <v>320</v>
      </c>
      <c r="E121" s="368"/>
      <c r="F121" s="368"/>
      <c r="G121" s="368"/>
      <c r="H121" s="369"/>
    </row>
    <row r="122" spans="1:8" s="16" customFormat="1" ht="55.5" customHeight="1" x14ac:dyDescent="0.2">
      <c r="A122" s="363" t="s">
        <v>79</v>
      </c>
      <c r="B122" s="364"/>
      <c r="C122" s="377"/>
      <c r="D122" s="368">
        <v>274.28571428571428</v>
      </c>
      <c r="E122" s="368"/>
      <c r="F122" s="368"/>
      <c r="G122" s="368"/>
      <c r="H122" s="369"/>
    </row>
    <row r="123" spans="1:8" s="16" customFormat="1" ht="55.5" customHeight="1" x14ac:dyDescent="0.2">
      <c r="A123" s="363" t="s">
        <v>80</v>
      </c>
      <c r="B123" s="364"/>
      <c r="C123" s="377"/>
      <c r="D123" s="368">
        <v>240</v>
      </c>
      <c r="E123" s="368"/>
      <c r="F123" s="368"/>
      <c r="G123" s="368"/>
      <c r="H123" s="369"/>
    </row>
    <row r="124" spans="1:8" s="16" customFormat="1" ht="55.5" customHeight="1" x14ac:dyDescent="0.2">
      <c r="A124" s="363" t="s">
        <v>81</v>
      </c>
      <c r="B124" s="364"/>
      <c r="C124" s="377"/>
      <c r="D124" s="368">
        <v>213.33333333333331</v>
      </c>
      <c r="E124" s="368"/>
      <c r="F124" s="368"/>
      <c r="G124" s="368"/>
      <c r="H124" s="369"/>
    </row>
    <row r="125" spans="1:8" s="16" customFormat="1" ht="55.5" customHeight="1" thickBot="1" x14ac:dyDescent="0.25">
      <c r="A125" s="363" t="s">
        <v>82</v>
      </c>
      <c r="B125" s="364"/>
      <c r="C125" s="378"/>
      <c r="D125" s="368">
        <v>192</v>
      </c>
      <c r="E125" s="368"/>
      <c r="F125" s="368"/>
      <c r="G125" s="368"/>
      <c r="H125" s="369"/>
    </row>
    <row r="126" spans="1:8" s="16" customFormat="1" ht="62.45" customHeight="1" thickBot="1" x14ac:dyDescent="0.25">
      <c r="A126" s="358" t="s">
        <v>84</v>
      </c>
      <c r="B126" s="359"/>
      <c r="C12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353">
        <v>5004</v>
      </c>
      <c r="E126" s="354"/>
      <c r="F126" s="354"/>
      <c r="G126" s="354"/>
      <c r="H126" s="355"/>
    </row>
    <row r="127" spans="1:8" s="16" customFormat="1" ht="24.95" customHeight="1" thickBot="1" x14ac:dyDescent="0.25">
      <c r="A127" s="497"/>
      <c r="B127" s="498"/>
      <c r="C127" s="56"/>
      <c r="D127" s="499"/>
      <c r="E127" s="499"/>
      <c r="F127" s="499"/>
      <c r="G127" s="499"/>
      <c r="H127" s="500"/>
    </row>
    <row r="128" spans="1:8" s="16" customFormat="1" ht="50.1" customHeight="1" x14ac:dyDescent="0.2">
      <c r="A128" s="335" t="s">
        <v>85</v>
      </c>
      <c r="B128" s="336"/>
      <c r="C128" s="105" t="str">
        <f>"Интернет-площадка 2gis.ru на основе Cправочника организаций "&amp;$C$2&amp;""</f>
        <v>Интернет-площадка 2gis.ru на основе Cправочника организаций "2ГИС.УХТА"</v>
      </c>
      <c r="D128" s="340">
        <v>2640</v>
      </c>
      <c r="E128" s="338"/>
      <c r="F128" s="338"/>
      <c r="G128" s="338"/>
      <c r="H128" s="339"/>
    </row>
    <row r="129" spans="1:8" s="16" customFormat="1" ht="50.1" customHeight="1" x14ac:dyDescent="0.2">
      <c r="A129" s="335" t="s">
        <v>86</v>
      </c>
      <c r="B129" s="336"/>
      <c r="C12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340">
        <v>2478</v>
      </c>
      <c r="E129" s="338"/>
      <c r="F129" s="338"/>
      <c r="G129" s="338"/>
      <c r="H129" s="339"/>
    </row>
    <row r="130" spans="1:8" s="16" customFormat="1" ht="50.1" customHeight="1" x14ac:dyDescent="0.2">
      <c r="A130" s="356" t="s">
        <v>87</v>
      </c>
      <c r="B130" s="357"/>
      <c r="C13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340">
        <v>5016</v>
      </c>
      <c r="E130" s="338"/>
      <c r="F130" s="338"/>
      <c r="G130" s="338"/>
      <c r="H130" s="339"/>
    </row>
    <row r="131" spans="1:8" s="16" customFormat="1" ht="50.1" customHeight="1" x14ac:dyDescent="0.2">
      <c r="A131" s="356" t="s">
        <v>88</v>
      </c>
      <c r="B131" s="357"/>
      <c r="C131" s="68" t="str">
        <f>"Интернет-площадка 2gis.ru на основе Cправочника организаций "&amp;$C$2&amp;""</f>
        <v>Интернет-площадка 2gis.ru на основе Cправочника организаций "2ГИС.УХТА"</v>
      </c>
      <c r="D131" s="340">
        <v>3960</v>
      </c>
      <c r="E131" s="338"/>
      <c r="F131" s="338"/>
      <c r="G131" s="338"/>
      <c r="H131" s="339"/>
    </row>
    <row r="132" spans="1:8" s="16" customFormat="1" ht="50.1" customHeight="1" x14ac:dyDescent="0.2">
      <c r="A132" s="335" t="s">
        <v>89</v>
      </c>
      <c r="B132" s="336"/>
      <c r="C132" s="68" t="str">
        <f>"Интернет-площадка 2gis.ru на основе Cправочника организаций "&amp;$C$2&amp;""</f>
        <v>Интернет-площадка 2gis.ru на основе Cправочника организаций "2ГИС.УХТА"</v>
      </c>
      <c r="D132" s="340">
        <v>4752</v>
      </c>
      <c r="E132" s="338"/>
      <c r="F132" s="338"/>
      <c r="G132" s="338"/>
      <c r="H132" s="339"/>
    </row>
    <row r="133" spans="1:8" s="16" customFormat="1" ht="50.1" customHeight="1" x14ac:dyDescent="0.2">
      <c r="A133" s="335" t="s">
        <v>90</v>
      </c>
      <c r="B133" s="336"/>
      <c r="C133"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340">
        <v>2478</v>
      </c>
      <c r="E133" s="338"/>
      <c r="F133" s="338"/>
      <c r="G133" s="338"/>
      <c r="H133" s="339"/>
    </row>
    <row r="134" spans="1:8" s="16" customFormat="1" ht="50.1" customHeight="1" x14ac:dyDescent="0.2">
      <c r="A134" s="335" t="s">
        <v>91</v>
      </c>
      <c r="B134" s="336"/>
      <c r="C13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340">
        <v>2478</v>
      </c>
      <c r="E134" s="338"/>
      <c r="F134" s="338"/>
      <c r="G134" s="338"/>
      <c r="H134" s="339"/>
    </row>
    <row r="135" spans="1:8" s="16" customFormat="1" ht="50.1" customHeight="1" x14ac:dyDescent="0.2">
      <c r="A135" s="335" t="s">
        <v>92</v>
      </c>
      <c r="B135" s="336"/>
      <c r="C13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340">
        <v>6018</v>
      </c>
      <c r="E135" s="338"/>
      <c r="F135" s="338"/>
      <c r="G135" s="338"/>
      <c r="H135" s="339"/>
    </row>
    <row r="136" spans="1:8" s="16" customFormat="1" ht="50.1" customHeight="1" x14ac:dyDescent="0.2">
      <c r="A136" s="335" t="s">
        <v>93</v>
      </c>
      <c r="B136" s="336"/>
      <c r="C136" s="68" t="str">
        <f>C129</f>
        <v>Электронный справочник на основе Справочника организаций"2ГИС.УХТА" (версия для ПК)</v>
      </c>
      <c r="D136" s="340">
        <v>4020</v>
      </c>
      <c r="E136" s="338"/>
      <c r="F136" s="338"/>
      <c r="G136" s="338"/>
      <c r="H136" s="339"/>
    </row>
    <row r="137" spans="1:8" s="16" customFormat="1" ht="50.1" customHeight="1" x14ac:dyDescent="0.2">
      <c r="A137" s="335" t="s">
        <v>94</v>
      </c>
      <c r="B137" s="336"/>
      <c r="C137" s="68" t="s">
        <v>95</v>
      </c>
      <c r="D137" s="340">
        <v>504</v>
      </c>
      <c r="E137" s="338"/>
      <c r="F137" s="338"/>
      <c r="G137" s="338"/>
      <c r="H137" s="339"/>
    </row>
    <row r="138" spans="1:8" s="16" customFormat="1" ht="63" customHeight="1" x14ac:dyDescent="0.2">
      <c r="A138" s="335" t="s">
        <v>96</v>
      </c>
      <c r="B138" s="336"/>
      <c r="C13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340">
        <v>1770</v>
      </c>
      <c r="E138" s="338"/>
      <c r="F138" s="338"/>
      <c r="G138" s="338"/>
      <c r="H138" s="339"/>
    </row>
    <row r="139" spans="1:8" s="16" customFormat="1" ht="63" customHeight="1" x14ac:dyDescent="0.2">
      <c r="A139" s="335" t="s">
        <v>97</v>
      </c>
      <c r="B139" s="336"/>
      <c r="C139" s="68"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340">
        <v>1416</v>
      </c>
      <c r="E139" s="338"/>
      <c r="F139" s="338"/>
      <c r="G139" s="338"/>
      <c r="H139" s="339"/>
    </row>
    <row r="140" spans="1:8" s="16" customFormat="1" ht="63" customHeight="1" x14ac:dyDescent="0.2">
      <c r="A140" s="335" t="s">
        <v>98</v>
      </c>
      <c r="B140" s="336"/>
      <c r="C140"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340">
        <v>1182</v>
      </c>
      <c r="E140" s="338"/>
      <c r="F140" s="338"/>
      <c r="G140" s="338"/>
      <c r="H140" s="339"/>
    </row>
    <row r="141" spans="1:8" s="16" customFormat="1" ht="63" customHeight="1" x14ac:dyDescent="0.2">
      <c r="A141" s="335" t="s">
        <v>99</v>
      </c>
      <c r="B141" s="336"/>
      <c r="C141"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340">
        <v>708</v>
      </c>
      <c r="E141" s="338"/>
      <c r="F141" s="338"/>
      <c r="G141" s="338"/>
      <c r="H141" s="339"/>
    </row>
    <row r="142" spans="1:8" s="16" customFormat="1" ht="63" customHeight="1" x14ac:dyDescent="0.2">
      <c r="A142" s="335" t="s">
        <v>100</v>
      </c>
      <c r="B142" s="336" t="s">
        <v>100</v>
      </c>
      <c r="C14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496">
        <v>3960</v>
      </c>
      <c r="E142" s="368"/>
      <c r="F142" s="368"/>
      <c r="G142" s="368"/>
      <c r="H142" s="369"/>
    </row>
    <row r="143" spans="1:8" s="16" customFormat="1" ht="63" customHeight="1" x14ac:dyDescent="0.2">
      <c r="A143" s="335" t="s">
        <v>101</v>
      </c>
      <c r="B143" s="336" t="s">
        <v>101</v>
      </c>
      <c r="C14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496">
        <v>2004</v>
      </c>
      <c r="E143" s="368"/>
      <c r="F143" s="368"/>
      <c r="G143" s="368"/>
      <c r="H143" s="369"/>
    </row>
    <row r="144" spans="1:8" s="16" customFormat="1" ht="50.1" customHeight="1" thickBot="1" x14ac:dyDescent="0.25">
      <c r="A144" s="335" t="s">
        <v>102</v>
      </c>
      <c r="B144" s="336"/>
      <c r="C14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340">
        <v>1476</v>
      </c>
      <c r="E144" s="338"/>
      <c r="F144" s="338"/>
      <c r="G144" s="338"/>
      <c r="H144" s="339"/>
    </row>
    <row r="145" spans="1:8" s="16" customFormat="1" ht="102" customHeight="1" thickBot="1" x14ac:dyDescent="0.25">
      <c r="A145" s="335" t="s">
        <v>16</v>
      </c>
      <c r="B145" s="336"/>
      <c r="C14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340">
        <v>540</v>
      </c>
      <c r="E145" s="338"/>
      <c r="F145" s="338"/>
      <c r="G145" s="338"/>
      <c r="H145" s="339"/>
    </row>
    <row r="146" spans="1:8" s="16" customFormat="1" ht="102" customHeight="1" thickBot="1" x14ac:dyDescent="0.25">
      <c r="A146" s="335" t="s">
        <v>103</v>
      </c>
      <c r="B146" s="336"/>
      <c r="C14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6" s="340">
        <v>50010</v>
      </c>
      <c r="E146" s="338"/>
      <c r="F146" s="338"/>
      <c r="G146" s="338"/>
      <c r="H146" s="339"/>
    </row>
    <row r="147" spans="1:8" s="16" customFormat="1" ht="126" customHeight="1" x14ac:dyDescent="0.2">
      <c r="A147" s="335" t="s">
        <v>104</v>
      </c>
      <c r="B147" s="336"/>
      <c r="C14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7" s="340">
        <v>2010</v>
      </c>
      <c r="E147" s="338"/>
      <c r="F147" s="338"/>
      <c r="G147" s="338"/>
      <c r="H147" s="339"/>
    </row>
    <row r="148" spans="1:8" s="16" customFormat="1" ht="96" customHeight="1" x14ac:dyDescent="0.2">
      <c r="A148" s="356" t="s">
        <v>105</v>
      </c>
      <c r="B148" s="357"/>
      <c r="C14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340">
        <v>1005</v>
      </c>
      <c r="E148" s="338"/>
      <c r="F148" s="338"/>
      <c r="G148" s="338"/>
      <c r="H148" s="339"/>
    </row>
    <row r="149" spans="1:8" s="16" customFormat="1" ht="96" customHeight="1" x14ac:dyDescent="0.2">
      <c r="A149" s="356" t="s">
        <v>106</v>
      </c>
      <c r="B149" s="357"/>
      <c r="C14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9" s="340">
        <v>5010</v>
      </c>
      <c r="E149" s="338"/>
      <c r="F149" s="338"/>
      <c r="G149" s="338"/>
      <c r="H149" s="339"/>
    </row>
    <row r="150" spans="1:8" s="16" customFormat="1" ht="50.1" customHeight="1" x14ac:dyDescent="0.2">
      <c r="A150" s="335" t="s">
        <v>107</v>
      </c>
      <c r="B150" s="336"/>
      <c r="C150" s="68" t="str">
        <f>"Интернет-площадка 2gis.ru на основе Cправочника организаций "&amp;$C$2&amp;""</f>
        <v>Интернет-площадка 2gis.ru на основе Cправочника организаций "2ГИС.УХТА"</v>
      </c>
      <c r="D150" s="340">
        <v>3720</v>
      </c>
      <c r="E150" s="338"/>
      <c r="F150" s="338"/>
      <c r="G150" s="338"/>
      <c r="H150" s="339"/>
    </row>
    <row r="151" spans="1:8" s="16" customFormat="1" ht="50.1" customHeight="1" x14ac:dyDescent="0.2">
      <c r="A151" s="335" t="s">
        <v>108</v>
      </c>
      <c r="B151" s="336"/>
      <c r="C15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340">
        <v>3480</v>
      </c>
      <c r="E151" s="338"/>
      <c r="F151" s="338"/>
      <c r="G151" s="338"/>
      <c r="H151" s="339"/>
    </row>
    <row r="152" spans="1:8" s="16" customFormat="1" ht="50.1" customHeight="1" x14ac:dyDescent="0.2">
      <c r="A152" s="356" t="s">
        <v>109</v>
      </c>
      <c r="B152" s="357"/>
      <c r="C152"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340">
        <v>7080</v>
      </c>
      <c r="E152" s="338"/>
      <c r="F152" s="338"/>
      <c r="G152" s="338"/>
      <c r="H152" s="339"/>
    </row>
    <row r="153" spans="1:8" s="16" customFormat="1" ht="50.1" customHeight="1" x14ac:dyDescent="0.2">
      <c r="A153" s="356" t="s">
        <v>110</v>
      </c>
      <c r="B153" s="357"/>
      <c r="C153" s="68" t="str">
        <f>"Интернет-площадка 2gis.ru на основе Cправочника организаций "&amp;$C$2&amp;""</f>
        <v>Интернет-площадка 2gis.ru на основе Cправочника организаций "2ГИС.УХТА"</v>
      </c>
      <c r="D153" s="340">
        <v>5640</v>
      </c>
      <c r="E153" s="338"/>
      <c r="F153" s="338"/>
      <c r="G153" s="338"/>
      <c r="H153" s="339"/>
    </row>
    <row r="154" spans="1:8" s="16" customFormat="1" ht="50.1" customHeight="1" x14ac:dyDescent="0.2">
      <c r="A154" s="356" t="s">
        <v>111</v>
      </c>
      <c r="B154" s="357"/>
      <c r="C154" s="68" t="str">
        <f>"Интернет-площадка 2gis.ru на основе Cправочника организаций "&amp;$C$2&amp;""</f>
        <v>Интернет-площадка 2gis.ru на основе Cправочника организаций "2ГИС.УХТА"</v>
      </c>
      <c r="D154" s="340">
        <v>6768</v>
      </c>
      <c r="E154" s="338"/>
      <c r="F154" s="338"/>
      <c r="G154" s="338"/>
      <c r="H154" s="339"/>
    </row>
    <row r="155" spans="1:8" s="16" customFormat="1" ht="50.1" customHeight="1" x14ac:dyDescent="0.2">
      <c r="A155" s="356" t="s">
        <v>112</v>
      </c>
      <c r="B155" s="357"/>
      <c r="C15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340">
        <v>3480</v>
      </c>
      <c r="E155" s="338"/>
      <c r="F155" s="338"/>
      <c r="G155" s="338"/>
      <c r="H155" s="339"/>
    </row>
    <row r="156" spans="1:8" s="16" customFormat="1" ht="50.1" customHeight="1" x14ac:dyDescent="0.2">
      <c r="A156" s="356" t="s">
        <v>113</v>
      </c>
      <c r="B156" s="357"/>
      <c r="C156"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340">
        <v>3480</v>
      </c>
      <c r="E156" s="338"/>
      <c r="F156" s="338"/>
      <c r="G156" s="338"/>
      <c r="H156" s="339"/>
    </row>
    <row r="157" spans="1:8" s="16" customFormat="1" ht="50.1" customHeight="1" x14ac:dyDescent="0.2">
      <c r="A157" s="335" t="s">
        <v>114</v>
      </c>
      <c r="B157" s="336"/>
      <c r="C157"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340">
        <v>8520</v>
      </c>
      <c r="E157" s="338"/>
      <c r="F157" s="338"/>
      <c r="G157" s="338"/>
      <c r="H157" s="339"/>
    </row>
    <row r="158" spans="1:8" s="16" customFormat="1" ht="50.1" customHeight="1" x14ac:dyDescent="0.2">
      <c r="A158" s="335" t="s">
        <v>115</v>
      </c>
      <c r="B158" s="336"/>
      <c r="C158" s="68" t="s">
        <v>95</v>
      </c>
      <c r="D158" s="340">
        <v>720</v>
      </c>
      <c r="E158" s="338"/>
      <c r="F158" s="338"/>
      <c r="G158" s="338"/>
      <c r="H158" s="339"/>
    </row>
    <row r="159" spans="1:8" s="16" customFormat="1" ht="63" customHeight="1" x14ac:dyDescent="0.2">
      <c r="A159" s="335" t="s">
        <v>116</v>
      </c>
      <c r="B159" s="336"/>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340">
        <v>5640</v>
      </c>
      <c r="E159" s="338"/>
      <c r="F159" s="338"/>
      <c r="G159" s="338"/>
      <c r="H159" s="339"/>
    </row>
    <row r="160" spans="1:8" s="16" customFormat="1" ht="50.1" customHeight="1" thickBot="1" x14ac:dyDescent="0.25">
      <c r="A160" s="335" t="s">
        <v>117</v>
      </c>
      <c r="B160" s="336"/>
      <c r="C16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340">
        <v>2160</v>
      </c>
      <c r="E160" s="338"/>
      <c r="F160" s="338"/>
      <c r="G160" s="338"/>
      <c r="H160" s="339"/>
    </row>
    <row r="161" spans="1:8" s="23" customFormat="1" ht="50.1" customHeight="1" thickBot="1" x14ac:dyDescent="0.25">
      <c r="A161" s="341" t="s">
        <v>118</v>
      </c>
      <c r="B161" s="342"/>
      <c r="C161" s="21"/>
      <c r="D161" s="343"/>
      <c r="E161" s="343"/>
      <c r="F161" s="343"/>
      <c r="G161" s="343"/>
      <c r="H161" s="344"/>
    </row>
    <row r="162" spans="1:8" s="16" customFormat="1" ht="50.1" customHeight="1" x14ac:dyDescent="0.2">
      <c r="A162" s="335" t="s">
        <v>119</v>
      </c>
      <c r="B162" s="336"/>
      <c r="C162" s="345"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37">
        <v>2004</v>
      </c>
      <c r="E162" s="338"/>
      <c r="F162" s="338"/>
      <c r="G162" s="338"/>
      <c r="H162" s="339"/>
    </row>
    <row r="163" spans="1:8" s="16" customFormat="1" ht="50.1" customHeight="1" x14ac:dyDescent="0.2">
      <c r="A163" s="335" t="s">
        <v>120</v>
      </c>
      <c r="B163" s="336"/>
      <c r="C163" s="346"/>
      <c r="D163" s="337">
        <v>2004</v>
      </c>
      <c r="E163" s="338"/>
      <c r="F163" s="338"/>
      <c r="G163" s="338"/>
      <c r="H163" s="339"/>
    </row>
    <row r="164" spans="1:8" s="16" customFormat="1" ht="50.1" customHeight="1" x14ac:dyDescent="0.2">
      <c r="A164" s="348" t="s">
        <v>121</v>
      </c>
      <c r="B164" s="349"/>
      <c r="C164" s="346"/>
      <c r="D164" s="496">
        <v>1500</v>
      </c>
      <c r="E164" s="368"/>
      <c r="F164" s="368"/>
      <c r="G164" s="368"/>
      <c r="H164" s="368"/>
    </row>
    <row r="165" spans="1:8" s="16" customFormat="1" ht="50.1" customHeight="1" x14ac:dyDescent="0.2">
      <c r="A165" s="348" t="s">
        <v>122</v>
      </c>
      <c r="B165" s="349"/>
      <c r="C165" s="346"/>
      <c r="D165" s="496">
        <v>150</v>
      </c>
      <c r="E165" s="368"/>
      <c r="F165" s="368"/>
      <c r="G165" s="368"/>
      <c r="H165" s="368"/>
    </row>
    <row r="166" spans="1:8" s="16" customFormat="1" ht="50.1" customHeight="1" thickBot="1" x14ac:dyDescent="0.25">
      <c r="A166" s="348" t="s">
        <v>123</v>
      </c>
      <c r="B166" s="349"/>
      <c r="C166" s="347"/>
      <c r="D166" s="450">
        <v>510</v>
      </c>
      <c r="E166" s="451"/>
      <c r="F166" s="451"/>
      <c r="G166" s="451"/>
      <c r="H166" s="451"/>
    </row>
    <row r="167" spans="1:8" s="16" customFormat="1" ht="50.1" customHeight="1" thickBot="1" x14ac:dyDescent="0.25">
      <c r="A167" s="341" t="s">
        <v>124</v>
      </c>
      <c r="B167" s="342"/>
      <c r="C167" s="21"/>
      <c r="D167" s="343"/>
      <c r="E167" s="343"/>
      <c r="F167" s="343"/>
      <c r="G167" s="343"/>
      <c r="H167" s="344"/>
    </row>
    <row r="168" spans="1:8" s="16" customFormat="1" ht="50.1" customHeight="1" x14ac:dyDescent="0.2">
      <c r="A168" s="335" t="s">
        <v>125</v>
      </c>
      <c r="B168" s="336"/>
      <c r="C168" s="68" t="str">
        <f>"Интернет-площадка 2gis.ru на основе Cправочника организаций "&amp;$C$2&amp;""</f>
        <v>Интернет-площадка 2gis.ru на основе Cправочника организаций "2ГИС.УХТА"</v>
      </c>
      <c r="D168" s="337">
        <v>1416</v>
      </c>
      <c r="E168" s="338"/>
      <c r="F168" s="338"/>
      <c r="G168" s="338"/>
      <c r="H168" s="339"/>
    </row>
    <row r="169" spans="1:8" s="16" customFormat="1" ht="50.1" customHeight="1" x14ac:dyDescent="0.2">
      <c r="A169" s="335" t="s">
        <v>126</v>
      </c>
      <c r="B169" s="336"/>
      <c r="C16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9" s="340">
        <v>474</v>
      </c>
      <c r="E169" s="338"/>
      <c r="F169" s="338"/>
      <c r="G169" s="338"/>
      <c r="H169" s="339"/>
    </row>
    <row r="170" spans="1:8" s="16" customFormat="1" ht="50.1" customHeight="1" x14ac:dyDescent="0.2">
      <c r="A170" s="356" t="s">
        <v>195</v>
      </c>
      <c r="B170" s="357"/>
      <c r="C170" s="68" t="str">
        <f>"Интернет-площадка 2gis.ru на основе Cправочника организаций "&amp;$C$2&amp;""</f>
        <v>Интернет-площадка 2gis.ru на основе Cправочника организаций "2ГИС.УХТА"</v>
      </c>
      <c r="D170" s="337">
        <v>2040</v>
      </c>
      <c r="E170" s="338"/>
      <c r="F170" s="338"/>
      <c r="G170" s="338"/>
      <c r="H170" s="339"/>
    </row>
    <row r="171" spans="1:8" s="16" customFormat="1" ht="50.1" customHeight="1" x14ac:dyDescent="0.2">
      <c r="A171" s="356" t="s">
        <v>128</v>
      </c>
      <c r="B171" s="357"/>
      <c r="C17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1" s="337">
        <v>720</v>
      </c>
      <c r="E171" s="338"/>
      <c r="F171" s="338"/>
      <c r="G171" s="338"/>
      <c r="H171" s="339"/>
    </row>
    <row r="172" spans="1:8" s="16" customFormat="1" ht="126" customHeight="1" thickBot="1" x14ac:dyDescent="0.25">
      <c r="A172" s="335" t="s">
        <v>129</v>
      </c>
      <c r="B172" s="336"/>
      <c r="C172" s="149" t="str">
        <f>C168</f>
        <v>Интернет-площадка 2gis.ru на основе Cправочника организаций "2ГИС.УХТА"</v>
      </c>
      <c r="D172" s="495">
        <v>3588</v>
      </c>
      <c r="E172" s="393"/>
      <c r="F172" s="393"/>
      <c r="G172" s="393"/>
      <c r="H172" s="394"/>
    </row>
    <row r="173" spans="1:8" s="23" customFormat="1" ht="50.1" customHeight="1" thickBot="1" x14ac:dyDescent="0.25">
      <c r="A173" s="341" t="s">
        <v>196</v>
      </c>
      <c r="B173" s="342"/>
      <c r="C173" s="21"/>
      <c r="D173" s="343"/>
      <c r="E173" s="343"/>
      <c r="F173" s="343"/>
      <c r="G173" s="343"/>
      <c r="H173" s="344"/>
    </row>
    <row r="174" spans="1:8" s="20" customFormat="1" ht="30" customHeight="1" thickBot="1" x14ac:dyDescent="0.25">
      <c r="A174" s="485"/>
      <c r="B174" s="486"/>
      <c r="C174" s="602"/>
      <c r="D174" s="486"/>
      <c r="E174" s="486"/>
      <c r="F174" s="486"/>
      <c r="G174" s="486"/>
      <c r="H174" s="487"/>
    </row>
    <row r="175" spans="1:8" s="16" customFormat="1" ht="185.25" customHeight="1" x14ac:dyDescent="0.2">
      <c r="A175" s="335" t="s">
        <v>197</v>
      </c>
      <c r="B175" s="336"/>
      <c r="C175"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5" s="360">
        <v>6060</v>
      </c>
      <c r="E175" s="361"/>
      <c r="F175" s="361"/>
      <c r="G175" s="361"/>
      <c r="H175" s="362"/>
    </row>
    <row r="176" spans="1:8" s="16" customFormat="1" ht="83.25" customHeight="1" thickBot="1" x14ac:dyDescent="0.25">
      <c r="A176" s="335" t="s">
        <v>198</v>
      </c>
      <c r="B176" s="336"/>
      <c r="C176" s="346"/>
      <c r="D176" s="337">
        <v>6060</v>
      </c>
      <c r="E176" s="338"/>
      <c r="F176" s="338"/>
      <c r="G176" s="338"/>
      <c r="H176" s="339"/>
    </row>
    <row r="177" spans="1:8" s="16" customFormat="1" ht="21.75" thickBot="1" x14ac:dyDescent="0.25">
      <c r="A177" s="497"/>
      <c r="B177" s="498"/>
      <c r="C177" s="56"/>
      <c r="D177" s="499"/>
      <c r="E177" s="499"/>
      <c r="F177" s="499"/>
      <c r="G177" s="499"/>
      <c r="H177" s="500"/>
    </row>
    <row r="178" spans="1:8" ht="12.6" customHeight="1" x14ac:dyDescent="0.2"/>
    <row r="179" spans="1:8" s="77" customFormat="1" ht="24.95" customHeight="1" x14ac:dyDescent="0.2">
      <c r="A179" s="75"/>
      <c r="B179" s="76" t="s">
        <v>130</v>
      </c>
      <c r="C179" s="333" t="s">
        <v>685</v>
      </c>
      <c r="D179" s="333"/>
    </row>
    <row r="180" spans="1:8" s="77" customFormat="1" ht="24.95" customHeight="1" x14ac:dyDescent="0.2">
      <c r="A180" s="75"/>
      <c r="C180" s="327" t="s">
        <v>686</v>
      </c>
      <c r="D180" s="327"/>
    </row>
    <row r="181" spans="1:8" s="77" customFormat="1" ht="24.95" customHeight="1" x14ac:dyDescent="0.2">
      <c r="A181" s="75"/>
      <c r="C181" s="327" t="s">
        <v>687</v>
      </c>
      <c r="D181" s="327"/>
    </row>
    <row r="182" spans="1:8" s="72" customFormat="1" ht="12" customHeight="1" x14ac:dyDescent="0.2">
      <c r="A182" s="71"/>
      <c r="C182" s="327"/>
      <c r="D182" s="327"/>
      <c r="E182" s="77"/>
      <c r="F182" s="77"/>
      <c r="G182" s="77"/>
    </row>
    <row r="183" spans="1:8" s="81" customFormat="1" ht="24.95" customHeight="1" x14ac:dyDescent="0.2">
      <c r="A183" s="324" t="str">
        <f>Абакан_юр!A171</f>
        <v>По соглашению сторон в качестве валюты платежа могут выступать украинские гривны, в этом случае курс следующий: 1 руб. = 0,5104 гривен</v>
      </c>
      <c r="B183" s="324"/>
      <c r="C183" s="324"/>
      <c r="D183" s="79"/>
      <c r="E183" s="79"/>
      <c r="F183" s="80"/>
      <c r="G183" s="328"/>
      <c r="H183" s="328"/>
    </row>
    <row r="184" spans="1:8" s="81" customFormat="1" ht="24.95" customHeight="1" x14ac:dyDescent="0.2">
      <c r="A184" s="324" t="str">
        <f>Абакан_юр!A172</f>
        <v>По соглашению сторон в качестве валюты платежа могут выступать дирхамы ОАЭ, в этом случае курс следующий: 1 руб. = 0,0434 дирхам</v>
      </c>
      <c r="B184" s="324"/>
      <c r="C184" s="324"/>
      <c r="D184" s="79"/>
      <c r="E184" s="79"/>
      <c r="F184" s="80"/>
      <c r="G184" s="82"/>
      <c r="H184" s="82"/>
    </row>
    <row r="185" spans="1:8" s="81" customFormat="1" ht="24.95" customHeight="1" x14ac:dyDescent="0.2">
      <c r="A185" s="324" t="str">
        <f>Абакан_юр!A173</f>
        <v>По соглашению сторон в качестве валюты платежа могут выступать доллары США, в этом случае курс следующий: 1 руб. = 0,0126 доллара</v>
      </c>
      <c r="B185" s="324"/>
      <c r="C185" s="324"/>
      <c r="D185" s="79"/>
      <c r="E185" s="79"/>
      <c r="F185" s="80"/>
      <c r="G185" s="82"/>
      <c r="H185" s="82"/>
    </row>
    <row r="186" spans="1:8" s="81" customFormat="1" ht="24.95" customHeight="1" x14ac:dyDescent="0.2">
      <c r="A186" s="324" t="str">
        <f>Абакан_юр!A174</f>
        <v>По соглашению сторон в качестве валюты платежа могут выступать евро, в этом случае курс следующий: 1 руб. = 0,0117 евро</v>
      </c>
      <c r="B186" s="324"/>
      <c r="C186" s="324"/>
      <c r="D186" s="79"/>
      <c r="E186" s="80"/>
      <c r="F186" s="80"/>
      <c r="G186" s="82"/>
      <c r="H186" s="82"/>
    </row>
    <row r="187" spans="1:8" s="81" customFormat="1" ht="24.95" customHeight="1" x14ac:dyDescent="0.2">
      <c r="A187" s="324" t="str">
        <f>Абакан_юр!A175</f>
        <v>По соглашению сторон в качестве валюты платежа могут выступать чешские кроны, в этом случае курс следующий: 1 руб. = 0,2914 крона</v>
      </c>
      <c r="B187" s="324"/>
      <c r="C187" s="324"/>
      <c r="D187" s="79"/>
      <c r="E187" s="80"/>
      <c r="F187" s="80"/>
      <c r="G187" s="82"/>
      <c r="H187" s="82"/>
    </row>
    <row r="188" spans="1:8" s="81" customFormat="1" ht="24.95" customHeight="1" x14ac:dyDescent="0.2">
      <c r="A188" s="324" t="str">
        <f>Абакан_юр!A176</f>
        <v>По соглашению сторон в качестве валюты платежа могут выступать киргизские сомы, в этом случае курс следующий: 1 руб. = 1,0988 сом</v>
      </c>
      <c r="B188" s="324"/>
      <c r="C188" s="324"/>
      <c r="D188" s="79"/>
      <c r="E188" s="79"/>
      <c r="F188" s="80"/>
      <c r="G188" s="82"/>
      <c r="H188" s="82"/>
    </row>
    <row r="189" spans="1:8" s="81" customFormat="1" ht="24.95" customHeight="1" x14ac:dyDescent="0.2">
      <c r="A189"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9" s="324"/>
      <c r="C189" s="324"/>
      <c r="D189" s="79"/>
      <c r="E189" s="79"/>
      <c r="F189" s="80"/>
      <c r="G189" s="82"/>
      <c r="H189" s="82"/>
    </row>
    <row r="190" spans="1:8" s="88" customFormat="1" ht="12" customHeight="1" x14ac:dyDescent="0.2">
      <c r="A190" s="83"/>
      <c r="B190" s="83"/>
      <c r="C190" s="84"/>
      <c r="D190" s="85"/>
      <c r="E190" s="85"/>
      <c r="F190" s="86"/>
      <c r="G190" s="87"/>
      <c r="H190" s="87"/>
    </row>
    <row r="191" spans="1:8" ht="24.95" customHeight="1" x14ac:dyDescent="0.2">
      <c r="A191" s="325" t="s">
        <v>141</v>
      </c>
      <c r="B191" s="325"/>
      <c r="C191" s="325"/>
      <c r="D191" s="325"/>
      <c r="E191" s="325"/>
      <c r="F191" s="325"/>
      <c r="G191" s="325"/>
      <c r="H191" s="325"/>
    </row>
    <row r="192" spans="1:8" ht="24.95" customHeight="1" x14ac:dyDescent="0.2">
      <c r="A192" s="325" t="s">
        <v>142</v>
      </c>
      <c r="B192" s="325"/>
      <c r="C192" s="325"/>
      <c r="D192" s="325"/>
      <c r="E192" s="325"/>
      <c r="F192" s="325"/>
      <c r="G192" s="325"/>
      <c r="H192" s="325"/>
    </row>
    <row r="193" spans="1:8" s="88" customFormat="1" ht="12.6" customHeight="1" x14ac:dyDescent="0.2">
      <c r="A193" s="83"/>
      <c r="B193" s="83"/>
      <c r="C193" s="84"/>
      <c r="D193" s="85"/>
      <c r="E193" s="85"/>
      <c r="F193" s="86"/>
      <c r="G193" s="87"/>
      <c r="H193" s="87"/>
    </row>
    <row r="194" spans="1:8" s="90" customFormat="1" ht="50.1" customHeight="1" thickBot="1" x14ac:dyDescent="0.25">
      <c r="A194" s="326" t="s">
        <v>143</v>
      </c>
      <c r="B194" s="326"/>
      <c r="C194" s="326"/>
      <c r="D194" s="326"/>
      <c r="E194" s="326"/>
      <c r="F194" s="89"/>
      <c r="G194" s="81"/>
    </row>
    <row r="195" spans="1:8" s="92" customFormat="1" ht="50.1" customHeight="1" thickBot="1" x14ac:dyDescent="0.25">
      <c r="A195" s="478" t="s">
        <v>144</v>
      </c>
      <c r="B195" s="479"/>
      <c r="C195" s="479"/>
      <c r="D195" s="479"/>
      <c r="E195" s="480"/>
      <c r="F195" s="91"/>
      <c r="G195" s="72"/>
    </row>
    <row r="196" spans="1:8" ht="84" customHeight="1" thickBot="1" x14ac:dyDescent="0.25">
      <c r="A196" s="517" t="s">
        <v>145</v>
      </c>
      <c r="B196" s="518"/>
      <c r="C196" s="93" t="s">
        <v>146</v>
      </c>
      <c r="D196" s="600" t="s">
        <v>147</v>
      </c>
      <c r="E196" s="601"/>
      <c r="F196" s="94"/>
      <c r="G196" s="94"/>
      <c r="H196" s="94"/>
    </row>
    <row r="197" spans="1:8" ht="99.95" customHeight="1" x14ac:dyDescent="0.2">
      <c r="A197" s="322" t="s">
        <v>148</v>
      </c>
      <c r="B197" s="323"/>
      <c r="C197" s="96" t="s">
        <v>149</v>
      </c>
      <c r="D197" s="310" t="s">
        <v>150</v>
      </c>
      <c r="E197" s="311"/>
      <c r="F197" s="94"/>
      <c r="G197" s="94"/>
      <c r="H197" s="94"/>
    </row>
    <row r="198" spans="1:8" ht="75" customHeight="1" x14ac:dyDescent="0.2">
      <c r="A198" s="322" t="s">
        <v>151</v>
      </c>
      <c r="B198" s="323"/>
      <c r="C198" s="96" t="s">
        <v>152</v>
      </c>
      <c r="D198" s="310" t="s">
        <v>153</v>
      </c>
      <c r="E198" s="311"/>
      <c r="F198" s="94"/>
      <c r="G198" s="94"/>
      <c r="H198" s="94"/>
    </row>
    <row r="199" spans="1:8" ht="117.75" customHeight="1" thickBot="1" x14ac:dyDescent="0.25">
      <c r="A199" s="474" t="s">
        <v>154</v>
      </c>
      <c r="B199" s="475"/>
      <c r="C199" s="111" t="s">
        <v>155</v>
      </c>
      <c r="D199" s="476" t="s">
        <v>153</v>
      </c>
      <c r="E199" s="477"/>
      <c r="F199" s="94"/>
      <c r="G199" s="94"/>
      <c r="H199" s="94"/>
    </row>
    <row r="200" spans="1:8" s="72" customFormat="1" ht="102.75" customHeight="1" thickBot="1" x14ac:dyDescent="0.25">
      <c r="A200" s="474" t="s">
        <v>157</v>
      </c>
      <c r="B200" s="475"/>
      <c r="C200" s="230" t="s">
        <v>158</v>
      </c>
      <c r="D200" s="476" t="s">
        <v>153</v>
      </c>
      <c r="E200" s="477"/>
      <c r="F200" s="91"/>
      <c r="G200" s="91"/>
      <c r="H200" s="91"/>
    </row>
    <row r="201" spans="1:8" s="88" customFormat="1" ht="222.75" customHeight="1" thickBot="1" x14ac:dyDescent="0.25">
      <c r="A201" s="474" t="s">
        <v>159</v>
      </c>
      <c r="B201" s="475"/>
      <c r="C201" s="111" t="s">
        <v>160</v>
      </c>
      <c r="D201" s="476" t="s">
        <v>153</v>
      </c>
      <c r="E201" s="477"/>
      <c r="F201" s="86"/>
      <c r="G201" s="87"/>
      <c r="H201" s="87"/>
    </row>
    <row r="202" spans="1:8" s="185" customFormat="1" ht="75" customHeight="1" x14ac:dyDescent="0.2">
      <c r="A202" s="650" t="s">
        <v>715</v>
      </c>
      <c r="B202" s="650"/>
      <c r="C202" s="650"/>
      <c r="D202" s="650"/>
      <c r="E202" s="650"/>
      <c r="F202" s="650"/>
      <c r="G202" s="650"/>
      <c r="H202" s="650"/>
    </row>
    <row r="203" spans="1:8" s="185" customFormat="1" ht="24.75" customHeight="1" x14ac:dyDescent="0.2">
      <c r="A203" s="651" t="s">
        <v>716</v>
      </c>
      <c r="B203" s="651"/>
      <c r="C203" s="651"/>
      <c r="D203" s="651"/>
      <c r="E203" s="651"/>
      <c r="F203" s="651"/>
      <c r="G203" s="651"/>
      <c r="H203" s="651"/>
    </row>
    <row r="204" spans="1:8" s="88" customFormat="1" ht="12" customHeight="1" x14ac:dyDescent="0.2">
      <c r="A204" s="83"/>
      <c r="B204" s="83"/>
      <c r="C204" s="84"/>
      <c r="D204" s="85"/>
      <c r="E204" s="85"/>
      <c r="F204" s="86"/>
      <c r="G204" s="87"/>
      <c r="H204" s="87"/>
    </row>
    <row r="205" spans="1:8" s="88" customFormat="1" ht="30.75" customHeight="1" x14ac:dyDescent="0.2">
      <c r="A205" s="307" t="s">
        <v>162</v>
      </c>
      <c r="B205" s="307"/>
      <c r="C205" s="307"/>
      <c r="D205" s="307"/>
      <c r="E205" s="307"/>
      <c r="F205" s="307"/>
      <c r="G205" s="307"/>
      <c r="H205" s="307"/>
    </row>
    <row r="206" spans="1:8" ht="184.5" customHeight="1" x14ac:dyDescent="0.2">
      <c r="A206"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472"/>
      <c r="C206" s="472"/>
      <c r="D206" s="472"/>
      <c r="E206" s="472"/>
      <c r="F206" s="472"/>
      <c r="G206" s="472"/>
      <c r="H206" s="472"/>
    </row>
    <row r="207" spans="1:8" s="16" customFormat="1" ht="67.5" customHeight="1" x14ac:dyDescent="0.2">
      <c r="A207" s="325" t="s">
        <v>164</v>
      </c>
      <c r="B207" s="325"/>
      <c r="C207" s="325"/>
      <c r="D207" s="325"/>
      <c r="E207" s="325"/>
      <c r="F207" s="325"/>
      <c r="G207" s="325"/>
      <c r="H207" s="325"/>
    </row>
    <row r="208" spans="1:8" ht="23.25" x14ac:dyDescent="0.2">
      <c r="A208" s="307" t="s">
        <v>165</v>
      </c>
      <c r="B208" s="307"/>
      <c r="C208" s="307"/>
      <c r="D208" s="307"/>
      <c r="E208" s="307"/>
      <c r="F208" s="307"/>
      <c r="G208" s="307"/>
      <c r="H208" s="307"/>
    </row>
    <row r="209" spans="1:8" ht="6" customHeight="1" x14ac:dyDescent="0.2"/>
    <row r="210" spans="1:8" s="97" customFormat="1" ht="114.75" customHeight="1" x14ac:dyDescent="0.2">
      <c r="A210" s="325" t="s">
        <v>166</v>
      </c>
      <c r="B210" s="325"/>
      <c r="C210" s="325"/>
      <c r="D210" s="325"/>
      <c r="E210" s="325"/>
      <c r="F210" s="325"/>
      <c r="G210" s="325"/>
      <c r="H210" s="325"/>
    </row>
  </sheetData>
  <sheetProtection selectLockedCells="1" selectUnlockedCells="1"/>
  <mergeCells count="34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08:B108"/>
    <mergeCell ref="C108:C125"/>
    <mergeCell ref="D108:H108"/>
    <mergeCell ref="A109:B109"/>
    <mergeCell ref="D109:H109"/>
    <mergeCell ref="A110:B110"/>
    <mergeCell ref="D110:H110"/>
    <mergeCell ref="A111:B111"/>
    <mergeCell ref="D111:H111"/>
    <mergeCell ref="A112:B112"/>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D161:H161"/>
    <mergeCell ref="A162:B162"/>
    <mergeCell ref="C162:C166"/>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84:C184"/>
    <mergeCell ref="A185:C185"/>
    <mergeCell ref="A186:C186"/>
    <mergeCell ref="A187:C187"/>
    <mergeCell ref="A188:C188"/>
    <mergeCell ref="A189:C189"/>
    <mergeCell ref="C179:D179"/>
    <mergeCell ref="C180:D180"/>
    <mergeCell ref="C181:D181"/>
    <mergeCell ref="C182:D182"/>
    <mergeCell ref="A183:C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5:H205"/>
    <mergeCell ref="A206:H206"/>
    <mergeCell ref="A207:H207"/>
    <mergeCell ref="A208:H208"/>
    <mergeCell ref="A210:E210"/>
    <mergeCell ref="F210:H210"/>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8"/>
  <sheetViews>
    <sheetView view="pageBreakPreview" zoomScale="40" zoomScaleNormal="60" zoomScaleSheetLayoutView="40" workbookViewId="0">
      <pane ySplit="3" topLeftCell="A25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717</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4.95" customHeight="1" thickBot="1" x14ac:dyDescent="0.25">
      <c r="A6" s="40"/>
      <c r="B6" s="59"/>
      <c r="C6" s="60"/>
      <c r="D6" s="498" t="s">
        <v>228</v>
      </c>
      <c r="E6" s="498"/>
      <c r="F6" s="498"/>
      <c r="G6" s="498"/>
      <c r="H6" s="624"/>
    </row>
    <row r="7" spans="1:8" s="16" customFormat="1" ht="24.95" customHeight="1" thickBot="1" x14ac:dyDescent="0.25">
      <c r="A7" s="40"/>
      <c r="B7" s="59"/>
      <c r="C7" s="60"/>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60">
        <f>F8*1.2</f>
        <v>12024</v>
      </c>
      <c r="E8" s="361">
        <f>F8*1.1</f>
        <v>11022</v>
      </c>
      <c r="F8" s="361">
        <v>10020</v>
      </c>
      <c r="G8" s="361">
        <f>F8*0.75</f>
        <v>7515</v>
      </c>
      <c r="H8" s="362">
        <f>F8*0.5</f>
        <v>5010</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436">
        <f>F13*1.2</f>
        <v>13680</v>
      </c>
      <c r="E13" s="361">
        <f>F13*1.1</f>
        <v>12540.000000000002</v>
      </c>
      <c r="F13" s="361">
        <v>11400</v>
      </c>
      <c r="G13" s="361">
        <f>F13*0.75</f>
        <v>8550</v>
      </c>
      <c r="H13" s="362">
        <f>F13*0.5</f>
        <v>5700</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2490</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"2ГИС.УФА"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506">
        <v>240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60">
        <f>F28*1.2</f>
        <v>16833.599999999999</v>
      </c>
      <c r="E28" s="361">
        <f>F28*1.1</f>
        <v>15430.800000000001</v>
      </c>
      <c r="F28" s="361">
        <v>14028</v>
      </c>
      <c r="G28" s="361">
        <f>F28*0.75</f>
        <v>10521</v>
      </c>
      <c r="H28" s="362">
        <f>F28*0.5</f>
        <v>7014</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436">
        <f>F33*1.2</f>
        <v>19152</v>
      </c>
      <c r="E33" s="361">
        <f>F33*1.1</f>
        <v>17556</v>
      </c>
      <c r="F33" s="361">
        <v>15960</v>
      </c>
      <c r="G33" s="361">
        <f>F33*0.75</f>
        <v>11970</v>
      </c>
      <c r="H33" s="362">
        <f>F33*0.5</f>
        <v>7980</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3600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"2ГИС.УФА"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424">
        <v>336</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60">
        <f>F49*1.2</f>
        <v>14428.8</v>
      </c>
      <c r="E49" s="361">
        <f>F49*1.1</f>
        <v>13226.400000000001</v>
      </c>
      <c r="F49" s="361">
        <v>12024</v>
      </c>
      <c r="G49" s="361">
        <f>F49*0.75</f>
        <v>9018</v>
      </c>
      <c r="H49" s="362">
        <f>F49*0.5</f>
        <v>6012</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436">
        <f>F55*1.2</f>
        <v>16416</v>
      </c>
      <c r="E55" s="361">
        <f>F55*1.1</f>
        <v>15048.000000000002</v>
      </c>
      <c r="F55" s="361">
        <v>13680</v>
      </c>
      <c r="G55" s="361">
        <f>F55*0.75</f>
        <v>10260</v>
      </c>
      <c r="H55" s="362">
        <f>F55*0.5</f>
        <v>6840</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506">
        <v>240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660</v>
      </c>
      <c r="B65" s="387"/>
      <c r="C65" s="387"/>
      <c r="D65" s="398" t="str">
        <f>"от "&amp;MIN(D66:D115)&amp;" до "&amp;MAX(D66:D115)</f>
        <v>от 2280 до 114000</v>
      </c>
      <c r="E65" s="399"/>
      <c r="F65" s="399"/>
      <c r="G65" s="399"/>
      <c r="H65" s="400"/>
    </row>
    <row r="66" spans="1:8" s="16" customFormat="1" ht="37.5" customHeight="1" outlineLevel="1" x14ac:dyDescent="0.2">
      <c r="A66" s="408" t="s">
        <v>39</v>
      </c>
      <c r="B66" s="409"/>
      <c r="C66" s="505"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411">
        <v>2280</v>
      </c>
      <c r="E66" s="412"/>
      <c r="F66" s="412"/>
      <c r="G66" s="412"/>
      <c r="H66" s="413"/>
    </row>
    <row r="67" spans="1:8" s="16" customFormat="1" ht="37.5" customHeight="1" outlineLevel="1" x14ac:dyDescent="0.2">
      <c r="A67" s="396" t="s">
        <v>40</v>
      </c>
      <c r="B67" s="397"/>
      <c r="C67" s="410"/>
      <c r="D67" s="337">
        <v>4560</v>
      </c>
      <c r="E67" s="338"/>
      <c r="F67" s="338"/>
      <c r="G67" s="338"/>
      <c r="H67" s="339"/>
    </row>
    <row r="68" spans="1:8" s="16" customFormat="1" ht="37.5" customHeight="1" outlineLevel="1" x14ac:dyDescent="0.2">
      <c r="A68" s="396" t="s">
        <v>41</v>
      </c>
      <c r="B68" s="397"/>
      <c r="C68" s="410"/>
      <c r="D68" s="337">
        <v>6840</v>
      </c>
      <c r="E68" s="338"/>
      <c r="F68" s="338"/>
      <c r="G68" s="338"/>
      <c r="H68" s="339"/>
    </row>
    <row r="69" spans="1:8" s="16" customFormat="1" ht="37.5" customHeight="1" outlineLevel="1" x14ac:dyDescent="0.2">
      <c r="A69" s="396" t="s">
        <v>42</v>
      </c>
      <c r="B69" s="397"/>
      <c r="C69" s="410"/>
      <c r="D69" s="337">
        <v>9120</v>
      </c>
      <c r="E69" s="338"/>
      <c r="F69" s="338"/>
      <c r="G69" s="338"/>
      <c r="H69" s="339"/>
    </row>
    <row r="70" spans="1:8" s="16" customFormat="1" ht="37.5" customHeight="1" outlineLevel="1" x14ac:dyDescent="0.2">
      <c r="A70" s="396" t="s">
        <v>43</v>
      </c>
      <c r="B70" s="397"/>
      <c r="C70" s="410"/>
      <c r="D70" s="337">
        <v>11400</v>
      </c>
      <c r="E70" s="338"/>
      <c r="F70" s="338"/>
      <c r="G70" s="338"/>
      <c r="H70" s="339"/>
    </row>
    <row r="71" spans="1:8" s="16" customFormat="1" ht="37.5" customHeight="1" outlineLevel="1" x14ac:dyDescent="0.2">
      <c r="A71" s="396" t="s">
        <v>44</v>
      </c>
      <c r="B71" s="397"/>
      <c r="C71" s="410"/>
      <c r="D71" s="337">
        <v>13680</v>
      </c>
      <c r="E71" s="338"/>
      <c r="F71" s="338"/>
      <c r="G71" s="338"/>
      <c r="H71" s="339"/>
    </row>
    <row r="72" spans="1:8" s="16" customFormat="1" ht="37.5" customHeight="1" outlineLevel="1" x14ac:dyDescent="0.2">
      <c r="A72" s="396" t="s">
        <v>45</v>
      </c>
      <c r="B72" s="397"/>
      <c r="C72" s="410"/>
      <c r="D72" s="337">
        <v>15960</v>
      </c>
      <c r="E72" s="338"/>
      <c r="F72" s="338"/>
      <c r="G72" s="338"/>
      <c r="H72" s="339"/>
    </row>
    <row r="73" spans="1:8" s="16" customFormat="1" ht="37.5" customHeight="1" outlineLevel="1" x14ac:dyDescent="0.2">
      <c r="A73" s="396" t="s">
        <v>46</v>
      </c>
      <c r="B73" s="397"/>
      <c r="C73" s="410"/>
      <c r="D73" s="337">
        <v>18240</v>
      </c>
      <c r="E73" s="338"/>
      <c r="F73" s="338"/>
      <c r="G73" s="338"/>
      <c r="H73" s="339"/>
    </row>
    <row r="74" spans="1:8" s="16" customFormat="1" ht="37.5" customHeight="1" outlineLevel="1" x14ac:dyDescent="0.2">
      <c r="A74" s="396" t="s">
        <v>47</v>
      </c>
      <c r="B74" s="397"/>
      <c r="C74" s="410"/>
      <c r="D74" s="337">
        <v>20520</v>
      </c>
      <c r="E74" s="338"/>
      <c r="F74" s="338"/>
      <c r="G74" s="338"/>
      <c r="H74" s="339"/>
    </row>
    <row r="75" spans="1:8" s="16" customFormat="1" ht="37.5" customHeight="1" outlineLevel="1" x14ac:dyDescent="0.2">
      <c r="A75" s="396" t="s">
        <v>48</v>
      </c>
      <c r="B75" s="397"/>
      <c r="C75" s="410"/>
      <c r="D75" s="337">
        <v>22800</v>
      </c>
      <c r="E75" s="338"/>
      <c r="F75" s="338"/>
      <c r="G75" s="338"/>
      <c r="H75" s="339"/>
    </row>
    <row r="76" spans="1:8" s="16" customFormat="1" ht="37.5" customHeight="1" outlineLevel="1" x14ac:dyDescent="0.2">
      <c r="A76" s="396" t="s">
        <v>49</v>
      </c>
      <c r="B76" s="397"/>
      <c r="C76" s="410"/>
      <c r="D76" s="337">
        <v>25080</v>
      </c>
      <c r="E76" s="338"/>
      <c r="F76" s="338"/>
      <c r="G76" s="338"/>
      <c r="H76" s="339"/>
    </row>
    <row r="77" spans="1:8" s="16" customFormat="1" ht="37.5" customHeight="1" outlineLevel="1" x14ac:dyDescent="0.2">
      <c r="A77" s="396" t="s">
        <v>50</v>
      </c>
      <c r="B77" s="397"/>
      <c r="C77" s="410"/>
      <c r="D77" s="337">
        <v>27360</v>
      </c>
      <c r="E77" s="338"/>
      <c r="F77" s="338"/>
      <c r="G77" s="338"/>
      <c r="H77" s="339"/>
    </row>
    <row r="78" spans="1:8" s="16" customFormat="1" ht="37.5" customHeight="1" outlineLevel="1" x14ac:dyDescent="0.2">
      <c r="A78" s="396" t="s">
        <v>51</v>
      </c>
      <c r="B78" s="397"/>
      <c r="C78" s="410"/>
      <c r="D78" s="337">
        <v>29640</v>
      </c>
      <c r="E78" s="338"/>
      <c r="F78" s="338"/>
      <c r="G78" s="338"/>
      <c r="H78" s="339"/>
    </row>
    <row r="79" spans="1:8" s="16" customFormat="1" ht="37.5" customHeight="1" outlineLevel="1" x14ac:dyDescent="0.2">
      <c r="A79" s="396" t="s">
        <v>52</v>
      </c>
      <c r="B79" s="397"/>
      <c r="C79" s="410"/>
      <c r="D79" s="337">
        <v>31920</v>
      </c>
      <c r="E79" s="338"/>
      <c r="F79" s="338"/>
      <c r="G79" s="338"/>
      <c r="H79" s="339"/>
    </row>
    <row r="80" spans="1:8" s="16" customFormat="1" ht="37.5" customHeight="1" outlineLevel="1" x14ac:dyDescent="0.2">
      <c r="A80" s="396" t="s">
        <v>53</v>
      </c>
      <c r="B80" s="397"/>
      <c r="C80" s="410"/>
      <c r="D80" s="337">
        <v>34200</v>
      </c>
      <c r="E80" s="338"/>
      <c r="F80" s="338"/>
      <c r="G80" s="338"/>
      <c r="H80" s="339"/>
    </row>
    <row r="81" spans="1:8" s="16" customFormat="1" ht="37.5" customHeight="1" outlineLevel="1" x14ac:dyDescent="0.2">
      <c r="A81" s="396" t="s">
        <v>54</v>
      </c>
      <c r="B81" s="397"/>
      <c r="C81" s="410"/>
      <c r="D81" s="337">
        <v>36480</v>
      </c>
      <c r="E81" s="338"/>
      <c r="F81" s="338"/>
      <c r="G81" s="338"/>
      <c r="H81" s="339"/>
    </row>
    <row r="82" spans="1:8" s="16" customFormat="1" ht="37.5" customHeight="1" outlineLevel="1" x14ac:dyDescent="0.2">
      <c r="A82" s="396" t="s">
        <v>55</v>
      </c>
      <c r="B82" s="397"/>
      <c r="C82" s="410"/>
      <c r="D82" s="337">
        <v>38760</v>
      </c>
      <c r="E82" s="338"/>
      <c r="F82" s="338"/>
      <c r="G82" s="338"/>
      <c r="H82" s="339"/>
    </row>
    <row r="83" spans="1:8" s="16" customFormat="1" ht="37.5" customHeight="1" outlineLevel="1" x14ac:dyDescent="0.2">
      <c r="A83" s="396" t="s">
        <v>56</v>
      </c>
      <c r="B83" s="397"/>
      <c r="C83" s="410"/>
      <c r="D83" s="337">
        <v>41040</v>
      </c>
      <c r="E83" s="338"/>
      <c r="F83" s="338"/>
      <c r="G83" s="338"/>
      <c r="H83" s="339"/>
    </row>
    <row r="84" spans="1:8" s="16" customFormat="1" ht="37.5" customHeight="1" outlineLevel="1" x14ac:dyDescent="0.2">
      <c r="A84" s="396" t="s">
        <v>57</v>
      </c>
      <c r="B84" s="397"/>
      <c r="C84" s="410"/>
      <c r="D84" s="337">
        <v>43320</v>
      </c>
      <c r="E84" s="338"/>
      <c r="F84" s="338"/>
      <c r="G84" s="338"/>
      <c r="H84" s="339"/>
    </row>
    <row r="85" spans="1:8" s="16" customFormat="1" ht="37.5" customHeight="1" outlineLevel="1" x14ac:dyDescent="0.2">
      <c r="A85" s="396" t="s">
        <v>58</v>
      </c>
      <c r="B85" s="397"/>
      <c r="C85" s="410"/>
      <c r="D85" s="337">
        <v>45600</v>
      </c>
      <c r="E85" s="338"/>
      <c r="F85" s="338"/>
      <c r="G85" s="338"/>
      <c r="H85" s="339"/>
    </row>
    <row r="86" spans="1:8" s="16" customFormat="1" ht="37.5" customHeight="1" outlineLevel="1" x14ac:dyDescent="0.2">
      <c r="A86" s="396" t="s">
        <v>178</v>
      </c>
      <c r="B86" s="397"/>
      <c r="C86" s="410"/>
      <c r="D86" s="337">
        <v>47880</v>
      </c>
      <c r="E86" s="338"/>
      <c r="F86" s="338"/>
      <c r="G86" s="338"/>
      <c r="H86" s="339"/>
    </row>
    <row r="87" spans="1:8" s="16" customFormat="1" ht="37.5" customHeight="1" outlineLevel="1" x14ac:dyDescent="0.2">
      <c r="A87" s="396" t="s">
        <v>179</v>
      </c>
      <c r="B87" s="397"/>
      <c r="C87" s="410"/>
      <c r="D87" s="337">
        <v>50160</v>
      </c>
      <c r="E87" s="338"/>
      <c r="F87" s="338"/>
      <c r="G87" s="338"/>
      <c r="H87" s="339"/>
    </row>
    <row r="88" spans="1:8" s="16" customFormat="1" ht="37.5" customHeight="1" outlineLevel="1" x14ac:dyDescent="0.2">
      <c r="A88" s="396" t="s">
        <v>180</v>
      </c>
      <c r="B88" s="397"/>
      <c r="C88" s="410"/>
      <c r="D88" s="337">
        <v>52440</v>
      </c>
      <c r="E88" s="338"/>
      <c r="F88" s="338"/>
      <c r="G88" s="338"/>
      <c r="H88" s="339"/>
    </row>
    <row r="89" spans="1:8" s="16" customFormat="1" ht="37.5" customHeight="1" outlineLevel="1" x14ac:dyDescent="0.2">
      <c r="A89" s="396" t="s">
        <v>181</v>
      </c>
      <c r="B89" s="397"/>
      <c r="C89" s="410"/>
      <c r="D89" s="337">
        <v>54720</v>
      </c>
      <c r="E89" s="338"/>
      <c r="F89" s="338"/>
      <c r="G89" s="338"/>
      <c r="H89" s="339"/>
    </row>
    <row r="90" spans="1:8" s="16" customFormat="1" ht="37.5" customHeight="1" outlineLevel="1" x14ac:dyDescent="0.2">
      <c r="A90" s="396" t="s">
        <v>182</v>
      </c>
      <c r="B90" s="397"/>
      <c r="C90" s="410"/>
      <c r="D90" s="337">
        <v>57000</v>
      </c>
      <c r="E90" s="338"/>
      <c r="F90" s="338"/>
      <c r="G90" s="338"/>
      <c r="H90" s="339"/>
    </row>
    <row r="91" spans="1:8" s="16" customFormat="1" ht="37.5" customHeight="1" outlineLevel="1" x14ac:dyDescent="0.2">
      <c r="A91" s="396" t="s">
        <v>183</v>
      </c>
      <c r="B91" s="397"/>
      <c r="C91" s="410"/>
      <c r="D91" s="337">
        <v>59280</v>
      </c>
      <c r="E91" s="338"/>
      <c r="F91" s="338"/>
      <c r="G91" s="338"/>
      <c r="H91" s="339"/>
    </row>
    <row r="92" spans="1:8" s="16" customFormat="1" ht="37.5" customHeight="1" outlineLevel="1" x14ac:dyDescent="0.2">
      <c r="A92" s="396" t="s">
        <v>184</v>
      </c>
      <c r="B92" s="397"/>
      <c r="C92" s="410"/>
      <c r="D92" s="337">
        <v>61560</v>
      </c>
      <c r="E92" s="338"/>
      <c r="F92" s="338"/>
      <c r="G92" s="338"/>
      <c r="H92" s="339"/>
    </row>
    <row r="93" spans="1:8" s="16" customFormat="1" ht="37.5" customHeight="1" outlineLevel="1" x14ac:dyDescent="0.2">
      <c r="A93" s="396" t="s">
        <v>185</v>
      </c>
      <c r="B93" s="397"/>
      <c r="C93" s="410"/>
      <c r="D93" s="337">
        <v>63840</v>
      </c>
      <c r="E93" s="338"/>
      <c r="F93" s="338"/>
      <c r="G93" s="338"/>
      <c r="H93" s="339"/>
    </row>
    <row r="94" spans="1:8" s="16" customFormat="1" ht="37.5" customHeight="1" outlineLevel="1" x14ac:dyDescent="0.2">
      <c r="A94" s="396" t="s">
        <v>186</v>
      </c>
      <c r="B94" s="397"/>
      <c r="C94" s="410"/>
      <c r="D94" s="337">
        <v>66120</v>
      </c>
      <c r="E94" s="338"/>
      <c r="F94" s="338"/>
      <c r="G94" s="338"/>
      <c r="H94" s="339"/>
    </row>
    <row r="95" spans="1:8" s="16" customFormat="1" ht="37.5" customHeight="1" outlineLevel="1" x14ac:dyDescent="0.2">
      <c r="A95" s="396" t="s">
        <v>187</v>
      </c>
      <c r="B95" s="397"/>
      <c r="C95" s="410"/>
      <c r="D95" s="337">
        <v>68400</v>
      </c>
      <c r="E95" s="338"/>
      <c r="F95" s="338"/>
      <c r="G95" s="338"/>
      <c r="H95" s="339"/>
    </row>
    <row r="96" spans="1:8" s="16" customFormat="1" ht="37.5" customHeight="1" outlineLevel="1" x14ac:dyDescent="0.2">
      <c r="A96" s="396" t="s">
        <v>188</v>
      </c>
      <c r="B96" s="397"/>
      <c r="C96" s="410"/>
      <c r="D96" s="337">
        <v>70680</v>
      </c>
      <c r="E96" s="338"/>
      <c r="F96" s="338"/>
      <c r="G96" s="338"/>
      <c r="H96" s="339"/>
    </row>
    <row r="97" spans="1:8" s="16" customFormat="1" ht="37.5" customHeight="1" outlineLevel="1" x14ac:dyDescent="0.2">
      <c r="A97" s="396" t="s">
        <v>189</v>
      </c>
      <c r="B97" s="397"/>
      <c r="C97" s="410"/>
      <c r="D97" s="337">
        <v>72960</v>
      </c>
      <c r="E97" s="338"/>
      <c r="F97" s="338"/>
      <c r="G97" s="338"/>
      <c r="H97" s="339"/>
    </row>
    <row r="98" spans="1:8" s="16" customFormat="1" ht="37.5" customHeight="1" outlineLevel="1" x14ac:dyDescent="0.2">
      <c r="A98" s="396" t="s">
        <v>190</v>
      </c>
      <c r="B98" s="397"/>
      <c r="C98" s="410"/>
      <c r="D98" s="337">
        <v>75240</v>
      </c>
      <c r="E98" s="338"/>
      <c r="F98" s="338"/>
      <c r="G98" s="338"/>
      <c r="H98" s="339"/>
    </row>
    <row r="99" spans="1:8" s="16" customFormat="1" ht="37.5" customHeight="1" outlineLevel="1" x14ac:dyDescent="0.2">
      <c r="A99" s="396" t="s">
        <v>191</v>
      </c>
      <c r="B99" s="397"/>
      <c r="C99" s="410"/>
      <c r="D99" s="337">
        <v>77520</v>
      </c>
      <c r="E99" s="338"/>
      <c r="F99" s="338"/>
      <c r="G99" s="338"/>
      <c r="H99" s="339"/>
    </row>
    <row r="100" spans="1:8" s="16" customFormat="1" ht="37.5" customHeight="1" outlineLevel="1" x14ac:dyDescent="0.2">
      <c r="A100" s="396" t="s">
        <v>192</v>
      </c>
      <c r="B100" s="397"/>
      <c r="C100" s="410"/>
      <c r="D100" s="337">
        <v>79800</v>
      </c>
      <c r="E100" s="338"/>
      <c r="F100" s="338"/>
      <c r="G100" s="338"/>
      <c r="H100" s="339"/>
    </row>
    <row r="101" spans="1:8" s="16" customFormat="1" ht="37.5" customHeight="1" outlineLevel="1" x14ac:dyDescent="0.2">
      <c r="A101" s="396" t="s">
        <v>229</v>
      </c>
      <c r="B101" s="397"/>
      <c r="C101" s="410"/>
      <c r="D101" s="337">
        <v>82080</v>
      </c>
      <c r="E101" s="338"/>
      <c r="F101" s="338"/>
      <c r="G101" s="338"/>
      <c r="H101" s="339"/>
    </row>
    <row r="102" spans="1:8" s="16" customFormat="1" ht="37.5" customHeight="1" outlineLevel="1" x14ac:dyDescent="0.2">
      <c r="A102" s="396" t="s">
        <v>230</v>
      </c>
      <c r="B102" s="397"/>
      <c r="C102" s="410"/>
      <c r="D102" s="337">
        <v>84360</v>
      </c>
      <c r="E102" s="338"/>
      <c r="F102" s="338"/>
      <c r="G102" s="338"/>
      <c r="H102" s="339"/>
    </row>
    <row r="103" spans="1:8" s="16" customFormat="1" ht="37.5" customHeight="1" outlineLevel="1" x14ac:dyDescent="0.2">
      <c r="A103" s="396" t="s">
        <v>231</v>
      </c>
      <c r="B103" s="397"/>
      <c r="C103" s="410"/>
      <c r="D103" s="337">
        <v>86640</v>
      </c>
      <c r="E103" s="338"/>
      <c r="F103" s="338"/>
      <c r="G103" s="338"/>
      <c r="H103" s="339"/>
    </row>
    <row r="104" spans="1:8" s="16" customFormat="1" ht="37.5" customHeight="1" outlineLevel="1" x14ac:dyDescent="0.2">
      <c r="A104" s="396" t="s">
        <v>232</v>
      </c>
      <c r="B104" s="397"/>
      <c r="C104" s="410"/>
      <c r="D104" s="337">
        <v>88920</v>
      </c>
      <c r="E104" s="338"/>
      <c r="F104" s="338"/>
      <c r="G104" s="338"/>
      <c r="H104" s="339"/>
    </row>
    <row r="105" spans="1:8" s="16" customFormat="1" ht="37.5" customHeight="1" outlineLevel="1" x14ac:dyDescent="0.2">
      <c r="A105" s="396" t="s">
        <v>233</v>
      </c>
      <c r="B105" s="397"/>
      <c r="C105" s="410"/>
      <c r="D105" s="337">
        <v>91200</v>
      </c>
      <c r="E105" s="338"/>
      <c r="F105" s="338"/>
      <c r="G105" s="338"/>
      <c r="H105" s="339"/>
    </row>
    <row r="106" spans="1:8" s="16" customFormat="1" ht="37.5" customHeight="1" outlineLevel="1" x14ac:dyDescent="0.2">
      <c r="A106" s="396" t="s">
        <v>355</v>
      </c>
      <c r="B106" s="397"/>
      <c r="C106" s="410"/>
      <c r="D106" s="337">
        <v>93480</v>
      </c>
      <c r="E106" s="338"/>
      <c r="F106" s="338"/>
      <c r="G106" s="338"/>
      <c r="H106" s="339"/>
    </row>
    <row r="107" spans="1:8" s="16" customFormat="1" ht="37.5" customHeight="1" outlineLevel="1" x14ac:dyDescent="0.2">
      <c r="A107" s="396" t="s">
        <v>356</v>
      </c>
      <c r="B107" s="397"/>
      <c r="C107" s="410"/>
      <c r="D107" s="337">
        <v>95760</v>
      </c>
      <c r="E107" s="338"/>
      <c r="F107" s="338"/>
      <c r="G107" s="338"/>
      <c r="H107" s="339"/>
    </row>
    <row r="108" spans="1:8" s="16" customFormat="1" ht="37.5" customHeight="1" outlineLevel="1" x14ac:dyDescent="0.2">
      <c r="A108" s="396" t="s">
        <v>357</v>
      </c>
      <c r="B108" s="397"/>
      <c r="C108" s="410"/>
      <c r="D108" s="337">
        <v>98040</v>
      </c>
      <c r="E108" s="338"/>
      <c r="F108" s="338"/>
      <c r="G108" s="338"/>
      <c r="H108" s="339"/>
    </row>
    <row r="109" spans="1:8" s="16" customFormat="1" ht="37.5" customHeight="1" outlineLevel="1" x14ac:dyDescent="0.2">
      <c r="A109" s="396" t="s">
        <v>358</v>
      </c>
      <c r="B109" s="397"/>
      <c r="C109" s="410"/>
      <c r="D109" s="337">
        <v>100320</v>
      </c>
      <c r="E109" s="338"/>
      <c r="F109" s="338"/>
      <c r="G109" s="338"/>
      <c r="H109" s="339"/>
    </row>
    <row r="110" spans="1:8" s="16" customFormat="1" ht="37.5" customHeight="1" outlineLevel="1" x14ac:dyDescent="0.2">
      <c r="A110" s="396" t="s">
        <v>359</v>
      </c>
      <c r="B110" s="397"/>
      <c r="C110" s="410"/>
      <c r="D110" s="337">
        <v>102600</v>
      </c>
      <c r="E110" s="338"/>
      <c r="F110" s="338"/>
      <c r="G110" s="338"/>
      <c r="H110" s="339"/>
    </row>
    <row r="111" spans="1:8" s="16" customFormat="1" ht="37.5" customHeight="1" outlineLevel="1" x14ac:dyDescent="0.2">
      <c r="A111" s="396" t="s">
        <v>360</v>
      </c>
      <c r="B111" s="397"/>
      <c r="C111" s="410"/>
      <c r="D111" s="337">
        <v>104880</v>
      </c>
      <c r="E111" s="338"/>
      <c r="F111" s="338"/>
      <c r="G111" s="338"/>
      <c r="H111" s="339"/>
    </row>
    <row r="112" spans="1:8" s="16" customFormat="1" ht="37.5" customHeight="1" outlineLevel="1" x14ac:dyDescent="0.2">
      <c r="A112" s="396" t="s">
        <v>361</v>
      </c>
      <c r="B112" s="397"/>
      <c r="C112" s="410"/>
      <c r="D112" s="337">
        <v>107160</v>
      </c>
      <c r="E112" s="338"/>
      <c r="F112" s="338"/>
      <c r="G112" s="338"/>
      <c r="H112" s="339"/>
    </row>
    <row r="113" spans="1:8" s="16" customFormat="1" ht="37.5" customHeight="1" outlineLevel="1" x14ac:dyDescent="0.2">
      <c r="A113" s="396" t="s">
        <v>362</v>
      </c>
      <c r="B113" s="397"/>
      <c r="C113" s="410"/>
      <c r="D113" s="337">
        <v>109440</v>
      </c>
      <c r="E113" s="338"/>
      <c r="F113" s="338"/>
      <c r="G113" s="338"/>
      <c r="H113" s="339"/>
    </row>
    <row r="114" spans="1:8" s="16" customFormat="1" ht="37.5" customHeight="1" outlineLevel="1" x14ac:dyDescent="0.2">
      <c r="A114" s="396" t="s">
        <v>363</v>
      </c>
      <c r="B114" s="397"/>
      <c r="C114" s="410"/>
      <c r="D114" s="337">
        <v>111720</v>
      </c>
      <c r="E114" s="338"/>
      <c r="F114" s="338"/>
      <c r="G114" s="338"/>
      <c r="H114" s="339"/>
    </row>
    <row r="115" spans="1:8" s="16" customFormat="1" ht="37.5" customHeight="1" outlineLevel="1" thickBot="1" x14ac:dyDescent="0.25">
      <c r="A115" s="396" t="s">
        <v>364</v>
      </c>
      <c r="B115" s="397"/>
      <c r="C115" s="410"/>
      <c r="D115" s="337">
        <v>114000</v>
      </c>
      <c r="E115" s="338"/>
      <c r="F115" s="338"/>
      <c r="G115" s="338"/>
      <c r="H115" s="339"/>
    </row>
    <row r="116" spans="1:8" s="16" customFormat="1" ht="24.95" customHeight="1" thickBot="1" x14ac:dyDescent="0.4">
      <c r="A116" s="40"/>
      <c r="B116" s="152"/>
      <c r="C116" s="60"/>
      <c r="D116" s="795" t="s">
        <v>718</v>
      </c>
      <c r="E116" s="795"/>
      <c r="F116" s="795"/>
      <c r="G116" s="795"/>
      <c r="H116" s="796"/>
    </row>
    <row r="117" spans="1:8" s="16" customFormat="1" ht="24.95" customHeight="1" thickBot="1" x14ac:dyDescent="0.25">
      <c r="A117" s="153"/>
      <c r="B117" s="55"/>
      <c r="C117" s="56"/>
      <c r="D117" s="154" t="s">
        <v>168</v>
      </c>
      <c r="E117" s="155" t="s">
        <v>169</v>
      </c>
      <c r="F117" s="156" t="s">
        <v>170</v>
      </c>
      <c r="G117" s="155" t="s">
        <v>171</v>
      </c>
      <c r="H117" s="157" t="s">
        <v>172</v>
      </c>
    </row>
    <row r="118" spans="1:8" s="16" customFormat="1" ht="48" customHeight="1" x14ac:dyDescent="0.2">
      <c r="A118" s="440" t="s">
        <v>235</v>
      </c>
      <c r="B118" s="434" t="s">
        <v>27</v>
      </c>
      <c r="C11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8" s="360">
        <f>F118*1.2</f>
        <v>12024</v>
      </c>
      <c r="E118" s="361">
        <f>F118*1.1</f>
        <v>11022</v>
      </c>
      <c r="F118" s="361">
        <v>10020</v>
      </c>
      <c r="G118" s="361">
        <f>F118*0.75</f>
        <v>7515</v>
      </c>
      <c r="H118" s="362">
        <f>F118*0.5</f>
        <v>5010</v>
      </c>
    </row>
    <row r="119" spans="1:8" s="16" customFormat="1" ht="132" customHeight="1" x14ac:dyDescent="0.2">
      <c r="A119" s="441"/>
      <c r="B119" s="435"/>
      <c r="C119" s="435"/>
      <c r="D119" s="337"/>
      <c r="E119" s="338"/>
      <c r="F119" s="338"/>
      <c r="G119" s="338"/>
      <c r="H119" s="339"/>
    </row>
    <row r="120" spans="1:8" s="16" customFormat="1" ht="97.5" customHeight="1" x14ac:dyDescent="0.2">
      <c r="A120" s="441"/>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0" s="337"/>
      <c r="E120" s="338"/>
      <c r="F120" s="338"/>
      <c r="G120" s="338"/>
      <c r="H120" s="339"/>
    </row>
    <row r="121" spans="1:8" s="16" customFormat="1" ht="166.5" customHeight="1" thickBot="1" x14ac:dyDescent="0.25">
      <c r="A121" s="443"/>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1" s="353"/>
      <c r="E121" s="354"/>
      <c r="F121" s="354"/>
      <c r="G121" s="354"/>
      <c r="H121" s="355"/>
    </row>
    <row r="122" spans="1:8" s="16" customFormat="1" ht="24.95" customHeight="1" thickBot="1" x14ac:dyDescent="0.25">
      <c r="A122" s="28"/>
      <c r="B122" s="29"/>
      <c r="C122" s="30"/>
      <c r="D122" s="498"/>
      <c r="E122" s="498"/>
      <c r="F122" s="498"/>
      <c r="G122" s="498"/>
      <c r="H122" s="624"/>
    </row>
    <row r="123" spans="1:8" s="16" customFormat="1" ht="48" customHeight="1" x14ac:dyDescent="0.2">
      <c r="A123" s="430" t="s">
        <v>236</v>
      </c>
      <c r="B123" s="434" t="s">
        <v>27</v>
      </c>
      <c r="C12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3" s="436">
        <f>F123*1.2</f>
        <v>13680</v>
      </c>
      <c r="E123" s="361">
        <f>F123*1.1</f>
        <v>12540.000000000002</v>
      </c>
      <c r="F123" s="361">
        <v>11400</v>
      </c>
      <c r="G123" s="361">
        <f>F123*0.75</f>
        <v>8550</v>
      </c>
      <c r="H123" s="362">
        <f>F123*0.5</f>
        <v>5700</v>
      </c>
    </row>
    <row r="124" spans="1:8" s="16" customFormat="1" ht="132" customHeight="1" x14ac:dyDescent="0.2">
      <c r="A124" s="431"/>
      <c r="B124" s="435"/>
      <c r="C124" s="435"/>
      <c r="D124" s="340"/>
      <c r="E124" s="338"/>
      <c r="F124" s="338"/>
      <c r="G124" s="338"/>
      <c r="H124" s="339"/>
    </row>
    <row r="125" spans="1:8" s="16" customFormat="1" ht="97.5" customHeight="1" x14ac:dyDescent="0.2">
      <c r="A125" s="431"/>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5" s="340"/>
      <c r="E125" s="338"/>
      <c r="F125" s="338"/>
      <c r="G125" s="338"/>
      <c r="H125" s="339"/>
    </row>
    <row r="126" spans="1:8" s="16" customFormat="1" ht="166.5" customHeight="1" x14ac:dyDescent="0.2">
      <c r="A126" s="431"/>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6" s="340"/>
      <c r="E126" s="338"/>
      <c r="F126" s="338"/>
      <c r="G126" s="338"/>
      <c r="H126" s="339"/>
    </row>
    <row r="127" spans="1:8" s="16" customFormat="1" ht="92.25" customHeight="1" thickBot="1" x14ac:dyDescent="0.25">
      <c r="A127" s="468"/>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7" s="461"/>
      <c r="E127" s="354"/>
      <c r="F127" s="354"/>
      <c r="G127" s="354"/>
      <c r="H127" s="355"/>
    </row>
    <row r="128" spans="1:8" s="16" customFormat="1" ht="24.95" customHeight="1" thickBot="1" x14ac:dyDescent="0.25">
      <c r="A128" s="40"/>
      <c r="B128" s="41"/>
      <c r="C128" s="42"/>
      <c r="D128" s="498"/>
      <c r="E128" s="498"/>
      <c r="F128" s="498"/>
      <c r="G128" s="498"/>
      <c r="H128" s="624"/>
    </row>
    <row r="129" spans="1:8" s="16" customFormat="1" ht="50.1" customHeight="1" x14ac:dyDescent="0.2">
      <c r="A129" s="417" t="s">
        <v>237</v>
      </c>
      <c r="B129" s="454" t="s">
        <v>23</v>
      </c>
      <c r="C12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9" s="506">
        <v>240</v>
      </c>
      <c r="E129" s="507"/>
      <c r="F129" s="507"/>
      <c r="G129" s="507"/>
      <c r="H129" s="508"/>
    </row>
    <row r="130" spans="1:8" s="16" customFormat="1" ht="94.5" customHeight="1" x14ac:dyDescent="0.2">
      <c r="A130" s="418"/>
      <c r="B130" s="455"/>
      <c r="C130" s="457"/>
      <c r="D130" s="459"/>
      <c r="E130" s="426"/>
      <c r="F130" s="426"/>
      <c r="G130" s="426"/>
      <c r="H130" s="509"/>
    </row>
    <row r="131" spans="1:8" s="16" customFormat="1" ht="163.5" customHeight="1" thickBot="1" x14ac:dyDescent="0.25">
      <c r="A131" s="419"/>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31" s="510"/>
      <c r="E131" s="511"/>
      <c r="F131" s="511"/>
      <c r="G131" s="511"/>
      <c r="H131" s="512"/>
    </row>
    <row r="132" spans="1:8" s="16" customFormat="1" ht="24.95" customHeight="1" thickBot="1" x14ac:dyDescent="0.25">
      <c r="A132" s="40"/>
      <c r="B132" s="59"/>
      <c r="C132" s="60"/>
      <c r="D132" s="570" t="s">
        <v>234</v>
      </c>
      <c r="E132" s="570"/>
      <c r="F132" s="570"/>
      <c r="G132" s="570"/>
      <c r="H132" s="593"/>
    </row>
    <row r="133" spans="1:8" s="16" customFormat="1" ht="50.1" customHeight="1" thickBot="1" x14ac:dyDescent="0.25">
      <c r="A133" s="386" t="s">
        <v>38</v>
      </c>
      <c r="B133" s="387"/>
      <c r="C133" s="387"/>
      <c r="D133" s="757" t="str">
        <f>"от "&amp;MIN(D134:D152)&amp;" до "&amp;MAX(D134:D152)</f>
        <v>от 2280 до 43320</v>
      </c>
      <c r="E133" s="758"/>
      <c r="F133" s="758"/>
      <c r="G133" s="758"/>
      <c r="H133" s="759"/>
    </row>
    <row r="134" spans="1:8" s="16" customFormat="1" ht="37.5" customHeight="1" outlineLevel="1" x14ac:dyDescent="0.2">
      <c r="A134" s="408" t="s">
        <v>238</v>
      </c>
      <c r="B134" s="577"/>
      <c r="C134" s="71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34" s="360">
        <v>2280</v>
      </c>
      <c r="E134" s="361"/>
      <c r="F134" s="361"/>
      <c r="G134" s="361"/>
      <c r="H134" s="362"/>
    </row>
    <row r="135" spans="1:8" s="16" customFormat="1" ht="37.5" customHeight="1" outlineLevel="1" x14ac:dyDescent="0.2">
      <c r="A135" s="667" t="s">
        <v>239</v>
      </c>
      <c r="B135" s="672"/>
      <c r="C135" s="787"/>
      <c r="D135" s="337">
        <v>4560</v>
      </c>
      <c r="E135" s="338"/>
      <c r="F135" s="338"/>
      <c r="G135" s="338"/>
      <c r="H135" s="339"/>
    </row>
    <row r="136" spans="1:8" s="16" customFormat="1" ht="37.5" customHeight="1" outlineLevel="1" x14ac:dyDescent="0.2">
      <c r="A136" s="667" t="s">
        <v>240</v>
      </c>
      <c r="B136" s="672"/>
      <c r="C136" s="787"/>
      <c r="D136" s="337">
        <v>6840</v>
      </c>
      <c r="E136" s="338"/>
      <c r="F136" s="338"/>
      <c r="G136" s="338"/>
      <c r="H136" s="339"/>
    </row>
    <row r="137" spans="1:8" s="16" customFormat="1" ht="37.5" customHeight="1" outlineLevel="1" x14ac:dyDescent="0.2">
      <c r="A137" s="667" t="s">
        <v>241</v>
      </c>
      <c r="B137" s="672"/>
      <c r="C137" s="787"/>
      <c r="D137" s="337">
        <v>9120</v>
      </c>
      <c r="E137" s="338"/>
      <c r="F137" s="338"/>
      <c r="G137" s="338"/>
      <c r="H137" s="339"/>
    </row>
    <row r="138" spans="1:8" s="16" customFormat="1" ht="37.5" customHeight="1" outlineLevel="1" x14ac:dyDescent="0.2">
      <c r="A138" s="667" t="s">
        <v>242</v>
      </c>
      <c r="B138" s="672"/>
      <c r="C138" s="787"/>
      <c r="D138" s="337">
        <v>11400</v>
      </c>
      <c r="E138" s="338"/>
      <c r="F138" s="338"/>
      <c r="G138" s="338"/>
      <c r="H138" s="339"/>
    </row>
    <row r="139" spans="1:8" s="16" customFormat="1" ht="37.5" customHeight="1" outlineLevel="1" x14ac:dyDescent="0.2">
      <c r="A139" s="667" t="s">
        <v>243</v>
      </c>
      <c r="B139" s="672"/>
      <c r="C139" s="787"/>
      <c r="D139" s="337">
        <v>13680</v>
      </c>
      <c r="E139" s="338"/>
      <c r="F139" s="338"/>
      <c r="G139" s="338"/>
      <c r="H139" s="339"/>
    </row>
    <row r="140" spans="1:8" s="16" customFormat="1" ht="37.5" customHeight="1" outlineLevel="1" x14ac:dyDescent="0.2">
      <c r="A140" s="667" t="s">
        <v>244</v>
      </c>
      <c r="B140" s="672"/>
      <c r="C140" s="787"/>
      <c r="D140" s="337">
        <v>15960</v>
      </c>
      <c r="E140" s="338"/>
      <c r="F140" s="338"/>
      <c r="G140" s="338"/>
      <c r="H140" s="339"/>
    </row>
    <row r="141" spans="1:8" s="16" customFormat="1" ht="37.5" customHeight="1" outlineLevel="1" x14ac:dyDescent="0.2">
      <c r="A141" s="667" t="s">
        <v>245</v>
      </c>
      <c r="B141" s="672"/>
      <c r="C141" s="787"/>
      <c r="D141" s="337">
        <v>18240</v>
      </c>
      <c r="E141" s="338"/>
      <c r="F141" s="338"/>
      <c r="G141" s="338"/>
      <c r="H141" s="339"/>
    </row>
    <row r="142" spans="1:8" s="16" customFormat="1" ht="37.5" customHeight="1" outlineLevel="1" x14ac:dyDescent="0.2">
      <c r="A142" s="667" t="s">
        <v>246</v>
      </c>
      <c r="B142" s="672"/>
      <c r="C142" s="787"/>
      <c r="D142" s="337">
        <v>20520</v>
      </c>
      <c r="E142" s="338"/>
      <c r="F142" s="338"/>
      <c r="G142" s="338"/>
      <c r="H142" s="339"/>
    </row>
    <row r="143" spans="1:8" s="16" customFormat="1" ht="37.5" customHeight="1" outlineLevel="1" x14ac:dyDescent="0.2">
      <c r="A143" s="667" t="s">
        <v>247</v>
      </c>
      <c r="B143" s="672"/>
      <c r="C143" s="787"/>
      <c r="D143" s="337">
        <v>22800</v>
      </c>
      <c r="E143" s="338"/>
      <c r="F143" s="338"/>
      <c r="G143" s="338"/>
      <c r="H143" s="339"/>
    </row>
    <row r="144" spans="1:8" s="16" customFormat="1" ht="37.5" customHeight="1" outlineLevel="1" x14ac:dyDescent="0.2">
      <c r="A144" s="667" t="s">
        <v>248</v>
      </c>
      <c r="B144" s="672"/>
      <c r="C144" s="787"/>
      <c r="D144" s="337">
        <v>25080</v>
      </c>
      <c r="E144" s="338"/>
      <c r="F144" s="338"/>
      <c r="G144" s="338"/>
      <c r="H144" s="339"/>
    </row>
    <row r="145" spans="1:8" s="16" customFormat="1" ht="37.5" customHeight="1" outlineLevel="1" x14ac:dyDescent="0.2">
      <c r="A145" s="667" t="s">
        <v>249</v>
      </c>
      <c r="B145" s="672"/>
      <c r="C145" s="787"/>
      <c r="D145" s="337">
        <v>27360</v>
      </c>
      <c r="E145" s="338"/>
      <c r="F145" s="338"/>
      <c r="G145" s="338"/>
      <c r="H145" s="339"/>
    </row>
    <row r="146" spans="1:8" s="16" customFormat="1" ht="37.5" customHeight="1" outlineLevel="1" x14ac:dyDescent="0.2">
      <c r="A146" s="667" t="s">
        <v>250</v>
      </c>
      <c r="B146" s="672"/>
      <c r="C146" s="787"/>
      <c r="D146" s="337">
        <v>29640</v>
      </c>
      <c r="E146" s="338"/>
      <c r="F146" s="338"/>
      <c r="G146" s="338"/>
      <c r="H146" s="339"/>
    </row>
    <row r="147" spans="1:8" s="16" customFormat="1" ht="37.5" customHeight="1" outlineLevel="1" x14ac:dyDescent="0.2">
      <c r="A147" s="667" t="s">
        <v>251</v>
      </c>
      <c r="B147" s="672"/>
      <c r="C147" s="787"/>
      <c r="D147" s="337">
        <v>31920</v>
      </c>
      <c r="E147" s="338"/>
      <c r="F147" s="338"/>
      <c r="G147" s="338"/>
      <c r="H147" s="339"/>
    </row>
    <row r="148" spans="1:8" s="16" customFormat="1" ht="37.5" customHeight="1" outlineLevel="1" x14ac:dyDescent="0.2">
      <c r="A148" s="667" t="s">
        <v>252</v>
      </c>
      <c r="B148" s="672"/>
      <c r="C148" s="787"/>
      <c r="D148" s="337">
        <v>34200</v>
      </c>
      <c r="E148" s="338"/>
      <c r="F148" s="338"/>
      <c r="G148" s="338"/>
      <c r="H148" s="339"/>
    </row>
    <row r="149" spans="1:8" s="16" customFormat="1" ht="37.5" customHeight="1" outlineLevel="1" x14ac:dyDescent="0.2">
      <c r="A149" s="667" t="s">
        <v>253</v>
      </c>
      <c r="B149" s="672"/>
      <c r="C149" s="787"/>
      <c r="D149" s="337">
        <v>36480</v>
      </c>
      <c r="E149" s="338"/>
      <c r="F149" s="338"/>
      <c r="G149" s="338"/>
      <c r="H149" s="339"/>
    </row>
    <row r="150" spans="1:8" s="16" customFormat="1" ht="37.5" customHeight="1" outlineLevel="1" x14ac:dyDescent="0.2">
      <c r="A150" s="667" t="s">
        <v>254</v>
      </c>
      <c r="B150" s="672"/>
      <c r="C150" s="787"/>
      <c r="D150" s="337">
        <v>38760</v>
      </c>
      <c r="E150" s="338"/>
      <c r="F150" s="338"/>
      <c r="G150" s="338"/>
      <c r="H150" s="339"/>
    </row>
    <row r="151" spans="1:8" s="16" customFormat="1" ht="37.5" customHeight="1" outlineLevel="1" x14ac:dyDescent="0.2">
      <c r="A151" s="667" t="s">
        <v>255</v>
      </c>
      <c r="B151" s="672"/>
      <c r="C151" s="787"/>
      <c r="D151" s="337">
        <v>41040</v>
      </c>
      <c r="E151" s="338"/>
      <c r="F151" s="338"/>
      <c r="G151" s="338"/>
      <c r="H151" s="339"/>
    </row>
    <row r="152" spans="1:8" s="16" customFormat="1" ht="37.5" customHeight="1" outlineLevel="1" x14ac:dyDescent="0.2">
      <c r="A152" s="667" t="s">
        <v>256</v>
      </c>
      <c r="B152" s="672"/>
      <c r="C152" s="787"/>
      <c r="D152" s="337">
        <v>43320</v>
      </c>
      <c r="E152" s="338"/>
      <c r="F152" s="338"/>
      <c r="G152" s="338"/>
      <c r="H152" s="339"/>
    </row>
    <row r="153" spans="1:8" s="16" customFormat="1" ht="37.5" customHeight="1" outlineLevel="1" x14ac:dyDescent="0.2">
      <c r="A153" s="396" t="s">
        <v>257</v>
      </c>
      <c r="B153" s="565"/>
      <c r="C153" s="787"/>
      <c r="D153" s="337">
        <v>45600</v>
      </c>
      <c r="E153" s="338"/>
      <c r="F153" s="338"/>
      <c r="G153" s="338"/>
      <c r="H153" s="339"/>
    </row>
    <row r="154" spans="1:8" s="16" customFormat="1" ht="37.5" customHeight="1" outlineLevel="1" x14ac:dyDescent="0.2">
      <c r="A154" s="396" t="s">
        <v>258</v>
      </c>
      <c r="B154" s="397"/>
      <c r="C154" s="787"/>
      <c r="D154" s="337">
        <v>47880</v>
      </c>
      <c r="E154" s="338"/>
      <c r="F154" s="338"/>
      <c r="G154" s="338"/>
      <c r="H154" s="339"/>
    </row>
    <row r="155" spans="1:8" s="16" customFormat="1" ht="37.5" customHeight="1" outlineLevel="1" x14ac:dyDescent="0.2">
      <c r="A155" s="396" t="s">
        <v>259</v>
      </c>
      <c r="B155" s="397"/>
      <c r="C155" s="787"/>
      <c r="D155" s="337">
        <v>50160</v>
      </c>
      <c r="E155" s="338"/>
      <c r="F155" s="338"/>
      <c r="G155" s="338"/>
      <c r="H155" s="339"/>
    </row>
    <row r="156" spans="1:8" s="16" customFormat="1" ht="37.5" customHeight="1" outlineLevel="1" x14ac:dyDescent="0.2">
      <c r="A156" s="396" t="s">
        <v>260</v>
      </c>
      <c r="B156" s="397"/>
      <c r="C156" s="787"/>
      <c r="D156" s="337">
        <v>52440</v>
      </c>
      <c r="E156" s="338"/>
      <c r="F156" s="338"/>
      <c r="G156" s="338"/>
      <c r="H156" s="339"/>
    </row>
    <row r="157" spans="1:8" s="16" customFormat="1" ht="37.5" customHeight="1" outlineLevel="1" x14ac:dyDescent="0.2">
      <c r="A157" s="396" t="s">
        <v>261</v>
      </c>
      <c r="B157" s="397"/>
      <c r="C157" s="787"/>
      <c r="D157" s="337">
        <v>54720</v>
      </c>
      <c r="E157" s="338"/>
      <c r="F157" s="338"/>
      <c r="G157" s="338"/>
      <c r="H157" s="339"/>
    </row>
    <row r="158" spans="1:8" s="16" customFormat="1" ht="37.5" customHeight="1" outlineLevel="1" x14ac:dyDescent="0.2">
      <c r="A158" s="396" t="s">
        <v>262</v>
      </c>
      <c r="B158" s="397"/>
      <c r="C158" s="787"/>
      <c r="D158" s="337">
        <v>57000</v>
      </c>
      <c r="E158" s="338"/>
      <c r="F158" s="338"/>
      <c r="G158" s="338"/>
      <c r="H158" s="339"/>
    </row>
    <row r="159" spans="1:8" s="16" customFormat="1" ht="37.5" customHeight="1" outlineLevel="1" x14ac:dyDescent="0.2">
      <c r="A159" s="396" t="s">
        <v>263</v>
      </c>
      <c r="B159" s="397"/>
      <c r="C159" s="787"/>
      <c r="D159" s="337">
        <v>59280</v>
      </c>
      <c r="E159" s="338"/>
      <c r="F159" s="338"/>
      <c r="G159" s="338"/>
      <c r="H159" s="339"/>
    </row>
    <row r="160" spans="1:8" s="16" customFormat="1" ht="37.5" customHeight="1" outlineLevel="1" x14ac:dyDescent="0.2">
      <c r="A160" s="396" t="s">
        <v>264</v>
      </c>
      <c r="B160" s="397"/>
      <c r="C160" s="787"/>
      <c r="D160" s="337">
        <v>61560</v>
      </c>
      <c r="E160" s="338"/>
      <c r="F160" s="338"/>
      <c r="G160" s="338"/>
      <c r="H160" s="339"/>
    </row>
    <row r="161" spans="1:8" s="16" customFormat="1" ht="37.5" customHeight="1" outlineLevel="1" x14ac:dyDescent="0.2">
      <c r="A161" s="396" t="s">
        <v>265</v>
      </c>
      <c r="B161" s="397"/>
      <c r="C161" s="787"/>
      <c r="D161" s="337">
        <v>63840</v>
      </c>
      <c r="E161" s="338"/>
      <c r="F161" s="338"/>
      <c r="G161" s="338"/>
      <c r="H161" s="339"/>
    </row>
    <row r="162" spans="1:8" s="16" customFormat="1" ht="37.5" customHeight="1" outlineLevel="1" x14ac:dyDescent="0.2">
      <c r="A162" s="396" t="s">
        <v>266</v>
      </c>
      <c r="B162" s="397"/>
      <c r="C162" s="787"/>
      <c r="D162" s="337">
        <v>66120</v>
      </c>
      <c r="E162" s="338"/>
      <c r="F162" s="338"/>
      <c r="G162" s="338"/>
      <c r="H162" s="339"/>
    </row>
    <row r="163" spans="1:8" s="16" customFormat="1" ht="37.5" customHeight="1" outlineLevel="1" x14ac:dyDescent="0.2">
      <c r="A163" s="396" t="s">
        <v>267</v>
      </c>
      <c r="B163" s="397"/>
      <c r="C163" s="787"/>
      <c r="D163" s="337">
        <v>68400</v>
      </c>
      <c r="E163" s="338"/>
      <c r="F163" s="338"/>
      <c r="G163" s="338"/>
      <c r="H163" s="339"/>
    </row>
    <row r="164" spans="1:8" s="16" customFormat="1" ht="37.5" customHeight="1" outlineLevel="1" x14ac:dyDescent="0.2">
      <c r="A164" s="396" t="s">
        <v>268</v>
      </c>
      <c r="B164" s="397"/>
      <c r="C164" s="787"/>
      <c r="D164" s="337">
        <v>70680</v>
      </c>
      <c r="E164" s="338"/>
      <c r="F164" s="338"/>
      <c r="G164" s="338"/>
      <c r="H164" s="339"/>
    </row>
    <row r="165" spans="1:8" s="16" customFormat="1" ht="37.5" customHeight="1" outlineLevel="1" x14ac:dyDescent="0.2">
      <c r="A165" s="396" t="s">
        <v>269</v>
      </c>
      <c r="B165" s="397"/>
      <c r="C165" s="787"/>
      <c r="D165" s="337">
        <v>72960</v>
      </c>
      <c r="E165" s="338"/>
      <c r="F165" s="338"/>
      <c r="G165" s="338"/>
      <c r="H165" s="339"/>
    </row>
    <row r="166" spans="1:8" s="16" customFormat="1" ht="37.5" customHeight="1" outlineLevel="1" x14ac:dyDescent="0.2">
      <c r="A166" s="396" t="s">
        <v>270</v>
      </c>
      <c r="B166" s="397"/>
      <c r="C166" s="787"/>
      <c r="D166" s="337">
        <v>75240</v>
      </c>
      <c r="E166" s="338"/>
      <c r="F166" s="338"/>
      <c r="G166" s="338"/>
      <c r="H166" s="339"/>
    </row>
    <row r="167" spans="1:8" s="16" customFormat="1" ht="37.5" customHeight="1" outlineLevel="1" x14ac:dyDescent="0.2">
      <c r="A167" s="396" t="s">
        <v>271</v>
      </c>
      <c r="B167" s="397"/>
      <c r="C167" s="787"/>
      <c r="D167" s="337">
        <v>77520</v>
      </c>
      <c r="E167" s="338"/>
      <c r="F167" s="338"/>
      <c r="G167" s="338"/>
      <c r="H167" s="339"/>
    </row>
    <row r="168" spans="1:8" s="16" customFormat="1" ht="37.5" customHeight="1" outlineLevel="1" x14ac:dyDescent="0.2">
      <c r="A168" s="396" t="s">
        <v>272</v>
      </c>
      <c r="B168" s="397"/>
      <c r="C168" s="787"/>
      <c r="D168" s="337">
        <v>79800</v>
      </c>
      <c r="E168" s="338"/>
      <c r="F168" s="338"/>
      <c r="G168" s="338"/>
      <c r="H168" s="339"/>
    </row>
    <row r="169" spans="1:8" s="16" customFormat="1" ht="37.5" customHeight="1" outlineLevel="1" x14ac:dyDescent="0.2">
      <c r="A169" s="396" t="s">
        <v>273</v>
      </c>
      <c r="B169" s="397"/>
      <c r="C169" s="787"/>
      <c r="D169" s="337">
        <v>82080</v>
      </c>
      <c r="E169" s="338"/>
      <c r="F169" s="338"/>
      <c r="G169" s="338"/>
      <c r="H169" s="339"/>
    </row>
    <row r="170" spans="1:8" s="16" customFormat="1" ht="37.5" customHeight="1" outlineLevel="1" x14ac:dyDescent="0.2">
      <c r="A170" s="396" t="s">
        <v>274</v>
      </c>
      <c r="B170" s="397"/>
      <c r="C170" s="787"/>
      <c r="D170" s="337">
        <v>84360</v>
      </c>
      <c r="E170" s="338"/>
      <c r="F170" s="338"/>
      <c r="G170" s="338"/>
      <c r="H170" s="339"/>
    </row>
    <row r="171" spans="1:8" s="16" customFormat="1" ht="37.5" customHeight="1" outlineLevel="1" x14ac:dyDescent="0.2">
      <c r="A171" s="396" t="s">
        <v>275</v>
      </c>
      <c r="B171" s="397"/>
      <c r="C171" s="787"/>
      <c r="D171" s="337">
        <v>86640</v>
      </c>
      <c r="E171" s="338"/>
      <c r="F171" s="338"/>
      <c r="G171" s="338"/>
      <c r="H171" s="339"/>
    </row>
    <row r="172" spans="1:8" s="16" customFormat="1" ht="37.5" customHeight="1" outlineLevel="1" x14ac:dyDescent="0.2">
      <c r="A172" s="396" t="s">
        <v>276</v>
      </c>
      <c r="B172" s="397"/>
      <c r="C172" s="787"/>
      <c r="D172" s="337">
        <v>88920</v>
      </c>
      <c r="E172" s="338"/>
      <c r="F172" s="338"/>
      <c r="G172" s="338"/>
      <c r="H172" s="339"/>
    </row>
    <row r="173" spans="1:8" s="16" customFormat="1" ht="37.5" customHeight="1" outlineLevel="1" x14ac:dyDescent="0.2">
      <c r="A173" s="396" t="s">
        <v>277</v>
      </c>
      <c r="B173" s="397"/>
      <c r="C173" s="787"/>
      <c r="D173" s="337">
        <v>91200</v>
      </c>
      <c r="E173" s="338"/>
      <c r="F173" s="338"/>
      <c r="G173" s="338"/>
      <c r="H173" s="339"/>
    </row>
    <row r="174" spans="1:8" s="16" customFormat="1" ht="37.5" customHeight="1" outlineLevel="1" x14ac:dyDescent="0.2">
      <c r="A174" s="396" t="s">
        <v>415</v>
      </c>
      <c r="B174" s="397"/>
      <c r="C174" s="787"/>
      <c r="D174" s="337">
        <v>93480</v>
      </c>
      <c r="E174" s="338"/>
      <c r="F174" s="338"/>
      <c r="G174" s="338"/>
      <c r="H174" s="339"/>
    </row>
    <row r="175" spans="1:8" s="16" customFormat="1" ht="37.5" customHeight="1" outlineLevel="1" x14ac:dyDescent="0.2">
      <c r="A175" s="396" t="s">
        <v>416</v>
      </c>
      <c r="B175" s="397"/>
      <c r="C175" s="787"/>
      <c r="D175" s="337">
        <v>95760</v>
      </c>
      <c r="E175" s="338"/>
      <c r="F175" s="338"/>
      <c r="G175" s="338"/>
      <c r="H175" s="339"/>
    </row>
    <row r="176" spans="1:8" s="16" customFormat="1" ht="37.5" customHeight="1" outlineLevel="1" x14ac:dyDescent="0.2">
      <c r="A176" s="396" t="s">
        <v>417</v>
      </c>
      <c r="B176" s="397"/>
      <c r="C176" s="787"/>
      <c r="D176" s="337">
        <v>98040</v>
      </c>
      <c r="E176" s="338"/>
      <c r="F176" s="338"/>
      <c r="G176" s="338"/>
      <c r="H176" s="339"/>
    </row>
    <row r="177" spans="1:8" s="16" customFormat="1" ht="37.5" customHeight="1" outlineLevel="1" x14ac:dyDescent="0.2">
      <c r="A177" s="396" t="s">
        <v>418</v>
      </c>
      <c r="B177" s="397"/>
      <c r="C177" s="787"/>
      <c r="D177" s="337">
        <v>100320</v>
      </c>
      <c r="E177" s="338"/>
      <c r="F177" s="338"/>
      <c r="G177" s="338"/>
      <c r="H177" s="339"/>
    </row>
    <row r="178" spans="1:8" s="16" customFormat="1" ht="37.5" customHeight="1" outlineLevel="1" x14ac:dyDescent="0.2">
      <c r="A178" s="396" t="s">
        <v>419</v>
      </c>
      <c r="B178" s="397"/>
      <c r="C178" s="787"/>
      <c r="D178" s="337">
        <v>102600</v>
      </c>
      <c r="E178" s="338"/>
      <c r="F178" s="338"/>
      <c r="G178" s="338"/>
      <c r="H178" s="339"/>
    </row>
    <row r="179" spans="1:8" s="16" customFormat="1" ht="37.5" customHeight="1" outlineLevel="1" x14ac:dyDescent="0.2">
      <c r="A179" s="396" t="s">
        <v>420</v>
      </c>
      <c r="B179" s="397"/>
      <c r="C179" s="787"/>
      <c r="D179" s="337">
        <v>104880</v>
      </c>
      <c r="E179" s="338"/>
      <c r="F179" s="338"/>
      <c r="G179" s="338"/>
      <c r="H179" s="339"/>
    </row>
    <row r="180" spans="1:8" s="16" customFormat="1" ht="37.5" customHeight="1" outlineLevel="1" x14ac:dyDescent="0.2">
      <c r="A180" s="396" t="s">
        <v>421</v>
      </c>
      <c r="B180" s="397"/>
      <c r="C180" s="787"/>
      <c r="D180" s="337">
        <v>107160</v>
      </c>
      <c r="E180" s="338"/>
      <c r="F180" s="338"/>
      <c r="G180" s="338"/>
      <c r="H180" s="339"/>
    </row>
    <row r="181" spans="1:8" s="16" customFormat="1" ht="37.5" customHeight="1" outlineLevel="1" x14ac:dyDescent="0.2">
      <c r="A181" s="396" t="s">
        <v>422</v>
      </c>
      <c r="B181" s="397"/>
      <c r="C181" s="787"/>
      <c r="D181" s="337">
        <v>109440</v>
      </c>
      <c r="E181" s="338"/>
      <c r="F181" s="338"/>
      <c r="G181" s="338"/>
      <c r="H181" s="339"/>
    </row>
    <row r="182" spans="1:8" s="16" customFormat="1" ht="37.5" customHeight="1" outlineLevel="1" x14ac:dyDescent="0.2">
      <c r="A182" s="396" t="s">
        <v>423</v>
      </c>
      <c r="B182" s="397"/>
      <c r="C182" s="787"/>
      <c r="D182" s="337">
        <v>111720</v>
      </c>
      <c r="E182" s="338"/>
      <c r="F182" s="338"/>
      <c r="G182" s="338"/>
      <c r="H182" s="339"/>
    </row>
    <row r="183" spans="1:8" s="16" customFormat="1" ht="37.5" customHeight="1" outlineLevel="1" thickBot="1" x14ac:dyDescent="0.25">
      <c r="A183" s="396" t="s">
        <v>424</v>
      </c>
      <c r="B183" s="397"/>
      <c r="C183" s="787"/>
      <c r="D183" s="353">
        <v>114000</v>
      </c>
      <c r="E183" s="354"/>
      <c r="F183" s="354"/>
      <c r="G183" s="354"/>
      <c r="H183" s="355"/>
    </row>
    <row r="184" spans="1:8" s="16" customFormat="1" ht="50.1" customHeight="1" thickBot="1" x14ac:dyDescent="0.25">
      <c r="A184" s="386" t="s">
        <v>59</v>
      </c>
      <c r="B184" s="387"/>
      <c r="C184" s="387"/>
      <c r="D184" s="621" t="str">
        <f>"от "&amp;MIN(D185:D194)&amp;" до "&amp;MAX(D185:D194)</f>
        <v>от 390 до 10290</v>
      </c>
      <c r="E184" s="622"/>
      <c r="F184" s="622"/>
      <c r="G184" s="622"/>
      <c r="H184" s="623"/>
    </row>
    <row r="185" spans="1:8" s="16" customFormat="1" ht="162.75" customHeight="1" x14ac:dyDescent="0.2">
      <c r="A185" s="102" t="s">
        <v>338</v>
      </c>
      <c r="B185" s="63" t="s">
        <v>194</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85" s="491">
        <v>1380</v>
      </c>
      <c r="E185" s="491"/>
      <c r="F185" s="491"/>
      <c r="G185" s="491"/>
      <c r="H185" s="436"/>
    </row>
    <row r="186" spans="1:8" s="16" customFormat="1" ht="37.5" customHeight="1" x14ac:dyDescent="0.2">
      <c r="A186" s="335" t="s">
        <v>61</v>
      </c>
      <c r="B186" s="336"/>
      <c r="C186" s="4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6" s="340">
        <v>840</v>
      </c>
      <c r="E186" s="338"/>
      <c r="F186" s="338"/>
      <c r="G186" s="338"/>
      <c r="H186" s="339"/>
    </row>
    <row r="187" spans="1:8" s="16" customFormat="1" ht="37.5" customHeight="1" x14ac:dyDescent="0.2">
      <c r="A187" s="335" t="s">
        <v>62</v>
      </c>
      <c r="B187" s="336"/>
      <c r="C187" s="404"/>
      <c r="D187" s="340">
        <v>10290</v>
      </c>
      <c r="E187" s="338"/>
      <c r="F187" s="338"/>
      <c r="G187" s="338"/>
      <c r="H187" s="339"/>
    </row>
    <row r="188" spans="1:8" s="16" customFormat="1" ht="37.5" customHeight="1" x14ac:dyDescent="0.2">
      <c r="A188" s="335" t="s">
        <v>63</v>
      </c>
      <c r="B188" s="336"/>
      <c r="C188" s="404"/>
      <c r="D188" s="340">
        <v>2190</v>
      </c>
      <c r="E188" s="338"/>
      <c r="F188" s="338"/>
      <c r="G188" s="338"/>
      <c r="H188" s="339"/>
    </row>
    <row r="189" spans="1:8" s="16" customFormat="1" ht="37.5" customHeight="1" x14ac:dyDescent="0.2">
      <c r="A189" s="335" t="s">
        <v>64</v>
      </c>
      <c r="B189" s="336"/>
      <c r="C189" s="404"/>
      <c r="D189" s="340">
        <v>6390</v>
      </c>
      <c r="E189" s="338"/>
      <c r="F189" s="338"/>
      <c r="G189" s="338"/>
      <c r="H189" s="339"/>
    </row>
    <row r="190" spans="1:8" s="16" customFormat="1" ht="37.5" customHeight="1" x14ac:dyDescent="0.2">
      <c r="A190" s="335" t="s">
        <v>65</v>
      </c>
      <c r="B190" s="336"/>
      <c r="C190" s="404"/>
      <c r="D190" s="340">
        <v>390</v>
      </c>
      <c r="E190" s="338"/>
      <c r="F190" s="338"/>
      <c r="G190" s="338"/>
      <c r="H190" s="339"/>
    </row>
    <row r="191" spans="1:8" s="16" customFormat="1" ht="37.5" customHeight="1" x14ac:dyDescent="0.2">
      <c r="A191" s="335" t="s">
        <v>66</v>
      </c>
      <c r="B191" s="336"/>
      <c r="C191" s="404"/>
      <c r="D191" s="340">
        <v>390</v>
      </c>
      <c r="E191" s="338"/>
      <c r="F191" s="338"/>
      <c r="G191" s="338"/>
      <c r="H191" s="339"/>
    </row>
    <row r="192" spans="1:8" s="16" customFormat="1" ht="37.5" customHeight="1" x14ac:dyDescent="0.2">
      <c r="A192" s="335" t="s">
        <v>67</v>
      </c>
      <c r="B192" s="336"/>
      <c r="C192" s="404"/>
      <c r="D192" s="340">
        <v>780</v>
      </c>
      <c r="E192" s="338"/>
      <c r="F192" s="338"/>
      <c r="G192" s="338"/>
      <c r="H192" s="339"/>
    </row>
    <row r="193" spans="1:8" s="16" customFormat="1" ht="37.5" customHeight="1" x14ac:dyDescent="0.2">
      <c r="A193" s="335" t="s">
        <v>68</v>
      </c>
      <c r="B193" s="336"/>
      <c r="C193" s="404"/>
      <c r="D193" s="340">
        <v>1170</v>
      </c>
      <c r="E193" s="338"/>
      <c r="F193" s="338"/>
      <c r="G193" s="338"/>
      <c r="H193" s="339"/>
    </row>
    <row r="194" spans="1:8" s="16" customFormat="1" ht="37.5" customHeight="1" thickBot="1" x14ac:dyDescent="0.25">
      <c r="A194" s="348" t="s">
        <v>69</v>
      </c>
      <c r="B194" s="349"/>
      <c r="C194" s="405"/>
      <c r="D194" s="340">
        <v>6990</v>
      </c>
      <c r="E194" s="338"/>
      <c r="F194" s="338"/>
      <c r="G194" s="338"/>
      <c r="H194" s="339"/>
    </row>
    <row r="195" spans="1:8" s="16" customFormat="1" ht="117.75" customHeight="1" thickBot="1" x14ac:dyDescent="0.25">
      <c r="A195" s="501" t="s">
        <v>71</v>
      </c>
      <c r="B195" s="502"/>
      <c r="C1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95" s="354">
        <v>30</v>
      </c>
      <c r="E195" s="354"/>
      <c r="F195" s="354"/>
      <c r="G195" s="354"/>
      <c r="H195" s="355"/>
    </row>
    <row r="196" spans="1:8" s="23" customFormat="1" ht="50.1" customHeight="1" thickBot="1" x14ac:dyDescent="0.25">
      <c r="A196" s="341" t="s">
        <v>72</v>
      </c>
      <c r="B196" s="342"/>
      <c r="C196" s="21"/>
      <c r="D196" s="343" t="str">
        <f>"от "&amp;MIN(D198,D218:D232)&amp;" до "&amp;MAX(D198,D218:D232)</f>
        <v>от 540 до 39690</v>
      </c>
      <c r="E196" s="343"/>
      <c r="F196" s="343"/>
      <c r="G196" s="343"/>
      <c r="H196" s="344"/>
    </row>
    <row r="197" spans="1:8" s="16" customFormat="1" ht="24.95" customHeight="1" thickBot="1" x14ac:dyDescent="0.25">
      <c r="A197" s="497"/>
      <c r="B197" s="498"/>
      <c r="C197" s="60"/>
      <c r="D197" s="499"/>
      <c r="E197" s="499"/>
      <c r="F197" s="499"/>
      <c r="G197" s="499"/>
      <c r="H197" s="500"/>
    </row>
    <row r="198" spans="1:8" s="16" customFormat="1" ht="50.1" customHeight="1" thickBot="1" x14ac:dyDescent="0.25">
      <c r="A198" s="374" t="s">
        <v>73</v>
      </c>
      <c r="B198" s="375"/>
      <c r="C19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98" s="379">
        <v>12600</v>
      </c>
      <c r="E198" s="379"/>
      <c r="F198" s="379"/>
      <c r="G198" s="379"/>
      <c r="H198" s="380"/>
    </row>
    <row r="199" spans="1:8" s="16" customFormat="1" ht="50.1" customHeight="1" thickBot="1" x14ac:dyDescent="0.25">
      <c r="A199" s="381" t="s">
        <v>74</v>
      </c>
      <c r="B199" s="382"/>
      <c r="C199" s="377"/>
      <c r="D199" s="383" t="s">
        <v>75</v>
      </c>
      <c r="E199" s="384"/>
      <c r="F199" s="384"/>
      <c r="G199" s="384"/>
      <c r="H199" s="385"/>
    </row>
    <row r="200" spans="1:8" s="16" customFormat="1" ht="50.1" customHeight="1" x14ac:dyDescent="0.2">
      <c r="A200" s="363" t="s">
        <v>76</v>
      </c>
      <c r="B200" s="364"/>
      <c r="C200" s="377"/>
      <c r="D200" s="368">
        <f>D198/4</f>
        <v>3150</v>
      </c>
      <c r="E200" s="368"/>
      <c r="F200" s="368"/>
      <c r="G200" s="368"/>
      <c r="H200" s="369"/>
    </row>
    <row r="201" spans="1:8" s="16" customFormat="1" ht="50.1" customHeight="1" x14ac:dyDescent="0.2">
      <c r="A201" s="363" t="s">
        <v>77</v>
      </c>
      <c r="B201" s="364"/>
      <c r="C201" s="377"/>
      <c r="D201" s="368">
        <f>D198/5</f>
        <v>2520</v>
      </c>
      <c r="E201" s="368"/>
      <c r="F201" s="368"/>
      <c r="G201" s="368"/>
      <c r="H201" s="369"/>
    </row>
    <row r="202" spans="1:8" s="16" customFormat="1" ht="50.1" customHeight="1" x14ac:dyDescent="0.2">
      <c r="A202" s="363" t="s">
        <v>78</v>
      </c>
      <c r="B202" s="364"/>
      <c r="C202" s="377"/>
      <c r="D202" s="368">
        <f>D198/6</f>
        <v>2100</v>
      </c>
      <c r="E202" s="368"/>
      <c r="F202" s="368"/>
      <c r="G202" s="368"/>
      <c r="H202" s="369"/>
    </row>
    <row r="203" spans="1:8" s="16" customFormat="1" ht="50.1" customHeight="1" x14ac:dyDescent="0.2">
      <c r="A203" s="363" t="s">
        <v>79</v>
      </c>
      <c r="B203" s="364"/>
      <c r="C203" s="377"/>
      <c r="D203" s="368">
        <f>D198/7</f>
        <v>1800</v>
      </c>
      <c r="E203" s="368"/>
      <c r="F203" s="368"/>
      <c r="G203" s="368"/>
      <c r="H203" s="369"/>
    </row>
    <row r="204" spans="1:8" s="16" customFormat="1" ht="50.1" customHeight="1" x14ac:dyDescent="0.2">
      <c r="A204" s="363" t="s">
        <v>80</v>
      </c>
      <c r="B204" s="364"/>
      <c r="C204" s="377"/>
      <c r="D204" s="368">
        <f>D198/8</f>
        <v>1575</v>
      </c>
      <c r="E204" s="368"/>
      <c r="F204" s="368"/>
      <c r="G204" s="368"/>
      <c r="H204" s="369"/>
    </row>
    <row r="205" spans="1:8" s="16" customFormat="1" ht="50.1" customHeight="1" x14ac:dyDescent="0.2">
      <c r="A205" s="363" t="s">
        <v>81</v>
      </c>
      <c r="B205" s="364"/>
      <c r="C205" s="377"/>
      <c r="D205" s="368">
        <f>D198/9</f>
        <v>1400</v>
      </c>
      <c r="E205" s="368"/>
      <c r="F205" s="368"/>
      <c r="G205" s="368"/>
      <c r="H205" s="369"/>
    </row>
    <row r="206" spans="1:8" s="16" customFormat="1" ht="50.1" customHeight="1" x14ac:dyDescent="0.2">
      <c r="A206" s="363" t="s">
        <v>82</v>
      </c>
      <c r="B206" s="364"/>
      <c r="C206" s="377"/>
      <c r="D206" s="368">
        <f>D198/10</f>
        <v>1260</v>
      </c>
      <c r="E206" s="368"/>
      <c r="F206" s="368"/>
      <c r="G206" s="368"/>
      <c r="H206" s="369"/>
    </row>
    <row r="207" spans="1:8" s="16" customFormat="1" ht="50.1" customHeight="1" thickBot="1" x14ac:dyDescent="0.25">
      <c r="A207" s="374" t="s">
        <v>83</v>
      </c>
      <c r="B207" s="375"/>
      <c r="C207" s="377"/>
      <c r="D207" s="379">
        <v>18888</v>
      </c>
      <c r="E207" s="379"/>
      <c r="F207" s="379"/>
      <c r="G207" s="379"/>
      <c r="H207" s="380"/>
    </row>
    <row r="208" spans="1:8" s="16" customFormat="1" ht="50.1" customHeight="1" thickBot="1" x14ac:dyDescent="0.25">
      <c r="A208" s="381" t="s">
        <v>74</v>
      </c>
      <c r="B208" s="382"/>
      <c r="C208" s="377"/>
      <c r="D208" s="383" t="s">
        <v>75</v>
      </c>
      <c r="E208" s="384"/>
      <c r="F208" s="384"/>
      <c r="G208" s="384"/>
      <c r="H208" s="385"/>
    </row>
    <row r="209" spans="1:8" s="16" customFormat="1" ht="50.1" customHeight="1" x14ac:dyDescent="0.2">
      <c r="A209" s="363" t="s">
        <v>76</v>
      </c>
      <c r="B209" s="364"/>
      <c r="C209" s="377"/>
      <c r="D209" s="368">
        <v>4722</v>
      </c>
      <c r="E209" s="368"/>
      <c r="F209" s="368"/>
      <c r="G209" s="368"/>
      <c r="H209" s="369"/>
    </row>
    <row r="210" spans="1:8" s="16" customFormat="1" ht="50.1" customHeight="1" x14ac:dyDescent="0.2">
      <c r="A210" s="363" t="s">
        <v>77</v>
      </c>
      <c r="B210" s="364"/>
      <c r="C210" s="377"/>
      <c r="D210" s="368">
        <v>3777.6</v>
      </c>
      <c r="E210" s="368"/>
      <c r="F210" s="368"/>
      <c r="G210" s="368"/>
      <c r="H210" s="369"/>
    </row>
    <row r="211" spans="1:8" s="16" customFormat="1" ht="50.1" customHeight="1" x14ac:dyDescent="0.2">
      <c r="A211" s="363" t="s">
        <v>78</v>
      </c>
      <c r="B211" s="364"/>
      <c r="C211" s="377"/>
      <c r="D211" s="368">
        <v>3148</v>
      </c>
      <c r="E211" s="368"/>
      <c r="F211" s="368"/>
      <c r="G211" s="368"/>
      <c r="H211" s="369"/>
    </row>
    <row r="212" spans="1:8" s="16" customFormat="1" ht="50.1" customHeight="1" x14ac:dyDescent="0.2">
      <c r="A212" s="363" t="s">
        <v>79</v>
      </c>
      <c r="B212" s="364"/>
      <c r="C212" s="377"/>
      <c r="D212" s="368">
        <v>2698.2857142857142</v>
      </c>
      <c r="E212" s="368"/>
      <c r="F212" s="368"/>
      <c r="G212" s="368"/>
      <c r="H212" s="369"/>
    </row>
    <row r="213" spans="1:8" s="16" customFormat="1" ht="50.1" customHeight="1" x14ac:dyDescent="0.2">
      <c r="A213" s="363" t="s">
        <v>80</v>
      </c>
      <c r="B213" s="364"/>
      <c r="C213" s="377"/>
      <c r="D213" s="368">
        <v>2361</v>
      </c>
      <c r="E213" s="368"/>
      <c r="F213" s="368"/>
      <c r="G213" s="368"/>
      <c r="H213" s="369"/>
    </row>
    <row r="214" spans="1:8" s="16" customFormat="1" ht="50.1" customHeight="1" x14ac:dyDescent="0.2">
      <c r="A214" s="363" t="s">
        <v>81</v>
      </c>
      <c r="B214" s="364"/>
      <c r="C214" s="377"/>
      <c r="D214" s="368">
        <v>2098.6666666666665</v>
      </c>
      <c r="E214" s="368"/>
      <c r="F214" s="368"/>
      <c r="G214" s="368"/>
      <c r="H214" s="369"/>
    </row>
    <row r="215" spans="1:8" s="16" customFormat="1" ht="50.1" customHeight="1" thickBot="1" x14ac:dyDescent="0.25">
      <c r="A215" s="363" t="s">
        <v>82</v>
      </c>
      <c r="B215" s="364"/>
      <c r="C215" s="378"/>
      <c r="D215" s="368">
        <v>1888.8</v>
      </c>
      <c r="E215" s="368"/>
      <c r="F215" s="368"/>
      <c r="G215" s="368"/>
      <c r="H215" s="369"/>
    </row>
    <row r="216" spans="1:8" s="16" customFormat="1" ht="62.45" customHeight="1" thickBot="1" x14ac:dyDescent="0.25">
      <c r="A216" s="358" t="s">
        <v>84</v>
      </c>
      <c r="B216" s="359"/>
      <c r="C2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6" s="353">
        <v>20004</v>
      </c>
      <c r="E216" s="354"/>
      <c r="F216" s="354"/>
      <c r="G216" s="354"/>
      <c r="H216" s="355"/>
    </row>
    <row r="217" spans="1:8" s="16" customFormat="1" ht="24.95" customHeight="1" thickBot="1" x14ac:dyDescent="0.25">
      <c r="A217" s="497"/>
      <c r="B217" s="498"/>
      <c r="C217" s="56"/>
      <c r="D217" s="499"/>
      <c r="E217" s="499"/>
      <c r="F217" s="499"/>
      <c r="G217" s="499"/>
      <c r="H217" s="500"/>
    </row>
    <row r="218" spans="1:8" s="16" customFormat="1" ht="50.1" customHeight="1" x14ac:dyDescent="0.2">
      <c r="A218" s="335" t="s">
        <v>85</v>
      </c>
      <c r="B218" s="336"/>
      <c r="C218" s="105" t="str">
        <f>"Интернет-площадка 2gis.ru на основе Cправочника организаций "&amp;$C$2&amp;""</f>
        <v>Интернет-площадка 2gis.ru на основе Cправочника организаций "2ГИС.УФА"</v>
      </c>
      <c r="D218" s="340">
        <v>16590</v>
      </c>
      <c r="E218" s="338"/>
      <c r="F218" s="338"/>
      <c r="G218" s="338"/>
      <c r="H218" s="339"/>
    </row>
    <row r="219" spans="1:8" s="16" customFormat="1" ht="50.1" customHeight="1" x14ac:dyDescent="0.2">
      <c r="A219" s="356" t="s">
        <v>86</v>
      </c>
      <c r="B219" s="357"/>
      <c r="C219"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9" s="340">
        <v>8490</v>
      </c>
      <c r="E219" s="338"/>
      <c r="F219" s="338"/>
      <c r="G219" s="338"/>
      <c r="H219" s="339"/>
    </row>
    <row r="220" spans="1:8" s="16" customFormat="1" ht="50.1" customHeight="1" x14ac:dyDescent="0.2">
      <c r="A220" s="335" t="s">
        <v>87</v>
      </c>
      <c r="B220" s="336"/>
      <c r="C220"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0" s="340">
        <v>28890</v>
      </c>
      <c r="E220" s="338"/>
      <c r="F220" s="338"/>
      <c r="G220" s="338"/>
      <c r="H220" s="339"/>
    </row>
    <row r="221" spans="1:8" s="16" customFormat="1" ht="50.1" customHeight="1" x14ac:dyDescent="0.2">
      <c r="A221" s="335" t="s">
        <v>88</v>
      </c>
      <c r="B221" s="336"/>
      <c r="C221" s="68" t="str">
        <f>"Интернет-площадка 2gis.ru на основе Cправочника организаций "&amp;$C$2&amp;""</f>
        <v>Интернет-площадка 2gis.ru на основе Cправочника организаций "2ГИС.УФА"</v>
      </c>
      <c r="D221" s="340">
        <v>20004</v>
      </c>
      <c r="E221" s="338"/>
      <c r="F221" s="338"/>
      <c r="G221" s="338"/>
      <c r="H221" s="339"/>
    </row>
    <row r="222" spans="1:8" s="16" customFormat="1" ht="50.1" customHeight="1" x14ac:dyDescent="0.2">
      <c r="A222" s="335" t="s">
        <v>89</v>
      </c>
      <c r="B222" s="336"/>
      <c r="C222" s="68" t="str">
        <f>"Интернет-площадка 2gis.ru на основе Cправочника организаций "&amp;$C$2&amp;""</f>
        <v>Интернет-площадка 2gis.ru на основе Cправочника организаций "2ГИС.УФА"</v>
      </c>
      <c r="D222" s="340">
        <v>24004.799999999999</v>
      </c>
      <c r="E222" s="338"/>
      <c r="F222" s="338"/>
      <c r="G222" s="338"/>
      <c r="H222" s="339"/>
    </row>
    <row r="223" spans="1:8" s="16" customFormat="1" ht="50.1" customHeight="1" x14ac:dyDescent="0.2">
      <c r="A223" s="335" t="s">
        <v>90</v>
      </c>
      <c r="B223" s="336"/>
      <c r="C223"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3" s="340">
        <v>10590</v>
      </c>
      <c r="E223" s="338"/>
      <c r="F223" s="338"/>
      <c r="G223" s="338"/>
      <c r="H223" s="339"/>
    </row>
    <row r="224" spans="1:8" s="16" customFormat="1" ht="50.1" customHeight="1" x14ac:dyDescent="0.2">
      <c r="A224" s="335" t="s">
        <v>91</v>
      </c>
      <c r="B224" s="336"/>
      <c r="C224"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340">
        <v>14790</v>
      </c>
      <c r="E224" s="338"/>
      <c r="F224" s="338"/>
      <c r="G224" s="338"/>
      <c r="H224" s="339"/>
    </row>
    <row r="225" spans="1:8" s="16" customFormat="1" ht="50.1" customHeight="1" x14ac:dyDescent="0.2">
      <c r="A225" s="335" t="s">
        <v>92</v>
      </c>
      <c r="B225" s="336"/>
      <c r="C225"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5" s="340">
        <v>39690</v>
      </c>
      <c r="E225" s="338"/>
      <c r="F225" s="338"/>
      <c r="G225" s="338"/>
      <c r="H225" s="339"/>
    </row>
    <row r="226" spans="1:8" s="16" customFormat="1" ht="50.1" customHeight="1" x14ac:dyDescent="0.2">
      <c r="A226" s="335" t="s">
        <v>93</v>
      </c>
      <c r="B226" s="336"/>
      <c r="C226" s="68" t="e">
        <f>#REF!</f>
        <v>#REF!</v>
      </c>
      <c r="D226" s="340">
        <v>20004</v>
      </c>
      <c r="E226" s="338"/>
      <c r="F226" s="338"/>
      <c r="G226" s="338"/>
      <c r="H226" s="339"/>
    </row>
    <row r="227" spans="1:8" s="16" customFormat="1" ht="50.1" customHeight="1" x14ac:dyDescent="0.2">
      <c r="A227" s="335" t="s">
        <v>94</v>
      </c>
      <c r="B227" s="336"/>
      <c r="C227" s="68" t="s">
        <v>719</v>
      </c>
      <c r="D227" s="340">
        <v>540</v>
      </c>
      <c r="E227" s="338"/>
      <c r="F227" s="338"/>
      <c r="G227" s="338"/>
      <c r="H227" s="339"/>
    </row>
    <row r="228" spans="1:8" s="16" customFormat="1" ht="78" customHeight="1" x14ac:dyDescent="0.2">
      <c r="A228" s="335" t="s">
        <v>96</v>
      </c>
      <c r="B228" s="336"/>
      <c r="C2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8" s="340">
        <v>8490</v>
      </c>
      <c r="E228" s="338"/>
      <c r="F228" s="338"/>
      <c r="G228" s="338"/>
      <c r="H228" s="339"/>
    </row>
    <row r="229" spans="1:8" s="16" customFormat="1" ht="78" customHeight="1" x14ac:dyDescent="0.2">
      <c r="A229" s="335" t="s">
        <v>97</v>
      </c>
      <c r="B229" s="336"/>
      <c r="C229" s="68"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9" s="340">
        <v>6792</v>
      </c>
      <c r="E229" s="338"/>
      <c r="F229" s="338"/>
      <c r="G229" s="338"/>
      <c r="H229" s="339"/>
    </row>
    <row r="230" spans="1:8" s="16" customFormat="1" ht="78" customHeight="1" x14ac:dyDescent="0.2">
      <c r="A230" s="335" t="s">
        <v>98</v>
      </c>
      <c r="B230" s="336"/>
      <c r="C230"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0" s="340">
        <v>6990</v>
      </c>
      <c r="E230" s="338"/>
      <c r="F230" s="338"/>
      <c r="G230" s="338"/>
      <c r="H230" s="339"/>
    </row>
    <row r="231" spans="1:8" s="16" customFormat="1" ht="78" customHeight="1" x14ac:dyDescent="0.2">
      <c r="A231" s="335" t="s">
        <v>99</v>
      </c>
      <c r="B231" s="336"/>
      <c r="C231"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1" s="340">
        <v>3396</v>
      </c>
      <c r="E231" s="338"/>
      <c r="F231" s="338"/>
      <c r="G231" s="338"/>
      <c r="H231" s="339"/>
    </row>
    <row r="232" spans="1:8" s="16" customFormat="1" ht="50.1" customHeight="1" thickBot="1" x14ac:dyDescent="0.25">
      <c r="A232" s="335" t="s">
        <v>102</v>
      </c>
      <c r="B232" s="336"/>
      <c r="C232"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2" s="340">
        <v>9390</v>
      </c>
      <c r="E232" s="338"/>
      <c r="F232" s="338"/>
      <c r="G232" s="338"/>
      <c r="H232" s="339"/>
    </row>
    <row r="233" spans="1:8" s="16" customFormat="1" ht="102" customHeight="1" thickBot="1" x14ac:dyDescent="0.25">
      <c r="A233" s="335" t="s">
        <v>16</v>
      </c>
      <c r="B233" s="336"/>
      <c r="C2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3" s="340">
        <v>1380</v>
      </c>
      <c r="E233" s="338"/>
      <c r="F233" s="338"/>
      <c r="G233" s="338"/>
      <c r="H233" s="339"/>
    </row>
    <row r="234" spans="1:8" s="16" customFormat="1" ht="102" customHeight="1" thickBot="1" x14ac:dyDescent="0.25">
      <c r="A234" s="335" t="s">
        <v>103</v>
      </c>
      <c r="B234" s="336"/>
      <c r="C2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4" s="340">
        <v>100002</v>
      </c>
      <c r="E234" s="338"/>
      <c r="F234" s="338"/>
      <c r="G234" s="338"/>
      <c r="H234" s="339"/>
    </row>
    <row r="235" spans="1:8" s="16" customFormat="1" ht="126" customHeight="1" x14ac:dyDescent="0.2">
      <c r="A235" s="335" t="s">
        <v>104</v>
      </c>
      <c r="B235" s="336"/>
      <c r="C2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5" s="340">
        <v>25002</v>
      </c>
      <c r="E235" s="338"/>
      <c r="F235" s="338"/>
      <c r="G235" s="338"/>
      <c r="H235" s="339"/>
    </row>
    <row r="236" spans="1:8" s="16" customFormat="1" ht="96" customHeight="1" x14ac:dyDescent="0.2">
      <c r="A236" s="356" t="s">
        <v>105</v>
      </c>
      <c r="B236" s="357"/>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6" s="340">
        <v>10500</v>
      </c>
      <c r="E236" s="338"/>
      <c r="F236" s="338"/>
      <c r="G236" s="338"/>
      <c r="H236" s="339"/>
    </row>
    <row r="237" spans="1:8" s="16" customFormat="1" ht="96" customHeight="1" x14ac:dyDescent="0.2">
      <c r="A237" s="356" t="s">
        <v>106</v>
      </c>
      <c r="B237" s="357"/>
      <c r="C2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7" s="340">
        <v>15000</v>
      </c>
      <c r="E237" s="338"/>
      <c r="F237" s="338"/>
      <c r="G237" s="338"/>
      <c r="H237" s="339"/>
    </row>
    <row r="238" spans="1:8" s="16" customFormat="1" ht="78" customHeight="1" x14ac:dyDescent="0.2">
      <c r="A238" s="335" t="s">
        <v>100</v>
      </c>
      <c r="B238" s="336" t="s">
        <v>100</v>
      </c>
      <c r="C2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8" s="340">
        <v>20004</v>
      </c>
      <c r="E238" s="338"/>
      <c r="F238" s="338"/>
      <c r="G238" s="338"/>
      <c r="H238" s="339"/>
    </row>
    <row r="239" spans="1:8" s="16" customFormat="1" ht="78" customHeight="1" x14ac:dyDescent="0.2">
      <c r="A239" s="335" t="s">
        <v>101</v>
      </c>
      <c r="B239" s="336" t="s">
        <v>101</v>
      </c>
      <c r="C2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9" s="340">
        <v>15000</v>
      </c>
      <c r="E239" s="338"/>
      <c r="F239" s="338"/>
      <c r="G239" s="338"/>
      <c r="H239" s="339"/>
    </row>
    <row r="240" spans="1:8" s="16" customFormat="1" ht="50.1" customHeight="1" x14ac:dyDescent="0.2">
      <c r="A240" s="335" t="s">
        <v>107</v>
      </c>
      <c r="B240" s="336"/>
      <c r="C240" s="68" t="str">
        <f>"Интернет-площадка 2gis.ru на основе Cправочника организаций "&amp;$C$2&amp;""</f>
        <v>Интернет-площадка 2gis.ru на основе Cправочника организаций "2ГИС.УФА"</v>
      </c>
      <c r="D240" s="340">
        <v>23280</v>
      </c>
      <c r="E240" s="338"/>
      <c r="F240" s="338"/>
      <c r="G240" s="338"/>
      <c r="H240" s="339"/>
    </row>
    <row r="241" spans="1:8" s="16" customFormat="1" ht="50.1" customHeight="1" x14ac:dyDescent="0.2">
      <c r="A241" s="335" t="s">
        <v>108</v>
      </c>
      <c r="B241" s="336"/>
      <c r="C241" s="68"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1" s="340">
        <v>12000</v>
      </c>
      <c r="E241" s="338"/>
      <c r="F241" s="338"/>
      <c r="G241" s="338"/>
      <c r="H241" s="339"/>
    </row>
    <row r="242" spans="1:8" s="16" customFormat="1" ht="50.1" customHeight="1" x14ac:dyDescent="0.2">
      <c r="A242" s="335" t="s">
        <v>109</v>
      </c>
      <c r="B242" s="336"/>
      <c r="C242" s="68" t="str">
        <f t="shared" si="1"/>
        <v>Электронный справочник на основе Справочника организаций "2ГИС.УФА" (версия для ПК)</v>
      </c>
      <c r="D242" s="340">
        <v>40560</v>
      </c>
      <c r="E242" s="338"/>
      <c r="F242" s="338"/>
      <c r="G242" s="338"/>
      <c r="H242" s="339"/>
    </row>
    <row r="243" spans="1:8" s="16" customFormat="1" ht="50.1" customHeight="1" x14ac:dyDescent="0.2">
      <c r="A243" s="335" t="s">
        <v>110</v>
      </c>
      <c r="B243" s="336"/>
      <c r="C243" s="68" t="str">
        <f>"Интернет-площадка 2gis.ru на основе Cправочника организаций "&amp;$C$2&amp;""</f>
        <v>Интернет-площадка 2gis.ru на основе Cправочника организаций "2ГИС.УФА"</v>
      </c>
      <c r="D243" s="340">
        <v>28080</v>
      </c>
      <c r="E243" s="338"/>
      <c r="F243" s="338"/>
      <c r="G243" s="338"/>
      <c r="H243" s="339"/>
    </row>
    <row r="244" spans="1:8" s="16" customFormat="1" ht="50.1" customHeight="1" x14ac:dyDescent="0.2">
      <c r="A244" s="335" t="s">
        <v>111</v>
      </c>
      <c r="B244" s="336"/>
      <c r="C244" s="68" t="str">
        <f>"Интернет-площадка 2gis.ru на основе Cправочника организаций "&amp;$C$2&amp;""</f>
        <v>Интернет-площадка 2gis.ru на основе Cправочника организаций "2ГИС.УФА"</v>
      </c>
      <c r="D244" s="340">
        <v>33696</v>
      </c>
      <c r="E244" s="338"/>
      <c r="F244" s="338"/>
      <c r="G244" s="338"/>
      <c r="H244" s="339"/>
    </row>
    <row r="245" spans="1:8" s="16" customFormat="1" ht="50.1" customHeight="1" x14ac:dyDescent="0.2">
      <c r="A245" s="335" t="s">
        <v>112</v>
      </c>
      <c r="B245" s="336"/>
      <c r="C245" s="68" t="str">
        <f t="shared" si="1"/>
        <v>Электронный справочник на основе Справочника организаций "2ГИС.УФА" (версия для ПК)</v>
      </c>
      <c r="D245" s="340">
        <v>14880</v>
      </c>
      <c r="E245" s="338"/>
      <c r="F245" s="338"/>
      <c r="G245" s="338"/>
      <c r="H245" s="339"/>
    </row>
    <row r="246" spans="1:8" s="16" customFormat="1" ht="50.1" customHeight="1" x14ac:dyDescent="0.2">
      <c r="A246" s="335" t="s">
        <v>113</v>
      </c>
      <c r="B246" s="336"/>
      <c r="C246" s="68" t="str">
        <f t="shared" si="1"/>
        <v>Электронный справочник на основе Справочника организаций "2ГИС.УФА" (версия для ПК)</v>
      </c>
      <c r="D246" s="340">
        <v>20760</v>
      </c>
      <c r="E246" s="338"/>
      <c r="F246" s="338"/>
      <c r="G246" s="338"/>
      <c r="H246" s="339"/>
    </row>
    <row r="247" spans="1:8" s="16" customFormat="1" ht="50.1" customHeight="1" x14ac:dyDescent="0.2">
      <c r="A247" s="335" t="s">
        <v>114</v>
      </c>
      <c r="B247" s="336"/>
      <c r="C247" s="68" t="str">
        <f t="shared" si="1"/>
        <v>Электронный справочник на основе Справочника организаций "2ГИС.УФА" (версия для ПК)</v>
      </c>
      <c r="D247" s="340">
        <v>55680</v>
      </c>
      <c r="E247" s="338"/>
      <c r="F247" s="338"/>
      <c r="G247" s="338"/>
      <c r="H247" s="339"/>
    </row>
    <row r="248" spans="1:8" s="16" customFormat="1" ht="50.1" customHeight="1" x14ac:dyDescent="0.2">
      <c r="A248" s="335" t="s">
        <v>339</v>
      </c>
      <c r="B248" s="336"/>
      <c r="C248" s="68" t="s">
        <v>719</v>
      </c>
      <c r="D248" s="340">
        <v>840</v>
      </c>
      <c r="E248" s="338"/>
      <c r="F248" s="338"/>
      <c r="G248" s="338"/>
      <c r="H248" s="339"/>
    </row>
    <row r="249" spans="1:8" s="16" customFormat="1" ht="50.1" customHeight="1" thickBot="1" x14ac:dyDescent="0.25">
      <c r="A249" s="335" t="s">
        <v>117</v>
      </c>
      <c r="B249" s="336"/>
      <c r="C249" s="68" t="str">
        <f t="shared" si="1"/>
        <v>Электронный справочник на основе Справочника организаций "2ГИС.УФА" (версия для ПК)</v>
      </c>
      <c r="D249" s="340">
        <v>13200</v>
      </c>
      <c r="E249" s="338"/>
      <c r="F249" s="338"/>
      <c r="G249" s="338"/>
      <c r="H249" s="339"/>
    </row>
    <row r="250" spans="1:8" s="23" customFormat="1" ht="50.1" customHeight="1" thickBot="1" x14ac:dyDescent="0.25">
      <c r="A250" s="341" t="s">
        <v>118</v>
      </c>
      <c r="B250" s="342"/>
      <c r="C250" s="21"/>
      <c r="D250" s="343"/>
      <c r="E250" s="343"/>
      <c r="F250" s="343"/>
      <c r="G250" s="343"/>
      <c r="H250" s="344"/>
    </row>
    <row r="251" spans="1:8" s="16" customFormat="1" ht="50.1" customHeight="1" x14ac:dyDescent="0.2">
      <c r="A251" s="335" t="s">
        <v>119</v>
      </c>
      <c r="B251" s="336"/>
      <c r="C251" s="345"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51" s="340">
        <v>10002</v>
      </c>
      <c r="E251" s="338"/>
      <c r="F251" s="338"/>
      <c r="G251" s="338"/>
      <c r="H251" s="339"/>
    </row>
    <row r="252" spans="1:8" s="16" customFormat="1" ht="50.1" customHeight="1" x14ac:dyDescent="0.2">
      <c r="A252" s="335" t="s">
        <v>120</v>
      </c>
      <c r="B252" s="336"/>
      <c r="C252" s="346"/>
      <c r="D252" s="340">
        <v>10002</v>
      </c>
      <c r="E252" s="338"/>
      <c r="F252" s="338"/>
      <c r="G252" s="338"/>
      <c r="H252" s="339"/>
    </row>
    <row r="253" spans="1:8" s="16" customFormat="1" ht="50.1" customHeight="1" x14ac:dyDescent="0.2">
      <c r="A253" s="348" t="s">
        <v>121</v>
      </c>
      <c r="B253" s="349"/>
      <c r="C253" s="346"/>
      <c r="D253" s="496">
        <v>3000</v>
      </c>
      <c r="E253" s="368"/>
      <c r="F253" s="368"/>
      <c r="G253" s="368"/>
      <c r="H253" s="368"/>
    </row>
    <row r="254" spans="1:8" s="16" customFormat="1" ht="50.1" customHeight="1" x14ac:dyDescent="0.2">
      <c r="A254" s="348" t="s">
        <v>122</v>
      </c>
      <c r="B254" s="349"/>
      <c r="C254" s="346"/>
      <c r="D254" s="496">
        <v>300</v>
      </c>
      <c r="E254" s="368"/>
      <c r="F254" s="368"/>
      <c r="G254" s="368"/>
      <c r="H254" s="368"/>
    </row>
    <row r="255" spans="1:8" s="16" customFormat="1" ht="50.1" customHeight="1" thickBot="1" x14ac:dyDescent="0.25">
      <c r="A255" s="348" t="s">
        <v>123</v>
      </c>
      <c r="B255" s="349"/>
      <c r="C255" s="347"/>
      <c r="D255" s="450">
        <v>1050</v>
      </c>
      <c r="E255" s="451"/>
      <c r="F255" s="451"/>
      <c r="G255" s="451"/>
      <c r="H255" s="451"/>
    </row>
    <row r="256" spans="1:8" s="16" customFormat="1" ht="50.1" customHeight="1" thickBot="1" x14ac:dyDescent="0.25">
      <c r="A256" s="341" t="s">
        <v>124</v>
      </c>
      <c r="B256" s="342"/>
      <c r="C256" s="21"/>
      <c r="D256" s="343"/>
      <c r="E256" s="343"/>
      <c r="F256" s="343"/>
      <c r="G256" s="343"/>
      <c r="H256" s="344"/>
    </row>
    <row r="257" spans="1:8" s="16" customFormat="1" ht="50.1" customHeight="1" x14ac:dyDescent="0.2">
      <c r="A257" s="356" t="s">
        <v>125</v>
      </c>
      <c r="B257" s="357"/>
      <c r="C257" s="68" t="str">
        <f>"Интернет-площадка 2gis.ru на основе Cправочника организаций "&amp;$C$2&amp;""</f>
        <v>Интернет-площадка 2gis.ru на основе Cправочника организаций "2ГИС.УФА"</v>
      </c>
      <c r="D257" s="340">
        <v>9990</v>
      </c>
      <c r="E257" s="338"/>
      <c r="F257" s="338"/>
      <c r="G257" s="338"/>
      <c r="H257" s="339"/>
    </row>
    <row r="258" spans="1:8" s="16" customFormat="1" ht="50.1" customHeight="1" x14ac:dyDescent="0.2">
      <c r="A258" s="356" t="s">
        <v>126</v>
      </c>
      <c r="B258" s="357"/>
      <c r="C258" s="18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8" s="340">
        <v>7290</v>
      </c>
      <c r="E258" s="338"/>
      <c r="F258" s="338"/>
      <c r="G258" s="338"/>
      <c r="H258" s="339"/>
    </row>
    <row r="259" spans="1:8" s="16" customFormat="1" ht="50.1" customHeight="1" x14ac:dyDescent="0.2">
      <c r="A259" s="335" t="s">
        <v>195</v>
      </c>
      <c r="B259" s="336"/>
      <c r="C259" s="18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9" s="337">
        <v>10320</v>
      </c>
      <c r="E259" s="338"/>
      <c r="F259" s="338"/>
      <c r="G259" s="338"/>
      <c r="H259" s="339"/>
    </row>
    <row r="260" spans="1:8" s="16" customFormat="1" ht="50.1" customHeight="1" x14ac:dyDescent="0.2">
      <c r="A260" s="335" t="s">
        <v>128</v>
      </c>
      <c r="B260" s="336"/>
      <c r="C260" s="68" t="str">
        <f>"Интернет-площадка 2gis.ru на основе Cправочника организаций "&amp;$C$2&amp;""</f>
        <v>Интернет-площадка 2gis.ru на основе Cправочника организаций "2ГИС.УФА"</v>
      </c>
      <c r="D260" s="337">
        <v>14040</v>
      </c>
      <c r="E260" s="338"/>
      <c r="F260" s="338"/>
      <c r="G260" s="338"/>
      <c r="H260" s="339"/>
    </row>
    <row r="261" spans="1:8" s="16" customFormat="1" ht="126" customHeight="1" thickBot="1" x14ac:dyDescent="0.25">
      <c r="A261" s="335" t="s">
        <v>129</v>
      </c>
      <c r="B261" s="336"/>
      <c r="C2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1" s="340">
        <v>9120</v>
      </c>
      <c r="E261" s="338"/>
      <c r="F261" s="338"/>
      <c r="G261" s="338"/>
      <c r="H261" s="339"/>
    </row>
    <row r="262" spans="1:8" s="23" customFormat="1" ht="50.1" customHeight="1" thickBot="1" x14ac:dyDescent="0.25">
      <c r="A262" s="497"/>
      <c r="B262" s="498"/>
      <c r="C262" s="498"/>
      <c r="D262" s="498"/>
      <c r="E262" s="498"/>
      <c r="F262" s="498"/>
      <c r="G262" s="498"/>
      <c r="H262" s="624"/>
    </row>
    <row r="263" spans="1:8" s="20" customFormat="1" ht="26.25" x14ac:dyDescent="0.2">
      <c r="A263" s="71"/>
      <c r="B263" s="72"/>
      <c r="C263" s="73"/>
      <c r="D263" s="72"/>
      <c r="E263" s="72"/>
      <c r="F263" s="72"/>
      <c r="G263" s="72"/>
      <c r="H263" s="74"/>
    </row>
    <row r="264" spans="1:8" s="16" customFormat="1" ht="21" x14ac:dyDescent="0.2">
      <c r="A264" s="75"/>
      <c r="B264" s="76" t="s">
        <v>130</v>
      </c>
      <c r="C264" s="333" t="s">
        <v>214</v>
      </c>
      <c r="D264" s="333"/>
      <c r="E264" s="77"/>
      <c r="F264" s="77"/>
      <c r="G264" s="77"/>
      <c r="H264" s="77"/>
    </row>
    <row r="265" spans="1:8" s="16" customFormat="1" ht="21" x14ac:dyDescent="0.2">
      <c r="A265" s="75"/>
      <c r="B265" s="77"/>
      <c r="C265" s="327" t="s">
        <v>215</v>
      </c>
      <c r="D265" s="327"/>
      <c r="E265" s="77"/>
      <c r="F265" s="77"/>
      <c r="G265" s="77"/>
      <c r="H265" s="77"/>
    </row>
    <row r="266" spans="1:8" s="16" customFormat="1" ht="21" x14ac:dyDescent="0.2">
      <c r="A266" s="75"/>
      <c r="B266" s="77"/>
      <c r="C266" s="333" t="s">
        <v>216</v>
      </c>
      <c r="D266" s="327"/>
      <c r="E266" s="77"/>
      <c r="F266" s="77"/>
      <c r="G266" s="77"/>
      <c r="H266" s="77"/>
    </row>
    <row r="267" spans="1:8" s="16" customFormat="1" ht="26.25" x14ac:dyDescent="0.2">
      <c r="A267" s="83"/>
      <c r="B267" s="83"/>
      <c r="C267" s="327"/>
      <c r="D267" s="327"/>
      <c r="E267" s="85"/>
      <c r="F267" s="86"/>
      <c r="G267" s="87"/>
      <c r="H267" s="87"/>
    </row>
    <row r="268" spans="1:8" s="16" customFormat="1" ht="26.25" x14ac:dyDescent="0.2">
      <c r="A268" s="324" t="str">
        <f>Абакан_юр!A171</f>
        <v>По соглашению сторон в качестве валюты платежа могут выступать украинские гривны, в этом случае курс следующий: 1 руб. = 0,5104 гривен</v>
      </c>
      <c r="B268" s="324"/>
      <c r="C268" s="324"/>
      <c r="D268" s="79"/>
      <c r="E268" s="79"/>
      <c r="F268" s="80"/>
      <c r="G268" s="328"/>
      <c r="H268" s="328"/>
    </row>
    <row r="269" spans="1:8" s="16" customFormat="1" ht="24.95" customHeight="1" x14ac:dyDescent="0.2">
      <c r="A269" s="324" t="str">
        <f>Абакан_юр!A172</f>
        <v>По соглашению сторон в качестве валюты платежа могут выступать дирхамы ОАЭ, в этом случае курс следующий: 1 руб. = 0,0434 дирхам</v>
      </c>
      <c r="B269" s="324"/>
      <c r="C269" s="324"/>
      <c r="D269" s="79"/>
      <c r="E269" s="79"/>
      <c r="F269" s="80"/>
      <c r="G269" s="82"/>
      <c r="H269" s="82"/>
    </row>
    <row r="270" spans="1:8" ht="36.75" customHeight="1" x14ac:dyDescent="0.2">
      <c r="A270" s="324" t="str">
        <f>Абакан_юр!A173</f>
        <v>По соглашению сторон в качестве валюты платежа могут выступать доллары США, в этом случае курс следующий: 1 руб. = 0,0126 доллара</v>
      </c>
      <c r="B270" s="324"/>
      <c r="C270" s="324"/>
      <c r="D270" s="79"/>
      <c r="E270" s="79"/>
      <c r="F270" s="80"/>
      <c r="G270" s="82"/>
      <c r="H270" s="82"/>
    </row>
    <row r="271" spans="1:8" s="77" customFormat="1" ht="24.95" customHeight="1" x14ac:dyDescent="0.2">
      <c r="A271" s="324" t="str">
        <f>Абакан_юр!A174</f>
        <v>По соглашению сторон в качестве валюты платежа могут выступать евро, в этом случае курс следующий: 1 руб. = 0,0117 евро</v>
      </c>
      <c r="B271" s="324"/>
      <c r="C271" s="324"/>
      <c r="D271" s="79"/>
      <c r="E271" s="80"/>
      <c r="F271" s="80"/>
      <c r="G271" s="82"/>
      <c r="H271" s="82"/>
    </row>
    <row r="272" spans="1:8" s="77" customFormat="1" ht="24.95" customHeight="1" x14ac:dyDescent="0.2">
      <c r="A272" s="324" t="str">
        <f>Абакан_юр!A175</f>
        <v>По соглашению сторон в качестве валюты платежа могут выступать чешские кроны, в этом случае курс следующий: 1 руб. = 0,2914 крона</v>
      </c>
      <c r="B272" s="324"/>
      <c r="C272" s="324"/>
      <c r="D272" s="79"/>
      <c r="E272" s="80"/>
      <c r="F272" s="80"/>
      <c r="G272" s="82"/>
      <c r="H272" s="82"/>
    </row>
    <row r="273" spans="1:8" s="77" customFormat="1" ht="24.95" customHeight="1" x14ac:dyDescent="0.2">
      <c r="A273" s="324" t="str">
        <f>Абакан_юр!A176</f>
        <v>По соглашению сторон в качестве валюты платежа могут выступать киргизские сомы, в этом случае курс следующий: 1 руб. = 1,0988 сом</v>
      </c>
      <c r="B273" s="324"/>
      <c r="C273" s="324"/>
      <c r="D273" s="79"/>
      <c r="E273" s="79"/>
      <c r="F273" s="80"/>
      <c r="G273" s="82"/>
      <c r="H273" s="82"/>
    </row>
    <row r="274" spans="1:8" s="88" customFormat="1" ht="29.25" customHeight="1" x14ac:dyDescent="0.2">
      <c r="A274" s="324" t="str">
        <f>Абакан_юр!A177</f>
        <v>По соглашению сторон в качестве валюты платежа могут выступать казахстанские тенге, в этом случае курс следующий: 1 руб. = 5,7644 тенге</v>
      </c>
      <c r="B274" s="324"/>
      <c r="C274" s="324"/>
      <c r="D274" s="79"/>
      <c r="E274" s="79"/>
      <c r="F274" s="80"/>
      <c r="G274" s="82"/>
      <c r="H274" s="82"/>
    </row>
    <row r="275" spans="1:8" s="81" customFormat="1" ht="24.95" customHeight="1" x14ac:dyDescent="0.2">
      <c r="A275" s="83"/>
      <c r="B275" s="83"/>
      <c r="C275" s="84"/>
      <c r="D275" s="85"/>
      <c r="E275" s="85"/>
      <c r="F275" s="86"/>
      <c r="G275" s="87"/>
      <c r="H275" s="87"/>
    </row>
    <row r="276" spans="1:8" s="81" customFormat="1" ht="24.95" customHeight="1" x14ac:dyDescent="0.2">
      <c r="A276" s="325" t="s">
        <v>141</v>
      </c>
      <c r="B276" s="325"/>
      <c r="C276" s="325"/>
      <c r="D276" s="325"/>
      <c r="E276" s="325"/>
      <c r="F276" s="325"/>
      <c r="G276" s="325"/>
      <c r="H276" s="325"/>
    </row>
    <row r="277" spans="1:8" s="81" customFormat="1" ht="24.95" customHeight="1" x14ac:dyDescent="0.2">
      <c r="A277" s="325" t="s">
        <v>142</v>
      </c>
      <c r="B277" s="325"/>
      <c r="C277" s="325"/>
      <c r="D277" s="325"/>
      <c r="E277" s="325"/>
      <c r="F277" s="325"/>
      <c r="G277" s="325"/>
      <c r="H277" s="325"/>
    </row>
    <row r="278" spans="1:8" s="81" customFormat="1" ht="57" customHeight="1" x14ac:dyDescent="0.2">
      <c r="A278" s="324" t="s">
        <v>478</v>
      </c>
      <c r="B278" s="324"/>
      <c r="C278" s="324"/>
      <c r="D278" s="324"/>
      <c r="E278" s="324"/>
      <c r="F278" s="324"/>
      <c r="G278" s="324"/>
      <c r="H278" s="324"/>
    </row>
    <row r="279" spans="1:8" s="81" customFormat="1" ht="24.95" customHeight="1" thickBot="1" x14ac:dyDescent="0.25">
      <c r="A279" s="326" t="s">
        <v>143</v>
      </c>
      <c r="B279" s="326"/>
      <c r="C279" s="326"/>
      <c r="D279" s="326"/>
      <c r="E279" s="326"/>
      <c r="F279" s="89"/>
      <c r="H279" s="90"/>
    </row>
    <row r="280" spans="1:8" s="81" customFormat="1" ht="24.95" customHeight="1" thickBot="1" x14ac:dyDescent="0.25">
      <c r="A280" s="478" t="s">
        <v>144</v>
      </c>
      <c r="B280" s="479"/>
      <c r="C280" s="479"/>
      <c r="D280" s="479"/>
      <c r="E280" s="480"/>
      <c r="F280" s="91"/>
      <c r="G280" s="72"/>
      <c r="H280" s="92"/>
    </row>
    <row r="281" spans="1:8" s="81" customFormat="1" ht="100.5" customHeight="1" thickBot="1" x14ac:dyDescent="0.25">
      <c r="A281" s="517" t="s">
        <v>145</v>
      </c>
      <c r="B281" s="518"/>
      <c r="C281" s="93" t="s">
        <v>146</v>
      </c>
      <c r="D281" s="600" t="s">
        <v>147</v>
      </c>
      <c r="E281" s="601"/>
      <c r="F281" s="94"/>
      <c r="G281" s="94"/>
      <c r="H281" s="94"/>
    </row>
    <row r="282" spans="1:8" s="88" customFormat="1" ht="36.75" customHeight="1" x14ac:dyDescent="0.2">
      <c r="A282" s="790" t="s">
        <v>203</v>
      </c>
      <c r="B282" s="791"/>
      <c r="C282" s="792" t="s">
        <v>204</v>
      </c>
      <c r="D282" s="794">
        <v>2190</v>
      </c>
      <c r="E282" s="678"/>
      <c r="F282" s="94"/>
      <c r="G282" s="94"/>
      <c r="H282" s="94"/>
    </row>
    <row r="283" spans="1:8" ht="24.95" customHeight="1" x14ac:dyDescent="0.2">
      <c r="A283" s="790" t="s">
        <v>205</v>
      </c>
      <c r="B283" s="791"/>
      <c r="C283" s="793"/>
      <c r="D283" s="794">
        <v>1590</v>
      </c>
      <c r="E283" s="678"/>
      <c r="F283" s="94"/>
      <c r="G283" s="94"/>
      <c r="H283" s="94"/>
    </row>
    <row r="284" spans="1:8" ht="24.95" customHeight="1" x14ac:dyDescent="0.2">
      <c r="A284" s="790" t="s">
        <v>206</v>
      </c>
      <c r="B284" s="791"/>
      <c r="C284" s="793"/>
      <c r="D284" s="794">
        <v>1440</v>
      </c>
      <c r="E284" s="678"/>
      <c r="F284" s="94"/>
      <c r="G284" s="94"/>
      <c r="H284" s="94"/>
    </row>
    <row r="285" spans="1:8" s="72" customFormat="1" ht="38.25" customHeight="1" x14ac:dyDescent="0.2">
      <c r="A285" s="790" t="s">
        <v>207</v>
      </c>
      <c r="B285" s="791"/>
      <c r="C285" s="677"/>
      <c r="D285" s="794">
        <v>1290</v>
      </c>
      <c r="E285" s="678"/>
      <c r="F285" s="94"/>
      <c r="G285" s="94"/>
      <c r="H285" s="94"/>
    </row>
    <row r="286" spans="1:8" s="90" customFormat="1" ht="78" customHeight="1" x14ac:dyDescent="0.2">
      <c r="A286" s="322" t="s">
        <v>148</v>
      </c>
      <c r="B286" s="323"/>
      <c r="C286" s="96" t="s">
        <v>149</v>
      </c>
      <c r="D286" s="310" t="s">
        <v>150</v>
      </c>
      <c r="E286" s="311"/>
      <c r="F286" s="94"/>
      <c r="G286" s="94"/>
      <c r="H286" s="94"/>
    </row>
    <row r="287" spans="1:8" s="92" customFormat="1" ht="93" customHeight="1" x14ac:dyDescent="0.2">
      <c r="A287" s="322" t="s">
        <v>151</v>
      </c>
      <c r="B287" s="323"/>
      <c r="C287" s="96" t="s">
        <v>152</v>
      </c>
      <c r="D287" s="310" t="s">
        <v>153</v>
      </c>
      <c r="E287" s="311"/>
      <c r="F287" s="94"/>
      <c r="G287" s="94"/>
      <c r="H287" s="94"/>
    </row>
    <row r="288" spans="1:8" ht="87" customHeight="1" thickBot="1" x14ac:dyDescent="0.25">
      <c r="A288" s="474" t="s">
        <v>154</v>
      </c>
      <c r="B288" s="475"/>
      <c r="C288" s="111" t="s">
        <v>155</v>
      </c>
      <c r="D288" s="476" t="s">
        <v>153</v>
      </c>
      <c r="E288" s="477"/>
      <c r="F288" s="94"/>
      <c r="G288" s="94"/>
      <c r="H288" s="94"/>
    </row>
    <row r="289" spans="1:8" ht="50.1" customHeight="1" thickBot="1" x14ac:dyDescent="0.25">
      <c r="A289" s="474" t="s">
        <v>157</v>
      </c>
      <c r="B289" s="475"/>
      <c r="C289" s="230" t="s">
        <v>158</v>
      </c>
      <c r="D289" s="476" t="s">
        <v>153</v>
      </c>
      <c r="E289" s="477"/>
      <c r="F289" s="91"/>
      <c r="G289" s="91"/>
      <c r="H289" s="91"/>
    </row>
    <row r="290" spans="1:8" ht="50.1" customHeight="1" thickBot="1" x14ac:dyDescent="0.25">
      <c r="A290" s="474" t="s">
        <v>159</v>
      </c>
      <c r="B290" s="475"/>
      <c r="C290" s="111" t="s">
        <v>160</v>
      </c>
      <c r="D290" s="476" t="s">
        <v>153</v>
      </c>
      <c r="E290" s="477"/>
      <c r="F290" s="86"/>
      <c r="G290" s="87"/>
      <c r="H290" s="87"/>
    </row>
    <row r="291" spans="1:8" ht="50.1" customHeight="1" x14ac:dyDescent="0.2">
      <c r="A291" s="307" t="s">
        <v>161</v>
      </c>
      <c r="B291" s="307"/>
      <c r="C291" s="307"/>
      <c r="D291" s="307"/>
      <c r="E291" s="307"/>
      <c r="F291" s="307"/>
      <c r="G291" s="307"/>
      <c r="H291" s="307"/>
    </row>
    <row r="292" spans="1:8" ht="50.1" customHeight="1" x14ac:dyDescent="0.2">
      <c r="A292" s="307" t="s">
        <v>162</v>
      </c>
      <c r="B292" s="307"/>
      <c r="C292" s="307"/>
      <c r="D292" s="307"/>
      <c r="E292" s="307"/>
      <c r="F292" s="307"/>
      <c r="G292" s="307"/>
      <c r="H292" s="307"/>
    </row>
    <row r="293" spans="1:8" ht="99.95" customHeight="1" x14ac:dyDescent="0.2">
      <c r="A293"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3" s="472"/>
      <c r="C293" s="472"/>
      <c r="D293" s="472"/>
      <c r="E293" s="472"/>
      <c r="F293" s="472"/>
      <c r="G293" s="472"/>
      <c r="H293" s="472"/>
    </row>
    <row r="294" spans="1:8" ht="75" customHeight="1" x14ac:dyDescent="0.2">
      <c r="A294" s="325" t="s">
        <v>164</v>
      </c>
      <c r="B294" s="325"/>
      <c r="C294" s="325"/>
      <c r="D294" s="325"/>
      <c r="E294" s="325"/>
      <c r="F294" s="325"/>
      <c r="G294" s="325"/>
      <c r="H294" s="325"/>
    </row>
    <row r="295" spans="1:8" ht="113.25" customHeight="1" x14ac:dyDescent="0.2">
      <c r="A295" s="307" t="s">
        <v>165</v>
      </c>
      <c r="B295" s="307"/>
      <c r="C295" s="307"/>
      <c r="D295" s="307"/>
      <c r="E295" s="307"/>
      <c r="F295" s="307"/>
      <c r="G295" s="307"/>
      <c r="H295" s="307"/>
    </row>
    <row r="296" spans="1:8" s="72" customFormat="1" ht="102.75" customHeight="1" x14ac:dyDescent="0.2">
      <c r="A296" s="71"/>
      <c r="C296" s="73"/>
      <c r="H296" s="74"/>
    </row>
    <row r="297" spans="1:8" s="72" customFormat="1" ht="125.25" customHeight="1" x14ac:dyDescent="0.2">
      <c r="A297" s="618" t="s">
        <v>281</v>
      </c>
      <c r="B297" s="618"/>
      <c r="C297" s="618"/>
      <c r="D297" s="618"/>
      <c r="E297" s="618"/>
      <c r="F297" s="618"/>
      <c r="G297" s="618"/>
      <c r="H297" s="618"/>
    </row>
    <row r="298" spans="1:8" ht="25.5" x14ac:dyDescent="0.35">
      <c r="A298" s="616" t="s">
        <v>282</v>
      </c>
      <c r="B298" s="617"/>
      <c r="C298" s="158" t="s">
        <v>283</v>
      </c>
    </row>
    <row r="299" spans="1:8" ht="25.5" x14ac:dyDescent="0.35">
      <c r="A299" s="614" t="s">
        <v>284</v>
      </c>
      <c r="B299" s="615"/>
      <c r="C299" s="159">
        <v>1</v>
      </c>
    </row>
    <row r="300" spans="1:8" ht="25.5" x14ac:dyDescent="0.35">
      <c r="A300" s="614">
        <v>2</v>
      </c>
      <c r="B300" s="615"/>
      <c r="C300" s="159">
        <v>1.1000000000000001</v>
      </c>
    </row>
    <row r="301" spans="1:8" ht="25.5" x14ac:dyDescent="0.35">
      <c r="A301" s="614">
        <v>3</v>
      </c>
      <c r="B301" s="615"/>
      <c r="C301" s="159">
        <v>1.2</v>
      </c>
    </row>
    <row r="302" spans="1:8" ht="25.5" x14ac:dyDescent="0.35">
      <c r="A302" s="614" t="s">
        <v>285</v>
      </c>
      <c r="B302" s="615"/>
      <c r="C302" s="159">
        <v>1.25</v>
      </c>
    </row>
    <row r="303" spans="1:8" ht="25.5" x14ac:dyDescent="0.35">
      <c r="A303" s="614" t="s">
        <v>286</v>
      </c>
      <c r="B303" s="615"/>
      <c r="C303" s="159">
        <v>1.3</v>
      </c>
    </row>
    <row r="304" spans="1:8" ht="25.5" x14ac:dyDescent="0.35">
      <c r="A304" s="614" t="s">
        <v>287</v>
      </c>
      <c r="B304" s="615"/>
      <c r="C304" s="159">
        <v>1.35</v>
      </c>
    </row>
    <row r="305" spans="1:8" ht="25.5" x14ac:dyDescent="0.35">
      <c r="A305" s="614" t="s">
        <v>288</v>
      </c>
      <c r="B305" s="615"/>
      <c r="C305" s="159">
        <v>1.4</v>
      </c>
    </row>
    <row r="306" spans="1:8" ht="25.5" x14ac:dyDescent="0.35">
      <c r="A306" s="614" t="s">
        <v>289</v>
      </c>
      <c r="B306" s="615"/>
      <c r="C306" s="159">
        <v>1.45</v>
      </c>
    </row>
    <row r="307" spans="1:8" ht="25.5" x14ac:dyDescent="0.35">
      <c r="A307" s="614" t="s">
        <v>290</v>
      </c>
      <c r="B307" s="615"/>
      <c r="C307" s="159">
        <v>1.5</v>
      </c>
    </row>
    <row r="308" spans="1:8" ht="25.5" x14ac:dyDescent="0.35">
      <c r="A308" s="614" t="s">
        <v>291</v>
      </c>
      <c r="B308" s="615"/>
      <c r="C308" s="159">
        <v>2</v>
      </c>
    </row>
    <row r="309" spans="1:8" ht="23.25" x14ac:dyDescent="0.2">
      <c r="A309" s="307" t="s">
        <v>292</v>
      </c>
      <c r="B309" s="307"/>
      <c r="C309" s="307"/>
      <c r="D309" s="307"/>
      <c r="E309" s="307"/>
      <c r="F309" s="307"/>
      <c r="G309" s="307"/>
      <c r="H309" s="307"/>
    </row>
    <row r="312" spans="1:8" s="97" customFormat="1" ht="114.75" customHeight="1" x14ac:dyDescent="0.2">
      <c r="A312" s="325" t="s">
        <v>479</v>
      </c>
      <c r="B312" s="325"/>
      <c r="C312" s="325"/>
      <c r="D312" s="325"/>
      <c r="E312" s="325"/>
      <c r="F312" s="325"/>
      <c r="G312" s="325"/>
      <c r="H312" s="325"/>
    </row>
    <row r="318" spans="1:8" s="97" customFormat="1" ht="114.75" customHeight="1" x14ac:dyDescent="0.2">
      <c r="A318" s="71"/>
      <c r="B318" s="72"/>
      <c r="C318" s="73"/>
      <c r="D318" s="72"/>
      <c r="E318" s="72"/>
      <c r="F318" s="72"/>
      <c r="G318" s="72"/>
      <c r="H318" s="74"/>
    </row>
  </sheetData>
  <sheetProtection selectLockedCells="1" selectUnlockedCells="1"/>
  <mergeCells count="527">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4:B114"/>
    <mergeCell ref="D114:H114"/>
    <mergeCell ref="A115:B115"/>
    <mergeCell ref="D115:H115"/>
    <mergeCell ref="D116:H116"/>
    <mergeCell ref="A118:A121"/>
    <mergeCell ref="B118:B119"/>
    <mergeCell ref="C118:C119"/>
    <mergeCell ref="D118:D121"/>
    <mergeCell ref="E118:E121"/>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D132:H132"/>
    <mergeCell ref="A133:C133"/>
    <mergeCell ref="D133:H133"/>
    <mergeCell ref="A134:B134"/>
    <mergeCell ref="C134:C183"/>
    <mergeCell ref="D134:H134"/>
    <mergeCell ref="A135:B135"/>
    <mergeCell ref="D135:H135"/>
    <mergeCell ref="A136:B136"/>
    <mergeCell ref="D136:H136"/>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C184"/>
    <mergeCell ref="D184:H184"/>
    <mergeCell ref="A179:B179"/>
    <mergeCell ref="D179:H179"/>
    <mergeCell ref="A180:B180"/>
    <mergeCell ref="D180:H180"/>
    <mergeCell ref="A181:B181"/>
    <mergeCell ref="D181:H181"/>
    <mergeCell ref="D185:H185"/>
    <mergeCell ref="A186:B186"/>
    <mergeCell ref="C186:C194"/>
    <mergeCell ref="D186:H186"/>
    <mergeCell ref="A187:B187"/>
    <mergeCell ref="D187:H187"/>
    <mergeCell ref="A188:B188"/>
    <mergeCell ref="D188:H188"/>
    <mergeCell ref="A189:B189"/>
    <mergeCell ref="D189:H189"/>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6:B196"/>
    <mergeCell ref="D196:H196"/>
    <mergeCell ref="A197:B197"/>
    <mergeCell ref="D197:H197"/>
    <mergeCell ref="A198:B198"/>
    <mergeCell ref="C198:C215"/>
    <mergeCell ref="D198:H198"/>
    <mergeCell ref="A199:B199"/>
    <mergeCell ref="D199:H199"/>
    <mergeCell ref="A200:B200"/>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9:B249"/>
    <mergeCell ref="D249:H249"/>
    <mergeCell ref="A250:B250"/>
    <mergeCell ref="D250:H250"/>
    <mergeCell ref="A251:B251"/>
    <mergeCell ref="C251:C255"/>
    <mergeCell ref="D251:H251"/>
    <mergeCell ref="A252:B252"/>
    <mergeCell ref="D252:H252"/>
    <mergeCell ref="A253:B253"/>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C265:D265"/>
    <mergeCell ref="C266:D266"/>
    <mergeCell ref="C267:D267"/>
    <mergeCell ref="A268:C268"/>
    <mergeCell ref="G268:H268"/>
    <mergeCell ref="A269:C269"/>
    <mergeCell ref="A260:B260"/>
    <mergeCell ref="D260:H260"/>
    <mergeCell ref="A261:B261"/>
    <mergeCell ref="D261:H261"/>
    <mergeCell ref="A262:H262"/>
    <mergeCell ref="C264:D264"/>
    <mergeCell ref="A277:H277"/>
    <mergeCell ref="A278:H278"/>
    <mergeCell ref="A279:E279"/>
    <mergeCell ref="A280:E280"/>
    <mergeCell ref="A281:B281"/>
    <mergeCell ref="D281:E281"/>
    <mergeCell ref="A270:C270"/>
    <mergeCell ref="A271:C271"/>
    <mergeCell ref="A272:C272"/>
    <mergeCell ref="A273:C273"/>
    <mergeCell ref="A274:C274"/>
    <mergeCell ref="A276:H276"/>
    <mergeCell ref="A286:B286"/>
    <mergeCell ref="D286:E286"/>
    <mergeCell ref="A287:B287"/>
    <mergeCell ref="D287:E287"/>
    <mergeCell ref="A288:B288"/>
    <mergeCell ref="D288:E288"/>
    <mergeCell ref="A282:B282"/>
    <mergeCell ref="C282:C285"/>
    <mergeCell ref="D282:E282"/>
    <mergeCell ref="A283:B283"/>
    <mergeCell ref="D283:E283"/>
    <mergeCell ref="A284:B284"/>
    <mergeCell ref="D284:E284"/>
    <mergeCell ref="A285:B285"/>
    <mergeCell ref="D285:E285"/>
    <mergeCell ref="A293:H293"/>
    <mergeCell ref="A294:H294"/>
    <mergeCell ref="A295:H295"/>
    <mergeCell ref="A297:H297"/>
    <mergeCell ref="A298:B298"/>
    <mergeCell ref="A299:B299"/>
    <mergeCell ref="A289:B289"/>
    <mergeCell ref="D289:E289"/>
    <mergeCell ref="A290:B290"/>
    <mergeCell ref="D290:E290"/>
    <mergeCell ref="A291:H291"/>
    <mergeCell ref="A292:H292"/>
    <mergeCell ref="A306:B306"/>
    <mergeCell ref="A307:B307"/>
    <mergeCell ref="A308:B308"/>
    <mergeCell ref="A309:H309"/>
    <mergeCell ref="A312:E312"/>
    <mergeCell ref="F312:H312"/>
    <mergeCell ref="A300:B300"/>
    <mergeCell ref="A301:B301"/>
    <mergeCell ref="A302:B302"/>
    <mergeCell ref="A303:B303"/>
    <mergeCell ref="A304:B304"/>
    <mergeCell ref="A305:B30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13"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60">
        <f>F7*1.2</f>
        <v>12348</v>
      </c>
      <c r="E7" s="361">
        <f>F7*1.1</f>
        <v>11319.000000000002</v>
      </c>
      <c r="F7" s="361">
        <v>10290</v>
      </c>
      <c r="G7" s="361">
        <f>F7*0.75</f>
        <v>7717.5</v>
      </c>
      <c r="H7" s="362">
        <f>F7*0.5</f>
        <v>5145</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436">
        <f>F12*1.2</f>
        <v>14544</v>
      </c>
      <c r="E12" s="361">
        <f>F12*1.1</f>
        <v>13332.000000000002</v>
      </c>
      <c r="F12" s="361">
        <v>12120</v>
      </c>
      <c r="G12" s="361">
        <f>F12*0.75</f>
        <v>9090</v>
      </c>
      <c r="H12" s="362">
        <f>F12*0.5</f>
        <v>6060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1950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"2ГИС.ХАБАРОВСК"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506">
        <v>360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60">
        <f>F27*1.2</f>
        <v>17294.399999999998</v>
      </c>
      <c r="E27" s="361">
        <f>F27*1.1</f>
        <v>15853.2</v>
      </c>
      <c r="F27" s="361">
        <v>14412</v>
      </c>
      <c r="G27" s="361">
        <f>F27*0.75</f>
        <v>10809</v>
      </c>
      <c r="H27" s="362">
        <f>F27*0.5</f>
        <v>7206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436">
        <f>F32*1.2</f>
        <v>20361.599999999999</v>
      </c>
      <c r="E32" s="361">
        <f>F32*1.1</f>
        <v>18664.800000000003</v>
      </c>
      <c r="F32" s="361">
        <v>16968</v>
      </c>
      <c r="G32" s="361">
        <f>F32*0.75</f>
        <v>12726</v>
      </c>
      <c r="H32" s="362">
        <f>F32*0.5</f>
        <v>8484</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2760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"2ГИС.ХАБАРОВСК"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424">
        <v>504</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428"/>
      <c r="E46" s="428"/>
      <c r="F46" s="428"/>
      <c r="G46" s="428"/>
      <c r="H46" s="429"/>
    </row>
    <row r="47" spans="1:8" ht="21.75" thickBot="1" x14ac:dyDescent="0.25">
      <c r="A47" s="28"/>
      <c r="B47" s="278"/>
      <c r="C47" s="42"/>
      <c r="D47" s="260"/>
      <c r="E47" s="260"/>
      <c r="F47" s="260"/>
      <c r="G47" s="260"/>
      <c r="H47" s="289"/>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515">
        <f>F48*1.2</f>
        <v>4752</v>
      </c>
      <c r="E48" s="515">
        <f>F48*1.1</f>
        <v>4356</v>
      </c>
      <c r="F48" s="515">
        <v>3960</v>
      </c>
      <c r="G48" s="515">
        <f>F48*0.75</f>
        <v>2970</v>
      </c>
      <c r="H48" s="515">
        <f>F48*0.5</f>
        <v>1980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458">
        <v>186</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60">
        <f>F55*1.2</f>
        <v>14817.599999999999</v>
      </c>
      <c r="E55" s="361">
        <f>F55*1.1</f>
        <v>13582.800000000001</v>
      </c>
      <c r="F55" s="361">
        <v>12348</v>
      </c>
      <c r="G55" s="361">
        <f>F55*0.75</f>
        <v>9261</v>
      </c>
      <c r="H55" s="362">
        <f>F55*0.5</f>
        <v>6174</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436">
        <f>F61*1.2</f>
        <v>17445.599999999999</v>
      </c>
      <c r="E61" s="361">
        <f>F61*1.1</f>
        <v>15991.800000000001</v>
      </c>
      <c r="F61" s="361">
        <v>14538</v>
      </c>
      <c r="G61" s="361">
        <f>F61*0.75</f>
        <v>10903.5</v>
      </c>
      <c r="H61" s="362">
        <f>F61*0.5</f>
        <v>7269</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506">
        <v>360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"&amp;MIN(D72:D96)&amp;" до "&amp;MAX(D72:D96)</f>
        <v>от 2502 до 62550</v>
      </c>
      <c r="E71" s="399"/>
      <c r="F71" s="399"/>
      <c r="G71" s="399"/>
      <c r="H71" s="400"/>
    </row>
    <row r="72" spans="1:8" ht="37.5" customHeight="1" x14ac:dyDescent="0.2">
      <c r="A72" s="408" t="s">
        <v>39</v>
      </c>
      <c r="B72" s="577"/>
      <c r="C72" s="43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436">
        <v>2502</v>
      </c>
      <c r="E72" s="361"/>
      <c r="F72" s="361"/>
      <c r="G72" s="361"/>
      <c r="H72" s="362"/>
    </row>
    <row r="73" spans="1:8" ht="37.5" customHeight="1" x14ac:dyDescent="0.2">
      <c r="A73" s="396" t="s">
        <v>40</v>
      </c>
      <c r="B73" s="565"/>
      <c r="C73" s="578"/>
      <c r="D73" s="340">
        <v>5004</v>
      </c>
      <c r="E73" s="338"/>
      <c r="F73" s="338"/>
      <c r="G73" s="338"/>
      <c r="H73" s="339"/>
    </row>
    <row r="74" spans="1:8" ht="37.5" customHeight="1" x14ac:dyDescent="0.2">
      <c r="A74" s="396" t="s">
        <v>41</v>
      </c>
      <c r="B74" s="565"/>
      <c r="C74" s="578"/>
      <c r="D74" s="340">
        <v>7506</v>
      </c>
      <c r="E74" s="338"/>
      <c r="F74" s="338"/>
      <c r="G74" s="338"/>
      <c r="H74" s="339"/>
    </row>
    <row r="75" spans="1:8" ht="37.5" customHeight="1" x14ac:dyDescent="0.2">
      <c r="A75" s="396" t="s">
        <v>42</v>
      </c>
      <c r="B75" s="565"/>
      <c r="C75" s="578"/>
      <c r="D75" s="340">
        <v>10008</v>
      </c>
      <c r="E75" s="338"/>
      <c r="F75" s="338"/>
      <c r="G75" s="338"/>
      <c r="H75" s="339"/>
    </row>
    <row r="76" spans="1:8" ht="37.5" customHeight="1" x14ac:dyDescent="0.2">
      <c r="A76" s="396" t="s">
        <v>43</v>
      </c>
      <c r="B76" s="565"/>
      <c r="C76" s="578"/>
      <c r="D76" s="340">
        <v>12510</v>
      </c>
      <c r="E76" s="338"/>
      <c r="F76" s="338"/>
      <c r="G76" s="338"/>
      <c r="H76" s="339"/>
    </row>
    <row r="77" spans="1:8" ht="37.5" customHeight="1" x14ac:dyDescent="0.2">
      <c r="A77" s="396" t="s">
        <v>44</v>
      </c>
      <c r="B77" s="565"/>
      <c r="C77" s="578"/>
      <c r="D77" s="340">
        <v>15012</v>
      </c>
      <c r="E77" s="338"/>
      <c r="F77" s="338"/>
      <c r="G77" s="338"/>
      <c r="H77" s="339"/>
    </row>
    <row r="78" spans="1:8" ht="37.5" customHeight="1" x14ac:dyDescent="0.2">
      <c r="A78" s="396" t="s">
        <v>45</v>
      </c>
      <c r="B78" s="565"/>
      <c r="C78" s="578"/>
      <c r="D78" s="340">
        <v>17514</v>
      </c>
      <c r="E78" s="338"/>
      <c r="F78" s="338"/>
      <c r="G78" s="338"/>
      <c r="H78" s="339"/>
    </row>
    <row r="79" spans="1:8" ht="37.5" customHeight="1" x14ac:dyDescent="0.2">
      <c r="A79" s="396" t="s">
        <v>46</v>
      </c>
      <c r="B79" s="565"/>
      <c r="C79" s="578"/>
      <c r="D79" s="340">
        <v>20016</v>
      </c>
      <c r="E79" s="338"/>
      <c r="F79" s="338"/>
      <c r="G79" s="338"/>
      <c r="H79" s="339"/>
    </row>
    <row r="80" spans="1:8" ht="37.5" customHeight="1" x14ac:dyDescent="0.2">
      <c r="A80" s="396" t="s">
        <v>47</v>
      </c>
      <c r="B80" s="565"/>
      <c r="C80" s="578"/>
      <c r="D80" s="340">
        <v>22518</v>
      </c>
      <c r="E80" s="338"/>
      <c r="F80" s="338"/>
      <c r="G80" s="338"/>
      <c r="H80" s="339"/>
    </row>
    <row r="81" spans="1:8" ht="37.5" customHeight="1" x14ac:dyDescent="0.2">
      <c r="A81" s="396" t="s">
        <v>48</v>
      </c>
      <c r="B81" s="565"/>
      <c r="C81" s="578"/>
      <c r="D81" s="340">
        <v>25020</v>
      </c>
      <c r="E81" s="338"/>
      <c r="F81" s="338"/>
      <c r="G81" s="338"/>
      <c r="H81" s="339"/>
    </row>
    <row r="82" spans="1:8" ht="37.5" customHeight="1" x14ac:dyDescent="0.2">
      <c r="A82" s="396" t="s">
        <v>49</v>
      </c>
      <c r="B82" s="565"/>
      <c r="C82" s="578"/>
      <c r="D82" s="340">
        <v>27522</v>
      </c>
      <c r="E82" s="338"/>
      <c r="F82" s="338"/>
      <c r="G82" s="338"/>
      <c r="H82" s="339"/>
    </row>
    <row r="83" spans="1:8" ht="37.5" customHeight="1" x14ac:dyDescent="0.2">
      <c r="A83" s="396" t="s">
        <v>50</v>
      </c>
      <c r="B83" s="565"/>
      <c r="C83" s="578"/>
      <c r="D83" s="340">
        <v>30024</v>
      </c>
      <c r="E83" s="338"/>
      <c r="F83" s="338"/>
      <c r="G83" s="338"/>
      <c r="H83" s="339"/>
    </row>
    <row r="84" spans="1:8" ht="37.5" customHeight="1" x14ac:dyDescent="0.2">
      <c r="A84" s="396" t="s">
        <v>51</v>
      </c>
      <c r="B84" s="565"/>
      <c r="C84" s="578"/>
      <c r="D84" s="340">
        <v>32526</v>
      </c>
      <c r="E84" s="338"/>
      <c r="F84" s="338"/>
      <c r="G84" s="338"/>
      <c r="H84" s="339"/>
    </row>
    <row r="85" spans="1:8" ht="37.5" customHeight="1" x14ac:dyDescent="0.2">
      <c r="A85" s="396" t="s">
        <v>52</v>
      </c>
      <c r="B85" s="565"/>
      <c r="C85" s="578"/>
      <c r="D85" s="340">
        <v>35028</v>
      </c>
      <c r="E85" s="338"/>
      <c r="F85" s="338"/>
      <c r="G85" s="338"/>
      <c r="H85" s="339"/>
    </row>
    <row r="86" spans="1:8" ht="37.5" customHeight="1" x14ac:dyDescent="0.2">
      <c r="A86" s="396" t="s">
        <v>53</v>
      </c>
      <c r="B86" s="565"/>
      <c r="C86" s="578"/>
      <c r="D86" s="340">
        <v>37530</v>
      </c>
      <c r="E86" s="338"/>
      <c r="F86" s="338"/>
      <c r="G86" s="338"/>
      <c r="H86" s="339"/>
    </row>
    <row r="87" spans="1:8" ht="37.5" customHeight="1" x14ac:dyDescent="0.2">
      <c r="A87" s="396" t="s">
        <v>54</v>
      </c>
      <c r="B87" s="565"/>
      <c r="C87" s="578"/>
      <c r="D87" s="340">
        <v>40032</v>
      </c>
      <c r="E87" s="338"/>
      <c r="F87" s="338"/>
      <c r="G87" s="338"/>
      <c r="H87" s="339"/>
    </row>
    <row r="88" spans="1:8" ht="37.5" customHeight="1" x14ac:dyDescent="0.2">
      <c r="A88" s="396" t="s">
        <v>55</v>
      </c>
      <c r="B88" s="565"/>
      <c r="C88" s="578"/>
      <c r="D88" s="340">
        <v>42534</v>
      </c>
      <c r="E88" s="338"/>
      <c r="F88" s="338"/>
      <c r="G88" s="338"/>
      <c r="H88" s="339"/>
    </row>
    <row r="89" spans="1:8" ht="37.5" customHeight="1" x14ac:dyDescent="0.2">
      <c r="A89" s="396" t="s">
        <v>56</v>
      </c>
      <c r="B89" s="565"/>
      <c r="C89" s="578"/>
      <c r="D89" s="340">
        <v>45036</v>
      </c>
      <c r="E89" s="338"/>
      <c r="F89" s="338"/>
      <c r="G89" s="338"/>
      <c r="H89" s="339"/>
    </row>
    <row r="90" spans="1:8" ht="37.5" customHeight="1" x14ac:dyDescent="0.2">
      <c r="A90" s="396" t="s">
        <v>57</v>
      </c>
      <c r="B90" s="565"/>
      <c r="C90" s="578"/>
      <c r="D90" s="340">
        <v>47538</v>
      </c>
      <c r="E90" s="338"/>
      <c r="F90" s="338"/>
      <c r="G90" s="338"/>
      <c r="H90" s="339"/>
    </row>
    <row r="91" spans="1:8" ht="37.5" customHeight="1" x14ac:dyDescent="0.2">
      <c r="A91" s="396" t="s">
        <v>58</v>
      </c>
      <c r="B91" s="565"/>
      <c r="C91" s="578"/>
      <c r="D91" s="340">
        <v>50040</v>
      </c>
      <c r="E91" s="338"/>
      <c r="F91" s="338"/>
      <c r="G91" s="338"/>
      <c r="H91" s="339"/>
    </row>
    <row r="92" spans="1:8" ht="37.5" customHeight="1" x14ac:dyDescent="0.2">
      <c r="A92" s="396" t="s">
        <v>178</v>
      </c>
      <c r="B92" s="565"/>
      <c r="C92" s="578"/>
      <c r="D92" s="340">
        <v>52542</v>
      </c>
      <c r="E92" s="338"/>
      <c r="F92" s="338"/>
      <c r="G92" s="338"/>
      <c r="H92" s="339"/>
    </row>
    <row r="93" spans="1:8" ht="37.5" customHeight="1" x14ac:dyDescent="0.2">
      <c r="A93" s="396" t="s">
        <v>179</v>
      </c>
      <c r="B93" s="565"/>
      <c r="C93" s="578"/>
      <c r="D93" s="340">
        <v>55044</v>
      </c>
      <c r="E93" s="338"/>
      <c r="F93" s="338"/>
      <c r="G93" s="338"/>
      <c r="H93" s="339"/>
    </row>
    <row r="94" spans="1:8" ht="37.5" customHeight="1" x14ac:dyDescent="0.2">
      <c r="A94" s="396" t="s">
        <v>180</v>
      </c>
      <c r="B94" s="565"/>
      <c r="C94" s="578"/>
      <c r="D94" s="340">
        <v>57546</v>
      </c>
      <c r="E94" s="338"/>
      <c r="F94" s="338"/>
      <c r="G94" s="338"/>
      <c r="H94" s="339"/>
    </row>
    <row r="95" spans="1:8" ht="37.5" customHeight="1" x14ac:dyDescent="0.2">
      <c r="A95" s="396" t="s">
        <v>181</v>
      </c>
      <c r="B95" s="565"/>
      <c r="C95" s="578"/>
      <c r="D95" s="340">
        <v>60048</v>
      </c>
      <c r="E95" s="338"/>
      <c r="F95" s="338"/>
      <c r="G95" s="338"/>
      <c r="H95" s="339"/>
    </row>
    <row r="96" spans="1:8" ht="37.5" customHeight="1" x14ac:dyDescent="0.2">
      <c r="A96" s="396" t="s">
        <v>182</v>
      </c>
      <c r="B96" s="565"/>
      <c r="C96" s="578"/>
      <c r="D96" s="340">
        <v>62550</v>
      </c>
      <c r="E96" s="338"/>
      <c r="F96" s="338"/>
      <c r="G96" s="338"/>
      <c r="H96" s="339"/>
    </row>
    <row r="97" spans="1:8" ht="37.5" customHeight="1" x14ac:dyDescent="0.2">
      <c r="A97" s="396" t="s">
        <v>183</v>
      </c>
      <c r="B97" s="565"/>
      <c r="C97" s="578"/>
      <c r="D97" s="340">
        <v>65052</v>
      </c>
      <c r="E97" s="338"/>
      <c r="F97" s="338"/>
      <c r="G97" s="338"/>
      <c r="H97" s="339"/>
    </row>
    <row r="98" spans="1:8" ht="37.5" customHeight="1" x14ac:dyDescent="0.2">
      <c r="A98" s="396" t="s">
        <v>184</v>
      </c>
      <c r="B98" s="565"/>
      <c r="C98" s="578"/>
      <c r="D98" s="340">
        <v>67554</v>
      </c>
      <c r="E98" s="338"/>
      <c r="F98" s="338"/>
      <c r="G98" s="338"/>
      <c r="H98" s="339"/>
    </row>
    <row r="99" spans="1:8" ht="37.5" customHeight="1" x14ac:dyDescent="0.2">
      <c r="A99" s="396" t="s">
        <v>185</v>
      </c>
      <c r="B99" s="565"/>
      <c r="C99" s="578"/>
      <c r="D99" s="340">
        <v>70056</v>
      </c>
      <c r="E99" s="338"/>
      <c r="F99" s="338"/>
      <c r="G99" s="338"/>
      <c r="H99" s="339"/>
    </row>
    <row r="100" spans="1:8" ht="37.5" customHeight="1" x14ac:dyDescent="0.2">
      <c r="A100" s="396" t="s">
        <v>186</v>
      </c>
      <c r="B100" s="565"/>
      <c r="C100" s="578"/>
      <c r="D100" s="340">
        <v>72558</v>
      </c>
      <c r="E100" s="338"/>
      <c r="F100" s="338"/>
      <c r="G100" s="338"/>
      <c r="H100" s="339"/>
    </row>
    <row r="101" spans="1:8" ht="37.5" customHeight="1" x14ac:dyDescent="0.2">
      <c r="A101" s="396" t="s">
        <v>187</v>
      </c>
      <c r="B101" s="565"/>
      <c r="C101" s="578"/>
      <c r="D101" s="340">
        <v>75060</v>
      </c>
      <c r="E101" s="338"/>
      <c r="F101" s="338"/>
      <c r="G101" s="338"/>
      <c r="H101" s="339"/>
    </row>
    <row r="102" spans="1:8" ht="37.5" customHeight="1" x14ac:dyDescent="0.2">
      <c r="A102" s="396" t="s">
        <v>188</v>
      </c>
      <c r="B102" s="565"/>
      <c r="C102" s="578"/>
      <c r="D102" s="340">
        <v>77562</v>
      </c>
      <c r="E102" s="338"/>
      <c r="F102" s="338"/>
      <c r="G102" s="338"/>
      <c r="H102" s="339"/>
    </row>
    <row r="103" spans="1:8" ht="37.5" customHeight="1" x14ac:dyDescent="0.2">
      <c r="A103" s="396" t="s">
        <v>189</v>
      </c>
      <c r="B103" s="565"/>
      <c r="C103" s="578"/>
      <c r="D103" s="340">
        <v>80064</v>
      </c>
      <c r="E103" s="338"/>
      <c r="F103" s="338"/>
      <c r="G103" s="338"/>
      <c r="H103" s="339"/>
    </row>
    <row r="104" spans="1:8" ht="37.5" customHeight="1" x14ac:dyDescent="0.2">
      <c r="A104" s="396" t="s">
        <v>190</v>
      </c>
      <c r="B104" s="565"/>
      <c r="C104" s="578"/>
      <c r="D104" s="340">
        <v>82566</v>
      </c>
      <c r="E104" s="338"/>
      <c r="F104" s="338"/>
      <c r="G104" s="338"/>
      <c r="H104" s="339"/>
    </row>
    <row r="105" spans="1:8" ht="37.5" customHeight="1" x14ac:dyDescent="0.2">
      <c r="A105" s="396" t="s">
        <v>191</v>
      </c>
      <c r="B105" s="565"/>
      <c r="C105" s="578"/>
      <c r="D105" s="340">
        <v>85068</v>
      </c>
      <c r="E105" s="338"/>
      <c r="F105" s="338"/>
      <c r="G105" s="338"/>
      <c r="H105" s="339"/>
    </row>
    <row r="106" spans="1:8" ht="37.5" customHeight="1" thickBot="1" x14ac:dyDescent="0.25">
      <c r="A106" s="396" t="s">
        <v>192</v>
      </c>
      <c r="B106" s="565"/>
      <c r="C106" s="579"/>
      <c r="D106" s="340">
        <v>87570</v>
      </c>
      <c r="E106" s="338"/>
      <c r="F106" s="338"/>
      <c r="G106" s="338"/>
      <c r="H106" s="339"/>
    </row>
    <row r="107" spans="1:8" ht="50.1" customHeight="1" thickBot="1" x14ac:dyDescent="0.25">
      <c r="A107" s="386" t="s">
        <v>59</v>
      </c>
      <c r="B107" s="387"/>
      <c r="C107" s="387"/>
      <c r="D107" s="398" t="str">
        <f>"от "&amp;MIN(D108:D117)&amp;" до "&amp;MAX(D108:D117)</f>
        <v>от 309 до 8670</v>
      </c>
      <c r="E107" s="399"/>
      <c r="F107" s="399"/>
      <c r="G107" s="399"/>
      <c r="H107" s="400"/>
    </row>
    <row r="108" spans="1:8" ht="151.5" x14ac:dyDescent="0.2">
      <c r="A108" s="62" t="s">
        <v>60</v>
      </c>
      <c r="B108" s="63" t="s">
        <v>13</v>
      </c>
      <c r="C108" s="107"/>
      <c r="D108" s="401">
        <v>1620</v>
      </c>
      <c r="E108" s="401"/>
      <c r="F108" s="401"/>
      <c r="G108" s="401"/>
      <c r="H108" s="402"/>
    </row>
    <row r="109" spans="1:8" ht="37.5" customHeight="1" x14ac:dyDescent="0.2">
      <c r="A109" s="356" t="s">
        <v>61</v>
      </c>
      <c r="B109" s="395"/>
      <c r="C109" s="40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368">
        <v>558</v>
      </c>
      <c r="E109" s="368"/>
      <c r="F109" s="368"/>
      <c r="G109" s="368"/>
      <c r="H109" s="369"/>
    </row>
    <row r="110" spans="1:8" ht="37.5" customHeight="1" x14ac:dyDescent="0.2">
      <c r="A110" s="356" t="s">
        <v>62</v>
      </c>
      <c r="B110" s="395"/>
      <c r="C110" s="404"/>
      <c r="D110" s="368">
        <v>8670</v>
      </c>
      <c r="E110" s="368"/>
      <c r="F110" s="368"/>
      <c r="G110" s="368"/>
      <c r="H110" s="369"/>
    </row>
    <row r="111" spans="1:8" ht="37.5" customHeight="1" x14ac:dyDescent="0.2">
      <c r="A111" s="356" t="s">
        <v>63</v>
      </c>
      <c r="B111" s="395"/>
      <c r="C111" s="404"/>
      <c r="D111" s="368">
        <v>1734</v>
      </c>
      <c r="E111" s="368"/>
      <c r="F111" s="368"/>
      <c r="G111" s="368"/>
      <c r="H111" s="369"/>
    </row>
    <row r="112" spans="1:8" ht="37.5" customHeight="1" x14ac:dyDescent="0.2">
      <c r="A112" s="335" t="s">
        <v>64</v>
      </c>
      <c r="B112" s="336"/>
      <c r="C112" s="404"/>
      <c r="D112" s="368">
        <v>5205</v>
      </c>
      <c r="E112" s="368"/>
      <c r="F112" s="368"/>
      <c r="G112" s="368"/>
      <c r="H112" s="369"/>
    </row>
    <row r="113" spans="1:8" ht="37.5" customHeight="1" x14ac:dyDescent="0.2">
      <c r="A113" s="356" t="s">
        <v>65</v>
      </c>
      <c r="B113" s="395"/>
      <c r="C113" s="404"/>
      <c r="D113" s="368">
        <v>309</v>
      </c>
      <c r="E113" s="368"/>
      <c r="F113" s="368"/>
      <c r="G113" s="368"/>
      <c r="H113" s="369"/>
    </row>
    <row r="114" spans="1:8" ht="37.5" customHeight="1" x14ac:dyDescent="0.2">
      <c r="A114" s="356" t="s">
        <v>66</v>
      </c>
      <c r="B114" s="395"/>
      <c r="C114" s="404"/>
      <c r="D114" s="368">
        <v>309</v>
      </c>
      <c r="E114" s="368"/>
      <c r="F114" s="368"/>
      <c r="G114" s="368"/>
      <c r="H114" s="369"/>
    </row>
    <row r="115" spans="1:8" ht="37.5" customHeight="1" x14ac:dyDescent="0.2">
      <c r="A115" s="356" t="s">
        <v>67</v>
      </c>
      <c r="B115" s="395"/>
      <c r="C115" s="404"/>
      <c r="D115" s="368">
        <v>618</v>
      </c>
      <c r="E115" s="368"/>
      <c r="F115" s="368"/>
      <c r="G115" s="368"/>
      <c r="H115" s="369"/>
    </row>
    <row r="116" spans="1:8" ht="37.5" customHeight="1" x14ac:dyDescent="0.2">
      <c r="A116" s="356" t="s">
        <v>68</v>
      </c>
      <c r="B116" s="395"/>
      <c r="C116" s="404"/>
      <c r="D116" s="368">
        <v>927</v>
      </c>
      <c r="E116" s="368"/>
      <c r="F116" s="368"/>
      <c r="G116" s="368"/>
      <c r="H116" s="369"/>
    </row>
    <row r="117" spans="1:8" ht="37.5" customHeight="1" thickBot="1" x14ac:dyDescent="0.25">
      <c r="A117" s="406" t="s">
        <v>69</v>
      </c>
      <c r="B117" s="407"/>
      <c r="C117" s="405"/>
      <c r="D117" s="393">
        <v>4830</v>
      </c>
      <c r="E117" s="393"/>
      <c r="F117" s="393"/>
      <c r="G117" s="393"/>
      <c r="H117" s="394"/>
    </row>
    <row r="118" spans="1:8" s="16" customFormat="1" ht="117.75" customHeight="1" thickBot="1" x14ac:dyDescent="0.25">
      <c r="A118" s="501" t="s">
        <v>71</v>
      </c>
      <c r="B118" s="502"/>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354">
        <v>60</v>
      </c>
      <c r="E118" s="354"/>
      <c r="F118" s="354"/>
      <c r="G118" s="354"/>
      <c r="H118" s="355"/>
    </row>
    <row r="119" spans="1:8" ht="50.1" customHeight="1" thickBot="1" x14ac:dyDescent="0.25">
      <c r="A119" s="341" t="s">
        <v>72</v>
      </c>
      <c r="B119" s="342"/>
      <c r="C119" s="21"/>
      <c r="D119" s="343"/>
      <c r="E119" s="343"/>
      <c r="F119" s="343"/>
      <c r="G119" s="343"/>
      <c r="H119" s="344"/>
    </row>
    <row r="120" spans="1:8" ht="21.75" thickBot="1" x14ac:dyDescent="0.25">
      <c r="A120" s="497"/>
      <c r="B120" s="498"/>
      <c r="C120" s="60"/>
      <c r="D120" s="499"/>
      <c r="E120" s="499"/>
      <c r="F120" s="499"/>
      <c r="G120" s="499"/>
      <c r="H120" s="500"/>
    </row>
    <row r="121" spans="1:8" ht="54.75" customHeight="1" thickBot="1" x14ac:dyDescent="0.25">
      <c r="A121" s="374" t="s">
        <v>73</v>
      </c>
      <c r="B121" s="375"/>
      <c r="C121"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379">
        <v>10260</v>
      </c>
      <c r="E121" s="379"/>
      <c r="F121" s="379"/>
      <c r="G121" s="379"/>
      <c r="H121" s="380"/>
    </row>
    <row r="122" spans="1:8" ht="54.75" customHeight="1" thickBot="1" x14ac:dyDescent="0.25">
      <c r="A122" s="381" t="s">
        <v>74</v>
      </c>
      <c r="B122" s="382"/>
      <c r="C122" s="377"/>
      <c r="D122" s="383" t="s">
        <v>75</v>
      </c>
      <c r="E122" s="384"/>
      <c r="F122" s="384"/>
      <c r="G122" s="384"/>
      <c r="H122" s="385"/>
    </row>
    <row r="123" spans="1:8" ht="54.75" customHeight="1" x14ac:dyDescent="0.2">
      <c r="A123" s="363" t="s">
        <v>76</v>
      </c>
      <c r="B123" s="364"/>
      <c r="C123" s="377"/>
      <c r="D123" s="368">
        <f>D121/4</f>
        <v>2565</v>
      </c>
      <c r="E123" s="368"/>
      <c r="F123" s="368"/>
      <c r="G123" s="368"/>
      <c r="H123" s="369"/>
    </row>
    <row r="124" spans="1:8" ht="54.75" customHeight="1" x14ac:dyDescent="0.2">
      <c r="A124" s="363" t="s">
        <v>77</v>
      </c>
      <c r="B124" s="364"/>
      <c r="C124" s="377"/>
      <c r="D124" s="368">
        <f>D121/5</f>
        <v>2052</v>
      </c>
      <c r="E124" s="368"/>
      <c r="F124" s="368"/>
      <c r="G124" s="368"/>
      <c r="H124" s="369"/>
    </row>
    <row r="125" spans="1:8" ht="54.75" customHeight="1" x14ac:dyDescent="0.2">
      <c r="A125" s="363" t="s">
        <v>78</v>
      </c>
      <c r="B125" s="364"/>
      <c r="C125" s="377"/>
      <c r="D125" s="368">
        <f>D121/6</f>
        <v>1710</v>
      </c>
      <c r="E125" s="368"/>
      <c r="F125" s="368"/>
      <c r="G125" s="368"/>
      <c r="H125" s="369"/>
    </row>
    <row r="126" spans="1:8" ht="54.75" customHeight="1" x14ac:dyDescent="0.2">
      <c r="A126" s="363" t="s">
        <v>79</v>
      </c>
      <c r="B126" s="364"/>
      <c r="C126" s="377"/>
      <c r="D126" s="368">
        <f>D121/7</f>
        <v>1465.7142857142858</v>
      </c>
      <c r="E126" s="368"/>
      <c r="F126" s="368"/>
      <c r="G126" s="368"/>
      <c r="H126" s="369"/>
    </row>
    <row r="127" spans="1:8" ht="54.75" customHeight="1" x14ac:dyDescent="0.2">
      <c r="A127" s="363" t="s">
        <v>80</v>
      </c>
      <c r="B127" s="364"/>
      <c r="C127" s="377"/>
      <c r="D127" s="368">
        <f>D121/8</f>
        <v>1282.5</v>
      </c>
      <c r="E127" s="368"/>
      <c r="F127" s="368"/>
      <c r="G127" s="368"/>
      <c r="H127" s="369"/>
    </row>
    <row r="128" spans="1:8" ht="54.75" customHeight="1" x14ac:dyDescent="0.2">
      <c r="A128" s="363" t="s">
        <v>81</v>
      </c>
      <c r="B128" s="364"/>
      <c r="C128" s="377"/>
      <c r="D128" s="368">
        <f>D121/9</f>
        <v>1140</v>
      </c>
      <c r="E128" s="368"/>
      <c r="F128" s="368"/>
      <c r="G128" s="368"/>
      <c r="H128" s="369"/>
    </row>
    <row r="129" spans="1:8" ht="54.75" customHeight="1" x14ac:dyDescent="0.2">
      <c r="A129" s="363" t="s">
        <v>82</v>
      </c>
      <c r="B129" s="364"/>
      <c r="C129" s="377"/>
      <c r="D129" s="368">
        <f>D121/10</f>
        <v>1026</v>
      </c>
      <c r="E129" s="368"/>
      <c r="F129" s="368"/>
      <c r="G129" s="368"/>
      <c r="H129" s="369"/>
    </row>
    <row r="130" spans="1:8" ht="54.75" customHeight="1" thickBot="1" x14ac:dyDescent="0.25">
      <c r="A130" s="374" t="s">
        <v>83</v>
      </c>
      <c r="B130" s="375"/>
      <c r="C130" s="377"/>
      <c r="D130" s="379">
        <v>15384</v>
      </c>
      <c r="E130" s="379"/>
      <c r="F130" s="379"/>
      <c r="G130" s="379"/>
      <c r="H130" s="380"/>
    </row>
    <row r="131" spans="1:8" ht="54.75" customHeight="1" thickBot="1" x14ac:dyDescent="0.25">
      <c r="A131" s="381" t="s">
        <v>74</v>
      </c>
      <c r="B131" s="382"/>
      <c r="C131" s="377"/>
      <c r="D131" s="383" t="s">
        <v>75</v>
      </c>
      <c r="E131" s="384"/>
      <c r="F131" s="384"/>
      <c r="G131" s="384"/>
      <c r="H131" s="385"/>
    </row>
    <row r="132" spans="1:8" ht="54.75" customHeight="1" x14ac:dyDescent="0.2">
      <c r="A132" s="363" t="s">
        <v>76</v>
      </c>
      <c r="B132" s="364"/>
      <c r="C132" s="377"/>
      <c r="D132" s="368">
        <v>3846</v>
      </c>
      <c r="E132" s="368"/>
      <c r="F132" s="368"/>
      <c r="G132" s="368"/>
      <c r="H132" s="369"/>
    </row>
    <row r="133" spans="1:8" ht="54.75" customHeight="1" x14ac:dyDescent="0.2">
      <c r="A133" s="363" t="s">
        <v>77</v>
      </c>
      <c r="B133" s="364"/>
      <c r="C133" s="377"/>
      <c r="D133" s="368">
        <v>3076.7999999999997</v>
      </c>
      <c r="E133" s="368"/>
      <c r="F133" s="368"/>
      <c r="G133" s="368"/>
      <c r="H133" s="369"/>
    </row>
    <row r="134" spans="1:8" ht="54.75" customHeight="1" x14ac:dyDescent="0.2">
      <c r="A134" s="363" t="s">
        <v>78</v>
      </c>
      <c r="B134" s="364"/>
      <c r="C134" s="377"/>
      <c r="D134" s="368">
        <v>2563.9999999999995</v>
      </c>
      <c r="E134" s="368"/>
      <c r="F134" s="368"/>
      <c r="G134" s="368"/>
      <c r="H134" s="369"/>
    </row>
    <row r="135" spans="1:8" ht="54.75" customHeight="1" x14ac:dyDescent="0.2">
      <c r="A135" s="363" t="s">
        <v>79</v>
      </c>
      <c r="B135" s="364"/>
      <c r="C135" s="377"/>
      <c r="D135" s="368">
        <v>2197.7142857142853</v>
      </c>
      <c r="E135" s="368"/>
      <c r="F135" s="368"/>
      <c r="G135" s="368"/>
      <c r="H135" s="369"/>
    </row>
    <row r="136" spans="1:8" ht="54.75" customHeight="1" x14ac:dyDescent="0.2">
      <c r="A136" s="363" t="s">
        <v>80</v>
      </c>
      <c r="B136" s="364"/>
      <c r="C136" s="377"/>
      <c r="D136" s="368">
        <v>1923</v>
      </c>
      <c r="E136" s="368"/>
      <c r="F136" s="368"/>
      <c r="G136" s="368"/>
      <c r="H136" s="369"/>
    </row>
    <row r="137" spans="1:8" ht="54.75" customHeight="1" x14ac:dyDescent="0.2">
      <c r="A137" s="363" t="s">
        <v>81</v>
      </c>
      <c r="B137" s="364"/>
      <c r="C137" s="377"/>
      <c r="D137" s="368">
        <v>1709.3333333333333</v>
      </c>
      <c r="E137" s="368"/>
      <c r="F137" s="368"/>
      <c r="G137" s="368"/>
      <c r="H137" s="369"/>
    </row>
    <row r="138" spans="1:8" ht="54.75" customHeight="1" thickBot="1" x14ac:dyDescent="0.25">
      <c r="A138" s="363" t="s">
        <v>82</v>
      </c>
      <c r="B138" s="364"/>
      <c r="C138" s="378"/>
      <c r="D138" s="368">
        <v>1538.3999999999999</v>
      </c>
      <c r="E138" s="368"/>
      <c r="F138" s="368"/>
      <c r="G138" s="368"/>
      <c r="H138" s="369"/>
    </row>
    <row r="139" spans="1:8" s="16" customFormat="1" ht="62.45" customHeight="1" thickBot="1" x14ac:dyDescent="0.25">
      <c r="A139" s="358" t="s">
        <v>84</v>
      </c>
      <c r="B139" s="359"/>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353">
        <v>12000</v>
      </c>
      <c r="E139" s="354"/>
      <c r="F139" s="354"/>
      <c r="G139" s="354"/>
      <c r="H139" s="355"/>
    </row>
    <row r="140" spans="1:8" ht="21.75" thickBot="1" x14ac:dyDescent="0.25">
      <c r="A140" s="497"/>
      <c r="B140" s="498"/>
      <c r="C140" s="56"/>
      <c r="D140" s="499"/>
      <c r="E140" s="499"/>
      <c r="F140" s="499"/>
      <c r="G140" s="499"/>
      <c r="H140" s="500"/>
    </row>
    <row r="141" spans="1:8" ht="50.1" customHeight="1" x14ac:dyDescent="0.2">
      <c r="A141" s="335" t="s">
        <v>85</v>
      </c>
      <c r="B141" s="336"/>
      <c r="C141" s="66" t="str">
        <f>"Интернет-площадка 2gis.ru на основе Cправочника организаций "&amp;$C$2&amp;""</f>
        <v>Интернет-площадка 2gis.ru на основе Cправочника организаций "2ГИС.ХАБАРОВСК"</v>
      </c>
      <c r="D141" s="360">
        <v>7062</v>
      </c>
      <c r="E141" s="361"/>
      <c r="F141" s="361"/>
      <c r="G141" s="361"/>
      <c r="H141" s="362"/>
    </row>
    <row r="142" spans="1:8" ht="50.1" customHeight="1" x14ac:dyDescent="0.2">
      <c r="A142" s="335" t="s">
        <v>86</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367">
        <v>7920</v>
      </c>
      <c r="E142" s="351"/>
      <c r="F142" s="351"/>
      <c r="G142" s="351"/>
      <c r="H142" s="352"/>
    </row>
    <row r="143" spans="1:8" ht="50.1" customHeight="1" x14ac:dyDescent="0.2">
      <c r="A143" s="335" t="s">
        <v>87</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37">
        <v>9480</v>
      </c>
      <c r="E143" s="338"/>
      <c r="F143" s="338"/>
      <c r="G143" s="338"/>
      <c r="H143" s="339"/>
    </row>
    <row r="144" spans="1:8" ht="50.1" customHeight="1" x14ac:dyDescent="0.2">
      <c r="A144" s="335" t="s">
        <v>88</v>
      </c>
      <c r="B144" s="336"/>
      <c r="C144" s="67" t="str">
        <f>"Интернет-площадка 2gis.ru на основе Cправочника организаций "&amp;$C$2&amp;""</f>
        <v>Интернет-площадка 2gis.ru на основе Cправочника организаций "2ГИС.ХАБАРОВСК"</v>
      </c>
      <c r="D144" s="337">
        <v>6240</v>
      </c>
      <c r="E144" s="338"/>
      <c r="F144" s="338"/>
      <c r="G144" s="338"/>
      <c r="H144" s="339"/>
    </row>
    <row r="145" spans="1:8" ht="50.1" customHeight="1" x14ac:dyDescent="0.2">
      <c r="A145" s="335" t="s">
        <v>89</v>
      </c>
      <c r="B145" s="336"/>
      <c r="C145" s="67" t="str">
        <f>"Интернет-площадка 2gis.ru на основе Cправочника организаций "&amp;$C$2&amp;""</f>
        <v>Интернет-площадка 2gis.ru на основе Cправочника организаций "2ГИС.ХАБАРОВСК"</v>
      </c>
      <c r="D145" s="337">
        <v>7488</v>
      </c>
      <c r="E145" s="338"/>
      <c r="F145" s="338"/>
      <c r="G145" s="338"/>
      <c r="H145" s="339"/>
    </row>
    <row r="146" spans="1:8" ht="50.1" customHeight="1" x14ac:dyDescent="0.2">
      <c r="A146" s="335" t="s">
        <v>90</v>
      </c>
      <c r="B146" s="336"/>
      <c r="C146"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37">
        <v>5766</v>
      </c>
      <c r="E146" s="338"/>
      <c r="F146" s="338"/>
      <c r="G146" s="338"/>
      <c r="H146" s="339"/>
    </row>
    <row r="147" spans="1:8" ht="50.1" customHeight="1" x14ac:dyDescent="0.2">
      <c r="A147" s="335" t="s">
        <v>91</v>
      </c>
      <c r="B147" s="336"/>
      <c r="C147"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37">
        <v>8430</v>
      </c>
      <c r="E147" s="338"/>
      <c r="F147" s="338"/>
      <c r="G147" s="338"/>
      <c r="H147" s="339"/>
    </row>
    <row r="148" spans="1:8" ht="50.1" customHeight="1" x14ac:dyDescent="0.2">
      <c r="A148" s="335" t="s">
        <v>92</v>
      </c>
      <c r="B148" s="336"/>
      <c r="C1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37">
        <v>9492</v>
      </c>
      <c r="E148" s="338"/>
      <c r="F148" s="338"/>
      <c r="G148" s="338"/>
      <c r="H148" s="339"/>
    </row>
    <row r="149" spans="1:8" ht="50.1" customHeight="1" x14ac:dyDescent="0.2">
      <c r="A149" s="335" t="s">
        <v>93</v>
      </c>
      <c r="B149" s="336"/>
      <c r="C149" s="67" t="e">
        <f>#REF!</f>
        <v>#REF!</v>
      </c>
      <c r="D149" s="337">
        <v>18630</v>
      </c>
      <c r="E149" s="338"/>
      <c r="F149" s="338"/>
      <c r="G149" s="338"/>
      <c r="H149" s="339"/>
    </row>
    <row r="150" spans="1:8" ht="50.1" customHeight="1" x14ac:dyDescent="0.2">
      <c r="A150" s="335" t="s">
        <v>94</v>
      </c>
      <c r="B150" s="336"/>
      <c r="C150" s="67" t="s">
        <v>95</v>
      </c>
      <c r="D150" s="337">
        <v>528</v>
      </c>
      <c r="E150" s="338"/>
      <c r="F150" s="338"/>
      <c r="G150" s="338"/>
      <c r="H150" s="339"/>
    </row>
    <row r="151" spans="1:8" ht="67.5" customHeight="1" x14ac:dyDescent="0.2">
      <c r="A151" s="335" t="s">
        <v>96</v>
      </c>
      <c r="B151" s="336"/>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37">
        <v>3036</v>
      </c>
      <c r="E151" s="338"/>
      <c r="F151" s="338"/>
      <c r="G151" s="338"/>
      <c r="H151" s="339"/>
    </row>
    <row r="152" spans="1:8" ht="67.5" customHeight="1" x14ac:dyDescent="0.2">
      <c r="A152" s="335" t="s">
        <v>97</v>
      </c>
      <c r="B152" s="336"/>
      <c r="C152" s="67"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37">
        <v>2430</v>
      </c>
      <c r="E152" s="338"/>
      <c r="F152" s="338"/>
      <c r="G152" s="338"/>
      <c r="H152" s="339"/>
    </row>
    <row r="153" spans="1:8" ht="67.5" customHeight="1" x14ac:dyDescent="0.2">
      <c r="A153" s="335" t="s">
        <v>98</v>
      </c>
      <c r="B153" s="336"/>
      <c r="C153"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37">
        <v>2538</v>
      </c>
      <c r="E153" s="338"/>
      <c r="F153" s="338"/>
      <c r="G153" s="338"/>
      <c r="H153" s="339"/>
    </row>
    <row r="154" spans="1:8" ht="67.5" customHeight="1" x14ac:dyDescent="0.2">
      <c r="A154" s="335" t="s">
        <v>99</v>
      </c>
      <c r="B154" s="336"/>
      <c r="C154"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37">
        <v>1218</v>
      </c>
      <c r="E154" s="338"/>
      <c r="F154" s="338"/>
      <c r="G154" s="338"/>
      <c r="H154" s="339"/>
    </row>
    <row r="155" spans="1:8" ht="67.5" customHeight="1" x14ac:dyDescent="0.2">
      <c r="A155" s="335" t="s">
        <v>100</v>
      </c>
      <c r="B155" s="336" t="s">
        <v>100</v>
      </c>
      <c r="C155"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37">
        <v>32790</v>
      </c>
      <c r="E155" s="338"/>
      <c r="F155" s="338"/>
      <c r="G155" s="338"/>
      <c r="H155" s="339"/>
    </row>
    <row r="156" spans="1:8" ht="67.5" customHeight="1" x14ac:dyDescent="0.2">
      <c r="A156" s="335" t="s">
        <v>101</v>
      </c>
      <c r="B156" s="336" t="s">
        <v>101</v>
      </c>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37">
        <v>10008</v>
      </c>
      <c r="E156" s="338"/>
      <c r="F156" s="338"/>
      <c r="G156" s="338"/>
      <c r="H156" s="339"/>
    </row>
    <row r="157" spans="1:8" ht="50.1" customHeight="1" thickBot="1" x14ac:dyDescent="0.25">
      <c r="A157" s="335" t="s">
        <v>102</v>
      </c>
      <c r="B157" s="336"/>
      <c r="C157"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37">
        <v>7374</v>
      </c>
      <c r="E157" s="338"/>
      <c r="F157" s="338"/>
      <c r="G157" s="338"/>
      <c r="H157" s="339"/>
    </row>
    <row r="158" spans="1:8" s="16" customFormat="1" ht="102" customHeight="1" thickBot="1" x14ac:dyDescent="0.25">
      <c r="A158" s="335" t="s">
        <v>16</v>
      </c>
      <c r="B158" s="336"/>
      <c r="C158"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37">
        <v>1620</v>
      </c>
      <c r="E158" s="338"/>
      <c r="F158" s="338"/>
      <c r="G158" s="338"/>
      <c r="H158" s="339"/>
    </row>
    <row r="159" spans="1:8" s="16" customFormat="1" ht="102" customHeight="1" thickBot="1" x14ac:dyDescent="0.25">
      <c r="A159" s="335" t="s">
        <v>103</v>
      </c>
      <c r="B159" s="336"/>
      <c r="C159"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9" s="337">
        <v>100002</v>
      </c>
      <c r="E159" s="338"/>
      <c r="F159" s="338"/>
      <c r="G159" s="338"/>
      <c r="H159" s="339"/>
    </row>
    <row r="160" spans="1:8" s="16" customFormat="1" ht="126" customHeight="1" x14ac:dyDescent="0.2">
      <c r="A160" s="335" t="s">
        <v>104</v>
      </c>
      <c r="B160" s="336"/>
      <c r="C160"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0" s="337">
        <v>13116</v>
      </c>
      <c r="E160" s="338"/>
      <c r="F160" s="338"/>
      <c r="G160" s="338"/>
      <c r="H160" s="339"/>
    </row>
    <row r="161" spans="1:8" s="16" customFormat="1" ht="96" customHeight="1" x14ac:dyDescent="0.2">
      <c r="A161" s="356" t="s">
        <v>105</v>
      </c>
      <c r="B161" s="357"/>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37">
        <v>4080</v>
      </c>
      <c r="E161" s="338"/>
      <c r="F161" s="338"/>
      <c r="G161" s="338"/>
      <c r="H161" s="339"/>
    </row>
    <row r="162" spans="1:8" s="16" customFormat="1" ht="96" customHeight="1" x14ac:dyDescent="0.2">
      <c r="A162" s="356" t="s">
        <v>106</v>
      </c>
      <c r="B162" s="357"/>
      <c r="C162"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2" s="337">
        <v>12000</v>
      </c>
      <c r="E162" s="338"/>
      <c r="F162" s="338"/>
      <c r="G162" s="338"/>
      <c r="H162" s="339"/>
    </row>
    <row r="163" spans="1:8" ht="50.1" customHeight="1" x14ac:dyDescent="0.2">
      <c r="A163" s="335" t="s">
        <v>107</v>
      </c>
      <c r="B163" s="336"/>
      <c r="C163" s="67" t="str">
        <f>"Интернет-площадка 2gis.ru на основе Cправочника организаций "&amp;$C$2&amp;""</f>
        <v>Интернет-площадка 2gis.ru на основе Cправочника организаций "2ГИС.ХАБАРОВСК"</v>
      </c>
      <c r="D163" s="337">
        <v>9960</v>
      </c>
      <c r="E163" s="338"/>
      <c r="F163" s="338"/>
      <c r="G163" s="338"/>
      <c r="H163" s="339"/>
    </row>
    <row r="164" spans="1:8" ht="50.1" customHeight="1" x14ac:dyDescent="0.2">
      <c r="A164" s="335" t="s">
        <v>108</v>
      </c>
      <c r="B164" s="336"/>
      <c r="C164" s="67"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37">
        <v>11160</v>
      </c>
      <c r="E164" s="338"/>
      <c r="F164" s="338"/>
      <c r="G164" s="338"/>
      <c r="H164" s="339"/>
    </row>
    <row r="165" spans="1:8" ht="50.1" customHeight="1" x14ac:dyDescent="0.2">
      <c r="A165" s="335" t="s">
        <v>109</v>
      </c>
      <c r="B165" s="336"/>
      <c r="C165" s="67" t="str">
        <f t="shared" si="1"/>
        <v>Электронный справочник на основе Справочника организаций "2ГИС.ХАБАРОВСК" (версия для ПК)</v>
      </c>
      <c r="D165" s="337">
        <v>13320</v>
      </c>
      <c r="E165" s="338"/>
      <c r="F165" s="338"/>
      <c r="G165" s="338"/>
      <c r="H165" s="339"/>
    </row>
    <row r="166" spans="1:8" ht="50.1" customHeight="1" x14ac:dyDescent="0.2">
      <c r="A166" s="335" t="s">
        <v>110</v>
      </c>
      <c r="B166" s="336"/>
      <c r="C166" s="67" t="str">
        <f>"Интернет-площадка 2gis.ru на основе Cправочника организаций "&amp;$C$2&amp;""</f>
        <v>Интернет-площадка 2gis.ru на основе Cправочника организаций "2ГИС.ХАБАРОВСК"</v>
      </c>
      <c r="D166" s="337">
        <v>8760</v>
      </c>
      <c r="E166" s="338"/>
      <c r="F166" s="338"/>
      <c r="G166" s="338"/>
      <c r="H166" s="339"/>
    </row>
    <row r="167" spans="1:8" ht="50.1" customHeight="1" x14ac:dyDescent="0.2">
      <c r="A167" s="335" t="s">
        <v>111</v>
      </c>
      <c r="B167" s="336"/>
      <c r="C167" s="67" t="str">
        <f>"Интернет-площадка 2gis.ru на основе Cправочника организаций "&amp;$C$2&amp;""</f>
        <v>Интернет-площадка 2gis.ru на основе Cправочника организаций "2ГИС.ХАБАРОВСК"</v>
      </c>
      <c r="D167" s="337">
        <v>10512</v>
      </c>
      <c r="E167" s="338"/>
      <c r="F167" s="338"/>
      <c r="G167" s="338"/>
      <c r="H167" s="339"/>
    </row>
    <row r="168" spans="1:8" ht="50.1" customHeight="1" x14ac:dyDescent="0.2">
      <c r="A168" s="335" t="s">
        <v>112</v>
      </c>
      <c r="B168" s="336"/>
      <c r="C168" s="67" t="str">
        <f t="shared" si="1"/>
        <v>Электронный справочник на основе Справочника организаций "2ГИС.ХАБАРОВСК" (версия для ПК)</v>
      </c>
      <c r="D168" s="337">
        <v>8160</v>
      </c>
      <c r="E168" s="338"/>
      <c r="F168" s="338"/>
      <c r="G168" s="338"/>
      <c r="H168" s="339"/>
    </row>
    <row r="169" spans="1:8" ht="50.1" customHeight="1" x14ac:dyDescent="0.2">
      <c r="A169" s="335" t="s">
        <v>113</v>
      </c>
      <c r="B169" s="336"/>
      <c r="C169" s="67" t="str">
        <f t="shared" si="1"/>
        <v>Электронный справочник на основе Справочника организаций "2ГИС.ХАБАРОВСК" (версия для ПК)</v>
      </c>
      <c r="D169" s="337">
        <v>11880</v>
      </c>
      <c r="E169" s="338"/>
      <c r="F169" s="338"/>
      <c r="G169" s="338"/>
      <c r="H169" s="339"/>
    </row>
    <row r="170" spans="1:8" ht="50.1" customHeight="1" x14ac:dyDescent="0.2">
      <c r="A170" s="335" t="s">
        <v>114</v>
      </c>
      <c r="B170" s="336"/>
      <c r="C170" s="67" t="str">
        <f t="shared" si="1"/>
        <v>Электронный справочник на основе Справочника организаций "2ГИС.ХАБАРОВСК" (версия для ПК)</v>
      </c>
      <c r="D170" s="337">
        <v>13320</v>
      </c>
      <c r="E170" s="338"/>
      <c r="F170" s="338"/>
      <c r="G170" s="338"/>
      <c r="H170" s="339"/>
    </row>
    <row r="171" spans="1:8" ht="50.1" customHeight="1" x14ac:dyDescent="0.2">
      <c r="A171" s="335" t="s">
        <v>115</v>
      </c>
      <c r="B171" s="336"/>
      <c r="C171" s="67" t="s">
        <v>95</v>
      </c>
      <c r="D171" s="337">
        <v>840</v>
      </c>
      <c r="E171" s="338"/>
      <c r="F171" s="338"/>
      <c r="G171" s="338"/>
      <c r="H171" s="339"/>
    </row>
    <row r="172" spans="1:8" ht="67.5" customHeight="1" x14ac:dyDescent="0.2">
      <c r="A172" s="335" t="s">
        <v>116</v>
      </c>
      <c r="B172" s="336"/>
      <c r="C17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37">
        <v>45960</v>
      </c>
      <c r="E172" s="338"/>
      <c r="F172" s="338"/>
      <c r="G172" s="338"/>
      <c r="H172" s="339"/>
    </row>
    <row r="173" spans="1:8" ht="50.1" customHeight="1" thickBot="1" x14ac:dyDescent="0.25">
      <c r="A173" s="335" t="s">
        <v>117</v>
      </c>
      <c r="B173" s="336"/>
      <c r="C173" s="67" t="str">
        <f t="shared" si="1"/>
        <v>Электронный справочник на основе Справочника организаций "2ГИС.ХАБАРОВСК" (версия для ПК)</v>
      </c>
      <c r="D173" s="353">
        <v>10440</v>
      </c>
      <c r="E173" s="354"/>
      <c r="F173" s="354"/>
      <c r="G173" s="354"/>
      <c r="H173" s="355"/>
    </row>
    <row r="174" spans="1:8" s="23" customFormat="1" ht="50.1" customHeight="1" thickBot="1" x14ac:dyDescent="0.25">
      <c r="A174" s="341" t="s">
        <v>118</v>
      </c>
      <c r="B174" s="342"/>
      <c r="C174" s="21"/>
      <c r="D174" s="343"/>
      <c r="E174" s="343"/>
      <c r="F174" s="343"/>
      <c r="G174" s="343"/>
      <c r="H174" s="344"/>
    </row>
    <row r="175" spans="1:8" s="16" customFormat="1" ht="50.1" customHeight="1" x14ac:dyDescent="0.2">
      <c r="A175" s="335" t="s">
        <v>119</v>
      </c>
      <c r="B175" s="336"/>
      <c r="C175" s="345"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37">
        <v>13200</v>
      </c>
      <c r="E175" s="338"/>
      <c r="F175" s="338"/>
      <c r="G175" s="338"/>
      <c r="H175" s="339"/>
    </row>
    <row r="176" spans="1:8" s="16" customFormat="1" ht="50.1" customHeight="1" x14ac:dyDescent="0.2">
      <c r="A176" s="335" t="s">
        <v>120</v>
      </c>
      <c r="B176" s="336"/>
      <c r="C176" s="346"/>
      <c r="D176" s="337">
        <v>13200</v>
      </c>
      <c r="E176" s="338"/>
      <c r="F176" s="338"/>
      <c r="G176" s="338"/>
      <c r="H176" s="339"/>
    </row>
    <row r="177" spans="1:8" s="16" customFormat="1" ht="50.1" customHeight="1" x14ac:dyDescent="0.2">
      <c r="A177" s="348" t="s">
        <v>121</v>
      </c>
      <c r="B177" s="349"/>
      <c r="C177" s="346"/>
      <c r="D177" s="496">
        <v>3000</v>
      </c>
      <c r="E177" s="368"/>
      <c r="F177" s="368"/>
      <c r="G177" s="368"/>
      <c r="H177" s="368"/>
    </row>
    <row r="178" spans="1:8" s="16" customFormat="1" ht="50.1" customHeight="1" x14ac:dyDescent="0.2">
      <c r="A178" s="348" t="s">
        <v>122</v>
      </c>
      <c r="B178" s="349"/>
      <c r="C178" s="346"/>
      <c r="D178" s="496">
        <v>300</v>
      </c>
      <c r="E178" s="368"/>
      <c r="F178" s="368"/>
      <c r="G178" s="368"/>
      <c r="H178" s="368"/>
    </row>
    <row r="179" spans="1:8" s="16" customFormat="1" ht="50.1" customHeight="1" thickBot="1" x14ac:dyDescent="0.25">
      <c r="A179" s="348" t="s">
        <v>123</v>
      </c>
      <c r="B179" s="349"/>
      <c r="C179" s="347"/>
      <c r="D179" s="450">
        <v>1050</v>
      </c>
      <c r="E179" s="451"/>
      <c r="F179" s="451"/>
      <c r="G179" s="451"/>
      <c r="H179" s="451"/>
    </row>
    <row r="180" spans="1:8" s="16" customFormat="1" ht="50.1" customHeight="1" thickBot="1" x14ac:dyDescent="0.25">
      <c r="A180" s="341" t="s">
        <v>124</v>
      </c>
      <c r="B180" s="342"/>
      <c r="C180" s="21"/>
      <c r="D180" s="343"/>
      <c r="E180" s="343"/>
      <c r="F180" s="343"/>
      <c r="G180" s="343"/>
      <c r="H180" s="344"/>
    </row>
    <row r="181" spans="1:8" ht="50.1" customHeight="1" x14ac:dyDescent="0.2">
      <c r="A181" s="335" t="s">
        <v>125</v>
      </c>
      <c r="B181" s="336"/>
      <c r="C181" s="67" t="str">
        <f>"Интернет-площадка 2gis.ru на основе Cправочника организаций "&amp;$C$2&amp;""</f>
        <v>Интернет-площадка 2gis.ru на основе Cправочника организаций "2ГИС.ХАБАРОВСК"</v>
      </c>
      <c r="D181" s="337">
        <v>3159</v>
      </c>
      <c r="E181" s="338"/>
      <c r="F181" s="338"/>
      <c r="G181" s="338"/>
      <c r="H181" s="339"/>
    </row>
    <row r="182" spans="1:8" ht="50.1" customHeight="1" x14ac:dyDescent="0.2">
      <c r="A182" s="335" t="s">
        <v>126</v>
      </c>
      <c r="B182" s="336"/>
      <c r="C18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2" s="337">
        <v>8298</v>
      </c>
      <c r="E182" s="338"/>
      <c r="F182" s="338"/>
      <c r="G182" s="338"/>
      <c r="H182" s="339"/>
    </row>
    <row r="183" spans="1:8" ht="50.1" customHeight="1" x14ac:dyDescent="0.2">
      <c r="A183" s="335" t="s">
        <v>195</v>
      </c>
      <c r="B183" s="336"/>
      <c r="C183" s="67" t="str">
        <f>"Интернет-площадка 2gis.ru на основе Cправочника организаций "&amp;$C$2&amp;""</f>
        <v>Интернет-площадка 2gis.ru на основе Cправочника организаций "2ГИС.ХАБАРОВСК"</v>
      </c>
      <c r="D183" s="337">
        <v>4440</v>
      </c>
      <c r="E183" s="338"/>
      <c r="F183" s="338"/>
      <c r="G183" s="338"/>
      <c r="H183" s="339"/>
    </row>
    <row r="184" spans="1:8" ht="50.1" customHeight="1" x14ac:dyDescent="0.2">
      <c r="A184" s="335" t="s">
        <v>128</v>
      </c>
      <c r="B184" s="336"/>
      <c r="C184"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4" s="337">
        <v>11640</v>
      </c>
      <c r="E184" s="338"/>
      <c r="F184" s="338"/>
      <c r="G184" s="338"/>
      <c r="H184" s="339"/>
    </row>
    <row r="185" spans="1:8" s="16" customFormat="1" ht="126" customHeight="1" thickBot="1" x14ac:dyDescent="0.25">
      <c r="A185" s="335" t="s">
        <v>129</v>
      </c>
      <c r="B185" s="336"/>
      <c r="C185" s="149" t="str">
        <f>C181</f>
        <v>Интернет-площадка 2gis.ru на основе Cправочника организаций "2ГИС.ХАБАРОВСК"</v>
      </c>
      <c r="D185" s="495">
        <v>8874</v>
      </c>
      <c r="E185" s="393"/>
      <c r="F185" s="393"/>
      <c r="G185" s="393"/>
      <c r="H185" s="394"/>
    </row>
    <row r="186" spans="1:8" ht="50.1" customHeight="1" thickBot="1" x14ac:dyDescent="0.25">
      <c r="A186" s="341" t="s">
        <v>196</v>
      </c>
      <c r="B186" s="342"/>
      <c r="C186" s="21"/>
      <c r="D186" s="343"/>
      <c r="E186" s="343"/>
      <c r="F186" s="343"/>
      <c r="G186" s="343"/>
      <c r="H186" s="344"/>
    </row>
    <row r="187" spans="1:8" s="20" customFormat="1" ht="30" customHeight="1" thickBot="1" x14ac:dyDescent="0.25">
      <c r="A187" s="485"/>
      <c r="B187" s="486"/>
      <c r="C187" s="602"/>
      <c r="D187" s="486"/>
      <c r="E187" s="486"/>
      <c r="F187" s="486"/>
      <c r="G187" s="486"/>
      <c r="H187" s="487"/>
    </row>
    <row r="188" spans="1:8" s="16" customFormat="1" ht="185.25" customHeight="1" x14ac:dyDescent="0.2">
      <c r="A188" s="335" t="s">
        <v>197</v>
      </c>
      <c r="B188" s="336"/>
      <c r="C188"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88" s="360">
        <v>15060</v>
      </c>
      <c r="E188" s="361"/>
      <c r="F188" s="361"/>
      <c r="G188" s="361"/>
      <c r="H188" s="362"/>
    </row>
    <row r="189" spans="1:8" s="16" customFormat="1" ht="83.25" customHeight="1" thickBot="1" x14ac:dyDescent="0.25">
      <c r="A189" s="335" t="s">
        <v>198</v>
      </c>
      <c r="B189" s="336"/>
      <c r="C189" s="346"/>
      <c r="D189" s="337">
        <v>15060</v>
      </c>
      <c r="E189" s="338"/>
      <c r="F189" s="338"/>
      <c r="G189" s="338"/>
      <c r="H189" s="339"/>
    </row>
    <row r="190" spans="1:8" ht="21.75" thickBot="1" x14ac:dyDescent="0.25">
      <c r="A190" s="497"/>
      <c r="B190" s="498"/>
      <c r="C190" s="56"/>
      <c r="D190" s="499"/>
      <c r="E190" s="499"/>
      <c r="F190" s="499"/>
      <c r="G190" s="499"/>
      <c r="H190" s="500"/>
    </row>
    <row r="192" spans="1:8" ht="21" x14ac:dyDescent="0.2">
      <c r="A192" s="75"/>
      <c r="B192" s="76" t="s">
        <v>130</v>
      </c>
      <c r="C192" s="333" t="s">
        <v>721</v>
      </c>
      <c r="D192" s="333"/>
      <c r="E192" s="77"/>
      <c r="F192" s="77"/>
      <c r="G192" s="77"/>
      <c r="H192" s="77"/>
    </row>
    <row r="193" spans="1:8" ht="21" x14ac:dyDescent="0.2">
      <c r="A193" s="75"/>
      <c r="B193" s="77"/>
      <c r="C193" s="327" t="s">
        <v>722</v>
      </c>
      <c r="D193" s="327"/>
      <c r="E193" s="77"/>
      <c r="F193" s="77"/>
      <c r="G193" s="77"/>
      <c r="H193" s="77"/>
    </row>
    <row r="194" spans="1:8" ht="21" x14ac:dyDescent="0.2">
      <c r="A194" s="75"/>
      <c r="B194" s="77"/>
      <c r="C194" s="327" t="s">
        <v>723</v>
      </c>
      <c r="D194" s="327"/>
      <c r="E194" s="77"/>
      <c r="F194" s="77"/>
      <c r="G194" s="77"/>
      <c r="H194" s="77"/>
    </row>
    <row r="195" spans="1:8" ht="21" x14ac:dyDescent="0.2">
      <c r="C195" s="327"/>
      <c r="D195" s="327"/>
      <c r="E195" s="77"/>
      <c r="F195" s="77"/>
      <c r="G195" s="77"/>
      <c r="H195" s="72"/>
    </row>
    <row r="196" spans="1:8" ht="26.25" customHeight="1" x14ac:dyDescent="0.2">
      <c r="A196" s="324" t="str">
        <f>Абакан_юр!A171</f>
        <v>По соглашению сторон в качестве валюты платежа могут выступать украинские гривны, в этом случае курс следующий: 1 руб. = 0,5104 гривен</v>
      </c>
      <c r="B196" s="324"/>
      <c r="C196" s="324"/>
      <c r="D196" s="79"/>
      <c r="E196" s="79"/>
      <c r="F196" s="80"/>
      <c r="G196" s="328"/>
      <c r="H196" s="328"/>
    </row>
    <row r="197" spans="1:8" ht="26.25" customHeight="1" x14ac:dyDescent="0.2">
      <c r="A197" s="324" t="str">
        <f>Абакан_юр!A172</f>
        <v>По соглашению сторон в качестве валюты платежа могут выступать дирхамы ОАЭ, в этом случае курс следующий: 1 руб. = 0,0434 дирхам</v>
      </c>
      <c r="B197" s="324"/>
      <c r="C197" s="324"/>
      <c r="D197" s="79"/>
      <c r="E197" s="79"/>
      <c r="F197" s="80"/>
      <c r="G197" s="82"/>
      <c r="H197" s="82"/>
    </row>
    <row r="198" spans="1:8" ht="26.25" customHeight="1" x14ac:dyDescent="0.2">
      <c r="A198" s="324" t="str">
        <f>Абакан_юр!A173</f>
        <v>По соглашению сторон в качестве валюты платежа могут выступать доллары США, в этом случае курс следующий: 1 руб. = 0,0126 доллара</v>
      </c>
      <c r="B198" s="324"/>
      <c r="C198" s="324"/>
      <c r="D198" s="79"/>
      <c r="E198" s="79"/>
      <c r="F198" s="80"/>
      <c r="G198" s="82"/>
      <c r="H198" s="82"/>
    </row>
    <row r="199" spans="1:8" ht="26.25" customHeight="1" x14ac:dyDescent="0.2">
      <c r="A199" s="324" t="str">
        <f>Абакан_юр!A174</f>
        <v>По соглашению сторон в качестве валюты платежа могут выступать евро, в этом случае курс следующий: 1 руб. = 0,0117 евро</v>
      </c>
      <c r="B199" s="324"/>
      <c r="C199" s="324"/>
      <c r="D199" s="79"/>
      <c r="E199" s="80"/>
      <c r="F199" s="80"/>
      <c r="G199" s="82"/>
      <c r="H199" s="82"/>
    </row>
    <row r="200" spans="1:8" ht="26.25" customHeight="1" x14ac:dyDescent="0.2">
      <c r="A200" s="324" t="str">
        <f>Абакан_юр!A175</f>
        <v>По соглашению сторон в качестве валюты платежа могут выступать чешские кроны, в этом случае курс следующий: 1 руб. = 0,2914 крона</v>
      </c>
      <c r="B200" s="324"/>
      <c r="C200" s="324"/>
      <c r="D200" s="79"/>
      <c r="E200" s="80"/>
      <c r="F200" s="80"/>
      <c r="G200" s="82"/>
      <c r="H200" s="82"/>
    </row>
    <row r="201" spans="1:8" ht="26.25" customHeight="1" x14ac:dyDescent="0.2">
      <c r="A201" s="324" t="str">
        <f>Абакан_юр!A176</f>
        <v>По соглашению сторон в качестве валюты платежа могут выступать киргизские сомы, в этом случае курс следующий: 1 руб. = 1,0988 сом</v>
      </c>
      <c r="B201" s="324"/>
      <c r="C201" s="324"/>
      <c r="D201" s="79"/>
      <c r="E201" s="79"/>
      <c r="F201" s="80"/>
      <c r="G201" s="82"/>
      <c r="H201" s="82"/>
    </row>
    <row r="202" spans="1:8" ht="26.25" customHeight="1" x14ac:dyDescent="0.2">
      <c r="A202"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2" s="324"/>
      <c r="C202" s="324"/>
      <c r="D202" s="79"/>
      <c r="E202" s="79"/>
      <c r="F202" s="80"/>
      <c r="G202" s="82"/>
      <c r="H202" s="82"/>
    </row>
    <row r="203" spans="1:8" ht="26.25" x14ac:dyDescent="0.2">
      <c r="A203" s="83"/>
      <c r="B203" s="83"/>
      <c r="C203" s="84"/>
      <c r="D203" s="85"/>
      <c r="E203" s="85"/>
      <c r="F203" s="86"/>
      <c r="G203" s="87"/>
      <c r="H203" s="87"/>
    </row>
    <row r="204" spans="1:8" ht="21" x14ac:dyDescent="0.2">
      <c r="A204" s="325" t="s">
        <v>141</v>
      </c>
      <c r="B204" s="325"/>
      <c r="C204" s="325"/>
      <c r="D204" s="325"/>
      <c r="E204" s="325"/>
      <c r="F204" s="325"/>
      <c r="G204" s="325"/>
      <c r="H204" s="325"/>
    </row>
    <row r="205" spans="1:8" ht="21" x14ac:dyDescent="0.2">
      <c r="A205" s="325" t="s">
        <v>142</v>
      </c>
      <c r="B205" s="325"/>
      <c r="C205" s="325"/>
      <c r="D205" s="325"/>
      <c r="E205" s="325"/>
      <c r="F205" s="325"/>
      <c r="G205" s="325"/>
      <c r="H205" s="325"/>
    </row>
    <row r="206" spans="1:8" ht="26.25" x14ac:dyDescent="0.2">
      <c r="A206" s="83"/>
      <c r="B206" s="83"/>
      <c r="C206" s="84"/>
      <c r="D206" s="85"/>
      <c r="E206" s="85"/>
      <c r="F206" s="86"/>
      <c r="G206" s="87"/>
      <c r="H206" s="87"/>
    </row>
    <row r="207" spans="1:8" ht="50.1" customHeight="1" thickBot="1" x14ac:dyDescent="0.25">
      <c r="A207" s="326" t="s">
        <v>143</v>
      </c>
      <c r="B207" s="326"/>
      <c r="C207" s="326"/>
      <c r="D207" s="326"/>
      <c r="E207" s="326"/>
      <c r="F207" s="89"/>
      <c r="G207" s="81"/>
      <c r="H207" s="90"/>
    </row>
    <row r="208" spans="1:8" ht="50.1" customHeight="1" thickBot="1" x14ac:dyDescent="0.25">
      <c r="A208" s="312" t="s">
        <v>144</v>
      </c>
      <c r="B208" s="313"/>
      <c r="C208" s="313"/>
      <c r="D208" s="313"/>
      <c r="E208" s="314"/>
      <c r="F208" s="91"/>
      <c r="H208" s="92"/>
    </row>
    <row r="209" spans="1:8" ht="93" customHeight="1" thickBot="1" x14ac:dyDescent="0.25">
      <c r="A209" s="517" t="s">
        <v>145</v>
      </c>
      <c r="B209" s="518"/>
      <c r="C209" s="93" t="s">
        <v>146</v>
      </c>
      <c r="D209" s="600" t="s">
        <v>147</v>
      </c>
      <c r="E209" s="601"/>
      <c r="F209" s="94"/>
      <c r="G209" s="94"/>
      <c r="H209" s="94"/>
    </row>
    <row r="210" spans="1:8" ht="109.5" customHeight="1" x14ac:dyDescent="0.2">
      <c r="A210" s="318" t="s">
        <v>148</v>
      </c>
      <c r="B210" s="319"/>
      <c r="C210" s="95" t="s">
        <v>149</v>
      </c>
      <c r="D210" s="320" t="s">
        <v>150</v>
      </c>
      <c r="E210" s="321"/>
      <c r="F210" s="94"/>
      <c r="G210" s="94"/>
      <c r="H210" s="94"/>
    </row>
    <row r="211" spans="1:8" ht="105" customHeight="1" x14ac:dyDescent="0.2">
      <c r="A211" s="322" t="s">
        <v>151</v>
      </c>
      <c r="B211" s="323"/>
      <c r="C211" s="96" t="s">
        <v>152</v>
      </c>
      <c r="D211" s="310" t="s">
        <v>153</v>
      </c>
      <c r="E211" s="311"/>
      <c r="F211" s="94"/>
      <c r="G211" s="94"/>
      <c r="H211" s="94"/>
    </row>
    <row r="212" spans="1:8" ht="107.25" customHeight="1" thickBot="1" x14ac:dyDescent="0.25">
      <c r="A212" s="474" t="s">
        <v>154</v>
      </c>
      <c r="B212" s="475"/>
      <c r="C212" s="111" t="s">
        <v>155</v>
      </c>
      <c r="D212" s="476" t="s">
        <v>153</v>
      </c>
      <c r="E212" s="477"/>
      <c r="F212" s="94"/>
      <c r="G212" s="94"/>
      <c r="H212" s="94"/>
    </row>
    <row r="213" spans="1:8" s="72" customFormat="1" ht="102.75" customHeight="1" thickBot="1" x14ac:dyDescent="0.25">
      <c r="A213" s="474" t="s">
        <v>157</v>
      </c>
      <c r="B213" s="475"/>
      <c r="C213" s="230" t="s">
        <v>158</v>
      </c>
      <c r="D213" s="476" t="s">
        <v>153</v>
      </c>
      <c r="E213" s="477"/>
      <c r="F213" s="91"/>
      <c r="G213" s="91"/>
      <c r="H213" s="91"/>
    </row>
    <row r="214" spans="1:8" s="88" customFormat="1" ht="222.75" customHeight="1" thickBot="1" x14ac:dyDescent="0.25">
      <c r="A214" s="474" t="s">
        <v>159</v>
      </c>
      <c r="B214" s="475"/>
      <c r="C214" s="111" t="s">
        <v>160</v>
      </c>
      <c r="D214" s="476" t="s">
        <v>153</v>
      </c>
      <c r="E214" s="477"/>
      <c r="F214" s="86"/>
      <c r="G214" s="87"/>
      <c r="H214" s="87"/>
    </row>
    <row r="215" spans="1:8" ht="41.25" customHeight="1" x14ac:dyDescent="0.2">
      <c r="A215" s="307" t="s">
        <v>161</v>
      </c>
      <c r="B215" s="307"/>
      <c r="C215" s="307"/>
      <c r="D215" s="307"/>
      <c r="E215" s="307"/>
      <c r="F215" s="307"/>
      <c r="G215" s="307"/>
      <c r="H215" s="307"/>
    </row>
    <row r="216" spans="1:8" ht="41.25" customHeight="1" x14ac:dyDescent="0.2">
      <c r="A216" s="307" t="s">
        <v>162</v>
      </c>
      <c r="B216" s="307"/>
      <c r="C216" s="307"/>
      <c r="D216" s="307"/>
      <c r="E216" s="307"/>
      <c r="F216" s="307"/>
      <c r="G216" s="307"/>
      <c r="H216" s="307"/>
    </row>
    <row r="217" spans="1:8" ht="189" customHeight="1" x14ac:dyDescent="0.2">
      <c r="A217"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25"/>
      <c r="C217" s="325"/>
      <c r="D217" s="325"/>
      <c r="E217" s="325"/>
      <c r="F217" s="325"/>
      <c r="G217" s="325"/>
      <c r="H217" s="325"/>
    </row>
    <row r="218" spans="1:8" ht="82.5" customHeight="1" x14ac:dyDescent="0.2">
      <c r="A218" s="325" t="s">
        <v>164</v>
      </c>
      <c r="B218" s="325"/>
      <c r="C218" s="325"/>
      <c r="D218" s="325"/>
      <c r="E218" s="325"/>
      <c r="F218" s="325"/>
      <c r="G218" s="325"/>
      <c r="H218" s="325"/>
    </row>
    <row r="219" spans="1:8" ht="32.25" customHeight="1" x14ac:dyDescent="0.2">
      <c r="A219" s="307" t="s">
        <v>165</v>
      </c>
      <c r="B219" s="307"/>
      <c r="C219" s="307"/>
      <c r="D219" s="307"/>
      <c r="E219" s="307"/>
      <c r="F219" s="307"/>
      <c r="G219" s="307"/>
      <c r="H219" s="307"/>
    </row>
    <row r="220" spans="1:8" s="97" customFormat="1" ht="114.75" customHeight="1" x14ac:dyDescent="0.2">
      <c r="A220" s="325" t="s">
        <v>166</v>
      </c>
      <c r="B220" s="325"/>
      <c r="C220" s="325"/>
      <c r="D220" s="325"/>
      <c r="E220" s="325"/>
      <c r="F220" s="325"/>
      <c r="G220" s="325"/>
      <c r="H220" s="325"/>
    </row>
  </sheetData>
  <sheetProtection selectLockedCells="1" selectUnlockedCells="1"/>
  <mergeCells count="36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86:B186"/>
    <mergeCell ref="D186:H186"/>
    <mergeCell ref="A187:C187"/>
    <mergeCell ref="D187:H187"/>
    <mergeCell ref="A188:B188"/>
    <mergeCell ref="C188:C189"/>
    <mergeCell ref="D188:H188"/>
    <mergeCell ref="A189:B189"/>
    <mergeCell ref="D189:H189"/>
    <mergeCell ref="A196:C196"/>
    <mergeCell ref="G196:H196"/>
    <mergeCell ref="A197:C197"/>
    <mergeCell ref="A198:C198"/>
    <mergeCell ref="A199:C199"/>
    <mergeCell ref="A200:C200"/>
    <mergeCell ref="A190:B190"/>
    <mergeCell ref="D190:H190"/>
    <mergeCell ref="C192:D192"/>
    <mergeCell ref="C193:D193"/>
    <mergeCell ref="C194:D194"/>
    <mergeCell ref="C195:D195"/>
    <mergeCell ref="A209:B209"/>
    <mergeCell ref="D209:E209"/>
    <mergeCell ref="A210:B210"/>
    <mergeCell ref="D210:E210"/>
    <mergeCell ref="A211:B211"/>
    <mergeCell ref="D211:E211"/>
    <mergeCell ref="A201:C201"/>
    <mergeCell ref="A202:C202"/>
    <mergeCell ref="A204:H204"/>
    <mergeCell ref="A205:H205"/>
    <mergeCell ref="A207:E207"/>
    <mergeCell ref="A208:E208"/>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7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60">
        <f>F7*1.2</f>
        <v>10497.6</v>
      </c>
      <c r="E7" s="361">
        <f>F7*1.1</f>
        <v>9622.8000000000011</v>
      </c>
      <c r="F7" s="361">
        <v>8748</v>
      </c>
      <c r="G7" s="361">
        <f>F7*0.75</f>
        <v>6561</v>
      </c>
      <c r="H7" s="362">
        <f>F7*0.5</f>
        <v>4374</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436">
        <f>F12*1.2</f>
        <v>12139.199999999999</v>
      </c>
      <c r="E12" s="361">
        <f>F12*1.1</f>
        <v>11127.6</v>
      </c>
      <c r="F12" s="361">
        <v>10116</v>
      </c>
      <c r="G12" s="361">
        <f>F12*0.75</f>
        <v>7587</v>
      </c>
      <c r="H12" s="362">
        <f>F12*0.5</f>
        <v>5058</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846</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"2ГИС.ЧЕБОКСАРЫ"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506">
        <v>108</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60">
        <f>F27*1.2</f>
        <v>14702.4</v>
      </c>
      <c r="E27" s="361">
        <f>F27*1.1</f>
        <v>13477.2</v>
      </c>
      <c r="F27" s="361">
        <v>12252</v>
      </c>
      <c r="G27" s="361">
        <f>F27*0.75</f>
        <v>9189</v>
      </c>
      <c r="H27" s="362">
        <f>F27*0.5</f>
        <v>6126</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436">
        <f>F32*1.2</f>
        <v>17006.399999999998</v>
      </c>
      <c r="E32" s="361">
        <f>F32*1.1</f>
        <v>15589.2</v>
      </c>
      <c r="F32" s="361">
        <v>14172</v>
      </c>
      <c r="G32" s="361">
        <f>F32*0.75</f>
        <v>10629</v>
      </c>
      <c r="H32" s="362">
        <f>F32*0.5</f>
        <v>7086</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1200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"2ГИС.ЧЕБОКСАРЫ"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424">
        <v>156</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428"/>
      <c r="E46" s="428"/>
      <c r="F46" s="428"/>
      <c r="G46" s="428"/>
      <c r="H46" s="429"/>
    </row>
    <row r="47" spans="1:8" ht="21.75" thickBot="1" x14ac:dyDescent="0.25">
      <c r="A47" s="28"/>
      <c r="B47" s="278"/>
      <c r="C47" s="42"/>
      <c r="D47" s="260"/>
      <c r="E47" s="260"/>
      <c r="F47" s="260"/>
      <c r="G47" s="260"/>
      <c r="H47" s="289"/>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515">
        <f>F48*1.2</f>
        <v>3600</v>
      </c>
      <c r="E48" s="515">
        <f>F48*1.1</f>
        <v>3300.0000000000005</v>
      </c>
      <c r="F48" s="515">
        <v>3000</v>
      </c>
      <c r="G48" s="515">
        <f>F48*0.75</f>
        <v>2250</v>
      </c>
      <c r="H48" s="515">
        <f>F48*0.5</f>
        <v>1500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458">
        <v>240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60">
        <f>F55*1.2</f>
        <v>12600</v>
      </c>
      <c r="E55" s="361">
        <f>F55*1.1</f>
        <v>11550.000000000002</v>
      </c>
      <c r="F55" s="361">
        <v>10500</v>
      </c>
      <c r="G55" s="361">
        <f>F55*0.75</f>
        <v>7875</v>
      </c>
      <c r="H55" s="362">
        <f>F55*0.5</f>
        <v>5250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436">
        <f>F61*1.2</f>
        <v>14580</v>
      </c>
      <c r="E61" s="361">
        <f>F61*1.1</f>
        <v>13365.000000000002</v>
      </c>
      <c r="F61" s="361">
        <v>12150</v>
      </c>
      <c r="G61" s="361">
        <f>F61*0.75</f>
        <v>9112.5</v>
      </c>
      <c r="H61" s="362">
        <f>F61*0.5</f>
        <v>6075</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506">
        <v>108</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"&amp;MIN(D72:D101)&amp;" до "&amp;MAX(D72:D101)</f>
        <v>от 1890 до 56700</v>
      </c>
      <c r="E71" s="399"/>
      <c r="F71" s="399"/>
      <c r="G71" s="399"/>
      <c r="H71" s="400"/>
    </row>
    <row r="72" spans="1:8" ht="37.5" customHeight="1" x14ac:dyDescent="0.2">
      <c r="A72" s="408" t="s">
        <v>39</v>
      </c>
      <c r="B72" s="409"/>
      <c r="C72" s="410"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411">
        <v>1890</v>
      </c>
      <c r="E72" s="412"/>
      <c r="F72" s="412"/>
      <c r="G72" s="412"/>
      <c r="H72" s="413"/>
    </row>
    <row r="73" spans="1:8" ht="37.5" customHeight="1" x14ac:dyDescent="0.2">
      <c r="A73" s="396" t="s">
        <v>40</v>
      </c>
      <c r="B73" s="397"/>
      <c r="C73" s="410"/>
      <c r="D73" s="337">
        <v>3780</v>
      </c>
      <c r="E73" s="338"/>
      <c r="F73" s="338"/>
      <c r="G73" s="338"/>
      <c r="H73" s="339"/>
    </row>
    <row r="74" spans="1:8" ht="37.5" customHeight="1" x14ac:dyDescent="0.2">
      <c r="A74" s="396" t="s">
        <v>41</v>
      </c>
      <c r="B74" s="397"/>
      <c r="C74" s="410"/>
      <c r="D74" s="337">
        <v>5670</v>
      </c>
      <c r="E74" s="338"/>
      <c r="F74" s="338"/>
      <c r="G74" s="338"/>
      <c r="H74" s="339"/>
    </row>
    <row r="75" spans="1:8" ht="37.5" customHeight="1" x14ac:dyDescent="0.2">
      <c r="A75" s="396" t="s">
        <v>42</v>
      </c>
      <c r="B75" s="397"/>
      <c r="C75" s="410"/>
      <c r="D75" s="337">
        <v>7560</v>
      </c>
      <c r="E75" s="338"/>
      <c r="F75" s="338"/>
      <c r="G75" s="338"/>
      <c r="H75" s="339"/>
    </row>
    <row r="76" spans="1:8" ht="37.5" customHeight="1" x14ac:dyDescent="0.2">
      <c r="A76" s="396" t="s">
        <v>43</v>
      </c>
      <c r="B76" s="397"/>
      <c r="C76" s="410"/>
      <c r="D76" s="337">
        <v>9450</v>
      </c>
      <c r="E76" s="338"/>
      <c r="F76" s="338"/>
      <c r="G76" s="338"/>
      <c r="H76" s="339"/>
    </row>
    <row r="77" spans="1:8" ht="37.5" customHeight="1" x14ac:dyDescent="0.2">
      <c r="A77" s="396" t="s">
        <v>44</v>
      </c>
      <c r="B77" s="397"/>
      <c r="C77" s="410"/>
      <c r="D77" s="337">
        <v>11340</v>
      </c>
      <c r="E77" s="338"/>
      <c r="F77" s="338"/>
      <c r="G77" s="338"/>
      <c r="H77" s="339"/>
    </row>
    <row r="78" spans="1:8" ht="37.5" customHeight="1" x14ac:dyDescent="0.2">
      <c r="A78" s="396" t="s">
        <v>45</v>
      </c>
      <c r="B78" s="397"/>
      <c r="C78" s="410"/>
      <c r="D78" s="337">
        <v>13230</v>
      </c>
      <c r="E78" s="338"/>
      <c r="F78" s="338"/>
      <c r="G78" s="338"/>
      <c r="H78" s="339"/>
    </row>
    <row r="79" spans="1:8" ht="37.5" customHeight="1" x14ac:dyDescent="0.2">
      <c r="A79" s="396" t="s">
        <v>46</v>
      </c>
      <c r="B79" s="397"/>
      <c r="C79" s="410"/>
      <c r="D79" s="337">
        <v>15120</v>
      </c>
      <c r="E79" s="338"/>
      <c r="F79" s="338"/>
      <c r="G79" s="338"/>
      <c r="H79" s="339"/>
    </row>
    <row r="80" spans="1:8" ht="37.5" customHeight="1" x14ac:dyDescent="0.2">
      <c r="A80" s="396" t="s">
        <v>47</v>
      </c>
      <c r="B80" s="397"/>
      <c r="C80" s="410"/>
      <c r="D80" s="337">
        <v>17010</v>
      </c>
      <c r="E80" s="338"/>
      <c r="F80" s="338"/>
      <c r="G80" s="338"/>
      <c r="H80" s="339"/>
    </row>
    <row r="81" spans="1:8" ht="37.5" customHeight="1" x14ac:dyDescent="0.2">
      <c r="A81" s="396" t="s">
        <v>48</v>
      </c>
      <c r="B81" s="397"/>
      <c r="C81" s="410"/>
      <c r="D81" s="337">
        <v>18900</v>
      </c>
      <c r="E81" s="338"/>
      <c r="F81" s="338"/>
      <c r="G81" s="338"/>
      <c r="H81" s="339"/>
    </row>
    <row r="82" spans="1:8" ht="37.5" customHeight="1" x14ac:dyDescent="0.2">
      <c r="A82" s="396" t="s">
        <v>49</v>
      </c>
      <c r="B82" s="397"/>
      <c r="C82" s="410"/>
      <c r="D82" s="337">
        <v>20790</v>
      </c>
      <c r="E82" s="338"/>
      <c r="F82" s="338"/>
      <c r="G82" s="338"/>
      <c r="H82" s="339"/>
    </row>
    <row r="83" spans="1:8" ht="37.5" customHeight="1" x14ac:dyDescent="0.2">
      <c r="A83" s="396" t="s">
        <v>50</v>
      </c>
      <c r="B83" s="397"/>
      <c r="C83" s="410"/>
      <c r="D83" s="337">
        <v>22680</v>
      </c>
      <c r="E83" s="338"/>
      <c r="F83" s="338"/>
      <c r="G83" s="338"/>
      <c r="H83" s="339"/>
    </row>
    <row r="84" spans="1:8" ht="37.5" customHeight="1" x14ac:dyDescent="0.2">
      <c r="A84" s="396" t="s">
        <v>51</v>
      </c>
      <c r="B84" s="397"/>
      <c r="C84" s="410"/>
      <c r="D84" s="337">
        <v>24570</v>
      </c>
      <c r="E84" s="338"/>
      <c r="F84" s="338"/>
      <c r="G84" s="338"/>
      <c r="H84" s="339"/>
    </row>
    <row r="85" spans="1:8" ht="37.5" customHeight="1" x14ac:dyDescent="0.2">
      <c r="A85" s="396" t="s">
        <v>52</v>
      </c>
      <c r="B85" s="397"/>
      <c r="C85" s="410"/>
      <c r="D85" s="337">
        <v>26460</v>
      </c>
      <c r="E85" s="338"/>
      <c r="F85" s="338"/>
      <c r="G85" s="338"/>
      <c r="H85" s="339"/>
    </row>
    <row r="86" spans="1:8" ht="37.5" customHeight="1" x14ac:dyDescent="0.2">
      <c r="A86" s="396" t="s">
        <v>53</v>
      </c>
      <c r="B86" s="397"/>
      <c r="C86" s="410"/>
      <c r="D86" s="337">
        <v>28350</v>
      </c>
      <c r="E86" s="338"/>
      <c r="F86" s="338"/>
      <c r="G86" s="338"/>
      <c r="H86" s="339"/>
    </row>
    <row r="87" spans="1:8" ht="37.5" customHeight="1" x14ac:dyDescent="0.2">
      <c r="A87" s="396" t="s">
        <v>54</v>
      </c>
      <c r="B87" s="397"/>
      <c r="C87" s="410"/>
      <c r="D87" s="337">
        <v>30240</v>
      </c>
      <c r="E87" s="338"/>
      <c r="F87" s="338"/>
      <c r="G87" s="338"/>
      <c r="H87" s="339"/>
    </row>
    <row r="88" spans="1:8" ht="37.5" customHeight="1" x14ac:dyDescent="0.2">
      <c r="A88" s="396" t="s">
        <v>55</v>
      </c>
      <c r="B88" s="397"/>
      <c r="C88" s="410"/>
      <c r="D88" s="337">
        <v>32130</v>
      </c>
      <c r="E88" s="338"/>
      <c r="F88" s="338"/>
      <c r="G88" s="338"/>
      <c r="H88" s="339"/>
    </row>
    <row r="89" spans="1:8" ht="37.5" customHeight="1" x14ac:dyDescent="0.2">
      <c r="A89" s="396" t="s">
        <v>56</v>
      </c>
      <c r="B89" s="397"/>
      <c r="C89" s="410"/>
      <c r="D89" s="337">
        <v>34020</v>
      </c>
      <c r="E89" s="338"/>
      <c r="F89" s="338"/>
      <c r="G89" s="338"/>
      <c r="H89" s="339"/>
    </row>
    <row r="90" spans="1:8" ht="37.5" customHeight="1" x14ac:dyDescent="0.2">
      <c r="A90" s="396" t="s">
        <v>57</v>
      </c>
      <c r="B90" s="397"/>
      <c r="C90" s="410"/>
      <c r="D90" s="337">
        <v>35910</v>
      </c>
      <c r="E90" s="338"/>
      <c r="F90" s="338"/>
      <c r="G90" s="338"/>
      <c r="H90" s="339"/>
    </row>
    <row r="91" spans="1:8" ht="37.5" customHeight="1" x14ac:dyDescent="0.2">
      <c r="A91" s="396" t="s">
        <v>58</v>
      </c>
      <c r="B91" s="397"/>
      <c r="C91" s="410"/>
      <c r="D91" s="337">
        <v>37800</v>
      </c>
      <c r="E91" s="338"/>
      <c r="F91" s="338"/>
      <c r="G91" s="338"/>
      <c r="H91" s="339"/>
    </row>
    <row r="92" spans="1:8" ht="37.5" customHeight="1" x14ac:dyDescent="0.2">
      <c r="A92" s="396" t="s">
        <v>178</v>
      </c>
      <c r="B92" s="397"/>
      <c r="C92" s="410"/>
      <c r="D92" s="337">
        <v>39690</v>
      </c>
      <c r="E92" s="338"/>
      <c r="F92" s="338"/>
      <c r="G92" s="338"/>
      <c r="H92" s="339"/>
    </row>
    <row r="93" spans="1:8" ht="37.5" customHeight="1" x14ac:dyDescent="0.2">
      <c r="A93" s="396" t="s">
        <v>179</v>
      </c>
      <c r="B93" s="397"/>
      <c r="C93" s="410"/>
      <c r="D93" s="337">
        <v>41580</v>
      </c>
      <c r="E93" s="338"/>
      <c r="F93" s="338"/>
      <c r="G93" s="338"/>
      <c r="H93" s="339"/>
    </row>
    <row r="94" spans="1:8" ht="37.5" customHeight="1" x14ac:dyDescent="0.2">
      <c r="A94" s="396" t="s">
        <v>180</v>
      </c>
      <c r="B94" s="397"/>
      <c r="C94" s="410"/>
      <c r="D94" s="337">
        <v>43470</v>
      </c>
      <c r="E94" s="338"/>
      <c r="F94" s="338"/>
      <c r="G94" s="338"/>
      <c r="H94" s="339"/>
    </row>
    <row r="95" spans="1:8" ht="37.5" customHeight="1" x14ac:dyDescent="0.2">
      <c r="A95" s="396" t="s">
        <v>181</v>
      </c>
      <c r="B95" s="397"/>
      <c r="C95" s="410"/>
      <c r="D95" s="337">
        <v>45360</v>
      </c>
      <c r="E95" s="338"/>
      <c r="F95" s="338"/>
      <c r="G95" s="338"/>
      <c r="H95" s="339"/>
    </row>
    <row r="96" spans="1:8" ht="37.5" customHeight="1" x14ac:dyDescent="0.2">
      <c r="A96" s="396" t="s">
        <v>182</v>
      </c>
      <c r="B96" s="397"/>
      <c r="C96" s="410"/>
      <c r="D96" s="337">
        <v>47250</v>
      </c>
      <c r="E96" s="338"/>
      <c r="F96" s="338"/>
      <c r="G96" s="338"/>
      <c r="H96" s="339"/>
    </row>
    <row r="97" spans="1:8" ht="37.5" customHeight="1" x14ac:dyDescent="0.2">
      <c r="A97" s="396" t="s">
        <v>183</v>
      </c>
      <c r="B97" s="397"/>
      <c r="C97" s="410"/>
      <c r="D97" s="337">
        <v>49140</v>
      </c>
      <c r="E97" s="338"/>
      <c r="F97" s="338"/>
      <c r="G97" s="338"/>
      <c r="H97" s="339"/>
    </row>
    <row r="98" spans="1:8" ht="37.5" customHeight="1" x14ac:dyDescent="0.2">
      <c r="A98" s="396" t="s">
        <v>184</v>
      </c>
      <c r="B98" s="397"/>
      <c r="C98" s="410"/>
      <c r="D98" s="337">
        <v>51030</v>
      </c>
      <c r="E98" s="338"/>
      <c r="F98" s="338"/>
      <c r="G98" s="338"/>
      <c r="H98" s="339"/>
    </row>
    <row r="99" spans="1:8" ht="37.5" customHeight="1" x14ac:dyDescent="0.2">
      <c r="A99" s="396" t="s">
        <v>185</v>
      </c>
      <c r="B99" s="397"/>
      <c r="C99" s="410"/>
      <c r="D99" s="337">
        <v>52920</v>
      </c>
      <c r="E99" s="338"/>
      <c r="F99" s="338"/>
      <c r="G99" s="338"/>
      <c r="H99" s="339"/>
    </row>
    <row r="100" spans="1:8" ht="37.5" customHeight="1" x14ac:dyDescent="0.2">
      <c r="A100" s="396" t="s">
        <v>186</v>
      </c>
      <c r="B100" s="397"/>
      <c r="C100" s="410"/>
      <c r="D100" s="337">
        <v>54810</v>
      </c>
      <c r="E100" s="338"/>
      <c r="F100" s="338"/>
      <c r="G100" s="338"/>
      <c r="H100" s="339"/>
    </row>
    <row r="101" spans="1:8" ht="37.5" customHeight="1" thickBot="1" x14ac:dyDescent="0.25">
      <c r="A101" s="396" t="s">
        <v>187</v>
      </c>
      <c r="B101" s="397"/>
      <c r="C101" s="410"/>
      <c r="D101" s="337">
        <v>56700</v>
      </c>
      <c r="E101" s="338"/>
      <c r="F101" s="338"/>
      <c r="G101" s="338"/>
      <c r="H101" s="339"/>
    </row>
    <row r="102" spans="1:8" ht="50.1" customHeight="1" thickBot="1" x14ac:dyDescent="0.25">
      <c r="A102" s="386" t="s">
        <v>59</v>
      </c>
      <c r="B102" s="387"/>
      <c r="C102" s="387"/>
      <c r="D102" s="398" t="e">
        <f>"от "&amp;MIN(D103:D114)&amp;" до "&amp;MAX(D103:D114)</f>
        <v>#REF!</v>
      </c>
      <c r="E102" s="399"/>
      <c r="F102" s="399"/>
      <c r="G102" s="399"/>
      <c r="H102" s="400"/>
    </row>
    <row r="103" spans="1:8" ht="139.5" customHeight="1" x14ac:dyDescent="0.2">
      <c r="A103" s="176" t="s">
        <v>613</v>
      </c>
      <c r="B103" s="63" t="s">
        <v>194</v>
      </c>
      <c r="C103"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401">
        <v>1212</v>
      </c>
      <c r="E103" s="401"/>
      <c r="F103" s="401"/>
      <c r="G103" s="401"/>
      <c r="H103" s="402"/>
    </row>
    <row r="104" spans="1:8" ht="151.5" x14ac:dyDescent="0.2">
      <c r="A104" s="268" t="s">
        <v>614</v>
      </c>
      <c r="B104" s="63" t="s">
        <v>13</v>
      </c>
      <c r="C104" s="578"/>
      <c r="D104" s="401" t="e">
        <v>#REF!</v>
      </c>
      <c r="E104" s="401"/>
      <c r="F104" s="401"/>
      <c r="G104" s="401"/>
      <c r="H104" s="402"/>
    </row>
    <row r="105" spans="1:8" ht="151.5" x14ac:dyDescent="0.2">
      <c r="A105" s="62" t="s">
        <v>60</v>
      </c>
      <c r="B105" s="63" t="s">
        <v>13</v>
      </c>
      <c r="C105" s="435"/>
      <c r="D105" s="401">
        <v>1212</v>
      </c>
      <c r="E105" s="401"/>
      <c r="F105" s="401"/>
      <c r="G105" s="401"/>
      <c r="H105" s="402"/>
    </row>
    <row r="106" spans="1:8" ht="37.5" customHeight="1" x14ac:dyDescent="0.2">
      <c r="A106" s="356" t="s">
        <v>61</v>
      </c>
      <c r="B106" s="395"/>
      <c r="C106" s="40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368">
        <v>84</v>
      </c>
      <c r="E106" s="368"/>
      <c r="F106" s="368"/>
      <c r="G106" s="368"/>
      <c r="H106" s="369"/>
    </row>
    <row r="107" spans="1:8" ht="37.5" customHeight="1" x14ac:dyDescent="0.2">
      <c r="A107" s="356" t="s">
        <v>62</v>
      </c>
      <c r="B107" s="395"/>
      <c r="C107" s="404"/>
      <c r="D107" s="368">
        <v>534</v>
      </c>
      <c r="E107" s="368"/>
      <c r="F107" s="368"/>
      <c r="G107" s="368"/>
      <c r="H107" s="369"/>
    </row>
    <row r="108" spans="1:8" ht="37.5" customHeight="1" x14ac:dyDescent="0.2">
      <c r="A108" s="356" t="s">
        <v>63</v>
      </c>
      <c r="B108" s="395"/>
      <c r="C108" s="404"/>
      <c r="D108" s="368">
        <v>354</v>
      </c>
      <c r="E108" s="368"/>
      <c r="F108" s="368"/>
      <c r="G108" s="368"/>
      <c r="H108" s="369"/>
    </row>
    <row r="109" spans="1:8" ht="37.5" customHeight="1" x14ac:dyDescent="0.2">
      <c r="A109" s="335" t="s">
        <v>64</v>
      </c>
      <c r="B109" s="336"/>
      <c r="C109" s="404"/>
      <c r="D109" s="368">
        <v>474</v>
      </c>
      <c r="E109" s="368"/>
      <c r="F109" s="368"/>
      <c r="G109" s="368"/>
      <c r="H109" s="369"/>
    </row>
    <row r="110" spans="1:8" ht="37.5" customHeight="1" x14ac:dyDescent="0.2">
      <c r="A110" s="356" t="s">
        <v>65</v>
      </c>
      <c r="B110" s="395"/>
      <c r="C110" s="404"/>
      <c r="D110" s="368">
        <v>120</v>
      </c>
      <c r="E110" s="368"/>
      <c r="F110" s="368"/>
      <c r="G110" s="368"/>
      <c r="H110" s="369"/>
    </row>
    <row r="111" spans="1:8" ht="37.5" customHeight="1" x14ac:dyDescent="0.2">
      <c r="A111" s="356" t="s">
        <v>66</v>
      </c>
      <c r="B111" s="395"/>
      <c r="C111" s="404"/>
      <c r="D111" s="368">
        <v>120</v>
      </c>
      <c r="E111" s="368"/>
      <c r="F111" s="368"/>
      <c r="G111" s="368"/>
      <c r="H111" s="369"/>
    </row>
    <row r="112" spans="1:8" ht="37.5" customHeight="1" x14ac:dyDescent="0.2">
      <c r="A112" s="356" t="s">
        <v>67</v>
      </c>
      <c r="B112" s="395"/>
      <c r="C112" s="404"/>
      <c r="D112" s="368">
        <v>240</v>
      </c>
      <c r="E112" s="368"/>
      <c r="F112" s="368"/>
      <c r="G112" s="368"/>
      <c r="H112" s="369"/>
    </row>
    <row r="113" spans="1:8" ht="37.5" customHeight="1" x14ac:dyDescent="0.2">
      <c r="A113" s="356" t="s">
        <v>68</v>
      </c>
      <c r="B113" s="395"/>
      <c r="C113" s="404"/>
      <c r="D113" s="368">
        <v>360</v>
      </c>
      <c r="E113" s="368"/>
      <c r="F113" s="368"/>
      <c r="G113" s="368"/>
      <c r="H113" s="369"/>
    </row>
    <row r="114" spans="1:8" ht="37.5" customHeight="1" thickBot="1" x14ac:dyDescent="0.25">
      <c r="A114" s="406" t="s">
        <v>69</v>
      </c>
      <c r="B114" s="407"/>
      <c r="C114" s="405"/>
      <c r="D114" s="393">
        <v>930</v>
      </c>
      <c r="E114" s="393"/>
      <c r="F114" s="393"/>
      <c r="G114" s="393"/>
      <c r="H114" s="394"/>
    </row>
    <row r="115" spans="1:8" s="16" customFormat="1" ht="117.75" customHeight="1" thickBot="1" x14ac:dyDescent="0.25">
      <c r="A115" s="501" t="s">
        <v>71</v>
      </c>
      <c r="B115" s="502"/>
      <c r="C11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354">
        <v>36</v>
      </c>
      <c r="E115" s="354"/>
      <c r="F115" s="354"/>
      <c r="G115" s="354"/>
      <c r="H115" s="355"/>
    </row>
    <row r="116" spans="1:8" ht="50.1" customHeight="1" thickBot="1" x14ac:dyDescent="0.25">
      <c r="A116" s="341" t="s">
        <v>72</v>
      </c>
      <c r="B116" s="342"/>
      <c r="C116" s="21"/>
      <c r="D116" s="343" t="e">
        <f>"от "&amp;MIN(D118,D138:H139,#REF!,D140:H154)&amp;" до "&amp;MAX(D118,D138:H139,#REF!,D140:H154)</f>
        <v>#REF!</v>
      </c>
      <c r="E116" s="343"/>
      <c r="F116" s="343"/>
      <c r="G116" s="343"/>
      <c r="H116" s="344"/>
    </row>
    <row r="117" spans="1:8" ht="21.75" thickBot="1" x14ac:dyDescent="0.25">
      <c r="A117" s="497"/>
      <c r="B117" s="498"/>
      <c r="C117" s="60"/>
      <c r="D117" s="499"/>
      <c r="E117" s="499"/>
      <c r="F117" s="499"/>
      <c r="G117" s="499"/>
      <c r="H117" s="500"/>
    </row>
    <row r="118" spans="1:8" ht="56.25" customHeight="1" thickBot="1" x14ac:dyDescent="0.25">
      <c r="A118" s="374" t="s">
        <v>73</v>
      </c>
      <c r="B118" s="375"/>
      <c r="C11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379">
        <v>9168</v>
      </c>
      <c r="E118" s="379"/>
      <c r="F118" s="379"/>
      <c r="G118" s="379"/>
      <c r="H118" s="380"/>
    </row>
    <row r="119" spans="1:8" ht="56.25" customHeight="1" thickBot="1" x14ac:dyDescent="0.25">
      <c r="A119" s="381" t="s">
        <v>74</v>
      </c>
      <c r="B119" s="382"/>
      <c r="C119" s="377"/>
      <c r="D119" s="383" t="s">
        <v>75</v>
      </c>
      <c r="E119" s="384"/>
      <c r="F119" s="384"/>
      <c r="G119" s="384"/>
      <c r="H119" s="385"/>
    </row>
    <row r="120" spans="1:8" ht="56.25" customHeight="1" x14ac:dyDescent="0.2">
      <c r="A120" s="363" t="s">
        <v>76</v>
      </c>
      <c r="B120" s="364"/>
      <c r="C120" s="377"/>
      <c r="D120" s="368">
        <f>D118/4</f>
        <v>2292</v>
      </c>
      <c r="E120" s="368"/>
      <c r="F120" s="368"/>
      <c r="G120" s="368"/>
      <c r="H120" s="369"/>
    </row>
    <row r="121" spans="1:8" ht="56.25" customHeight="1" x14ac:dyDescent="0.2">
      <c r="A121" s="363" t="s">
        <v>77</v>
      </c>
      <c r="B121" s="364"/>
      <c r="C121" s="377"/>
      <c r="D121" s="368">
        <f>D118/5</f>
        <v>1833.6</v>
      </c>
      <c r="E121" s="368"/>
      <c r="F121" s="368"/>
      <c r="G121" s="368"/>
      <c r="H121" s="369"/>
    </row>
    <row r="122" spans="1:8" ht="56.25" customHeight="1" x14ac:dyDescent="0.2">
      <c r="A122" s="363" t="s">
        <v>78</v>
      </c>
      <c r="B122" s="364"/>
      <c r="C122" s="377"/>
      <c r="D122" s="368">
        <f>D118/6</f>
        <v>1528</v>
      </c>
      <c r="E122" s="368"/>
      <c r="F122" s="368"/>
      <c r="G122" s="368"/>
      <c r="H122" s="369"/>
    </row>
    <row r="123" spans="1:8" ht="56.25" customHeight="1" x14ac:dyDescent="0.2">
      <c r="A123" s="363" t="s">
        <v>79</v>
      </c>
      <c r="B123" s="364"/>
      <c r="C123" s="377"/>
      <c r="D123" s="368">
        <f>D118/7</f>
        <v>1309.7142857142858</v>
      </c>
      <c r="E123" s="368"/>
      <c r="F123" s="368"/>
      <c r="G123" s="368"/>
      <c r="H123" s="369"/>
    </row>
    <row r="124" spans="1:8" ht="56.25" customHeight="1" x14ac:dyDescent="0.2">
      <c r="A124" s="363" t="s">
        <v>80</v>
      </c>
      <c r="B124" s="364"/>
      <c r="C124" s="377"/>
      <c r="D124" s="368">
        <f>D118/8</f>
        <v>1146</v>
      </c>
      <c r="E124" s="368"/>
      <c r="F124" s="368"/>
      <c r="G124" s="368"/>
      <c r="H124" s="369"/>
    </row>
    <row r="125" spans="1:8" ht="56.25" customHeight="1" x14ac:dyDescent="0.2">
      <c r="A125" s="363" t="s">
        <v>81</v>
      </c>
      <c r="B125" s="364"/>
      <c r="C125" s="377"/>
      <c r="D125" s="368">
        <f>D118/9</f>
        <v>1018.6666666666666</v>
      </c>
      <c r="E125" s="368"/>
      <c r="F125" s="368"/>
      <c r="G125" s="368"/>
      <c r="H125" s="369"/>
    </row>
    <row r="126" spans="1:8" ht="56.25" customHeight="1" x14ac:dyDescent="0.2">
      <c r="A126" s="363" t="s">
        <v>82</v>
      </c>
      <c r="B126" s="364"/>
      <c r="C126" s="377"/>
      <c r="D126" s="368">
        <f>D118/10</f>
        <v>916.8</v>
      </c>
      <c r="E126" s="368"/>
      <c r="F126" s="368"/>
      <c r="G126" s="368"/>
      <c r="H126" s="369"/>
    </row>
    <row r="127" spans="1:8" ht="56.25" customHeight="1" thickBot="1" x14ac:dyDescent="0.25">
      <c r="A127" s="374" t="s">
        <v>83</v>
      </c>
      <c r="B127" s="375"/>
      <c r="C127" s="377"/>
      <c r="D127" s="379">
        <v>11016</v>
      </c>
      <c r="E127" s="379"/>
      <c r="F127" s="379"/>
      <c r="G127" s="379"/>
      <c r="H127" s="380"/>
    </row>
    <row r="128" spans="1:8" ht="56.25" customHeight="1" thickBot="1" x14ac:dyDescent="0.25">
      <c r="A128" s="381" t="s">
        <v>74</v>
      </c>
      <c r="B128" s="382"/>
      <c r="C128" s="377"/>
      <c r="D128" s="383" t="s">
        <v>75</v>
      </c>
      <c r="E128" s="384"/>
      <c r="F128" s="384"/>
      <c r="G128" s="384"/>
      <c r="H128" s="385"/>
    </row>
    <row r="129" spans="1:8" ht="56.25" customHeight="1" x14ac:dyDescent="0.2">
      <c r="A129" s="363" t="s">
        <v>76</v>
      </c>
      <c r="B129" s="364"/>
      <c r="C129" s="377"/>
      <c r="D129" s="368">
        <v>2754</v>
      </c>
      <c r="E129" s="368"/>
      <c r="F129" s="368"/>
      <c r="G129" s="368"/>
      <c r="H129" s="369"/>
    </row>
    <row r="130" spans="1:8" ht="56.25" customHeight="1" x14ac:dyDescent="0.2">
      <c r="A130" s="363" t="s">
        <v>77</v>
      </c>
      <c r="B130" s="364"/>
      <c r="C130" s="377"/>
      <c r="D130" s="368">
        <v>2203.1999999999998</v>
      </c>
      <c r="E130" s="368"/>
      <c r="F130" s="368"/>
      <c r="G130" s="368"/>
      <c r="H130" s="369"/>
    </row>
    <row r="131" spans="1:8" ht="56.25" customHeight="1" x14ac:dyDescent="0.2">
      <c r="A131" s="363" t="s">
        <v>78</v>
      </c>
      <c r="B131" s="364"/>
      <c r="C131" s="377"/>
      <c r="D131" s="368">
        <v>1836</v>
      </c>
      <c r="E131" s="368"/>
      <c r="F131" s="368"/>
      <c r="G131" s="368"/>
      <c r="H131" s="369"/>
    </row>
    <row r="132" spans="1:8" ht="56.25" customHeight="1" x14ac:dyDescent="0.2">
      <c r="A132" s="363" t="s">
        <v>79</v>
      </c>
      <c r="B132" s="364"/>
      <c r="C132" s="377"/>
      <c r="D132" s="368">
        <v>1573.7142857142856</v>
      </c>
      <c r="E132" s="368"/>
      <c r="F132" s="368"/>
      <c r="G132" s="368"/>
      <c r="H132" s="369"/>
    </row>
    <row r="133" spans="1:8" ht="56.25" customHeight="1" x14ac:dyDescent="0.2">
      <c r="A133" s="363" t="s">
        <v>80</v>
      </c>
      <c r="B133" s="364"/>
      <c r="C133" s="377"/>
      <c r="D133" s="368">
        <v>1377</v>
      </c>
      <c r="E133" s="368"/>
      <c r="F133" s="368"/>
      <c r="G133" s="368"/>
      <c r="H133" s="369"/>
    </row>
    <row r="134" spans="1:8" ht="56.25" customHeight="1" x14ac:dyDescent="0.2">
      <c r="A134" s="363" t="s">
        <v>81</v>
      </c>
      <c r="B134" s="364"/>
      <c r="C134" s="377"/>
      <c r="D134" s="368">
        <v>1224</v>
      </c>
      <c r="E134" s="368"/>
      <c r="F134" s="368"/>
      <c r="G134" s="368"/>
      <c r="H134" s="369"/>
    </row>
    <row r="135" spans="1:8" ht="56.25" customHeight="1" thickBot="1" x14ac:dyDescent="0.25">
      <c r="A135" s="363" t="s">
        <v>82</v>
      </c>
      <c r="B135" s="364"/>
      <c r="C135" s="378"/>
      <c r="D135" s="368">
        <v>1101.5999999999999</v>
      </c>
      <c r="E135" s="368"/>
      <c r="F135" s="368"/>
      <c r="G135" s="368"/>
      <c r="H135" s="369"/>
    </row>
    <row r="136" spans="1:8" s="16" customFormat="1" ht="62.45" customHeight="1" thickBot="1" x14ac:dyDescent="0.25">
      <c r="A136" s="358" t="s">
        <v>84</v>
      </c>
      <c r="B136" s="359"/>
      <c r="C13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353">
        <v>14976</v>
      </c>
      <c r="E136" s="354"/>
      <c r="F136" s="354"/>
      <c r="G136" s="354"/>
      <c r="H136" s="355"/>
    </row>
    <row r="137" spans="1:8" ht="21.75" thickBot="1" x14ac:dyDescent="0.25">
      <c r="A137" s="497"/>
      <c r="B137" s="498"/>
      <c r="C137" s="56"/>
      <c r="D137" s="499"/>
      <c r="E137" s="499"/>
      <c r="F137" s="499"/>
      <c r="G137" s="499"/>
      <c r="H137" s="500"/>
    </row>
    <row r="138" spans="1:8" ht="50.1" customHeight="1" x14ac:dyDescent="0.2">
      <c r="A138" s="335" t="s">
        <v>85</v>
      </c>
      <c r="B138" s="336"/>
      <c r="C138" s="66" t="str">
        <f>"Интернет-площадка 2gis.ru на основе Cправочника организаций "&amp;$C$2&amp;""</f>
        <v>Интернет-площадка 2gis.ru на основе Cправочника организаций "2ГИС.ЧЕБОКСАРЫ"</v>
      </c>
      <c r="D138" s="360">
        <v>2808</v>
      </c>
      <c r="E138" s="361"/>
      <c r="F138" s="361"/>
      <c r="G138" s="361"/>
      <c r="H138" s="362"/>
    </row>
    <row r="139" spans="1:8" ht="50.1" customHeight="1" x14ac:dyDescent="0.2">
      <c r="A139" s="335" t="s">
        <v>86</v>
      </c>
      <c r="B139" s="336"/>
      <c r="C139"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367">
        <v>534</v>
      </c>
      <c r="E139" s="351"/>
      <c r="F139" s="351"/>
      <c r="G139" s="351"/>
      <c r="H139" s="352"/>
    </row>
    <row r="140" spans="1:8" ht="50.1" customHeight="1" x14ac:dyDescent="0.2">
      <c r="A140" s="335" t="s">
        <v>87</v>
      </c>
      <c r="B140" s="336"/>
      <c r="C14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37">
        <v>1290</v>
      </c>
      <c r="E140" s="338"/>
      <c r="F140" s="338"/>
      <c r="G140" s="338"/>
      <c r="H140" s="339"/>
    </row>
    <row r="141" spans="1:8" ht="50.1" customHeight="1" x14ac:dyDescent="0.2">
      <c r="A141" s="335" t="s">
        <v>88</v>
      </c>
      <c r="B141" s="336"/>
      <c r="C141" s="67" t="str">
        <f>"Интернет-площадка 2gis.ru на основе Cправочника организаций "&amp;$C$2&amp;""</f>
        <v>Интернет-площадка 2gis.ru на основе Cправочника организаций "2ГИС.ЧЕБОКСАРЫ"</v>
      </c>
      <c r="D141" s="337">
        <v>6138</v>
      </c>
      <c r="E141" s="338"/>
      <c r="F141" s="338"/>
      <c r="G141" s="338"/>
      <c r="H141" s="339"/>
    </row>
    <row r="142" spans="1:8" ht="50.1" customHeight="1" x14ac:dyDescent="0.2">
      <c r="A142" s="335" t="s">
        <v>89</v>
      </c>
      <c r="B142" s="336"/>
      <c r="C142" s="67" t="str">
        <f>"Интернет-площадка 2gis.ru на основе Cправочника организаций "&amp;$C$2&amp;""</f>
        <v>Интернет-площадка 2gis.ru на основе Cправочника организаций "2ГИС.ЧЕБОКСАРЫ"</v>
      </c>
      <c r="D142" s="337">
        <v>7365.5999999999995</v>
      </c>
      <c r="E142" s="338"/>
      <c r="F142" s="338"/>
      <c r="G142" s="338"/>
      <c r="H142" s="339"/>
    </row>
    <row r="143" spans="1:8" ht="50.1" customHeight="1" x14ac:dyDescent="0.2">
      <c r="A143" s="335" t="s">
        <v>90</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37">
        <v>534</v>
      </c>
      <c r="E143" s="338"/>
      <c r="F143" s="338"/>
      <c r="G143" s="338"/>
      <c r="H143" s="339"/>
    </row>
    <row r="144" spans="1:8" ht="50.1" customHeight="1" x14ac:dyDescent="0.2">
      <c r="A144" s="335" t="s">
        <v>91</v>
      </c>
      <c r="B144" s="336"/>
      <c r="C144"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37">
        <v>948</v>
      </c>
      <c r="E144" s="338"/>
      <c r="F144" s="338"/>
      <c r="G144" s="338"/>
      <c r="H144" s="339"/>
    </row>
    <row r="145" spans="1:8" ht="50.1" customHeight="1" x14ac:dyDescent="0.2">
      <c r="A145" s="335" t="s">
        <v>92</v>
      </c>
      <c r="B145" s="336"/>
      <c r="C145"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37">
        <v>1830</v>
      </c>
      <c r="E145" s="338"/>
      <c r="F145" s="338"/>
      <c r="G145" s="338"/>
      <c r="H145" s="339"/>
    </row>
    <row r="146" spans="1:8" ht="50.1" customHeight="1" x14ac:dyDescent="0.2">
      <c r="A146" s="335" t="s">
        <v>93</v>
      </c>
      <c r="B146" s="336"/>
      <c r="C146" s="67" t="e">
        <f>#REF!</f>
        <v>#REF!</v>
      </c>
      <c r="D146" s="337">
        <v>13662</v>
      </c>
      <c r="E146" s="338"/>
      <c r="F146" s="338"/>
      <c r="G146" s="338"/>
      <c r="H146" s="339"/>
    </row>
    <row r="147" spans="1:8" ht="50.1" customHeight="1" x14ac:dyDescent="0.2">
      <c r="A147" s="335" t="s">
        <v>94</v>
      </c>
      <c r="B147" s="336"/>
      <c r="C147" s="67" t="s">
        <v>95</v>
      </c>
      <c r="D147" s="337">
        <v>264</v>
      </c>
      <c r="E147" s="338"/>
      <c r="F147" s="338"/>
      <c r="G147" s="338"/>
      <c r="H147" s="339"/>
    </row>
    <row r="148" spans="1:8" ht="79.5" customHeight="1" x14ac:dyDescent="0.2">
      <c r="A148" s="335" t="s">
        <v>96</v>
      </c>
      <c r="B148" s="336"/>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37">
        <v>4116</v>
      </c>
      <c r="E148" s="338"/>
      <c r="F148" s="338"/>
      <c r="G148" s="338"/>
      <c r="H148" s="339"/>
    </row>
    <row r="149" spans="1:8" ht="79.5" customHeight="1" x14ac:dyDescent="0.2">
      <c r="A149" s="335" t="s">
        <v>97</v>
      </c>
      <c r="B149" s="336"/>
      <c r="C149" s="67"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37">
        <v>3300</v>
      </c>
      <c r="E149" s="338"/>
      <c r="F149" s="338"/>
      <c r="G149" s="338"/>
      <c r="H149" s="339"/>
    </row>
    <row r="150" spans="1:8" ht="79.5" customHeight="1" x14ac:dyDescent="0.2">
      <c r="A150" s="335" t="s">
        <v>98</v>
      </c>
      <c r="B150" s="336"/>
      <c r="C150"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37">
        <v>3198</v>
      </c>
      <c r="E150" s="338"/>
      <c r="F150" s="338"/>
      <c r="G150" s="338"/>
      <c r="H150" s="339"/>
    </row>
    <row r="151" spans="1:8" ht="79.5" customHeight="1" x14ac:dyDescent="0.2">
      <c r="A151" s="335" t="s">
        <v>99</v>
      </c>
      <c r="B151" s="336"/>
      <c r="C151"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37">
        <v>1650</v>
      </c>
      <c r="E151" s="338"/>
      <c r="F151" s="338"/>
      <c r="G151" s="338"/>
      <c r="H151" s="339"/>
    </row>
    <row r="152" spans="1:8" ht="79.5" customHeight="1" x14ac:dyDescent="0.2">
      <c r="A152" s="335" t="s">
        <v>100</v>
      </c>
      <c r="B152" s="336" t="s">
        <v>100</v>
      </c>
      <c r="C15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37">
        <v>16140</v>
      </c>
      <c r="E152" s="338"/>
      <c r="F152" s="338"/>
      <c r="G152" s="338"/>
      <c r="H152" s="339"/>
    </row>
    <row r="153" spans="1:8" ht="79.5" customHeight="1" x14ac:dyDescent="0.2">
      <c r="A153" s="335" t="s">
        <v>101</v>
      </c>
      <c r="B153" s="336" t="s">
        <v>101</v>
      </c>
      <c r="C15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37">
        <v>8250</v>
      </c>
      <c r="E153" s="338"/>
      <c r="F153" s="338"/>
      <c r="G153" s="338"/>
      <c r="H153" s="339"/>
    </row>
    <row r="154" spans="1:8" ht="50.1" customHeight="1" thickBot="1" x14ac:dyDescent="0.25">
      <c r="A154" s="335" t="s">
        <v>102</v>
      </c>
      <c r="B154" s="336"/>
      <c r="C154"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4" s="337">
        <v>495</v>
      </c>
      <c r="E154" s="338"/>
      <c r="F154" s="338"/>
      <c r="G154" s="338"/>
      <c r="H154" s="339"/>
    </row>
    <row r="155" spans="1:8" s="16" customFormat="1" ht="102" customHeight="1" thickBot="1" x14ac:dyDescent="0.25">
      <c r="A155" s="335" t="s">
        <v>16</v>
      </c>
      <c r="B155" s="336"/>
      <c r="C155"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37">
        <v>1368</v>
      </c>
      <c r="E155" s="338"/>
      <c r="F155" s="338"/>
      <c r="G155" s="338"/>
      <c r="H155" s="339"/>
    </row>
    <row r="156" spans="1:8" s="16" customFormat="1" ht="102" customHeight="1" thickBot="1" x14ac:dyDescent="0.25">
      <c r="A156" s="335" t="s">
        <v>103</v>
      </c>
      <c r="B156" s="336"/>
      <c r="C15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6" s="337">
        <v>50010</v>
      </c>
      <c r="E156" s="338"/>
      <c r="F156" s="338"/>
      <c r="G156" s="338"/>
      <c r="H156" s="339"/>
    </row>
    <row r="157" spans="1:8" s="16" customFormat="1" ht="126" customHeight="1" x14ac:dyDescent="0.2">
      <c r="A157" s="335" t="s">
        <v>104</v>
      </c>
      <c r="B157" s="336"/>
      <c r="C157"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7" s="337">
        <v>12420</v>
      </c>
      <c r="E157" s="338"/>
      <c r="F157" s="338"/>
      <c r="G157" s="338"/>
      <c r="H157" s="339"/>
    </row>
    <row r="158" spans="1:8" s="16" customFormat="1" ht="96" customHeight="1" x14ac:dyDescent="0.2">
      <c r="A158" s="356" t="s">
        <v>105</v>
      </c>
      <c r="B158" s="357"/>
      <c r="C15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37">
        <v>5760</v>
      </c>
      <c r="E158" s="338"/>
      <c r="F158" s="338"/>
      <c r="G158" s="338"/>
      <c r="H158" s="339"/>
    </row>
    <row r="159" spans="1:8" s="16" customFormat="1" ht="96" customHeight="1" x14ac:dyDescent="0.2">
      <c r="A159" s="356" t="s">
        <v>106</v>
      </c>
      <c r="B159" s="357"/>
      <c r="C159"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9" s="337">
        <v>5514</v>
      </c>
      <c r="E159" s="338"/>
      <c r="F159" s="338"/>
      <c r="G159" s="338"/>
      <c r="H159" s="339"/>
    </row>
    <row r="160" spans="1:8" ht="50.1" customHeight="1" x14ac:dyDescent="0.2">
      <c r="A160" s="335" t="s">
        <v>107</v>
      </c>
      <c r="B160" s="336"/>
      <c r="C160" s="67" t="str">
        <f>"Интернет-площадка 2gis.ru на основе Cправочника организаций "&amp;$C$2&amp;""</f>
        <v>Интернет-площадка 2gis.ru на основе Cправочника организаций "2ГИС.ЧЕБОКСАРЫ"</v>
      </c>
      <c r="D160" s="337">
        <v>3960</v>
      </c>
      <c r="E160" s="338"/>
      <c r="F160" s="338"/>
      <c r="G160" s="338"/>
      <c r="H160" s="339"/>
    </row>
    <row r="161" spans="1:8" ht="50.1" customHeight="1" x14ac:dyDescent="0.2">
      <c r="A161" s="335" t="s">
        <v>108</v>
      </c>
      <c r="B161" s="336"/>
      <c r="C161" s="67"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37">
        <v>840</v>
      </c>
      <c r="E161" s="338"/>
      <c r="F161" s="338"/>
      <c r="G161" s="338"/>
      <c r="H161" s="339"/>
    </row>
    <row r="162" spans="1:8" ht="50.1" customHeight="1" x14ac:dyDescent="0.2">
      <c r="A162" s="335" t="s">
        <v>109</v>
      </c>
      <c r="B162" s="336"/>
      <c r="C162" s="67" t="str">
        <f t="shared" si="1"/>
        <v>Электронный справочник на основе Справочника организаций "2ГИС.ЧЕБОКСАРЫ" (версия для ПК)</v>
      </c>
      <c r="D162" s="337">
        <v>1920</v>
      </c>
      <c r="E162" s="338"/>
      <c r="F162" s="338"/>
      <c r="G162" s="338"/>
      <c r="H162" s="339"/>
    </row>
    <row r="163" spans="1:8" ht="50.1" customHeight="1" x14ac:dyDescent="0.2">
      <c r="A163" s="335" t="s">
        <v>110</v>
      </c>
      <c r="B163" s="336"/>
      <c r="C163" s="67" t="str">
        <f>"Интернет-площадка 2gis.ru на основе Cправочника организаций "&amp;$C$2&amp;""</f>
        <v>Интернет-площадка 2gis.ru на основе Cправочника организаций "2ГИС.ЧЕБОКСАРЫ"</v>
      </c>
      <c r="D163" s="337">
        <v>8640</v>
      </c>
      <c r="E163" s="338"/>
      <c r="F163" s="338"/>
      <c r="G163" s="338"/>
      <c r="H163" s="339"/>
    </row>
    <row r="164" spans="1:8" ht="50.1" customHeight="1" x14ac:dyDescent="0.2">
      <c r="A164" s="335" t="s">
        <v>111</v>
      </c>
      <c r="B164" s="336"/>
      <c r="C164" s="67" t="str">
        <f>"Интернет-площадка 2gis.ru на основе Cправочника организаций "&amp;$C$2&amp;""</f>
        <v>Интернет-площадка 2gis.ru на основе Cправочника организаций "2ГИС.ЧЕБОКСАРЫ"</v>
      </c>
      <c r="D164" s="337">
        <v>10368</v>
      </c>
      <c r="E164" s="338"/>
      <c r="F164" s="338"/>
      <c r="G164" s="338"/>
      <c r="H164" s="339"/>
    </row>
    <row r="165" spans="1:8" ht="50.1" customHeight="1" x14ac:dyDescent="0.2">
      <c r="A165" s="335" t="s">
        <v>112</v>
      </c>
      <c r="B165" s="336"/>
      <c r="C165" s="67" t="str">
        <f t="shared" si="1"/>
        <v>Электронный справочник на основе Справочника организаций "2ГИС.ЧЕБОКСАРЫ" (версия для ПК)</v>
      </c>
      <c r="D165" s="337">
        <v>840</v>
      </c>
      <c r="E165" s="338"/>
      <c r="F165" s="338"/>
      <c r="G165" s="338"/>
      <c r="H165" s="339"/>
    </row>
    <row r="166" spans="1:8" ht="50.1" customHeight="1" x14ac:dyDescent="0.2">
      <c r="A166" s="335" t="s">
        <v>113</v>
      </c>
      <c r="B166" s="336"/>
      <c r="C166" s="67" t="str">
        <f t="shared" si="1"/>
        <v>Электронный справочник на основе Справочника организаций "2ГИС.ЧЕБОКСАРЫ" (версия для ПК)</v>
      </c>
      <c r="D166" s="337">
        <v>1440</v>
      </c>
      <c r="E166" s="338"/>
      <c r="F166" s="338"/>
      <c r="G166" s="338"/>
      <c r="H166" s="339"/>
    </row>
    <row r="167" spans="1:8" ht="50.1" customHeight="1" x14ac:dyDescent="0.2">
      <c r="A167" s="335" t="s">
        <v>114</v>
      </c>
      <c r="B167" s="336"/>
      <c r="C167" s="67" t="str">
        <f t="shared" si="1"/>
        <v>Электронный справочник на основе Справочника организаций "2ГИС.ЧЕБОКСАРЫ" (версия для ПК)</v>
      </c>
      <c r="D167" s="337">
        <v>2640</v>
      </c>
      <c r="E167" s="338"/>
      <c r="F167" s="338"/>
      <c r="G167" s="338"/>
      <c r="H167" s="339"/>
    </row>
    <row r="168" spans="1:8" ht="50.1" customHeight="1" x14ac:dyDescent="0.2">
      <c r="A168" s="335" t="s">
        <v>115</v>
      </c>
      <c r="B168" s="336"/>
      <c r="C168" s="67" t="s">
        <v>95</v>
      </c>
      <c r="D168" s="337">
        <v>480</v>
      </c>
      <c r="E168" s="338"/>
      <c r="F168" s="338"/>
      <c r="G168" s="338"/>
      <c r="H168" s="339"/>
    </row>
    <row r="169" spans="1:8" ht="81.75" customHeight="1" x14ac:dyDescent="0.2">
      <c r="A169" s="335" t="s">
        <v>116</v>
      </c>
      <c r="B169" s="336"/>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37">
        <v>22680</v>
      </c>
      <c r="E169" s="338"/>
      <c r="F169" s="338"/>
      <c r="G169" s="338"/>
      <c r="H169" s="339"/>
    </row>
    <row r="170" spans="1:8" ht="50.1" customHeight="1" thickBot="1" x14ac:dyDescent="0.25">
      <c r="A170" s="335" t="s">
        <v>117</v>
      </c>
      <c r="B170" s="336"/>
      <c r="C170" s="67" t="str">
        <f t="shared" si="1"/>
        <v>Электронный справочник на основе Справочника организаций "2ГИС.ЧЕБОКСАРЫ" (версия для ПК)</v>
      </c>
      <c r="D170" s="353">
        <v>720</v>
      </c>
      <c r="E170" s="354"/>
      <c r="F170" s="354"/>
      <c r="G170" s="354"/>
      <c r="H170" s="355"/>
    </row>
    <row r="171" spans="1:8" s="23" customFormat="1" ht="50.1" customHeight="1" thickBot="1" x14ac:dyDescent="0.25">
      <c r="A171" s="341" t="s">
        <v>118</v>
      </c>
      <c r="B171" s="342"/>
      <c r="C171" s="21"/>
      <c r="D171" s="343"/>
      <c r="E171" s="343"/>
      <c r="F171" s="343"/>
      <c r="G171" s="343"/>
      <c r="H171" s="344"/>
    </row>
    <row r="172" spans="1:8" s="23" customFormat="1" ht="50.1" customHeight="1" thickBot="1" x14ac:dyDescent="0.25">
      <c r="A172" s="633" t="s">
        <v>5</v>
      </c>
      <c r="B172" s="634"/>
      <c r="C172" s="164" t="s">
        <v>7</v>
      </c>
      <c r="D172" s="469" t="s">
        <v>8</v>
      </c>
      <c r="E172" s="470"/>
      <c r="F172" s="470"/>
      <c r="G172" s="470"/>
      <c r="H172" s="471"/>
    </row>
    <row r="173" spans="1:8" s="16" customFormat="1" ht="50.1" customHeight="1" x14ac:dyDescent="0.2">
      <c r="A173" s="356" t="s">
        <v>119</v>
      </c>
      <c r="B173" s="357"/>
      <c r="C173" s="635"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37">
        <v>7704</v>
      </c>
      <c r="E173" s="338"/>
      <c r="F173" s="338"/>
      <c r="G173" s="338"/>
      <c r="H173" s="339"/>
    </row>
    <row r="174" spans="1:8" s="16" customFormat="1" ht="50.1" customHeight="1" thickBot="1" x14ac:dyDescent="0.25">
      <c r="A174" s="406" t="s">
        <v>120</v>
      </c>
      <c r="B174" s="698"/>
      <c r="C174" s="636"/>
      <c r="D174" s="337">
        <v>6600</v>
      </c>
      <c r="E174" s="338"/>
      <c r="F174" s="338"/>
      <c r="G174" s="338"/>
      <c r="H174" s="339"/>
    </row>
    <row r="175" spans="1:8" s="16" customFormat="1" ht="50.1" customHeight="1" x14ac:dyDescent="0.2">
      <c r="A175" s="348" t="s">
        <v>121</v>
      </c>
      <c r="B175" s="349"/>
      <c r="C175" s="636"/>
      <c r="D175" s="496">
        <v>3300</v>
      </c>
      <c r="E175" s="368"/>
      <c r="F175" s="368"/>
      <c r="G175" s="368"/>
      <c r="H175" s="368"/>
    </row>
    <row r="176" spans="1:8" s="16" customFormat="1" ht="50.1" customHeight="1" x14ac:dyDescent="0.2">
      <c r="A176" s="348" t="s">
        <v>122</v>
      </c>
      <c r="B176" s="349"/>
      <c r="C176" s="636"/>
      <c r="D176" s="496">
        <v>330</v>
      </c>
      <c r="E176" s="368"/>
      <c r="F176" s="368"/>
      <c r="G176" s="368"/>
      <c r="H176" s="368"/>
    </row>
    <row r="177" spans="1:8" s="16" customFormat="1" ht="50.1" customHeight="1" thickBot="1" x14ac:dyDescent="0.25">
      <c r="A177" s="348" t="s">
        <v>123</v>
      </c>
      <c r="B177" s="349"/>
      <c r="C177" s="637"/>
      <c r="D177" s="450">
        <v>1260</v>
      </c>
      <c r="E177" s="451"/>
      <c r="F177" s="451"/>
      <c r="G177" s="451"/>
      <c r="H177" s="451"/>
    </row>
    <row r="178" spans="1:8" s="16" customFormat="1" ht="50.1" customHeight="1" thickBot="1" x14ac:dyDescent="0.25">
      <c r="A178" s="341" t="s">
        <v>124</v>
      </c>
      <c r="B178" s="342"/>
      <c r="C178" s="21"/>
      <c r="D178" s="343"/>
      <c r="E178" s="343"/>
      <c r="F178" s="343"/>
      <c r="G178" s="343"/>
      <c r="H178" s="344"/>
    </row>
    <row r="179" spans="1:8" ht="50.1" customHeight="1" x14ac:dyDescent="0.2">
      <c r="A179" s="335" t="s">
        <v>125</v>
      </c>
      <c r="B179" s="336"/>
      <c r="C179" s="67" t="str">
        <f>"Интернет-площадка 2gis.ru на основе Cправочника организаций "&amp;$C$2&amp;""</f>
        <v>Интернет-площадка 2gis.ru на основе Cправочника организаций "2ГИС.ЧЕБОКСАРЫ"</v>
      </c>
      <c r="D179" s="337">
        <v>1500</v>
      </c>
      <c r="E179" s="338"/>
      <c r="F179" s="338"/>
      <c r="G179" s="338"/>
      <c r="H179" s="339"/>
    </row>
    <row r="180" spans="1:8" ht="50.1" customHeight="1" x14ac:dyDescent="0.2">
      <c r="A180" s="335" t="s">
        <v>126</v>
      </c>
      <c r="B180" s="336"/>
      <c r="C18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0" s="337">
        <v>414</v>
      </c>
      <c r="E180" s="338"/>
      <c r="F180" s="338"/>
      <c r="G180" s="338"/>
      <c r="H180" s="339"/>
    </row>
    <row r="181" spans="1:8" ht="50.1" customHeight="1" x14ac:dyDescent="0.2">
      <c r="A181" s="335" t="s">
        <v>195</v>
      </c>
      <c r="B181" s="336"/>
      <c r="C181" s="67" t="str">
        <f>"Интернет-площадка 2gis.ru на основе Cправочника организаций "&amp;$C$2&amp;""</f>
        <v>Интернет-площадка 2gis.ru на основе Cправочника организаций "2ГИС.ЧЕБОКСАРЫ"</v>
      </c>
      <c r="D181" s="337">
        <v>2160</v>
      </c>
      <c r="E181" s="338"/>
      <c r="F181" s="338"/>
      <c r="G181" s="338"/>
      <c r="H181" s="339"/>
    </row>
    <row r="182" spans="1:8" ht="50.1" customHeight="1" x14ac:dyDescent="0.2">
      <c r="A182" s="335" t="s">
        <v>128</v>
      </c>
      <c r="B182" s="336"/>
      <c r="C18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2" s="337">
        <v>600</v>
      </c>
      <c r="E182" s="338"/>
      <c r="F182" s="338"/>
      <c r="G182" s="338"/>
      <c r="H182" s="339"/>
    </row>
    <row r="183" spans="1:8" s="16" customFormat="1" ht="126" customHeight="1" thickBot="1" x14ac:dyDescent="0.25">
      <c r="A183" s="335" t="s">
        <v>129</v>
      </c>
      <c r="B183" s="336"/>
      <c r="C183" s="149" t="str">
        <f>C179</f>
        <v>Интернет-площадка 2gis.ru на основе Cправочника организаций "2ГИС.ЧЕБОКСАРЫ"</v>
      </c>
      <c r="D183" s="495">
        <v>1500</v>
      </c>
      <c r="E183" s="393"/>
      <c r="F183" s="393"/>
      <c r="G183" s="393"/>
      <c r="H183" s="394"/>
    </row>
    <row r="184" spans="1:8" ht="50.1" customHeight="1" thickBot="1" x14ac:dyDescent="0.25">
      <c r="A184" s="341" t="s">
        <v>196</v>
      </c>
      <c r="B184" s="342"/>
      <c r="C184" s="21"/>
      <c r="D184" s="343"/>
      <c r="E184" s="343"/>
      <c r="F184" s="343"/>
      <c r="G184" s="343"/>
      <c r="H184" s="344"/>
    </row>
    <row r="185" spans="1:8" s="20" customFormat="1" ht="30" customHeight="1" thickBot="1" x14ac:dyDescent="0.25">
      <c r="A185" s="485"/>
      <c r="B185" s="486"/>
      <c r="C185" s="602"/>
      <c r="D185" s="486"/>
      <c r="E185" s="486"/>
      <c r="F185" s="486"/>
      <c r="G185" s="486"/>
      <c r="H185" s="487"/>
    </row>
    <row r="186" spans="1:8" s="16" customFormat="1" ht="185.25" customHeight="1" x14ac:dyDescent="0.2">
      <c r="A186" s="335" t="s">
        <v>197</v>
      </c>
      <c r="B186" s="336"/>
      <c r="C18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6" s="360">
        <v>9300</v>
      </c>
      <c r="E186" s="361"/>
      <c r="F186" s="361"/>
      <c r="G186" s="361"/>
      <c r="H186" s="362"/>
    </row>
    <row r="187" spans="1:8" s="16" customFormat="1" ht="83.25" customHeight="1" thickBot="1" x14ac:dyDescent="0.25">
      <c r="A187" s="335" t="s">
        <v>198</v>
      </c>
      <c r="B187" s="336"/>
      <c r="C187" s="346"/>
      <c r="D187" s="337">
        <v>9300</v>
      </c>
      <c r="E187" s="338"/>
      <c r="F187" s="338"/>
      <c r="G187" s="338"/>
      <c r="H187" s="339"/>
    </row>
    <row r="188" spans="1:8" ht="21.75" thickBot="1" x14ac:dyDescent="0.25">
      <c r="A188" s="497"/>
      <c r="B188" s="498"/>
      <c r="C188" s="56"/>
      <c r="D188" s="499"/>
      <c r="E188" s="499"/>
      <c r="F188" s="499"/>
      <c r="G188" s="499"/>
      <c r="H188" s="500"/>
    </row>
    <row r="190" spans="1:8" ht="21" x14ac:dyDescent="0.2">
      <c r="A190" s="75"/>
      <c r="B190" s="76" t="s">
        <v>130</v>
      </c>
      <c r="C190" s="333" t="s">
        <v>708</v>
      </c>
      <c r="D190" s="333"/>
      <c r="E190" s="77"/>
      <c r="F190" s="77"/>
      <c r="G190" s="77"/>
      <c r="H190" s="77"/>
    </row>
    <row r="191" spans="1:8" ht="21" x14ac:dyDescent="0.2">
      <c r="A191" s="75"/>
      <c r="B191" s="77"/>
      <c r="C191" s="327" t="s">
        <v>709</v>
      </c>
      <c r="D191" s="327"/>
      <c r="E191" s="77"/>
      <c r="F191" s="77"/>
      <c r="G191" s="77"/>
      <c r="H191" s="77"/>
    </row>
    <row r="192" spans="1:8" ht="21" x14ac:dyDescent="0.2">
      <c r="A192" s="75"/>
      <c r="B192" s="77"/>
      <c r="C192" s="327" t="s">
        <v>710</v>
      </c>
      <c r="D192" s="327"/>
      <c r="E192" s="77"/>
      <c r="F192" s="77"/>
      <c r="G192" s="77"/>
      <c r="H192" s="77"/>
    </row>
    <row r="193" spans="1:8" ht="21" x14ac:dyDescent="0.2">
      <c r="C193" s="327"/>
      <c r="D193" s="327"/>
      <c r="E193" s="77"/>
      <c r="F193" s="77"/>
      <c r="G193" s="77"/>
      <c r="H193" s="72"/>
    </row>
    <row r="194" spans="1:8" ht="26.25" customHeight="1" x14ac:dyDescent="0.2">
      <c r="A194" s="324" t="str">
        <f>Абакан_юр!A171</f>
        <v>По соглашению сторон в качестве валюты платежа могут выступать украинские гривны, в этом случае курс следующий: 1 руб. = 0,5104 гривен</v>
      </c>
      <c r="B194" s="324"/>
      <c r="C194" s="324"/>
      <c r="D194" s="79"/>
      <c r="E194" s="79"/>
      <c r="F194" s="80"/>
      <c r="G194" s="328"/>
      <c r="H194" s="328"/>
    </row>
    <row r="195" spans="1:8" ht="26.25" customHeight="1" x14ac:dyDescent="0.2">
      <c r="A195" s="324" t="str">
        <f>Абакан_юр!A172</f>
        <v>По соглашению сторон в качестве валюты платежа могут выступать дирхамы ОАЭ, в этом случае курс следующий: 1 руб. = 0,0434 дирхам</v>
      </c>
      <c r="B195" s="324"/>
      <c r="C195" s="324"/>
      <c r="D195" s="79"/>
      <c r="E195" s="79"/>
      <c r="F195" s="80"/>
      <c r="G195" s="82"/>
      <c r="H195" s="82"/>
    </row>
    <row r="196" spans="1:8" ht="26.25" customHeight="1" x14ac:dyDescent="0.2">
      <c r="A196" s="324" t="str">
        <f>Абакан_юр!A173</f>
        <v>По соглашению сторон в качестве валюты платежа могут выступать доллары США, в этом случае курс следующий: 1 руб. = 0,0126 доллара</v>
      </c>
      <c r="B196" s="324"/>
      <c r="C196" s="324"/>
      <c r="D196" s="79"/>
      <c r="E196" s="79"/>
      <c r="F196" s="80"/>
      <c r="G196" s="82"/>
      <c r="H196" s="82"/>
    </row>
    <row r="197" spans="1:8" ht="26.25" customHeight="1" x14ac:dyDescent="0.2">
      <c r="A197" s="324" t="str">
        <f>Абакан_юр!A174</f>
        <v>По соглашению сторон в качестве валюты платежа могут выступать евро, в этом случае курс следующий: 1 руб. = 0,0117 евро</v>
      </c>
      <c r="B197" s="324"/>
      <c r="C197" s="324"/>
      <c r="D197" s="79"/>
      <c r="E197" s="80"/>
      <c r="F197" s="80"/>
      <c r="G197" s="82"/>
      <c r="H197" s="82"/>
    </row>
    <row r="198" spans="1:8" ht="26.25" customHeight="1" x14ac:dyDescent="0.2">
      <c r="A198" s="324" t="str">
        <f>Абакан_юр!A175</f>
        <v>По соглашению сторон в качестве валюты платежа могут выступать чешские кроны, в этом случае курс следующий: 1 руб. = 0,2914 крона</v>
      </c>
      <c r="B198" s="324"/>
      <c r="C198" s="324"/>
      <c r="D198" s="79"/>
      <c r="E198" s="80"/>
      <c r="F198" s="80"/>
      <c r="G198" s="82"/>
      <c r="H198" s="82"/>
    </row>
    <row r="199" spans="1:8" ht="26.25" customHeight="1" x14ac:dyDescent="0.2">
      <c r="A199" s="324" t="str">
        <f>Абакан_юр!A176</f>
        <v>По соглашению сторон в качестве валюты платежа могут выступать киргизские сомы, в этом случае курс следующий: 1 руб. = 1,0988 сом</v>
      </c>
      <c r="B199" s="324"/>
      <c r="C199" s="324"/>
      <c r="D199" s="79"/>
      <c r="E199" s="79"/>
      <c r="F199" s="80"/>
      <c r="G199" s="82"/>
      <c r="H199" s="82"/>
    </row>
    <row r="200" spans="1:8" ht="26.25" customHeight="1" x14ac:dyDescent="0.2">
      <c r="A200" s="324" t="str">
        <f>Абакан_юр!A177</f>
        <v>По соглашению сторон в качестве валюты платежа могут выступать казахстанские тенге, в этом случае курс следующий: 1 руб. = 5,7644 тенге</v>
      </c>
      <c r="B200" s="324"/>
      <c r="C200" s="324"/>
      <c r="D200" s="79"/>
      <c r="E200" s="79"/>
      <c r="F200" s="80"/>
      <c r="G200" s="82"/>
      <c r="H200" s="82"/>
    </row>
    <row r="201" spans="1:8" ht="26.25" x14ac:dyDescent="0.2">
      <c r="A201" s="83"/>
      <c r="B201" s="83"/>
      <c r="C201" s="84"/>
      <c r="D201" s="85"/>
      <c r="E201" s="85"/>
      <c r="F201" s="86"/>
      <c r="G201" s="87"/>
      <c r="H201" s="87"/>
    </row>
    <row r="202" spans="1:8" ht="21" x14ac:dyDescent="0.2">
      <c r="A202" s="325" t="s">
        <v>141</v>
      </c>
      <c r="B202" s="325"/>
      <c r="C202" s="325"/>
      <c r="D202" s="325"/>
      <c r="E202" s="325"/>
      <c r="F202" s="325"/>
      <c r="G202" s="325"/>
      <c r="H202" s="325"/>
    </row>
    <row r="203" spans="1:8" ht="21" x14ac:dyDescent="0.2">
      <c r="A203" s="325" t="s">
        <v>142</v>
      </c>
      <c r="B203" s="325"/>
      <c r="C203" s="325"/>
      <c r="D203" s="325"/>
      <c r="E203" s="325"/>
      <c r="F203" s="325"/>
      <c r="G203" s="325"/>
      <c r="H203" s="325"/>
    </row>
    <row r="204" spans="1:8" ht="26.25" x14ac:dyDescent="0.2">
      <c r="A204" s="83"/>
      <c r="B204" s="83"/>
      <c r="C204" s="84"/>
      <c r="D204" s="85"/>
      <c r="E204" s="85"/>
      <c r="F204" s="86"/>
      <c r="G204" s="87"/>
      <c r="H204" s="87"/>
    </row>
    <row r="205" spans="1:8" ht="50.1" customHeight="1" thickBot="1" x14ac:dyDescent="0.25">
      <c r="A205" s="326" t="s">
        <v>143</v>
      </c>
      <c r="B205" s="326"/>
      <c r="C205" s="326"/>
      <c r="D205" s="326"/>
      <c r="E205" s="326"/>
      <c r="F205" s="89"/>
      <c r="G205" s="81"/>
      <c r="H205" s="90"/>
    </row>
    <row r="206" spans="1:8" ht="50.1" customHeight="1" thickBot="1" x14ac:dyDescent="0.25">
      <c r="A206" s="312" t="s">
        <v>144</v>
      </c>
      <c r="B206" s="313"/>
      <c r="C206" s="313"/>
      <c r="D206" s="313"/>
      <c r="E206" s="314"/>
      <c r="F206" s="91"/>
      <c r="H206" s="92"/>
    </row>
    <row r="207" spans="1:8" ht="85.5" customHeight="1" thickBot="1" x14ac:dyDescent="0.25">
      <c r="A207" s="517" t="s">
        <v>145</v>
      </c>
      <c r="B207" s="518"/>
      <c r="C207" s="93" t="s">
        <v>146</v>
      </c>
      <c r="D207" s="600" t="s">
        <v>147</v>
      </c>
      <c r="E207" s="601"/>
      <c r="F207" s="94"/>
      <c r="G207" s="94"/>
      <c r="H207" s="94"/>
    </row>
    <row r="208" spans="1:8" ht="110.25" customHeight="1" x14ac:dyDescent="0.2">
      <c r="A208" s="318" t="s">
        <v>148</v>
      </c>
      <c r="B208" s="319"/>
      <c r="C208" s="95" t="s">
        <v>149</v>
      </c>
      <c r="D208" s="320" t="s">
        <v>150</v>
      </c>
      <c r="E208" s="321"/>
      <c r="F208" s="94"/>
      <c r="G208" s="94"/>
      <c r="H208" s="94"/>
    </row>
    <row r="209" spans="1:8" ht="86.25" customHeight="1" x14ac:dyDescent="0.2">
      <c r="A209" s="322" t="s">
        <v>151</v>
      </c>
      <c r="B209" s="323"/>
      <c r="C209" s="96" t="s">
        <v>152</v>
      </c>
      <c r="D209" s="310" t="s">
        <v>153</v>
      </c>
      <c r="E209" s="311"/>
      <c r="F209" s="94"/>
      <c r="G209" s="94"/>
      <c r="H209" s="94"/>
    </row>
    <row r="210" spans="1:8" ht="134.25" customHeight="1" thickBot="1" x14ac:dyDescent="0.25">
      <c r="A210" s="474" t="s">
        <v>154</v>
      </c>
      <c r="B210" s="475"/>
      <c r="C210" s="111" t="s">
        <v>155</v>
      </c>
      <c r="D210" s="476" t="s">
        <v>153</v>
      </c>
      <c r="E210" s="477"/>
      <c r="F210" s="94"/>
      <c r="G210" s="94"/>
      <c r="H210" s="94"/>
    </row>
    <row r="211" spans="1:8" s="72" customFormat="1" ht="102.75" customHeight="1" thickBot="1" x14ac:dyDescent="0.25">
      <c r="A211" s="474" t="s">
        <v>157</v>
      </c>
      <c r="B211" s="475"/>
      <c r="C211" s="230" t="s">
        <v>158</v>
      </c>
      <c r="D211" s="476" t="s">
        <v>153</v>
      </c>
      <c r="E211" s="477"/>
      <c r="F211" s="91"/>
      <c r="G211" s="91"/>
      <c r="H211" s="91"/>
    </row>
    <row r="212" spans="1:8" s="88" customFormat="1" ht="222.75" customHeight="1" thickBot="1" x14ac:dyDescent="0.25">
      <c r="A212" s="474" t="s">
        <v>159</v>
      </c>
      <c r="B212" s="475"/>
      <c r="C212" s="111" t="s">
        <v>160</v>
      </c>
      <c r="D212" s="476" t="s">
        <v>153</v>
      </c>
      <c r="E212" s="477"/>
      <c r="F212" s="86"/>
      <c r="G212" s="87"/>
      <c r="H212" s="87"/>
    </row>
    <row r="213" spans="1:8" ht="39" customHeight="1" x14ac:dyDescent="0.2">
      <c r="A213" s="307" t="s">
        <v>161</v>
      </c>
      <c r="B213" s="307"/>
      <c r="C213" s="307"/>
      <c r="D213" s="307"/>
      <c r="E213" s="307"/>
      <c r="F213" s="307"/>
      <c r="G213" s="307"/>
      <c r="H213" s="307"/>
    </row>
    <row r="214" spans="1:8" ht="39" customHeight="1" x14ac:dyDescent="0.2">
      <c r="A214" s="307" t="s">
        <v>162</v>
      </c>
      <c r="B214" s="307"/>
      <c r="C214" s="307"/>
      <c r="D214" s="307"/>
      <c r="E214" s="307"/>
      <c r="F214" s="307"/>
      <c r="G214" s="307"/>
      <c r="H214" s="307"/>
    </row>
    <row r="215" spans="1:8" ht="189.75" customHeight="1" x14ac:dyDescent="0.2">
      <c r="A21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5" s="325"/>
      <c r="C215" s="325"/>
      <c r="D215" s="325"/>
      <c r="E215" s="325"/>
      <c r="F215" s="325"/>
      <c r="G215" s="325"/>
      <c r="H215" s="325"/>
    </row>
    <row r="216" spans="1:8" ht="73.5" customHeight="1" x14ac:dyDescent="0.2">
      <c r="A216" s="325" t="s">
        <v>164</v>
      </c>
      <c r="B216" s="325"/>
      <c r="C216" s="325"/>
      <c r="D216" s="325"/>
      <c r="E216" s="325"/>
      <c r="F216" s="325"/>
      <c r="G216" s="325"/>
      <c r="H216" s="325"/>
    </row>
    <row r="217" spans="1:8" ht="23.25" x14ac:dyDescent="0.2">
      <c r="A217" s="307" t="s">
        <v>165</v>
      </c>
      <c r="B217" s="307"/>
      <c r="C217" s="307"/>
      <c r="D217" s="307"/>
      <c r="E217" s="307"/>
      <c r="F217" s="307"/>
      <c r="G217" s="307"/>
      <c r="H217" s="307"/>
    </row>
    <row r="218" spans="1:8" s="97" customFormat="1" ht="114.75" customHeight="1" x14ac:dyDescent="0.2">
      <c r="A218" s="325" t="s">
        <v>166</v>
      </c>
      <c r="B218" s="325"/>
      <c r="C218" s="325"/>
      <c r="D218" s="325"/>
      <c r="E218" s="325"/>
      <c r="F218" s="325"/>
      <c r="G218" s="325"/>
      <c r="H218" s="325"/>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0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C102"/>
    <mergeCell ref="D102:H102"/>
    <mergeCell ref="C103:C105"/>
    <mergeCell ref="D103:H103"/>
    <mergeCell ref="D104:H104"/>
    <mergeCell ref="D105:H105"/>
    <mergeCell ref="A99:B99"/>
    <mergeCell ref="D99:H99"/>
    <mergeCell ref="A100:B100"/>
    <mergeCell ref="D100:H100"/>
    <mergeCell ref="A101:B101"/>
    <mergeCell ref="D101:H101"/>
    <mergeCell ref="A106:B106"/>
    <mergeCell ref="C106:C114"/>
    <mergeCell ref="D106:H106"/>
    <mergeCell ref="A107:B107"/>
    <mergeCell ref="D107:H107"/>
    <mergeCell ref="A108:B108"/>
    <mergeCell ref="D108:H108"/>
    <mergeCell ref="A109:B109"/>
    <mergeCell ref="D109:H109"/>
    <mergeCell ref="A110:B110"/>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3:B173"/>
    <mergeCell ref="C173:C177"/>
    <mergeCell ref="D173:H173"/>
    <mergeCell ref="A174:B174"/>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4:B184"/>
    <mergeCell ref="D184:H184"/>
    <mergeCell ref="A185:C185"/>
    <mergeCell ref="D185:H185"/>
    <mergeCell ref="A186:B186"/>
    <mergeCell ref="C186:C187"/>
    <mergeCell ref="D186:H186"/>
    <mergeCell ref="A187:B187"/>
    <mergeCell ref="D187:H187"/>
    <mergeCell ref="A194:C194"/>
    <mergeCell ref="G194:H194"/>
    <mergeCell ref="A195:C195"/>
    <mergeCell ref="A196:C196"/>
    <mergeCell ref="A197:C197"/>
    <mergeCell ref="A198:C198"/>
    <mergeCell ref="A188:B188"/>
    <mergeCell ref="D188:H188"/>
    <mergeCell ref="C190:D190"/>
    <mergeCell ref="C191:D191"/>
    <mergeCell ref="C192:D192"/>
    <mergeCell ref="C193:D193"/>
    <mergeCell ref="A207:B207"/>
    <mergeCell ref="D207:E207"/>
    <mergeCell ref="A208:B208"/>
    <mergeCell ref="D208:E208"/>
    <mergeCell ref="A209:B209"/>
    <mergeCell ref="D209:E209"/>
    <mergeCell ref="A199:C199"/>
    <mergeCell ref="A200:C200"/>
    <mergeCell ref="A202:H202"/>
    <mergeCell ref="A203:H203"/>
    <mergeCell ref="A205:E205"/>
    <mergeCell ref="A206:E206"/>
    <mergeCell ref="A213:H213"/>
    <mergeCell ref="A214:H214"/>
    <mergeCell ref="A215:H215"/>
    <mergeCell ref="A216:H216"/>
    <mergeCell ref="A217:H217"/>
    <mergeCell ref="A218:E218"/>
    <mergeCell ref="F218:H218"/>
    <mergeCell ref="A210:B210"/>
    <mergeCell ref="D210:E210"/>
    <mergeCell ref="A211:B211"/>
    <mergeCell ref="D211:E211"/>
    <mergeCell ref="A212:B212"/>
    <mergeCell ref="D212:E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3"/>
  <sheetViews>
    <sheetView view="pageBreakPreview" zoomScale="40" zoomScaleNormal="60" zoomScaleSheetLayoutView="40" workbookViewId="0">
      <pane ySplit="4" topLeftCell="A168"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60">
        <f>F7*1.2</f>
        <v>9100.7999999999993</v>
      </c>
      <c r="E7" s="361">
        <f>F7*1.1</f>
        <v>8342.4000000000015</v>
      </c>
      <c r="F7" s="361">
        <v>7584</v>
      </c>
      <c r="G7" s="361">
        <f>F7*0.75</f>
        <v>5688</v>
      </c>
      <c r="H7" s="362">
        <f>F7*0.5</f>
        <v>3792</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436">
        <f>F12*1.2</f>
        <v>11880</v>
      </c>
      <c r="E12" s="361">
        <f>F12*1.1</f>
        <v>10890</v>
      </c>
      <c r="F12" s="361">
        <v>9900</v>
      </c>
      <c r="G12" s="361">
        <f>F12*0.75</f>
        <v>7425</v>
      </c>
      <c r="H12" s="362">
        <f>F12*0.5</f>
        <v>4950</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900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"2ГИС.ХАНТЫ-МАНСИЙСК"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506">
        <v>144</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60">
        <f>F27*1.2</f>
        <v>12744</v>
      </c>
      <c r="E27" s="361">
        <f>F27*1.1</f>
        <v>11682.000000000002</v>
      </c>
      <c r="F27" s="361">
        <v>10620</v>
      </c>
      <c r="G27" s="361">
        <f>F27*0.75</f>
        <v>7965</v>
      </c>
      <c r="H27" s="362">
        <f>F27*0.5</f>
        <v>5310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436">
        <f>F32*1.2</f>
        <v>16632</v>
      </c>
      <c r="E32" s="361">
        <f>F32*1.1</f>
        <v>15246.000000000002</v>
      </c>
      <c r="F32" s="361">
        <v>13860</v>
      </c>
      <c r="G32" s="361">
        <f>F32*0.75</f>
        <v>10395</v>
      </c>
      <c r="H32" s="362">
        <f>F32*0.5</f>
        <v>6930</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1320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"2ГИС.ХАНТЫ-МАНСИЙСК"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424">
        <v>204</v>
      </c>
      <c r="E43" s="424"/>
      <c r="F43" s="424"/>
      <c r="G43" s="424"/>
      <c r="H43" s="425"/>
    </row>
    <row r="44" spans="1:8" s="16" customFormat="1" ht="69.75" customHeight="1" x14ac:dyDescent="0.2">
      <c r="A44" s="418"/>
      <c r="B44" s="455"/>
      <c r="C44" s="457"/>
      <c r="D44" s="426"/>
      <c r="E44" s="426"/>
      <c r="F44" s="426"/>
      <c r="G44" s="426"/>
      <c r="H44" s="427"/>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426"/>
      <c r="E45" s="426"/>
      <c r="F45" s="426"/>
      <c r="G45" s="426"/>
      <c r="H45" s="427"/>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428"/>
      <c r="E46" s="428"/>
      <c r="F46" s="428"/>
      <c r="G46" s="428"/>
      <c r="H46" s="429"/>
    </row>
    <row r="47" spans="1:8" ht="21.75" thickBot="1" x14ac:dyDescent="0.25">
      <c r="A47" s="28"/>
      <c r="B47" s="278"/>
      <c r="C47" s="42"/>
      <c r="D47" s="260"/>
      <c r="E47" s="260"/>
      <c r="F47" s="260"/>
      <c r="G47" s="260"/>
      <c r="H47" s="289"/>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515">
        <f>F48*1.2</f>
        <v>5760</v>
      </c>
      <c r="E48" s="515">
        <f>F48*1.1</f>
        <v>5280</v>
      </c>
      <c r="F48" s="515">
        <v>4800</v>
      </c>
      <c r="G48" s="515">
        <f>F48*0.75</f>
        <v>3600</v>
      </c>
      <c r="H48" s="515">
        <f>F48*0.5</f>
        <v>2400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458">
        <v>120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60">
        <f>F55*1.2</f>
        <v>10922.4</v>
      </c>
      <c r="E55" s="361">
        <f>F55*1.1</f>
        <v>10012.200000000001</v>
      </c>
      <c r="F55" s="361">
        <v>9102</v>
      </c>
      <c r="G55" s="361">
        <f>F55*0.75</f>
        <v>6826.5</v>
      </c>
      <c r="H55" s="362">
        <f>F55*0.5</f>
        <v>4551</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436">
        <f>F61*1.2</f>
        <v>12960</v>
      </c>
      <c r="E61" s="361">
        <f>F61*1.1</f>
        <v>11880.000000000002</v>
      </c>
      <c r="F61" s="361">
        <v>10800</v>
      </c>
      <c r="G61" s="361">
        <f>F61*0.75</f>
        <v>8100</v>
      </c>
      <c r="H61" s="362">
        <f>F61*0.5</f>
        <v>5400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506">
        <v>144</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"&amp;MIN(D72:D91)&amp;" до "&amp;MAX(D72:D91)</f>
        <v>от 720 до 7560</v>
      </c>
      <c r="E71" s="399"/>
      <c r="F71" s="399"/>
      <c r="G71" s="399"/>
      <c r="H71" s="400"/>
    </row>
    <row r="72" spans="1:8" ht="37.5" customHeight="1" x14ac:dyDescent="0.2">
      <c r="A72" s="408" t="s">
        <v>39</v>
      </c>
      <c r="B72" s="409"/>
      <c r="C72" s="505"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411">
        <v>720</v>
      </c>
      <c r="E72" s="412"/>
      <c r="F72" s="412"/>
      <c r="G72" s="412"/>
      <c r="H72" s="413"/>
    </row>
    <row r="73" spans="1:8" ht="37.5" customHeight="1" x14ac:dyDescent="0.2">
      <c r="A73" s="396" t="s">
        <v>40</v>
      </c>
      <c r="B73" s="397"/>
      <c r="C73" s="410"/>
      <c r="D73" s="337">
        <v>1080</v>
      </c>
      <c r="E73" s="338"/>
      <c r="F73" s="338"/>
      <c r="G73" s="338"/>
      <c r="H73" s="339"/>
    </row>
    <row r="74" spans="1:8" ht="37.5" customHeight="1" x14ac:dyDescent="0.2">
      <c r="A74" s="396" t="s">
        <v>41</v>
      </c>
      <c r="B74" s="397"/>
      <c r="C74" s="410"/>
      <c r="D74" s="337">
        <v>1440</v>
      </c>
      <c r="E74" s="338"/>
      <c r="F74" s="338"/>
      <c r="G74" s="338"/>
      <c r="H74" s="339"/>
    </row>
    <row r="75" spans="1:8" ht="37.5" customHeight="1" x14ac:dyDescent="0.2">
      <c r="A75" s="396" t="s">
        <v>42</v>
      </c>
      <c r="B75" s="397"/>
      <c r="C75" s="410"/>
      <c r="D75" s="337">
        <v>1800</v>
      </c>
      <c r="E75" s="338"/>
      <c r="F75" s="338"/>
      <c r="G75" s="338"/>
      <c r="H75" s="339"/>
    </row>
    <row r="76" spans="1:8" ht="37.5" customHeight="1" x14ac:dyDescent="0.2">
      <c r="A76" s="396" t="s">
        <v>43</v>
      </c>
      <c r="B76" s="397"/>
      <c r="C76" s="410"/>
      <c r="D76" s="337">
        <v>2160</v>
      </c>
      <c r="E76" s="338"/>
      <c r="F76" s="338"/>
      <c r="G76" s="338"/>
      <c r="H76" s="339"/>
    </row>
    <row r="77" spans="1:8" ht="37.5" customHeight="1" x14ac:dyDescent="0.2">
      <c r="A77" s="396" t="s">
        <v>44</v>
      </c>
      <c r="B77" s="397"/>
      <c r="C77" s="410"/>
      <c r="D77" s="337">
        <v>2520</v>
      </c>
      <c r="E77" s="338"/>
      <c r="F77" s="338"/>
      <c r="G77" s="338"/>
      <c r="H77" s="339"/>
    </row>
    <row r="78" spans="1:8" ht="37.5" customHeight="1" x14ac:dyDescent="0.2">
      <c r="A78" s="396" t="s">
        <v>45</v>
      </c>
      <c r="B78" s="397"/>
      <c r="C78" s="410"/>
      <c r="D78" s="337">
        <v>2880</v>
      </c>
      <c r="E78" s="338"/>
      <c r="F78" s="338"/>
      <c r="G78" s="338"/>
      <c r="H78" s="339"/>
    </row>
    <row r="79" spans="1:8" ht="37.5" customHeight="1" x14ac:dyDescent="0.2">
      <c r="A79" s="396" t="s">
        <v>46</v>
      </c>
      <c r="B79" s="397"/>
      <c r="C79" s="410"/>
      <c r="D79" s="337">
        <v>3240</v>
      </c>
      <c r="E79" s="338"/>
      <c r="F79" s="338"/>
      <c r="G79" s="338"/>
      <c r="H79" s="339"/>
    </row>
    <row r="80" spans="1:8" ht="37.5" customHeight="1" x14ac:dyDescent="0.2">
      <c r="A80" s="396" t="s">
        <v>47</v>
      </c>
      <c r="B80" s="397"/>
      <c r="C80" s="410"/>
      <c r="D80" s="337">
        <v>3600</v>
      </c>
      <c r="E80" s="338"/>
      <c r="F80" s="338"/>
      <c r="G80" s="338"/>
      <c r="H80" s="339"/>
    </row>
    <row r="81" spans="1:8" ht="37.5" customHeight="1" x14ac:dyDescent="0.2">
      <c r="A81" s="396" t="s">
        <v>48</v>
      </c>
      <c r="B81" s="397"/>
      <c r="C81" s="410"/>
      <c r="D81" s="337">
        <v>3960</v>
      </c>
      <c r="E81" s="338"/>
      <c r="F81" s="338"/>
      <c r="G81" s="338"/>
      <c r="H81" s="339"/>
    </row>
    <row r="82" spans="1:8" ht="37.5" customHeight="1" x14ac:dyDescent="0.2">
      <c r="A82" s="396" t="s">
        <v>49</v>
      </c>
      <c r="B82" s="397"/>
      <c r="C82" s="410"/>
      <c r="D82" s="337">
        <v>4320</v>
      </c>
      <c r="E82" s="338"/>
      <c r="F82" s="338"/>
      <c r="G82" s="338"/>
      <c r="H82" s="339"/>
    </row>
    <row r="83" spans="1:8" ht="37.5" customHeight="1" x14ac:dyDescent="0.2">
      <c r="A83" s="396" t="s">
        <v>50</v>
      </c>
      <c r="B83" s="397"/>
      <c r="C83" s="410"/>
      <c r="D83" s="337">
        <v>4680</v>
      </c>
      <c r="E83" s="338"/>
      <c r="F83" s="338"/>
      <c r="G83" s="338"/>
      <c r="H83" s="339"/>
    </row>
    <row r="84" spans="1:8" ht="37.5" customHeight="1" x14ac:dyDescent="0.2">
      <c r="A84" s="396" t="s">
        <v>51</v>
      </c>
      <c r="B84" s="397"/>
      <c r="C84" s="410"/>
      <c r="D84" s="337">
        <v>5040</v>
      </c>
      <c r="E84" s="338"/>
      <c r="F84" s="338"/>
      <c r="G84" s="338"/>
      <c r="H84" s="339"/>
    </row>
    <row r="85" spans="1:8" ht="37.5" customHeight="1" x14ac:dyDescent="0.2">
      <c r="A85" s="396" t="s">
        <v>52</v>
      </c>
      <c r="B85" s="397"/>
      <c r="C85" s="410"/>
      <c r="D85" s="337">
        <v>5400</v>
      </c>
      <c r="E85" s="338"/>
      <c r="F85" s="338"/>
      <c r="G85" s="338"/>
      <c r="H85" s="339"/>
    </row>
    <row r="86" spans="1:8" ht="37.5" customHeight="1" x14ac:dyDescent="0.2">
      <c r="A86" s="396" t="s">
        <v>53</v>
      </c>
      <c r="B86" s="397"/>
      <c r="C86" s="410"/>
      <c r="D86" s="337">
        <v>5760</v>
      </c>
      <c r="E86" s="338"/>
      <c r="F86" s="338"/>
      <c r="G86" s="338"/>
      <c r="H86" s="339"/>
    </row>
    <row r="87" spans="1:8" ht="37.5" customHeight="1" x14ac:dyDescent="0.2">
      <c r="A87" s="396" t="s">
        <v>54</v>
      </c>
      <c r="B87" s="397"/>
      <c r="C87" s="410"/>
      <c r="D87" s="337">
        <v>6120</v>
      </c>
      <c r="E87" s="338"/>
      <c r="F87" s="338"/>
      <c r="G87" s="338"/>
      <c r="H87" s="339"/>
    </row>
    <row r="88" spans="1:8" ht="37.5" customHeight="1" x14ac:dyDescent="0.2">
      <c r="A88" s="396" t="s">
        <v>55</v>
      </c>
      <c r="B88" s="397"/>
      <c r="C88" s="410"/>
      <c r="D88" s="337">
        <v>6480</v>
      </c>
      <c r="E88" s="338"/>
      <c r="F88" s="338"/>
      <c r="G88" s="338"/>
      <c r="H88" s="339"/>
    </row>
    <row r="89" spans="1:8" ht="37.5" customHeight="1" x14ac:dyDescent="0.2">
      <c r="A89" s="396" t="s">
        <v>56</v>
      </c>
      <c r="B89" s="397"/>
      <c r="C89" s="410"/>
      <c r="D89" s="337">
        <v>6840</v>
      </c>
      <c r="E89" s="338"/>
      <c r="F89" s="338"/>
      <c r="G89" s="338"/>
      <c r="H89" s="339"/>
    </row>
    <row r="90" spans="1:8" ht="37.5" customHeight="1" x14ac:dyDescent="0.2">
      <c r="A90" s="396" t="s">
        <v>57</v>
      </c>
      <c r="B90" s="397"/>
      <c r="C90" s="410"/>
      <c r="D90" s="337">
        <v>7200</v>
      </c>
      <c r="E90" s="338"/>
      <c r="F90" s="338"/>
      <c r="G90" s="338"/>
      <c r="H90" s="339"/>
    </row>
    <row r="91" spans="1:8" ht="37.5" customHeight="1" x14ac:dyDescent="0.2">
      <c r="A91" s="396" t="s">
        <v>58</v>
      </c>
      <c r="B91" s="397"/>
      <c r="C91" s="410"/>
      <c r="D91" s="337">
        <v>7560</v>
      </c>
      <c r="E91" s="338"/>
      <c r="F91" s="338"/>
      <c r="G91" s="338"/>
      <c r="H91" s="339"/>
    </row>
    <row r="92" spans="1:8" ht="37.5" customHeight="1" x14ac:dyDescent="0.2">
      <c r="A92" s="396" t="s">
        <v>178</v>
      </c>
      <c r="B92" s="397"/>
      <c r="C92" s="410"/>
      <c r="D92" s="337">
        <v>7920</v>
      </c>
      <c r="E92" s="338"/>
      <c r="F92" s="338"/>
      <c r="G92" s="338"/>
      <c r="H92" s="339"/>
    </row>
    <row r="93" spans="1:8" ht="37.5" customHeight="1" x14ac:dyDescent="0.2">
      <c r="A93" s="396" t="s">
        <v>179</v>
      </c>
      <c r="B93" s="397"/>
      <c r="C93" s="410"/>
      <c r="D93" s="337">
        <v>8280</v>
      </c>
      <c r="E93" s="338"/>
      <c r="F93" s="338"/>
      <c r="G93" s="338"/>
      <c r="H93" s="339"/>
    </row>
    <row r="94" spans="1:8" ht="37.5" customHeight="1" x14ac:dyDescent="0.2">
      <c r="A94" s="396" t="s">
        <v>180</v>
      </c>
      <c r="B94" s="397"/>
      <c r="C94" s="410"/>
      <c r="D94" s="337">
        <v>8640</v>
      </c>
      <c r="E94" s="338"/>
      <c r="F94" s="338"/>
      <c r="G94" s="338"/>
      <c r="H94" s="339"/>
    </row>
    <row r="95" spans="1:8" ht="37.5" customHeight="1" x14ac:dyDescent="0.2">
      <c r="A95" s="396" t="s">
        <v>181</v>
      </c>
      <c r="B95" s="397"/>
      <c r="C95" s="410"/>
      <c r="D95" s="337">
        <v>9000</v>
      </c>
      <c r="E95" s="338"/>
      <c r="F95" s="338"/>
      <c r="G95" s="338"/>
      <c r="H95" s="339"/>
    </row>
    <row r="96" spans="1:8" ht="37.5" customHeight="1" x14ac:dyDescent="0.2">
      <c r="A96" s="396" t="s">
        <v>182</v>
      </c>
      <c r="B96" s="397"/>
      <c r="C96" s="410"/>
      <c r="D96" s="337">
        <v>9360</v>
      </c>
      <c r="E96" s="338"/>
      <c r="F96" s="338"/>
      <c r="G96" s="338"/>
      <c r="H96" s="339"/>
    </row>
    <row r="97" spans="1:8" ht="37.5" customHeight="1" x14ac:dyDescent="0.2">
      <c r="A97" s="396" t="s">
        <v>183</v>
      </c>
      <c r="B97" s="397"/>
      <c r="C97" s="410"/>
      <c r="D97" s="337">
        <v>9720</v>
      </c>
      <c r="E97" s="338"/>
      <c r="F97" s="338"/>
      <c r="G97" s="338"/>
      <c r="H97" s="339"/>
    </row>
    <row r="98" spans="1:8" ht="37.5" customHeight="1" x14ac:dyDescent="0.2">
      <c r="A98" s="396" t="s">
        <v>184</v>
      </c>
      <c r="B98" s="397"/>
      <c r="C98" s="410"/>
      <c r="D98" s="337">
        <v>10080</v>
      </c>
      <c r="E98" s="338"/>
      <c r="F98" s="338"/>
      <c r="G98" s="338"/>
      <c r="H98" s="339"/>
    </row>
    <row r="99" spans="1:8" ht="37.5" customHeight="1" x14ac:dyDescent="0.2">
      <c r="A99" s="396" t="s">
        <v>185</v>
      </c>
      <c r="B99" s="397"/>
      <c r="C99" s="410"/>
      <c r="D99" s="337">
        <v>10440</v>
      </c>
      <c r="E99" s="338"/>
      <c r="F99" s="338"/>
      <c r="G99" s="338"/>
      <c r="H99" s="339"/>
    </row>
    <row r="100" spans="1:8" ht="37.5" customHeight="1" x14ac:dyDescent="0.2">
      <c r="A100" s="396" t="s">
        <v>186</v>
      </c>
      <c r="B100" s="397"/>
      <c r="C100" s="410"/>
      <c r="D100" s="337">
        <v>10800</v>
      </c>
      <c r="E100" s="338"/>
      <c r="F100" s="338"/>
      <c r="G100" s="338"/>
      <c r="H100" s="339"/>
    </row>
    <row r="101" spans="1:8" ht="37.5" customHeight="1" thickBot="1" x14ac:dyDescent="0.25">
      <c r="A101" s="396" t="s">
        <v>187</v>
      </c>
      <c r="B101" s="397"/>
      <c r="C101" s="647"/>
      <c r="D101" s="337">
        <v>11160</v>
      </c>
      <c r="E101" s="338"/>
      <c r="F101" s="338"/>
      <c r="G101" s="338"/>
      <c r="H101" s="339"/>
    </row>
    <row r="102" spans="1:8" ht="53.25" customHeight="1" thickBot="1" x14ac:dyDescent="0.25">
      <c r="A102" s="386" t="s">
        <v>59</v>
      </c>
      <c r="B102" s="387"/>
      <c r="C102" s="387"/>
      <c r="D102" s="398" t="str">
        <f>"от "&amp;MIN(D103:D112)&amp;" до "&amp;MAX(D103:D112)</f>
        <v>от 180 до 1200</v>
      </c>
      <c r="E102" s="399"/>
      <c r="F102" s="399"/>
      <c r="G102" s="399"/>
      <c r="H102" s="400"/>
    </row>
    <row r="103" spans="1:8" ht="151.5" x14ac:dyDescent="0.2">
      <c r="A103" s="62" t="s">
        <v>60</v>
      </c>
      <c r="B103" s="63" t="s">
        <v>13</v>
      </c>
      <c r="C103" s="107"/>
      <c r="D103" s="401">
        <v>804</v>
      </c>
      <c r="E103" s="401"/>
      <c r="F103" s="401"/>
      <c r="G103" s="401"/>
      <c r="H103" s="402"/>
    </row>
    <row r="104" spans="1:8" ht="37.5" customHeight="1" x14ac:dyDescent="0.2">
      <c r="A104" s="356" t="s">
        <v>61</v>
      </c>
      <c r="B104" s="395"/>
      <c r="C104" s="40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368">
        <v>180</v>
      </c>
      <c r="E104" s="368"/>
      <c r="F104" s="368"/>
      <c r="G104" s="368"/>
      <c r="H104" s="369"/>
    </row>
    <row r="105" spans="1:8" ht="37.5" customHeight="1" x14ac:dyDescent="0.2">
      <c r="A105" s="356" t="s">
        <v>62</v>
      </c>
      <c r="B105" s="395"/>
      <c r="C105" s="404"/>
      <c r="D105" s="368">
        <v>1200</v>
      </c>
      <c r="E105" s="368"/>
      <c r="F105" s="368"/>
      <c r="G105" s="368"/>
      <c r="H105" s="369"/>
    </row>
    <row r="106" spans="1:8" ht="37.5" customHeight="1" x14ac:dyDescent="0.2">
      <c r="A106" s="356" t="s">
        <v>63</v>
      </c>
      <c r="B106" s="395"/>
      <c r="C106" s="404"/>
      <c r="D106" s="368">
        <v>600</v>
      </c>
      <c r="E106" s="368"/>
      <c r="F106" s="368"/>
      <c r="G106" s="368"/>
      <c r="H106" s="369"/>
    </row>
    <row r="107" spans="1:8" ht="37.5" customHeight="1" x14ac:dyDescent="0.2">
      <c r="A107" s="335" t="s">
        <v>64</v>
      </c>
      <c r="B107" s="336"/>
      <c r="C107" s="404"/>
      <c r="D107" s="368">
        <v>900</v>
      </c>
      <c r="E107" s="368"/>
      <c r="F107" s="368"/>
      <c r="G107" s="368"/>
      <c r="H107" s="369"/>
    </row>
    <row r="108" spans="1:8" ht="37.5" customHeight="1" x14ac:dyDescent="0.2">
      <c r="A108" s="356" t="s">
        <v>65</v>
      </c>
      <c r="B108" s="395"/>
      <c r="C108" s="404"/>
      <c r="D108" s="368">
        <v>240</v>
      </c>
      <c r="E108" s="368"/>
      <c r="F108" s="368"/>
      <c r="G108" s="368"/>
      <c r="H108" s="369"/>
    </row>
    <row r="109" spans="1:8" ht="37.5" customHeight="1" x14ac:dyDescent="0.2">
      <c r="A109" s="356" t="s">
        <v>66</v>
      </c>
      <c r="B109" s="395"/>
      <c r="C109" s="404"/>
      <c r="D109" s="368">
        <v>240</v>
      </c>
      <c r="E109" s="368"/>
      <c r="F109" s="368"/>
      <c r="G109" s="368"/>
      <c r="H109" s="369"/>
    </row>
    <row r="110" spans="1:8" ht="37.5" customHeight="1" x14ac:dyDescent="0.2">
      <c r="A110" s="356" t="s">
        <v>67</v>
      </c>
      <c r="B110" s="395"/>
      <c r="C110" s="404"/>
      <c r="D110" s="368">
        <v>480</v>
      </c>
      <c r="E110" s="368"/>
      <c r="F110" s="368"/>
      <c r="G110" s="368"/>
      <c r="H110" s="369"/>
    </row>
    <row r="111" spans="1:8" ht="37.5" customHeight="1" x14ac:dyDescent="0.2">
      <c r="A111" s="356" t="s">
        <v>68</v>
      </c>
      <c r="B111" s="395"/>
      <c r="C111" s="404"/>
      <c r="D111" s="368">
        <v>720</v>
      </c>
      <c r="E111" s="368"/>
      <c r="F111" s="368"/>
      <c r="G111" s="368"/>
      <c r="H111" s="369"/>
    </row>
    <row r="112" spans="1:8" ht="37.5" customHeight="1" thickBot="1" x14ac:dyDescent="0.25">
      <c r="A112" s="406" t="s">
        <v>69</v>
      </c>
      <c r="B112" s="407"/>
      <c r="C112" s="405"/>
      <c r="D112" s="393">
        <v>600</v>
      </c>
      <c r="E112" s="393"/>
      <c r="F112" s="393"/>
      <c r="G112" s="393"/>
      <c r="H112" s="394"/>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354">
        <v>30</v>
      </c>
      <c r="E113" s="354"/>
      <c r="F113" s="354"/>
      <c r="G113" s="354"/>
      <c r="H113" s="355"/>
    </row>
    <row r="114" spans="1:8" ht="50.1" customHeight="1" thickBot="1" x14ac:dyDescent="0.25">
      <c r="A114" s="341" t="s">
        <v>72</v>
      </c>
      <c r="B114" s="342"/>
      <c r="C114" s="21"/>
      <c r="D114" s="343" t="e">
        <f>"от "&amp;MIN(D116,D136:H137,#REF!,D138:H152)&amp;" до "&amp;MAX(D116,D136:H137,#REF!,D138:H152)</f>
        <v>#REF!</v>
      </c>
      <c r="E114" s="343"/>
      <c r="F114" s="343"/>
      <c r="G114" s="343"/>
      <c r="H114" s="344"/>
    </row>
    <row r="115" spans="1:8" ht="21.75" thickBot="1" x14ac:dyDescent="0.25">
      <c r="A115" s="497"/>
      <c r="B115" s="498"/>
      <c r="C115" s="60"/>
      <c r="D115" s="499"/>
      <c r="E115" s="499"/>
      <c r="F115" s="499"/>
      <c r="G115" s="499"/>
      <c r="H115" s="500"/>
    </row>
    <row r="116" spans="1:8" ht="63" customHeight="1" thickBot="1" x14ac:dyDescent="0.25">
      <c r="A116" s="374" t="s">
        <v>73</v>
      </c>
      <c r="B116" s="375"/>
      <c r="C11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379">
        <v>2202</v>
      </c>
      <c r="E116" s="379"/>
      <c r="F116" s="379"/>
      <c r="G116" s="379"/>
      <c r="H116" s="380"/>
    </row>
    <row r="117" spans="1:8" ht="63" customHeight="1" thickBot="1" x14ac:dyDescent="0.25">
      <c r="A117" s="381" t="s">
        <v>74</v>
      </c>
      <c r="B117" s="382"/>
      <c r="C117" s="377"/>
      <c r="D117" s="383" t="s">
        <v>75</v>
      </c>
      <c r="E117" s="384"/>
      <c r="F117" s="384"/>
      <c r="G117" s="384"/>
      <c r="H117" s="385"/>
    </row>
    <row r="118" spans="1:8" ht="63" customHeight="1" x14ac:dyDescent="0.2">
      <c r="A118" s="363" t="s">
        <v>76</v>
      </c>
      <c r="B118" s="364"/>
      <c r="C118" s="377"/>
      <c r="D118" s="368">
        <f>D116/4</f>
        <v>550.5</v>
      </c>
      <c r="E118" s="368"/>
      <c r="F118" s="368"/>
      <c r="G118" s="368"/>
      <c r="H118" s="369"/>
    </row>
    <row r="119" spans="1:8" ht="63" customHeight="1" x14ac:dyDescent="0.2">
      <c r="A119" s="363" t="s">
        <v>77</v>
      </c>
      <c r="B119" s="364"/>
      <c r="C119" s="377"/>
      <c r="D119" s="368">
        <f>D116/5</f>
        <v>440.4</v>
      </c>
      <c r="E119" s="368"/>
      <c r="F119" s="368"/>
      <c r="G119" s="368"/>
      <c r="H119" s="369"/>
    </row>
    <row r="120" spans="1:8" ht="63" customHeight="1" x14ac:dyDescent="0.2">
      <c r="A120" s="363" t="s">
        <v>78</v>
      </c>
      <c r="B120" s="364"/>
      <c r="C120" s="377"/>
      <c r="D120" s="368">
        <f>D116/6</f>
        <v>367</v>
      </c>
      <c r="E120" s="368"/>
      <c r="F120" s="368"/>
      <c r="G120" s="368"/>
      <c r="H120" s="369"/>
    </row>
    <row r="121" spans="1:8" ht="63" customHeight="1" x14ac:dyDescent="0.2">
      <c r="A121" s="363" t="s">
        <v>79</v>
      </c>
      <c r="B121" s="364"/>
      <c r="C121" s="377"/>
      <c r="D121" s="368">
        <f>D116/7</f>
        <v>314.57142857142856</v>
      </c>
      <c r="E121" s="368"/>
      <c r="F121" s="368"/>
      <c r="G121" s="368"/>
      <c r="H121" s="369"/>
    </row>
    <row r="122" spans="1:8" ht="63" customHeight="1" x14ac:dyDescent="0.2">
      <c r="A122" s="363" t="s">
        <v>80</v>
      </c>
      <c r="B122" s="364"/>
      <c r="C122" s="377"/>
      <c r="D122" s="368">
        <f>D116/8</f>
        <v>275.25</v>
      </c>
      <c r="E122" s="368"/>
      <c r="F122" s="368"/>
      <c r="G122" s="368"/>
      <c r="H122" s="369"/>
    </row>
    <row r="123" spans="1:8" ht="63" customHeight="1" x14ac:dyDescent="0.2">
      <c r="A123" s="363" t="s">
        <v>81</v>
      </c>
      <c r="B123" s="364"/>
      <c r="C123" s="377"/>
      <c r="D123" s="368">
        <f>D116/9</f>
        <v>244.66666666666666</v>
      </c>
      <c r="E123" s="368"/>
      <c r="F123" s="368"/>
      <c r="G123" s="368"/>
      <c r="H123" s="369"/>
    </row>
    <row r="124" spans="1:8" ht="63" customHeight="1" x14ac:dyDescent="0.2">
      <c r="A124" s="363" t="s">
        <v>82</v>
      </c>
      <c r="B124" s="364"/>
      <c r="C124" s="377"/>
      <c r="D124" s="368">
        <f>D116/10</f>
        <v>220.2</v>
      </c>
      <c r="E124" s="368"/>
      <c r="F124" s="368"/>
      <c r="G124" s="368"/>
      <c r="H124" s="369"/>
    </row>
    <row r="125" spans="1:8" ht="63" customHeight="1" thickBot="1" x14ac:dyDescent="0.25">
      <c r="A125" s="374" t="s">
        <v>83</v>
      </c>
      <c r="B125" s="375"/>
      <c r="C125" s="377"/>
      <c r="D125" s="379">
        <v>3288</v>
      </c>
      <c r="E125" s="379"/>
      <c r="F125" s="379"/>
      <c r="G125" s="379"/>
      <c r="H125" s="380"/>
    </row>
    <row r="126" spans="1:8" ht="63" customHeight="1" thickBot="1" x14ac:dyDescent="0.25">
      <c r="A126" s="381" t="s">
        <v>74</v>
      </c>
      <c r="B126" s="382"/>
      <c r="C126" s="377"/>
      <c r="D126" s="383" t="s">
        <v>75</v>
      </c>
      <c r="E126" s="384"/>
      <c r="F126" s="384"/>
      <c r="G126" s="384"/>
      <c r="H126" s="385"/>
    </row>
    <row r="127" spans="1:8" ht="63" customHeight="1" x14ac:dyDescent="0.2">
      <c r="A127" s="363" t="s">
        <v>76</v>
      </c>
      <c r="B127" s="364"/>
      <c r="C127" s="377"/>
      <c r="D127" s="368">
        <v>822</v>
      </c>
      <c r="E127" s="368"/>
      <c r="F127" s="368"/>
      <c r="G127" s="368"/>
      <c r="H127" s="369"/>
    </row>
    <row r="128" spans="1:8" ht="63" customHeight="1" x14ac:dyDescent="0.2">
      <c r="A128" s="363" t="s">
        <v>77</v>
      </c>
      <c r="B128" s="364"/>
      <c r="C128" s="377"/>
      <c r="D128" s="368">
        <v>657.6</v>
      </c>
      <c r="E128" s="368"/>
      <c r="F128" s="368"/>
      <c r="G128" s="368"/>
      <c r="H128" s="369"/>
    </row>
    <row r="129" spans="1:8" ht="63" customHeight="1" x14ac:dyDescent="0.2">
      <c r="A129" s="363" t="s">
        <v>78</v>
      </c>
      <c r="B129" s="364"/>
      <c r="C129" s="377"/>
      <c r="D129" s="368">
        <v>548</v>
      </c>
      <c r="E129" s="368"/>
      <c r="F129" s="368"/>
      <c r="G129" s="368"/>
      <c r="H129" s="369"/>
    </row>
    <row r="130" spans="1:8" ht="63" customHeight="1" x14ac:dyDescent="0.2">
      <c r="A130" s="363" t="s">
        <v>79</v>
      </c>
      <c r="B130" s="364"/>
      <c r="C130" s="377"/>
      <c r="D130" s="368">
        <v>469.71428571428572</v>
      </c>
      <c r="E130" s="368"/>
      <c r="F130" s="368"/>
      <c r="G130" s="368"/>
      <c r="H130" s="369"/>
    </row>
    <row r="131" spans="1:8" ht="63" customHeight="1" x14ac:dyDescent="0.2">
      <c r="A131" s="363" t="s">
        <v>80</v>
      </c>
      <c r="B131" s="364"/>
      <c r="C131" s="377"/>
      <c r="D131" s="368">
        <v>411</v>
      </c>
      <c r="E131" s="368"/>
      <c r="F131" s="368"/>
      <c r="G131" s="368"/>
      <c r="H131" s="369"/>
    </row>
    <row r="132" spans="1:8" ht="63" customHeight="1" x14ac:dyDescent="0.2">
      <c r="A132" s="363" t="s">
        <v>81</v>
      </c>
      <c r="B132" s="364"/>
      <c r="C132" s="377"/>
      <c r="D132" s="368">
        <v>365.33333333333331</v>
      </c>
      <c r="E132" s="368"/>
      <c r="F132" s="368"/>
      <c r="G132" s="368"/>
      <c r="H132" s="369"/>
    </row>
    <row r="133" spans="1:8" ht="63" customHeight="1" thickBot="1" x14ac:dyDescent="0.25">
      <c r="A133" s="363" t="s">
        <v>82</v>
      </c>
      <c r="B133" s="364"/>
      <c r="C133" s="378"/>
      <c r="D133" s="368">
        <v>328.8</v>
      </c>
      <c r="E133" s="368"/>
      <c r="F133" s="368"/>
      <c r="G133" s="368"/>
      <c r="H133" s="369"/>
    </row>
    <row r="134" spans="1:8" s="16" customFormat="1" ht="62.45" customHeight="1" thickBot="1" x14ac:dyDescent="0.25">
      <c r="A134" s="358" t="s">
        <v>84</v>
      </c>
      <c r="B134" s="359"/>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353">
        <v>7800</v>
      </c>
      <c r="E134" s="354"/>
      <c r="F134" s="354"/>
      <c r="G134" s="354"/>
      <c r="H134" s="355"/>
    </row>
    <row r="135" spans="1:8" ht="21.75" thickBot="1" x14ac:dyDescent="0.25">
      <c r="A135" s="497"/>
      <c r="B135" s="498"/>
      <c r="C135" s="56"/>
      <c r="D135" s="499"/>
      <c r="E135" s="499"/>
      <c r="F135" s="499"/>
      <c r="G135" s="499"/>
      <c r="H135" s="500"/>
    </row>
    <row r="136" spans="1:8" ht="50.1" customHeight="1" x14ac:dyDescent="0.2">
      <c r="A136" s="335" t="s">
        <v>85</v>
      </c>
      <c r="B136" s="336"/>
      <c r="C136" s="66" t="str">
        <f>"Интернет-площадка 2gis.ru на основе Cправочника организаций "&amp;$C$2&amp;""</f>
        <v>Интернет-площадка 2gis.ru на основе Cправочника организаций "2ГИС.ХАНТЫ-МАНСИЙСК"</v>
      </c>
      <c r="D136" s="360">
        <v>3504</v>
      </c>
      <c r="E136" s="361"/>
      <c r="F136" s="361"/>
      <c r="G136" s="361"/>
      <c r="H136" s="362"/>
    </row>
    <row r="137" spans="1:8" ht="50.1" customHeight="1" x14ac:dyDescent="0.2">
      <c r="A137" s="335" t="s">
        <v>86</v>
      </c>
      <c r="B137" s="336"/>
      <c r="C13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367">
        <v>720</v>
      </c>
      <c r="E137" s="351"/>
      <c r="F137" s="351"/>
      <c r="G137" s="351"/>
      <c r="H137" s="352"/>
    </row>
    <row r="138" spans="1:8" ht="50.1" customHeight="1" x14ac:dyDescent="0.2">
      <c r="A138" s="335" t="s">
        <v>87</v>
      </c>
      <c r="B138" s="336"/>
      <c r="C13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37">
        <v>2160</v>
      </c>
      <c r="E138" s="338"/>
      <c r="F138" s="338"/>
      <c r="G138" s="338"/>
      <c r="H138" s="339"/>
    </row>
    <row r="139" spans="1:8" ht="50.1" customHeight="1" x14ac:dyDescent="0.2">
      <c r="A139" s="335" t="s">
        <v>88</v>
      </c>
      <c r="B139" s="336"/>
      <c r="C139" s="67" t="str">
        <f>"Интернет-площадка 2gis.ru на основе Cправочника организаций "&amp;$C$2&amp;""</f>
        <v>Интернет-площадка 2gis.ru на основе Cправочника организаций "2ГИС.ХАНТЫ-МАНСИЙСК"</v>
      </c>
      <c r="D139" s="337">
        <v>6000</v>
      </c>
      <c r="E139" s="338"/>
      <c r="F139" s="338"/>
      <c r="G139" s="338"/>
      <c r="H139" s="339"/>
    </row>
    <row r="140" spans="1:8" ht="50.1" customHeight="1" x14ac:dyDescent="0.2">
      <c r="A140" s="335" t="s">
        <v>89</v>
      </c>
      <c r="B140" s="336"/>
      <c r="C140" s="67" t="str">
        <f>"Интернет-площадка 2gis.ru на основе Cправочника организаций "&amp;$C$2&amp;""</f>
        <v>Интернет-площадка 2gis.ru на основе Cправочника организаций "2ГИС.ХАНТЫ-МАНСИЙСК"</v>
      </c>
      <c r="D140" s="337">
        <v>7200</v>
      </c>
      <c r="E140" s="338"/>
      <c r="F140" s="338"/>
      <c r="G140" s="338"/>
      <c r="H140" s="339"/>
    </row>
    <row r="141" spans="1:8" ht="50.1" customHeight="1" x14ac:dyDescent="0.2">
      <c r="A141" s="335" t="s">
        <v>90</v>
      </c>
      <c r="B141" s="336"/>
      <c r="C141"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37">
        <v>480</v>
      </c>
      <c r="E141" s="338"/>
      <c r="F141" s="338"/>
      <c r="G141" s="338"/>
      <c r="H141" s="339"/>
    </row>
    <row r="142" spans="1:8" ht="50.1" customHeight="1" x14ac:dyDescent="0.2">
      <c r="A142" s="335" t="s">
        <v>91</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37">
        <v>480</v>
      </c>
      <c r="E142" s="338"/>
      <c r="F142" s="338"/>
      <c r="G142" s="338"/>
      <c r="H142" s="339"/>
    </row>
    <row r="143" spans="1:8" ht="50.1" customHeight="1" x14ac:dyDescent="0.2">
      <c r="A143" s="335" t="s">
        <v>92</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37">
        <v>600</v>
      </c>
      <c r="E143" s="338"/>
      <c r="F143" s="338"/>
      <c r="G143" s="338"/>
      <c r="H143" s="339"/>
    </row>
    <row r="144" spans="1:8" ht="50.1" customHeight="1" x14ac:dyDescent="0.2">
      <c r="A144" s="335" t="s">
        <v>93</v>
      </c>
      <c r="B144" s="336"/>
      <c r="C144" s="68" t="str">
        <f>C137</f>
        <v>Электронный справочник на основе Справочника организаций "2ГИС.ХАНТЫ-МАНСИЙСК" (версия для ПК)</v>
      </c>
      <c r="D144" s="337">
        <v>5502</v>
      </c>
      <c r="E144" s="338"/>
      <c r="F144" s="338"/>
      <c r="G144" s="338"/>
      <c r="H144" s="339"/>
    </row>
    <row r="145" spans="1:8" ht="50.1" customHeight="1" x14ac:dyDescent="0.2">
      <c r="A145" s="335" t="s">
        <v>94</v>
      </c>
      <c r="B145" s="336"/>
      <c r="C145" s="67" t="s">
        <v>95</v>
      </c>
      <c r="D145" s="337">
        <v>600</v>
      </c>
      <c r="E145" s="338"/>
      <c r="F145" s="338"/>
      <c r="G145" s="338"/>
      <c r="H145" s="339"/>
    </row>
    <row r="146" spans="1:8" ht="75" customHeight="1" x14ac:dyDescent="0.2">
      <c r="A146" s="335" t="s">
        <v>96</v>
      </c>
      <c r="B146" s="336"/>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37">
        <v>2502</v>
      </c>
      <c r="E146" s="338"/>
      <c r="F146" s="338"/>
      <c r="G146" s="338"/>
      <c r="H146" s="339"/>
    </row>
    <row r="147" spans="1:8" ht="75" customHeight="1" x14ac:dyDescent="0.2">
      <c r="A147" s="335" t="s">
        <v>97</v>
      </c>
      <c r="B147" s="336"/>
      <c r="C147" s="67"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37">
        <v>2004</v>
      </c>
      <c r="E147" s="338"/>
      <c r="F147" s="338"/>
      <c r="G147" s="338"/>
      <c r="H147" s="339"/>
    </row>
    <row r="148" spans="1:8" ht="75" customHeight="1" x14ac:dyDescent="0.2">
      <c r="A148" s="335" t="s">
        <v>98</v>
      </c>
      <c r="B148" s="336"/>
      <c r="C148"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37">
        <v>1380</v>
      </c>
      <c r="E148" s="338"/>
      <c r="F148" s="338"/>
      <c r="G148" s="338"/>
      <c r="H148" s="339"/>
    </row>
    <row r="149" spans="1:8" ht="75" customHeight="1" x14ac:dyDescent="0.2">
      <c r="A149" s="335" t="s">
        <v>99</v>
      </c>
      <c r="B149" s="336"/>
      <c r="C149"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37">
        <v>816</v>
      </c>
      <c r="E149" s="338"/>
      <c r="F149" s="338"/>
      <c r="G149" s="338"/>
      <c r="H149" s="339"/>
    </row>
    <row r="150" spans="1:8" ht="75" customHeight="1" x14ac:dyDescent="0.2">
      <c r="A150" s="335" t="s">
        <v>100</v>
      </c>
      <c r="B150" s="336" t="s">
        <v>100</v>
      </c>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37">
        <v>6000</v>
      </c>
      <c r="E150" s="338"/>
      <c r="F150" s="338"/>
      <c r="G150" s="338"/>
      <c r="H150" s="339"/>
    </row>
    <row r="151" spans="1:8" ht="75" customHeight="1" x14ac:dyDescent="0.2">
      <c r="A151" s="335" t="s">
        <v>101</v>
      </c>
      <c r="B151" s="336" t="s">
        <v>101</v>
      </c>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37">
        <v>3000</v>
      </c>
      <c r="E151" s="338"/>
      <c r="F151" s="338"/>
      <c r="G151" s="338"/>
      <c r="H151" s="339"/>
    </row>
    <row r="152" spans="1:8" ht="50.1" customHeight="1" thickBot="1" x14ac:dyDescent="0.25">
      <c r="A152" s="335" t="s">
        <v>102</v>
      </c>
      <c r="B152" s="336"/>
      <c r="C1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37">
        <v>480</v>
      </c>
      <c r="E152" s="338"/>
      <c r="F152" s="338"/>
      <c r="G152" s="338"/>
      <c r="H152" s="339"/>
    </row>
    <row r="153" spans="1:8" s="16" customFormat="1" ht="102" customHeight="1" thickBot="1" x14ac:dyDescent="0.25">
      <c r="A153" s="335" t="s">
        <v>16</v>
      </c>
      <c r="B153" s="336"/>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37">
        <v>480</v>
      </c>
      <c r="E153" s="338"/>
      <c r="F153" s="338"/>
      <c r="G153" s="338"/>
      <c r="H153" s="339"/>
    </row>
    <row r="154" spans="1:8" s="16" customFormat="1" ht="102" customHeight="1" thickBot="1" x14ac:dyDescent="0.25">
      <c r="A154" s="335" t="s">
        <v>103</v>
      </c>
      <c r="B154" s="336"/>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4" s="337">
        <v>50010</v>
      </c>
      <c r="E154" s="338"/>
      <c r="F154" s="338"/>
      <c r="G154" s="338"/>
      <c r="H154" s="339"/>
    </row>
    <row r="155" spans="1:8" s="16" customFormat="1" ht="126" customHeight="1" x14ac:dyDescent="0.2">
      <c r="A155" s="335" t="s">
        <v>104</v>
      </c>
      <c r="B155" s="336"/>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5" s="337">
        <v>4002</v>
      </c>
      <c r="E155" s="338"/>
      <c r="F155" s="338"/>
      <c r="G155" s="338"/>
      <c r="H155" s="339"/>
    </row>
    <row r="156" spans="1:8" s="16" customFormat="1" ht="96" customHeight="1" x14ac:dyDescent="0.2">
      <c r="A156" s="356" t="s">
        <v>105</v>
      </c>
      <c r="B156" s="357"/>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37">
        <v>2004</v>
      </c>
      <c r="E156" s="338"/>
      <c r="F156" s="338"/>
      <c r="G156" s="338"/>
      <c r="H156" s="339"/>
    </row>
    <row r="157" spans="1:8" s="16" customFormat="1" ht="96" customHeight="1" x14ac:dyDescent="0.2">
      <c r="A157" s="356" t="s">
        <v>106</v>
      </c>
      <c r="B157" s="357"/>
      <c r="C15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7" s="337">
        <v>5010</v>
      </c>
      <c r="E157" s="338"/>
      <c r="F157" s="338"/>
      <c r="G157" s="338"/>
      <c r="H157" s="339"/>
    </row>
    <row r="158" spans="1:8" ht="50.1" customHeight="1" x14ac:dyDescent="0.2">
      <c r="A158" s="335" t="s">
        <v>107</v>
      </c>
      <c r="B158" s="336"/>
      <c r="C158" s="67" t="str">
        <f>"Интернет-площадка 2gis.ru на основе Cправочника организаций "&amp;$C$2&amp;""</f>
        <v>Интернет-площадка 2gis.ru на основе Cправочника организаций "2ГИС.ХАНТЫ-МАНСИЙСК"</v>
      </c>
      <c r="D158" s="337">
        <v>4920</v>
      </c>
      <c r="E158" s="338"/>
      <c r="F158" s="338"/>
      <c r="G158" s="338"/>
      <c r="H158" s="339"/>
    </row>
    <row r="159" spans="1:8" ht="50.1" customHeight="1" x14ac:dyDescent="0.2">
      <c r="A159" s="335" t="s">
        <v>108</v>
      </c>
      <c r="B159" s="336"/>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37">
        <v>1080</v>
      </c>
      <c r="E159" s="338"/>
      <c r="F159" s="338"/>
      <c r="G159" s="338"/>
      <c r="H159" s="339"/>
    </row>
    <row r="160" spans="1:8" ht="50.1" customHeight="1" x14ac:dyDescent="0.2">
      <c r="A160" s="335" t="s">
        <v>109</v>
      </c>
      <c r="B160" s="336"/>
      <c r="C160" s="67" t="str">
        <f t="shared" si="1"/>
        <v>Электронный справочник на основе Справочника организаций "2ГИС.ХАНТЫ-МАНСИЙСК" (версия для ПК)</v>
      </c>
      <c r="D160" s="337">
        <v>3120</v>
      </c>
      <c r="E160" s="338"/>
      <c r="F160" s="338"/>
      <c r="G160" s="338"/>
      <c r="H160" s="339"/>
    </row>
    <row r="161" spans="1:8" ht="50.1" customHeight="1" x14ac:dyDescent="0.2">
      <c r="A161" s="335" t="s">
        <v>110</v>
      </c>
      <c r="B161" s="336"/>
      <c r="C161" s="67" t="str">
        <f>"Интернет-площадка 2gis.ru на основе Cправочника организаций "&amp;$C$2&amp;""</f>
        <v>Интернет-площадка 2gis.ru на основе Cправочника организаций "2ГИС.ХАНТЫ-МАНСИЙСК"</v>
      </c>
      <c r="D161" s="337">
        <v>8400</v>
      </c>
      <c r="E161" s="338"/>
      <c r="F161" s="338"/>
      <c r="G161" s="338"/>
      <c r="H161" s="339"/>
    </row>
    <row r="162" spans="1:8" ht="50.1" customHeight="1" x14ac:dyDescent="0.2">
      <c r="A162" s="335" t="s">
        <v>111</v>
      </c>
      <c r="B162" s="336"/>
      <c r="C162" s="67" t="str">
        <f>"Интернет-площадка 2gis.ru на основе Cправочника организаций "&amp;$C$2&amp;""</f>
        <v>Интернет-площадка 2gis.ru на основе Cправочника организаций "2ГИС.ХАНТЫ-МАНСИЙСК"</v>
      </c>
      <c r="D162" s="337">
        <v>10080</v>
      </c>
      <c r="E162" s="338"/>
      <c r="F162" s="338"/>
      <c r="G162" s="338"/>
      <c r="H162" s="339"/>
    </row>
    <row r="163" spans="1:8" ht="50.1" customHeight="1" x14ac:dyDescent="0.2">
      <c r="A163" s="335" t="s">
        <v>112</v>
      </c>
      <c r="B163" s="336"/>
      <c r="C163" s="67" t="str">
        <f t="shared" si="1"/>
        <v>Электронный справочник на основе Справочника организаций "2ГИС.ХАНТЫ-МАНСИЙСК" (версия для ПК)</v>
      </c>
      <c r="D163" s="337">
        <v>720</v>
      </c>
      <c r="E163" s="338"/>
      <c r="F163" s="338"/>
      <c r="G163" s="338"/>
      <c r="H163" s="339"/>
    </row>
    <row r="164" spans="1:8" ht="50.1" customHeight="1" x14ac:dyDescent="0.2">
      <c r="A164" s="335" t="s">
        <v>113</v>
      </c>
      <c r="B164" s="336"/>
      <c r="C164" s="67" t="str">
        <f t="shared" si="1"/>
        <v>Электронный справочник на основе Справочника организаций "2ГИС.ХАНТЫ-МАНСИЙСК" (версия для ПК)</v>
      </c>
      <c r="D164" s="337">
        <v>720</v>
      </c>
      <c r="E164" s="338"/>
      <c r="F164" s="338"/>
      <c r="G164" s="338"/>
      <c r="H164" s="339"/>
    </row>
    <row r="165" spans="1:8" ht="50.1" customHeight="1" x14ac:dyDescent="0.2">
      <c r="A165" s="335" t="s">
        <v>114</v>
      </c>
      <c r="B165" s="336"/>
      <c r="C165" s="67" t="str">
        <f t="shared" si="1"/>
        <v>Электронный справочник на основе Справочника организаций "2ГИС.ХАНТЫ-МАНСИЙСК" (версия для ПК)</v>
      </c>
      <c r="D165" s="337">
        <v>840</v>
      </c>
      <c r="E165" s="338"/>
      <c r="F165" s="338"/>
      <c r="G165" s="338"/>
      <c r="H165" s="339"/>
    </row>
    <row r="166" spans="1:8" ht="50.1" customHeight="1" x14ac:dyDescent="0.2">
      <c r="A166" s="335" t="s">
        <v>115</v>
      </c>
      <c r="B166" s="336"/>
      <c r="C166" s="67" t="s">
        <v>95</v>
      </c>
      <c r="D166" s="337">
        <v>840</v>
      </c>
      <c r="E166" s="338"/>
      <c r="F166" s="338"/>
      <c r="G166" s="338"/>
      <c r="H166" s="339"/>
    </row>
    <row r="167" spans="1:8" ht="75" customHeight="1" x14ac:dyDescent="0.2">
      <c r="A167" s="335" t="s">
        <v>116</v>
      </c>
      <c r="B167" s="336"/>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37">
        <v>8400</v>
      </c>
      <c r="E167" s="338"/>
      <c r="F167" s="338"/>
      <c r="G167" s="338"/>
      <c r="H167" s="339"/>
    </row>
    <row r="168" spans="1:8" ht="50.1" customHeight="1" thickBot="1" x14ac:dyDescent="0.25">
      <c r="A168" s="335" t="s">
        <v>117</v>
      </c>
      <c r="B168" s="336"/>
      <c r="C168" s="67" t="str">
        <f t="shared" si="1"/>
        <v>Электронный справочник на основе Справочника организаций "2ГИС.ХАНТЫ-МАНСИЙСК" (версия для ПК)</v>
      </c>
      <c r="D168" s="353">
        <v>720</v>
      </c>
      <c r="E168" s="354"/>
      <c r="F168" s="354"/>
      <c r="G168" s="354"/>
      <c r="H168" s="355"/>
    </row>
    <row r="169" spans="1:8" s="23" customFormat="1" ht="50.1" customHeight="1" thickBot="1" x14ac:dyDescent="0.25">
      <c r="A169" s="341" t="s">
        <v>118</v>
      </c>
      <c r="B169" s="342"/>
      <c r="C169" s="21"/>
      <c r="D169" s="343"/>
      <c r="E169" s="343"/>
      <c r="F169" s="343"/>
      <c r="G169" s="343"/>
      <c r="H169" s="344"/>
    </row>
    <row r="170" spans="1:8" s="16" customFormat="1" ht="50.1" customHeight="1" x14ac:dyDescent="0.2">
      <c r="A170" s="335" t="s">
        <v>119</v>
      </c>
      <c r="B170" s="336"/>
      <c r="C17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37">
        <v>2502</v>
      </c>
      <c r="E170" s="338"/>
      <c r="F170" s="338"/>
      <c r="G170" s="338"/>
      <c r="H170" s="339"/>
    </row>
    <row r="171" spans="1:8" s="16" customFormat="1" ht="50.1" customHeight="1" x14ac:dyDescent="0.2">
      <c r="A171" s="335" t="s">
        <v>120</v>
      </c>
      <c r="B171" s="336"/>
      <c r="C171" s="346"/>
      <c r="D171" s="337">
        <v>2502</v>
      </c>
      <c r="E171" s="338"/>
      <c r="F171" s="338"/>
      <c r="G171" s="338"/>
      <c r="H171" s="339"/>
    </row>
    <row r="172" spans="1:8" s="16" customFormat="1" ht="50.1" customHeight="1" x14ac:dyDescent="0.2">
      <c r="A172" s="348" t="s">
        <v>121</v>
      </c>
      <c r="B172" s="349"/>
      <c r="C172" s="346"/>
      <c r="D172" s="496">
        <v>1500</v>
      </c>
      <c r="E172" s="368"/>
      <c r="F172" s="368"/>
      <c r="G172" s="368"/>
      <c r="H172" s="368"/>
    </row>
    <row r="173" spans="1:8" s="16" customFormat="1" ht="50.1" customHeight="1" x14ac:dyDescent="0.2">
      <c r="A173" s="348" t="s">
        <v>122</v>
      </c>
      <c r="B173" s="349"/>
      <c r="C173" s="346"/>
      <c r="D173" s="496">
        <v>150</v>
      </c>
      <c r="E173" s="368"/>
      <c r="F173" s="368"/>
      <c r="G173" s="368"/>
      <c r="H173" s="368"/>
    </row>
    <row r="174" spans="1:8" s="16" customFormat="1" ht="50.1" customHeight="1" thickBot="1" x14ac:dyDescent="0.25">
      <c r="A174" s="348" t="s">
        <v>123</v>
      </c>
      <c r="B174" s="349"/>
      <c r="C174" s="347"/>
      <c r="D174" s="450">
        <v>510</v>
      </c>
      <c r="E174" s="451"/>
      <c r="F174" s="451"/>
      <c r="G174" s="451"/>
      <c r="H174" s="451"/>
    </row>
    <row r="175" spans="1:8" s="16" customFormat="1" ht="50.1" customHeight="1" thickBot="1" x14ac:dyDescent="0.25">
      <c r="A175" s="341" t="s">
        <v>124</v>
      </c>
      <c r="B175" s="342"/>
      <c r="C175" s="21"/>
      <c r="D175" s="343"/>
      <c r="E175" s="343"/>
      <c r="F175" s="343"/>
      <c r="G175" s="343"/>
      <c r="H175" s="344"/>
    </row>
    <row r="176" spans="1:8" ht="50.1" customHeight="1" x14ac:dyDescent="0.2">
      <c r="A176" s="335" t="s">
        <v>125</v>
      </c>
      <c r="B176" s="336"/>
      <c r="C176" s="67" t="str">
        <f>"Интернет-площадка 2gis.ru на основе Cправочника организаций "&amp;$C$2&amp;""</f>
        <v>Интернет-площадка 2gis.ru на основе Cправочника организаций "2ГИС.ХАНТЫ-МАНСИЙСК"</v>
      </c>
      <c r="D176" s="337">
        <v>1302</v>
      </c>
      <c r="E176" s="338"/>
      <c r="F176" s="338"/>
      <c r="G176" s="338"/>
      <c r="H176" s="339"/>
    </row>
    <row r="177" spans="1:8" ht="50.1" customHeight="1" x14ac:dyDescent="0.2">
      <c r="A177" s="335" t="s">
        <v>126</v>
      </c>
      <c r="B177" s="336"/>
      <c r="C17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7" s="337">
        <v>600</v>
      </c>
      <c r="E177" s="338"/>
      <c r="F177" s="338"/>
      <c r="G177" s="338"/>
      <c r="H177" s="339"/>
    </row>
    <row r="178" spans="1:8" ht="50.1" customHeight="1" x14ac:dyDescent="0.2">
      <c r="A178" s="335" t="s">
        <v>195</v>
      </c>
      <c r="B178" s="336"/>
      <c r="C178" s="67" t="str">
        <f>"Интернет-площадка 2gis.ru на основе Cправочника организаций "&amp;$C$2&amp;""</f>
        <v>Интернет-площадка 2gis.ru на основе Cправочника организаций "2ГИС.ХАНТЫ-МАНСИЙСК"</v>
      </c>
      <c r="D178" s="337">
        <v>1920</v>
      </c>
      <c r="E178" s="338"/>
      <c r="F178" s="338"/>
      <c r="G178" s="338"/>
      <c r="H178" s="339"/>
    </row>
    <row r="179" spans="1:8" ht="50.1" customHeight="1" x14ac:dyDescent="0.2">
      <c r="A179" s="335" t="s">
        <v>128</v>
      </c>
      <c r="B179" s="336"/>
      <c r="C179"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9" s="337">
        <v>840</v>
      </c>
      <c r="E179" s="338"/>
      <c r="F179" s="338"/>
      <c r="G179" s="338"/>
      <c r="H179" s="339"/>
    </row>
    <row r="180" spans="1:8" s="16" customFormat="1" ht="126" customHeight="1" thickBot="1" x14ac:dyDescent="0.25">
      <c r="A180" s="335" t="s">
        <v>129</v>
      </c>
      <c r="B180" s="336"/>
      <c r="C180" s="149" t="str">
        <f>C176</f>
        <v>Интернет-площадка 2gis.ru на основе Cправочника организаций "2ГИС.ХАНТЫ-МАНСИЙСК"</v>
      </c>
      <c r="D180" s="495">
        <v>5262</v>
      </c>
      <c r="E180" s="393"/>
      <c r="F180" s="393"/>
      <c r="G180" s="393"/>
      <c r="H180" s="394"/>
    </row>
    <row r="181" spans="1:8" ht="50.1" customHeight="1" thickBot="1" x14ac:dyDescent="0.25">
      <c r="A181" s="341" t="s">
        <v>196</v>
      </c>
      <c r="B181" s="342"/>
      <c r="C181" s="21"/>
      <c r="D181" s="343"/>
      <c r="E181" s="343"/>
      <c r="F181" s="343"/>
      <c r="G181" s="343"/>
      <c r="H181" s="344"/>
    </row>
    <row r="182" spans="1:8" s="20" customFormat="1" ht="30" customHeight="1" thickBot="1" x14ac:dyDescent="0.25">
      <c r="A182" s="485"/>
      <c r="B182" s="486"/>
      <c r="C182" s="602"/>
      <c r="D182" s="486"/>
      <c r="E182" s="486"/>
      <c r="F182" s="486"/>
      <c r="G182" s="486"/>
      <c r="H182" s="487"/>
    </row>
    <row r="183" spans="1:8" s="16" customFormat="1" ht="185.25" customHeight="1" x14ac:dyDescent="0.2">
      <c r="A183" s="335" t="s">
        <v>197</v>
      </c>
      <c r="B183" s="336"/>
      <c r="C18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3" s="360">
        <v>9780</v>
      </c>
      <c r="E183" s="361"/>
      <c r="F183" s="361"/>
      <c r="G183" s="361"/>
      <c r="H183" s="362"/>
    </row>
    <row r="184" spans="1:8" s="16" customFormat="1" ht="83.25" customHeight="1" thickBot="1" x14ac:dyDescent="0.25">
      <c r="A184" s="335" t="s">
        <v>198</v>
      </c>
      <c r="B184" s="336"/>
      <c r="C184" s="346"/>
      <c r="D184" s="337">
        <v>9780</v>
      </c>
      <c r="E184" s="338"/>
      <c r="F184" s="338"/>
      <c r="G184" s="338"/>
      <c r="H184" s="339"/>
    </row>
    <row r="185" spans="1:8" ht="21.75" thickBot="1" x14ac:dyDescent="0.25">
      <c r="A185" s="497"/>
      <c r="B185" s="498"/>
      <c r="C185" s="60"/>
      <c r="D185" s="499"/>
      <c r="E185" s="499"/>
      <c r="F185" s="499"/>
      <c r="G185" s="499"/>
      <c r="H185" s="500"/>
    </row>
    <row r="187" spans="1:8" ht="21" x14ac:dyDescent="0.2">
      <c r="A187" s="75"/>
      <c r="B187" s="76" t="s">
        <v>130</v>
      </c>
      <c r="C187" s="333" t="s">
        <v>520</v>
      </c>
      <c r="D187" s="333"/>
      <c r="E187" s="77"/>
      <c r="F187" s="77"/>
      <c r="G187" s="77"/>
      <c r="H187" s="77"/>
    </row>
    <row r="188" spans="1:8" ht="21" x14ac:dyDescent="0.2">
      <c r="A188" s="75"/>
      <c r="B188" s="77"/>
      <c r="C188" s="327" t="s">
        <v>521</v>
      </c>
      <c r="D188" s="327"/>
      <c r="E188" s="77"/>
      <c r="F188" s="77"/>
      <c r="G188" s="77"/>
      <c r="H188" s="77"/>
    </row>
    <row r="189" spans="1:8" ht="21" x14ac:dyDescent="0.2">
      <c r="A189" s="75"/>
      <c r="B189" s="77"/>
      <c r="C189" s="327" t="s">
        <v>522</v>
      </c>
      <c r="D189" s="327"/>
      <c r="E189" s="77"/>
      <c r="F189" s="77"/>
      <c r="G189" s="77"/>
      <c r="H189" s="77"/>
    </row>
    <row r="190" spans="1:8" ht="21" x14ac:dyDescent="0.2">
      <c r="C190" s="327"/>
      <c r="D190" s="327"/>
      <c r="E190" s="77"/>
      <c r="F190" s="77"/>
      <c r="G190" s="77"/>
      <c r="H190" s="72"/>
    </row>
    <row r="191" spans="1:8" ht="26.25" customHeight="1" x14ac:dyDescent="0.2">
      <c r="A191" s="324" t="str">
        <f>Абакан_юр!A171</f>
        <v>По соглашению сторон в качестве валюты платежа могут выступать украинские гривны, в этом случае курс следующий: 1 руб. = 0,5104 гривен</v>
      </c>
      <c r="B191" s="324"/>
      <c r="C191" s="324"/>
      <c r="D191" s="79"/>
      <c r="E191" s="79"/>
      <c r="F191" s="80"/>
      <c r="G191" s="328"/>
      <c r="H191" s="328"/>
    </row>
    <row r="192" spans="1:8" ht="26.25" customHeight="1" x14ac:dyDescent="0.2">
      <c r="A192" s="324" t="str">
        <f>Абакан_юр!A172</f>
        <v>По соглашению сторон в качестве валюты платежа могут выступать дирхамы ОАЭ, в этом случае курс следующий: 1 руб. = 0,0434 дирхам</v>
      </c>
      <c r="B192" s="324"/>
      <c r="C192" s="324"/>
      <c r="D192" s="79"/>
      <c r="E192" s="79"/>
      <c r="F192" s="80"/>
      <c r="G192" s="82"/>
      <c r="H192" s="82"/>
    </row>
    <row r="193" spans="1:8" ht="26.25" customHeight="1" x14ac:dyDescent="0.2">
      <c r="A193" s="324" t="str">
        <f>Абакан_юр!A173</f>
        <v>По соглашению сторон в качестве валюты платежа могут выступать доллары США, в этом случае курс следующий: 1 руб. = 0,0126 доллара</v>
      </c>
      <c r="B193" s="324"/>
      <c r="C193" s="324"/>
      <c r="D193" s="79"/>
      <c r="E193" s="79"/>
      <c r="F193" s="80"/>
      <c r="G193" s="82"/>
      <c r="H193" s="82"/>
    </row>
    <row r="194" spans="1:8" ht="26.25" customHeight="1" x14ac:dyDescent="0.2">
      <c r="A194" s="324" t="str">
        <f>Абакан_юр!A174</f>
        <v>По соглашению сторон в качестве валюты платежа могут выступать евро, в этом случае курс следующий: 1 руб. = 0,0117 евро</v>
      </c>
      <c r="B194" s="324"/>
      <c r="C194" s="324"/>
      <c r="D194" s="79"/>
      <c r="E194" s="80"/>
      <c r="F194" s="80"/>
      <c r="G194" s="82"/>
      <c r="H194" s="82"/>
    </row>
    <row r="195" spans="1:8" ht="26.25" customHeight="1" x14ac:dyDescent="0.2">
      <c r="A195" s="324" t="str">
        <f>Абакан_юр!A175</f>
        <v>По соглашению сторон в качестве валюты платежа могут выступать чешские кроны, в этом случае курс следующий: 1 руб. = 0,2914 крона</v>
      </c>
      <c r="B195" s="324"/>
      <c r="C195" s="324"/>
      <c r="D195" s="79"/>
      <c r="E195" s="80"/>
      <c r="F195" s="80"/>
      <c r="G195" s="82"/>
      <c r="H195" s="82"/>
    </row>
    <row r="196" spans="1:8" ht="26.25" customHeight="1" x14ac:dyDescent="0.2">
      <c r="A196" s="324" t="str">
        <f>Абакан_юр!A176</f>
        <v>По соглашению сторон в качестве валюты платежа могут выступать киргизские сомы, в этом случае курс следующий: 1 руб. = 1,0988 сом</v>
      </c>
      <c r="B196" s="324"/>
      <c r="C196" s="324"/>
      <c r="D196" s="79"/>
      <c r="E196" s="79"/>
      <c r="F196" s="80"/>
      <c r="G196" s="82"/>
      <c r="H196" s="82"/>
    </row>
    <row r="197" spans="1:8" ht="26.25" customHeight="1" x14ac:dyDescent="0.2">
      <c r="A19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7" s="324"/>
      <c r="C197" s="324"/>
      <c r="D197" s="79"/>
      <c r="E197" s="79"/>
      <c r="F197" s="80"/>
      <c r="G197" s="82"/>
      <c r="H197" s="82"/>
    </row>
    <row r="198" spans="1:8" ht="26.25" x14ac:dyDescent="0.2">
      <c r="A198" s="83"/>
      <c r="B198" s="83"/>
      <c r="C198" s="84"/>
      <c r="D198" s="85"/>
      <c r="E198" s="85"/>
      <c r="F198" s="86"/>
      <c r="G198" s="87"/>
      <c r="H198" s="87"/>
    </row>
    <row r="199" spans="1:8" ht="21" x14ac:dyDescent="0.2">
      <c r="A199" s="325" t="s">
        <v>141</v>
      </c>
      <c r="B199" s="325"/>
      <c r="C199" s="325"/>
      <c r="D199" s="325"/>
      <c r="E199" s="325"/>
      <c r="F199" s="325"/>
      <c r="G199" s="325"/>
      <c r="H199" s="325"/>
    </row>
    <row r="200" spans="1:8" ht="21" x14ac:dyDescent="0.2">
      <c r="A200" s="325" t="s">
        <v>142</v>
      </c>
      <c r="B200" s="325"/>
      <c r="C200" s="325"/>
      <c r="D200" s="325"/>
      <c r="E200" s="325"/>
      <c r="F200" s="325"/>
      <c r="G200" s="325"/>
      <c r="H200" s="325"/>
    </row>
    <row r="201" spans="1:8" ht="26.25" x14ac:dyDescent="0.2">
      <c r="A201" s="83"/>
      <c r="B201" s="83"/>
      <c r="C201" s="84"/>
      <c r="D201" s="85"/>
      <c r="E201" s="85"/>
      <c r="F201" s="86"/>
      <c r="G201" s="87"/>
      <c r="H201" s="87"/>
    </row>
    <row r="202" spans="1:8" ht="50.1" customHeight="1" thickBot="1" x14ac:dyDescent="0.25">
      <c r="A202" s="326" t="s">
        <v>143</v>
      </c>
      <c r="B202" s="326"/>
      <c r="C202" s="326"/>
      <c r="D202" s="326"/>
      <c r="E202" s="326"/>
      <c r="F202" s="89"/>
      <c r="G202" s="81"/>
      <c r="H202" s="90"/>
    </row>
    <row r="203" spans="1:8" ht="50.1" customHeight="1" thickBot="1" x14ac:dyDescent="0.25">
      <c r="A203" s="312" t="s">
        <v>144</v>
      </c>
      <c r="B203" s="313"/>
      <c r="C203" s="313"/>
      <c r="D203" s="313"/>
      <c r="E203" s="314"/>
      <c r="F203" s="91"/>
      <c r="H203" s="92"/>
    </row>
    <row r="204" spans="1:8" ht="112.5" customHeight="1" thickBot="1" x14ac:dyDescent="0.25">
      <c r="A204" s="517" t="s">
        <v>145</v>
      </c>
      <c r="B204" s="518"/>
      <c r="C204" s="93" t="s">
        <v>146</v>
      </c>
      <c r="D204" s="600" t="s">
        <v>147</v>
      </c>
      <c r="E204" s="601"/>
      <c r="F204" s="94"/>
      <c r="G204" s="94"/>
      <c r="H204" s="94"/>
    </row>
    <row r="205" spans="1:8" ht="112.5" customHeight="1" x14ac:dyDescent="0.2">
      <c r="A205" s="318" t="s">
        <v>148</v>
      </c>
      <c r="B205" s="319"/>
      <c r="C205" s="95" t="s">
        <v>149</v>
      </c>
      <c r="D205" s="320" t="s">
        <v>150</v>
      </c>
      <c r="E205" s="321"/>
      <c r="F205" s="94"/>
      <c r="G205" s="94"/>
      <c r="H205" s="94"/>
    </row>
    <row r="206" spans="1:8" ht="100.5" customHeight="1" x14ac:dyDescent="0.2">
      <c r="A206" s="322" t="s">
        <v>151</v>
      </c>
      <c r="B206" s="323"/>
      <c r="C206" s="96" t="s">
        <v>152</v>
      </c>
      <c r="D206" s="310" t="s">
        <v>153</v>
      </c>
      <c r="E206" s="311"/>
      <c r="F206" s="94"/>
      <c r="G206" s="94"/>
      <c r="H206" s="94"/>
    </row>
    <row r="207" spans="1:8" ht="124.5" customHeight="1" thickBot="1" x14ac:dyDescent="0.25">
      <c r="A207" s="474" t="s">
        <v>154</v>
      </c>
      <c r="B207" s="475"/>
      <c r="C207" s="111" t="s">
        <v>155</v>
      </c>
      <c r="D207" s="476" t="s">
        <v>153</v>
      </c>
      <c r="E207" s="477"/>
      <c r="F207" s="94"/>
      <c r="G207" s="94"/>
      <c r="H207" s="94"/>
    </row>
    <row r="208" spans="1:8" s="72" customFormat="1" ht="102.75" customHeight="1" thickBot="1" x14ac:dyDescent="0.25">
      <c r="A208" s="474" t="s">
        <v>157</v>
      </c>
      <c r="B208" s="475"/>
      <c r="C208" s="230" t="s">
        <v>158</v>
      </c>
      <c r="D208" s="476" t="s">
        <v>153</v>
      </c>
      <c r="E208" s="477"/>
      <c r="F208" s="91"/>
      <c r="G208" s="91"/>
      <c r="H208" s="91"/>
    </row>
    <row r="209" spans="1:8" s="88" customFormat="1" ht="222.75" customHeight="1" thickBot="1" x14ac:dyDescent="0.25">
      <c r="A209" s="474" t="s">
        <v>159</v>
      </c>
      <c r="B209" s="475"/>
      <c r="C209" s="111" t="s">
        <v>160</v>
      </c>
      <c r="D209" s="476" t="s">
        <v>153</v>
      </c>
      <c r="E209" s="477"/>
      <c r="F209" s="86"/>
      <c r="G209" s="87"/>
      <c r="H209" s="87"/>
    </row>
    <row r="210" spans="1:8" ht="198" customHeight="1" x14ac:dyDescent="0.2">
      <c r="A210"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25"/>
      <c r="C210" s="325"/>
      <c r="D210" s="325"/>
      <c r="E210" s="325"/>
      <c r="F210" s="325"/>
      <c r="G210" s="325"/>
      <c r="H210" s="325"/>
    </row>
    <row r="211" spans="1:8" ht="83.25" customHeight="1" x14ac:dyDescent="0.2">
      <c r="A211" s="325" t="s">
        <v>164</v>
      </c>
      <c r="B211" s="325"/>
      <c r="C211" s="325"/>
      <c r="D211" s="325"/>
      <c r="E211" s="325"/>
      <c r="F211" s="325"/>
      <c r="G211" s="325"/>
      <c r="H211" s="325"/>
    </row>
    <row r="212" spans="1:8" ht="23.25" x14ac:dyDescent="0.2">
      <c r="A212" s="307" t="s">
        <v>165</v>
      </c>
      <c r="B212" s="307"/>
      <c r="C212" s="307"/>
      <c r="D212" s="307"/>
      <c r="E212" s="307"/>
      <c r="F212" s="307"/>
      <c r="G212" s="307"/>
      <c r="H212" s="307"/>
    </row>
    <row r="213" spans="1:8" s="97" customFormat="1" ht="114.75" customHeight="1" x14ac:dyDescent="0.2">
      <c r="A213" s="325" t="s">
        <v>166</v>
      </c>
      <c r="B213" s="325"/>
      <c r="C213" s="325"/>
      <c r="D213" s="325"/>
      <c r="E213" s="325"/>
      <c r="F213" s="325"/>
      <c r="G213" s="325"/>
      <c r="H213" s="325"/>
    </row>
  </sheetData>
  <sheetProtection selectLockedCells="1" selectUnlockedCells="1"/>
  <mergeCells count="353">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E213"/>
    <mergeCell ref="F213:H213"/>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6"/>
  <sheetViews>
    <sheetView view="pageBreakPreview" zoomScale="40" zoomScaleNormal="60" zoomScaleSheetLayoutView="40" workbookViewId="0">
      <pane ySplit="3" topLeftCell="A253"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62"/>
      <c r="E1" s="662"/>
      <c r="F1" s="662"/>
      <c r="G1" s="186"/>
      <c r="H1" s="186"/>
    </row>
    <row r="2" spans="1:8" s="10" customFormat="1" ht="50.1" customHeight="1" x14ac:dyDescent="0.2">
      <c r="A2" s="5" t="str">
        <f>Абакан_юр!A2</f>
        <v>Введен в действие с "01" июля 2024 г.</v>
      </c>
      <c r="B2" s="6" t="s">
        <v>2</v>
      </c>
      <c r="C2" s="7" t="s">
        <v>726</v>
      </c>
      <c r="D2" s="187"/>
      <c r="E2" s="187"/>
      <c r="F2" s="187"/>
      <c r="G2" s="663"/>
      <c r="H2" s="663"/>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s="16" customFormat="1" ht="21.75" thickBot="1" x14ac:dyDescent="0.25">
      <c r="A6" s="118"/>
      <c r="B6" s="119"/>
      <c r="C6" s="119"/>
      <c r="D6" s="498" t="s">
        <v>228</v>
      </c>
      <c r="E6" s="498"/>
      <c r="F6" s="498"/>
      <c r="G6" s="498"/>
      <c r="H6" s="624"/>
    </row>
    <row r="7" spans="1:8" s="16" customFormat="1" ht="24.75" customHeight="1" thickBot="1" x14ac:dyDescent="0.25">
      <c r="A7" s="569"/>
      <c r="B7" s="570"/>
      <c r="C7" s="593"/>
      <c r="D7" s="98" t="s">
        <v>168</v>
      </c>
      <c r="E7" s="99" t="s">
        <v>169</v>
      </c>
      <c r="F7" s="100" t="s">
        <v>170</v>
      </c>
      <c r="G7" s="99" t="s">
        <v>171</v>
      </c>
      <c r="H7" s="101" t="s">
        <v>172</v>
      </c>
    </row>
    <row r="8" spans="1:8" s="16" customFormat="1" ht="48" customHeight="1" x14ac:dyDescent="0.2">
      <c r="A8" s="440" t="s">
        <v>10</v>
      </c>
      <c r="B8" s="434" t="s">
        <v>27</v>
      </c>
      <c r="C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60">
        <f>F8*1.2</f>
        <v>18957.599999999999</v>
      </c>
      <c r="E8" s="361">
        <f>F8*1.1</f>
        <v>17377.800000000003</v>
      </c>
      <c r="F8" s="361">
        <v>15798</v>
      </c>
      <c r="G8" s="361">
        <f>F8*0.75</f>
        <v>11848.5</v>
      </c>
      <c r="H8" s="362">
        <f>F8*0.5</f>
        <v>7899</v>
      </c>
    </row>
    <row r="9" spans="1:8" s="16" customFormat="1" ht="132" customHeight="1" x14ac:dyDescent="0.2">
      <c r="A9" s="441"/>
      <c r="B9" s="435"/>
      <c r="C9" s="435"/>
      <c r="D9" s="337"/>
      <c r="E9" s="338"/>
      <c r="F9" s="338"/>
      <c r="G9" s="338"/>
      <c r="H9" s="339"/>
    </row>
    <row r="10" spans="1:8" s="16" customFormat="1" ht="97.5" customHeight="1" x14ac:dyDescent="0.2">
      <c r="A10" s="441"/>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37"/>
      <c r="E10" s="338"/>
      <c r="F10" s="338"/>
      <c r="G10" s="338"/>
      <c r="H10" s="339"/>
    </row>
    <row r="11" spans="1:8" s="16" customFormat="1" ht="166.5" customHeight="1" thickBot="1" x14ac:dyDescent="0.25">
      <c r="A11" s="443"/>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353"/>
      <c r="E11" s="354"/>
      <c r="F11" s="354"/>
      <c r="G11" s="354"/>
      <c r="H11" s="355"/>
    </row>
    <row r="12" spans="1:8" s="16" customFormat="1" ht="24.95" customHeight="1" thickBot="1" x14ac:dyDescent="0.25">
      <c r="A12" s="28"/>
      <c r="B12" s="29"/>
      <c r="C12" s="30"/>
      <c r="D12" s="498" t="s">
        <v>228</v>
      </c>
      <c r="E12" s="498"/>
      <c r="F12" s="498"/>
      <c r="G12" s="498"/>
      <c r="H12" s="624"/>
    </row>
    <row r="13" spans="1:8" s="16" customFormat="1" ht="48" customHeight="1" x14ac:dyDescent="0.2">
      <c r="A13" s="430" t="s">
        <v>14</v>
      </c>
      <c r="B13" s="434" t="s">
        <v>27</v>
      </c>
      <c r="C1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436">
        <f>F13*1.2</f>
        <v>19195.2</v>
      </c>
      <c r="E13" s="361">
        <f>F13*1.1</f>
        <v>17595.600000000002</v>
      </c>
      <c r="F13" s="361">
        <v>15996</v>
      </c>
      <c r="G13" s="361">
        <f>F13*0.75</f>
        <v>11997</v>
      </c>
      <c r="H13" s="362">
        <f>F13*0.5</f>
        <v>7998</v>
      </c>
    </row>
    <row r="14" spans="1:8" s="16" customFormat="1" ht="132" customHeight="1" x14ac:dyDescent="0.2">
      <c r="A14" s="431"/>
      <c r="B14" s="435"/>
      <c r="C14" s="435"/>
      <c r="D14" s="340"/>
      <c r="E14" s="338"/>
      <c r="F14" s="338"/>
      <c r="G14" s="338"/>
      <c r="H14" s="339"/>
    </row>
    <row r="15" spans="1:8" s="16" customFormat="1" ht="97.5" customHeight="1" x14ac:dyDescent="0.2">
      <c r="A15" s="431"/>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340"/>
      <c r="E15" s="338"/>
      <c r="F15" s="338"/>
      <c r="G15" s="338"/>
      <c r="H15" s="339"/>
    </row>
    <row r="16" spans="1:8" s="16" customFormat="1" ht="166.5" customHeight="1" x14ac:dyDescent="0.2">
      <c r="A16" s="431"/>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340"/>
      <c r="E16" s="338"/>
      <c r="F16" s="338"/>
      <c r="G16" s="338"/>
      <c r="H16" s="339"/>
    </row>
    <row r="17" spans="1:8" s="16" customFormat="1" ht="92.25" customHeight="1" thickBot="1" x14ac:dyDescent="0.25">
      <c r="A17" s="468"/>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461"/>
      <c r="E17" s="354"/>
      <c r="F17" s="354"/>
      <c r="G17" s="354"/>
      <c r="H17" s="355"/>
    </row>
    <row r="18" spans="1:8" s="16" customFormat="1" ht="24.95" customHeight="1" thickBot="1" x14ac:dyDescent="0.25">
      <c r="A18" s="28"/>
      <c r="B18" s="34"/>
      <c r="C18" s="30"/>
      <c r="D18" s="35"/>
      <c r="E18" s="35"/>
      <c r="F18" s="35"/>
      <c r="G18" s="35"/>
      <c r="H18" s="36"/>
    </row>
    <row r="19" spans="1:8" s="16" customFormat="1" ht="112.5" customHeight="1" x14ac:dyDescent="0.2">
      <c r="A19" s="417" t="s">
        <v>17</v>
      </c>
      <c r="B19" s="37" t="s">
        <v>18</v>
      </c>
      <c r="C19" s="38"/>
      <c r="D19" s="444">
        <v>3798</v>
      </c>
      <c r="E19" s="445"/>
      <c r="F19" s="445"/>
      <c r="G19" s="445"/>
      <c r="H19" s="446"/>
    </row>
    <row r="20" spans="1:8" s="16" customFormat="1" ht="50.1" customHeight="1" x14ac:dyDescent="0.2">
      <c r="A20" s="418"/>
      <c r="B20" s="39" t="s">
        <v>19</v>
      </c>
      <c r="C20" s="453" t="str">
        <f>"Электронный справочник "&amp;$C$2&amp;" (версия для ПК)"</f>
        <v>Электронный справочник "2ГИС.ЧЕЛЯБИНСК" (версия для ПК)</v>
      </c>
      <c r="D20" s="447"/>
      <c r="E20" s="448"/>
      <c r="F20" s="448"/>
      <c r="G20" s="448"/>
      <c r="H20" s="449"/>
    </row>
    <row r="21" spans="1:8" s="16" customFormat="1" ht="40.5" customHeight="1" x14ac:dyDescent="0.2">
      <c r="A21" s="418"/>
      <c r="B21" s="39" t="s">
        <v>20</v>
      </c>
      <c r="C21" s="435"/>
      <c r="D21" s="447"/>
      <c r="E21" s="448"/>
      <c r="F21" s="448"/>
      <c r="G21" s="448"/>
      <c r="H21" s="449"/>
    </row>
    <row r="22" spans="1:8" s="16" customFormat="1" ht="75" customHeight="1" thickBot="1" x14ac:dyDescent="0.25">
      <c r="A22" s="41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450"/>
      <c r="E22" s="451"/>
      <c r="F22" s="451"/>
      <c r="G22" s="451"/>
      <c r="H22" s="452"/>
    </row>
    <row r="23" spans="1:8" s="16" customFormat="1" ht="24.95" customHeight="1" thickBot="1" x14ac:dyDescent="0.25">
      <c r="A23" s="40"/>
      <c r="B23" s="41"/>
      <c r="C23" s="42"/>
      <c r="D23" s="498" t="s">
        <v>228</v>
      </c>
      <c r="E23" s="498"/>
      <c r="F23" s="498"/>
      <c r="G23" s="498"/>
      <c r="H23" s="624"/>
    </row>
    <row r="24" spans="1:8" s="16" customFormat="1" ht="50.1" customHeight="1" x14ac:dyDescent="0.2">
      <c r="A24" s="417" t="s">
        <v>22</v>
      </c>
      <c r="B24" s="454" t="s">
        <v>23</v>
      </c>
      <c r="C24"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506">
        <v>480</v>
      </c>
      <c r="E24" s="507"/>
      <c r="F24" s="507"/>
      <c r="G24" s="507"/>
      <c r="H24" s="508"/>
    </row>
    <row r="25" spans="1:8" s="16" customFormat="1" ht="94.5" customHeight="1" x14ac:dyDescent="0.2">
      <c r="A25" s="418"/>
      <c r="B25" s="455"/>
      <c r="C25" s="457"/>
      <c r="D25" s="459"/>
      <c r="E25" s="426"/>
      <c r="F25" s="426"/>
      <c r="G25" s="426"/>
      <c r="H25" s="509"/>
    </row>
    <row r="26" spans="1:8" s="16" customFormat="1" ht="163.5" customHeight="1" thickBot="1" x14ac:dyDescent="0.25">
      <c r="A26" s="41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510"/>
      <c r="E26" s="511"/>
      <c r="F26" s="511"/>
      <c r="G26" s="511"/>
      <c r="H26" s="512"/>
    </row>
    <row r="27" spans="1:8" s="16" customFormat="1" ht="24.95" customHeight="1" thickBot="1" x14ac:dyDescent="0.25">
      <c r="A27" s="40"/>
      <c r="B27" s="29"/>
      <c r="C27" s="30"/>
      <c r="D27" s="498" t="s">
        <v>228</v>
      </c>
      <c r="E27" s="498"/>
      <c r="F27" s="498"/>
      <c r="G27" s="498"/>
      <c r="H27" s="624"/>
    </row>
    <row r="28" spans="1:8" s="16" customFormat="1" ht="50.1" customHeight="1" x14ac:dyDescent="0.2">
      <c r="A28" s="417" t="s">
        <v>24</v>
      </c>
      <c r="B28" s="434" t="s">
        <v>27</v>
      </c>
      <c r="C2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60">
        <f>F28*1.2</f>
        <v>47404.799999999996</v>
      </c>
      <c r="E28" s="361">
        <f>F28*1.1</f>
        <v>43454.400000000001</v>
      </c>
      <c r="F28" s="361">
        <v>39504</v>
      </c>
      <c r="G28" s="361">
        <f>F28*0.75</f>
        <v>29628</v>
      </c>
      <c r="H28" s="362">
        <f>F28*0.5</f>
        <v>19752</v>
      </c>
    </row>
    <row r="29" spans="1:8" s="16" customFormat="1" ht="99.95" customHeight="1" x14ac:dyDescent="0.2">
      <c r="A29" s="418"/>
      <c r="B29" s="435"/>
      <c r="C29" s="435"/>
      <c r="D29" s="337"/>
      <c r="E29" s="338"/>
      <c r="F29" s="338"/>
      <c r="G29" s="338"/>
      <c r="H29" s="339"/>
    </row>
    <row r="30" spans="1:8" s="16" customFormat="1" ht="99.95" customHeight="1" x14ac:dyDescent="0.2">
      <c r="A30" s="418"/>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37"/>
      <c r="E30" s="338"/>
      <c r="F30" s="338"/>
      <c r="G30" s="338"/>
      <c r="H30" s="339"/>
    </row>
    <row r="31" spans="1:8" s="16" customFormat="1" ht="156.75" customHeight="1" thickBot="1" x14ac:dyDescent="0.25">
      <c r="A31" s="41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353"/>
      <c r="E31" s="354"/>
      <c r="F31" s="354"/>
      <c r="G31" s="354"/>
      <c r="H31" s="355"/>
    </row>
    <row r="32" spans="1:8" s="16" customFormat="1" ht="24.95" customHeight="1" thickBot="1" x14ac:dyDescent="0.25">
      <c r="A32" s="40"/>
      <c r="B32" s="29"/>
      <c r="C32" s="30"/>
      <c r="D32" s="498" t="s">
        <v>228</v>
      </c>
      <c r="E32" s="498"/>
      <c r="F32" s="498"/>
      <c r="G32" s="498"/>
      <c r="H32" s="624"/>
    </row>
    <row r="33" spans="1:8" s="16" customFormat="1" ht="50.1" customHeight="1" x14ac:dyDescent="0.2">
      <c r="A33" s="417" t="s">
        <v>26</v>
      </c>
      <c r="B33" s="434" t="s">
        <v>27</v>
      </c>
      <c r="C33"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436">
        <f>F33*1.2</f>
        <v>47995.199999999997</v>
      </c>
      <c r="E33" s="361">
        <f>F33*1.1</f>
        <v>43995.600000000006</v>
      </c>
      <c r="F33" s="361">
        <v>39996</v>
      </c>
      <c r="G33" s="361">
        <f>F33*0.75</f>
        <v>29997</v>
      </c>
      <c r="H33" s="362">
        <f>F33*0.5</f>
        <v>19998</v>
      </c>
    </row>
    <row r="34" spans="1:8" s="16" customFormat="1" ht="99.95" customHeight="1" x14ac:dyDescent="0.2">
      <c r="A34" s="418"/>
      <c r="B34" s="435"/>
      <c r="C34" s="435"/>
      <c r="D34" s="340"/>
      <c r="E34" s="338"/>
      <c r="F34" s="338"/>
      <c r="G34" s="338"/>
      <c r="H34" s="339"/>
    </row>
    <row r="35" spans="1:8" s="16" customFormat="1" ht="99.95" customHeight="1" x14ac:dyDescent="0.2">
      <c r="A35" s="418"/>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340"/>
      <c r="E35" s="338"/>
      <c r="F35" s="338"/>
      <c r="G35" s="338"/>
      <c r="H35" s="339"/>
    </row>
    <row r="36" spans="1:8" s="16" customFormat="1" ht="156.75" customHeight="1" x14ac:dyDescent="0.2">
      <c r="A36" s="418"/>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340"/>
      <c r="E36" s="338"/>
      <c r="F36" s="338"/>
      <c r="G36" s="338"/>
      <c r="H36" s="339"/>
    </row>
    <row r="37" spans="1:8" s="16" customFormat="1" ht="92.25" customHeight="1" thickBot="1" x14ac:dyDescent="0.25">
      <c r="A37" s="41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461"/>
      <c r="E37" s="354"/>
      <c r="F37" s="354"/>
      <c r="G37" s="354"/>
      <c r="H37" s="355"/>
    </row>
    <row r="38" spans="1:8" s="16" customFormat="1" ht="24.95" customHeight="1" thickBot="1" x14ac:dyDescent="0.25">
      <c r="A38" s="52"/>
      <c r="B38" s="34"/>
      <c r="C38" s="30"/>
      <c r="D38" s="35"/>
      <c r="E38" s="35"/>
      <c r="F38" s="35"/>
      <c r="G38" s="35"/>
      <c r="H38" s="36"/>
    </row>
    <row r="39" spans="1:8" s="16" customFormat="1" ht="125.1" customHeight="1" x14ac:dyDescent="0.2">
      <c r="A39" s="417" t="s">
        <v>28</v>
      </c>
      <c r="B39" s="37" t="s">
        <v>29</v>
      </c>
      <c r="C39" s="38"/>
      <c r="D39" s="444">
        <v>9600</v>
      </c>
      <c r="E39" s="445"/>
      <c r="F39" s="445"/>
      <c r="G39" s="445"/>
      <c r="H39" s="446"/>
    </row>
    <row r="40" spans="1:8" s="16" customFormat="1" ht="50.1" customHeight="1" x14ac:dyDescent="0.2">
      <c r="A40" s="418"/>
      <c r="B40" s="39" t="s">
        <v>19</v>
      </c>
      <c r="C40" s="453" t="str">
        <f>"Электронный справочник "&amp;$C$2&amp;" (версия для ПК)"</f>
        <v>Электронный справочник "2ГИС.ЧЕЛЯБИНСК" (версия для ПК)</v>
      </c>
      <c r="D40" s="447"/>
      <c r="E40" s="448"/>
      <c r="F40" s="448"/>
      <c r="G40" s="448"/>
      <c r="H40" s="449"/>
    </row>
    <row r="41" spans="1:8" s="16" customFormat="1" ht="50.1" customHeight="1" x14ac:dyDescent="0.2">
      <c r="A41" s="418"/>
      <c r="B41" s="39" t="s">
        <v>20</v>
      </c>
      <c r="C41" s="435"/>
      <c r="D41" s="447"/>
      <c r="E41" s="448"/>
      <c r="F41" s="448"/>
      <c r="G41" s="448"/>
      <c r="H41" s="449"/>
    </row>
    <row r="42" spans="1:8" s="16" customFormat="1" ht="75" customHeight="1" thickBot="1" x14ac:dyDescent="0.25">
      <c r="A42" s="41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450"/>
      <c r="E42" s="451"/>
      <c r="F42" s="451"/>
      <c r="G42" s="451"/>
      <c r="H42" s="452"/>
    </row>
    <row r="43" spans="1:8" s="16" customFormat="1" ht="24.95" customHeight="1" thickBot="1" x14ac:dyDescent="0.25">
      <c r="A43" s="40"/>
      <c r="B43" s="41"/>
      <c r="C43" s="42"/>
      <c r="D43" s="498" t="s">
        <v>228</v>
      </c>
      <c r="E43" s="498"/>
      <c r="F43" s="498"/>
      <c r="G43" s="498"/>
      <c r="H43" s="624"/>
    </row>
    <row r="44" spans="1:8" s="16" customFormat="1" ht="50.1" customHeight="1" x14ac:dyDescent="0.2">
      <c r="A44" s="417" t="s">
        <v>30</v>
      </c>
      <c r="B44" s="454" t="s">
        <v>23</v>
      </c>
      <c r="C44"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424">
        <v>1200</v>
      </c>
      <c r="E44" s="424"/>
      <c r="F44" s="424"/>
      <c r="G44" s="424"/>
      <c r="H44" s="425"/>
    </row>
    <row r="45" spans="1:8" s="16" customFormat="1" ht="69.75" customHeight="1" x14ac:dyDescent="0.2">
      <c r="A45" s="418"/>
      <c r="B45" s="455"/>
      <c r="C45" s="457"/>
      <c r="D45" s="426"/>
      <c r="E45" s="426"/>
      <c r="F45" s="426"/>
      <c r="G45" s="426"/>
      <c r="H45" s="427"/>
    </row>
    <row r="46" spans="1:8" s="16" customFormat="1" ht="155.25" customHeight="1" x14ac:dyDescent="0.2">
      <c r="A46" s="418"/>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426"/>
      <c r="E46" s="426"/>
      <c r="F46" s="426"/>
      <c r="G46" s="426"/>
      <c r="H46" s="427"/>
    </row>
    <row r="47" spans="1:8" s="16" customFormat="1" ht="168.75" customHeight="1" thickBot="1" x14ac:dyDescent="0.25">
      <c r="A47" s="41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428"/>
      <c r="E47" s="428"/>
      <c r="F47" s="428"/>
      <c r="G47" s="428"/>
      <c r="H47" s="429"/>
    </row>
    <row r="48" spans="1:8" s="16" customFormat="1" ht="24.95" customHeight="1" thickBot="1" x14ac:dyDescent="0.25">
      <c r="A48" s="40"/>
      <c r="B48" s="41"/>
      <c r="C48" s="42"/>
      <c r="D48" s="414"/>
      <c r="E48" s="415"/>
      <c r="F48" s="415"/>
      <c r="G48" s="415"/>
      <c r="H48" s="416"/>
    </row>
    <row r="49" spans="1:8" s="16" customFormat="1" ht="48" customHeight="1" x14ac:dyDescent="0.2">
      <c r="A49" s="440" t="s">
        <v>31</v>
      </c>
      <c r="B49" s="434" t="s">
        <v>27</v>
      </c>
      <c r="C49"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60">
        <f>F49*1.2</f>
        <v>22752</v>
      </c>
      <c r="E49" s="361">
        <f>F49*1.1</f>
        <v>20856</v>
      </c>
      <c r="F49" s="361">
        <v>18960</v>
      </c>
      <c r="G49" s="361">
        <f>F49*0.75</f>
        <v>14220</v>
      </c>
      <c r="H49" s="362">
        <f>F49*0.5</f>
        <v>9480</v>
      </c>
    </row>
    <row r="50" spans="1:8" s="16" customFormat="1" ht="132" customHeight="1" x14ac:dyDescent="0.2">
      <c r="A50" s="441"/>
      <c r="B50" s="435"/>
      <c r="C50" s="435"/>
      <c r="D50" s="337"/>
      <c r="E50" s="338"/>
      <c r="F50" s="338"/>
      <c r="G50" s="338"/>
      <c r="H50" s="339"/>
    </row>
    <row r="51" spans="1:8" s="16" customFormat="1" ht="127.5" customHeight="1" x14ac:dyDescent="0.2">
      <c r="A51" s="441"/>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37"/>
      <c r="E51" s="338"/>
      <c r="F51" s="338"/>
      <c r="G51" s="338"/>
      <c r="H51" s="339"/>
    </row>
    <row r="52" spans="1:8" s="16" customFormat="1" ht="127.5" customHeight="1" thickBot="1" x14ac:dyDescent="0.25">
      <c r="A52" s="442"/>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367"/>
      <c r="E52" s="351"/>
      <c r="F52" s="351"/>
      <c r="G52" s="351"/>
      <c r="H52" s="352"/>
    </row>
    <row r="53" spans="1:8" s="16" customFormat="1" ht="166.5" customHeight="1" thickBot="1" x14ac:dyDescent="0.25">
      <c r="A53" s="443"/>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353"/>
      <c r="E53" s="354"/>
      <c r="F53" s="354"/>
      <c r="G53" s="354"/>
      <c r="H53" s="355"/>
    </row>
    <row r="54" spans="1:8" s="16" customFormat="1" ht="24.95" customHeight="1" thickBot="1" x14ac:dyDescent="0.25">
      <c r="A54" s="28"/>
      <c r="B54" s="29"/>
      <c r="C54" s="30"/>
      <c r="D54" s="437"/>
      <c r="E54" s="438"/>
      <c r="F54" s="438"/>
      <c r="G54" s="438"/>
      <c r="H54" s="439"/>
    </row>
    <row r="55" spans="1:8" s="16" customFormat="1" ht="48" customHeight="1" x14ac:dyDescent="0.2">
      <c r="A55" s="430" t="s">
        <v>35</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436">
        <f>F55*1.2</f>
        <v>23040</v>
      </c>
      <c r="E55" s="361">
        <f>F55*1.1</f>
        <v>21120</v>
      </c>
      <c r="F55" s="361">
        <v>19200</v>
      </c>
      <c r="G55" s="361">
        <f>F55*0.75</f>
        <v>14400</v>
      </c>
      <c r="H55" s="362">
        <f>F55*0.5</f>
        <v>9600</v>
      </c>
    </row>
    <row r="56" spans="1:8" s="16" customFormat="1" ht="132" customHeight="1" x14ac:dyDescent="0.2">
      <c r="A56" s="431"/>
      <c r="B56" s="435"/>
      <c r="C56" s="435"/>
      <c r="D56" s="340"/>
      <c r="E56" s="338"/>
      <c r="F56" s="338"/>
      <c r="G56" s="338"/>
      <c r="H56" s="339"/>
    </row>
    <row r="57" spans="1:8" s="16" customFormat="1" ht="138.94999999999999" customHeight="1" x14ac:dyDescent="0.2">
      <c r="A57" s="43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340"/>
      <c r="E57" s="338"/>
      <c r="F57" s="338"/>
      <c r="G57" s="338"/>
      <c r="H57" s="339"/>
    </row>
    <row r="58" spans="1:8" s="16" customFormat="1" ht="166.5" customHeight="1" x14ac:dyDescent="0.2">
      <c r="A58" s="431"/>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340"/>
      <c r="E58" s="338"/>
      <c r="F58" s="338"/>
      <c r="G58" s="338"/>
      <c r="H58" s="339"/>
    </row>
    <row r="59" spans="1:8" s="16" customFormat="1" ht="92.25" customHeight="1" thickBot="1" x14ac:dyDescent="0.25">
      <c r="A59" s="468"/>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461"/>
      <c r="E59" s="354"/>
      <c r="F59" s="354"/>
      <c r="G59" s="354"/>
      <c r="H59" s="355"/>
    </row>
    <row r="60" spans="1:8" s="16" customFormat="1" ht="24.95" customHeight="1" thickBot="1" x14ac:dyDescent="0.25">
      <c r="A60" s="40"/>
      <c r="B60" s="41"/>
      <c r="C60" s="42"/>
      <c r="D60" s="465"/>
      <c r="E60" s="466"/>
      <c r="F60" s="466"/>
      <c r="G60" s="466"/>
      <c r="H60" s="467"/>
    </row>
    <row r="61" spans="1:8" s="16" customFormat="1" ht="50.1" customHeight="1" x14ac:dyDescent="0.2">
      <c r="A61" s="417" t="s">
        <v>37</v>
      </c>
      <c r="B61" s="454" t="s">
        <v>23</v>
      </c>
      <c r="C61"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506">
        <v>480</v>
      </c>
      <c r="E61" s="507"/>
      <c r="F61" s="507"/>
      <c r="G61" s="507"/>
      <c r="H61" s="508"/>
    </row>
    <row r="62" spans="1:8" s="16" customFormat="1" ht="94.5" customHeight="1" x14ac:dyDescent="0.2">
      <c r="A62" s="418"/>
      <c r="B62" s="455"/>
      <c r="C62" s="457"/>
      <c r="D62" s="459"/>
      <c r="E62" s="426"/>
      <c r="F62" s="426"/>
      <c r="G62" s="426"/>
      <c r="H62" s="509"/>
    </row>
    <row r="63" spans="1:8" s="16" customFormat="1" ht="163.5" customHeight="1" thickBot="1" x14ac:dyDescent="0.25">
      <c r="A63" s="419"/>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510"/>
      <c r="E63" s="511"/>
      <c r="F63" s="511"/>
      <c r="G63" s="511"/>
      <c r="H63" s="512"/>
    </row>
    <row r="64" spans="1:8" s="16" customFormat="1" ht="24.95" customHeight="1" thickBot="1" x14ac:dyDescent="0.25">
      <c r="A64" s="40"/>
      <c r="B64" s="59"/>
      <c r="C64" s="60"/>
      <c r="D64" s="498" t="s">
        <v>228</v>
      </c>
      <c r="E64" s="498"/>
      <c r="F64" s="498"/>
      <c r="G64" s="498"/>
      <c r="H64" s="624"/>
    </row>
    <row r="65" spans="1:8" s="16" customFormat="1" ht="50.1" customHeight="1" thickBot="1" x14ac:dyDescent="0.25">
      <c r="A65" s="386" t="s">
        <v>660</v>
      </c>
      <c r="B65" s="387"/>
      <c r="C65" s="387"/>
      <c r="D65" s="398" t="str">
        <f>"от "&amp;MIN(D66:D90)&amp;" до "&amp;MAX(D66:D90)</f>
        <v>от 3498 до 87450</v>
      </c>
      <c r="E65" s="399"/>
      <c r="F65" s="399"/>
      <c r="G65" s="399"/>
      <c r="H65" s="400"/>
    </row>
    <row r="66" spans="1:8" s="16" customFormat="1" ht="37.5" customHeight="1" outlineLevel="1" x14ac:dyDescent="0.2">
      <c r="A66" s="408" t="s">
        <v>39</v>
      </c>
      <c r="B66" s="577"/>
      <c r="C66" s="434"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411">
        <v>3498</v>
      </c>
      <c r="E66" s="412"/>
      <c r="F66" s="412"/>
      <c r="G66" s="412"/>
      <c r="H66" s="413"/>
    </row>
    <row r="67" spans="1:8" s="16" customFormat="1" ht="37.5" customHeight="1" outlineLevel="1" x14ac:dyDescent="0.2">
      <c r="A67" s="396" t="s">
        <v>40</v>
      </c>
      <c r="B67" s="565"/>
      <c r="C67" s="578"/>
      <c r="D67" s="337">
        <v>6996</v>
      </c>
      <c r="E67" s="338"/>
      <c r="F67" s="338"/>
      <c r="G67" s="338"/>
      <c r="H67" s="339"/>
    </row>
    <row r="68" spans="1:8" s="16" customFormat="1" ht="37.5" customHeight="1" outlineLevel="1" x14ac:dyDescent="0.2">
      <c r="A68" s="396" t="s">
        <v>41</v>
      </c>
      <c r="B68" s="565"/>
      <c r="C68" s="578"/>
      <c r="D68" s="337">
        <v>10494</v>
      </c>
      <c r="E68" s="338"/>
      <c r="F68" s="338"/>
      <c r="G68" s="338"/>
      <c r="H68" s="339"/>
    </row>
    <row r="69" spans="1:8" s="16" customFormat="1" ht="37.5" customHeight="1" outlineLevel="1" x14ac:dyDescent="0.2">
      <c r="A69" s="396" t="s">
        <v>42</v>
      </c>
      <c r="B69" s="565"/>
      <c r="C69" s="578"/>
      <c r="D69" s="337">
        <v>13992</v>
      </c>
      <c r="E69" s="338"/>
      <c r="F69" s="338"/>
      <c r="G69" s="338"/>
      <c r="H69" s="339"/>
    </row>
    <row r="70" spans="1:8" s="16" customFormat="1" ht="37.5" customHeight="1" outlineLevel="1" x14ac:dyDescent="0.2">
      <c r="A70" s="396" t="s">
        <v>43</v>
      </c>
      <c r="B70" s="565"/>
      <c r="C70" s="578"/>
      <c r="D70" s="337">
        <v>17490</v>
      </c>
      <c r="E70" s="338"/>
      <c r="F70" s="338"/>
      <c r="G70" s="338"/>
      <c r="H70" s="339"/>
    </row>
    <row r="71" spans="1:8" s="16" customFormat="1" ht="37.5" customHeight="1" outlineLevel="1" x14ac:dyDescent="0.2">
      <c r="A71" s="396" t="s">
        <v>44</v>
      </c>
      <c r="B71" s="565"/>
      <c r="C71" s="578"/>
      <c r="D71" s="337">
        <v>20988</v>
      </c>
      <c r="E71" s="338"/>
      <c r="F71" s="338"/>
      <c r="G71" s="338"/>
      <c r="H71" s="339"/>
    </row>
    <row r="72" spans="1:8" s="16" customFormat="1" ht="37.5" customHeight="1" outlineLevel="1" x14ac:dyDescent="0.2">
      <c r="A72" s="396" t="s">
        <v>45</v>
      </c>
      <c r="B72" s="565"/>
      <c r="C72" s="578"/>
      <c r="D72" s="337">
        <v>24486</v>
      </c>
      <c r="E72" s="338"/>
      <c r="F72" s="338"/>
      <c r="G72" s="338"/>
      <c r="H72" s="339"/>
    </row>
    <row r="73" spans="1:8" s="16" customFormat="1" ht="37.5" customHeight="1" outlineLevel="1" x14ac:dyDescent="0.2">
      <c r="A73" s="396" t="s">
        <v>46</v>
      </c>
      <c r="B73" s="565"/>
      <c r="C73" s="578"/>
      <c r="D73" s="337">
        <v>27984</v>
      </c>
      <c r="E73" s="338"/>
      <c r="F73" s="338"/>
      <c r="G73" s="338"/>
      <c r="H73" s="339"/>
    </row>
    <row r="74" spans="1:8" s="16" customFormat="1" ht="37.5" customHeight="1" outlineLevel="1" x14ac:dyDescent="0.2">
      <c r="A74" s="396" t="s">
        <v>47</v>
      </c>
      <c r="B74" s="565"/>
      <c r="C74" s="578"/>
      <c r="D74" s="337">
        <v>31482</v>
      </c>
      <c r="E74" s="338"/>
      <c r="F74" s="338"/>
      <c r="G74" s="338"/>
      <c r="H74" s="339"/>
    </row>
    <row r="75" spans="1:8" s="16" customFormat="1" ht="37.5" customHeight="1" outlineLevel="1" x14ac:dyDescent="0.2">
      <c r="A75" s="396" t="s">
        <v>48</v>
      </c>
      <c r="B75" s="565"/>
      <c r="C75" s="578"/>
      <c r="D75" s="337">
        <v>34980</v>
      </c>
      <c r="E75" s="338"/>
      <c r="F75" s="338"/>
      <c r="G75" s="338"/>
      <c r="H75" s="339"/>
    </row>
    <row r="76" spans="1:8" s="16" customFormat="1" ht="37.5" customHeight="1" outlineLevel="1" x14ac:dyDescent="0.2">
      <c r="A76" s="396" t="s">
        <v>49</v>
      </c>
      <c r="B76" s="565"/>
      <c r="C76" s="578"/>
      <c r="D76" s="337">
        <v>38478</v>
      </c>
      <c r="E76" s="338"/>
      <c r="F76" s="338"/>
      <c r="G76" s="338"/>
      <c r="H76" s="339"/>
    </row>
    <row r="77" spans="1:8" s="16" customFormat="1" ht="37.5" customHeight="1" outlineLevel="1" x14ac:dyDescent="0.2">
      <c r="A77" s="396" t="s">
        <v>50</v>
      </c>
      <c r="B77" s="565"/>
      <c r="C77" s="578"/>
      <c r="D77" s="337">
        <v>41976</v>
      </c>
      <c r="E77" s="338"/>
      <c r="F77" s="338"/>
      <c r="G77" s="338"/>
      <c r="H77" s="339"/>
    </row>
    <row r="78" spans="1:8" s="16" customFormat="1" ht="37.5" customHeight="1" outlineLevel="1" x14ac:dyDescent="0.2">
      <c r="A78" s="396" t="s">
        <v>51</v>
      </c>
      <c r="B78" s="565"/>
      <c r="C78" s="578"/>
      <c r="D78" s="337">
        <v>45474</v>
      </c>
      <c r="E78" s="338"/>
      <c r="F78" s="338"/>
      <c r="G78" s="338"/>
      <c r="H78" s="339"/>
    </row>
    <row r="79" spans="1:8" s="16" customFormat="1" ht="37.5" customHeight="1" outlineLevel="1" x14ac:dyDescent="0.2">
      <c r="A79" s="396" t="s">
        <v>52</v>
      </c>
      <c r="B79" s="565"/>
      <c r="C79" s="578"/>
      <c r="D79" s="337">
        <v>48972</v>
      </c>
      <c r="E79" s="338"/>
      <c r="F79" s="338"/>
      <c r="G79" s="338"/>
      <c r="H79" s="339"/>
    </row>
    <row r="80" spans="1:8" s="16" customFormat="1" ht="37.5" customHeight="1" outlineLevel="1" x14ac:dyDescent="0.2">
      <c r="A80" s="396" t="s">
        <v>53</v>
      </c>
      <c r="B80" s="565"/>
      <c r="C80" s="578"/>
      <c r="D80" s="337">
        <v>52470</v>
      </c>
      <c r="E80" s="338"/>
      <c r="F80" s="338"/>
      <c r="G80" s="338"/>
      <c r="H80" s="339"/>
    </row>
    <row r="81" spans="1:8" s="16" customFormat="1" ht="37.5" customHeight="1" outlineLevel="1" x14ac:dyDescent="0.2">
      <c r="A81" s="396" t="s">
        <v>54</v>
      </c>
      <c r="B81" s="565"/>
      <c r="C81" s="578"/>
      <c r="D81" s="337">
        <v>55968</v>
      </c>
      <c r="E81" s="338"/>
      <c r="F81" s="338"/>
      <c r="G81" s="338"/>
      <c r="H81" s="339"/>
    </row>
    <row r="82" spans="1:8" s="16" customFormat="1" ht="37.5" customHeight="1" outlineLevel="1" x14ac:dyDescent="0.2">
      <c r="A82" s="396" t="s">
        <v>55</v>
      </c>
      <c r="B82" s="565"/>
      <c r="C82" s="578"/>
      <c r="D82" s="337">
        <v>59466</v>
      </c>
      <c r="E82" s="338"/>
      <c r="F82" s="338"/>
      <c r="G82" s="338"/>
      <c r="H82" s="339"/>
    </row>
    <row r="83" spans="1:8" s="16" customFormat="1" ht="37.5" customHeight="1" outlineLevel="1" x14ac:dyDescent="0.2">
      <c r="A83" s="396" t="s">
        <v>56</v>
      </c>
      <c r="B83" s="565"/>
      <c r="C83" s="578"/>
      <c r="D83" s="337">
        <v>62964</v>
      </c>
      <c r="E83" s="338"/>
      <c r="F83" s="338"/>
      <c r="G83" s="338"/>
      <c r="H83" s="339"/>
    </row>
    <row r="84" spans="1:8" s="16" customFormat="1" ht="37.5" customHeight="1" outlineLevel="1" x14ac:dyDescent="0.2">
      <c r="A84" s="396" t="s">
        <v>57</v>
      </c>
      <c r="B84" s="565"/>
      <c r="C84" s="578"/>
      <c r="D84" s="337">
        <v>66462</v>
      </c>
      <c r="E84" s="338"/>
      <c r="F84" s="338"/>
      <c r="G84" s="338"/>
      <c r="H84" s="339"/>
    </row>
    <row r="85" spans="1:8" s="16" customFormat="1" ht="37.5" customHeight="1" outlineLevel="1" x14ac:dyDescent="0.2">
      <c r="A85" s="396" t="s">
        <v>58</v>
      </c>
      <c r="B85" s="565"/>
      <c r="C85" s="578"/>
      <c r="D85" s="337">
        <v>69960</v>
      </c>
      <c r="E85" s="338"/>
      <c r="F85" s="338"/>
      <c r="G85" s="338"/>
      <c r="H85" s="339"/>
    </row>
    <row r="86" spans="1:8" s="16" customFormat="1" ht="37.5" customHeight="1" outlineLevel="1" x14ac:dyDescent="0.2">
      <c r="A86" s="396" t="s">
        <v>178</v>
      </c>
      <c r="B86" s="565"/>
      <c r="C86" s="578"/>
      <c r="D86" s="337">
        <v>73458</v>
      </c>
      <c r="E86" s="338"/>
      <c r="F86" s="338"/>
      <c r="G86" s="338"/>
      <c r="H86" s="339"/>
    </row>
    <row r="87" spans="1:8" s="16" customFormat="1" ht="37.5" customHeight="1" outlineLevel="1" x14ac:dyDescent="0.2">
      <c r="A87" s="396" t="s">
        <v>179</v>
      </c>
      <c r="B87" s="565"/>
      <c r="C87" s="578"/>
      <c r="D87" s="337">
        <v>76956</v>
      </c>
      <c r="E87" s="338"/>
      <c r="F87" s="338"/>
      <c r="G87" s="338"/>
      <c r="H87" s="339"/>
    </row>
    <row r="88" spans="1:8" s="16" customFormat="1" ht="37.5" customHeight="1" outlineLevel="1" x14ac:dyDescent="0.2">
      <c r="A88" s="396" t="s">
        <v>180</v>
      </c>
      <c r="B88" s="565"/>
      <c r="C88" s="578"/>
      <c r="D88" s="337">
        <v>80454</v>
      </c>
      <c r="E88" s="338"/>
      <c r="F88" s="338"/>
      <c r="G88" s="338"/>
      <c r="H88" s="339"/>
    </row>
    <row r="89" spans="1:8" s="16" customFormat="1" ht="37.5" customHeight="1" outlineLevel="1" x14ac:dyDescent="0.2">
      <c r="A89" s="396" t="s">
        <v>181</v>
      </c>
      <c r="B89" s="565"/>
      <c r="C89" s="578"/>
      <c r="D89" s="337">
        <v>83952</v>
      </c>
      <c r="E89" s="338"/>
      <c r="F89" s="338"/>
      <c r="G89" s="338"/>
      <c r="H89" s="339"/>
    </row>
    <row r="90" spans="1:8" s="16" customFormat="1" ht="37.5" customHeight="1" outlineLevel="1" x14ac:dyDescent="0.2">
      <c r="A90" s="396" t="s">
        <v>182</v>
      </c>
      <c r="B90" s="565"/>
      <c r="C90" s="578"/>
      <c r="D90" s="337">
        <v>87450</v>
      </c>
      <c r="E90" s="338"/>
      <c r="F90" s="338"/>
      <c r="G90" s="338"/>
      <c r="H90" s="339"/>
    </row>
    <row r="91" spans="1:8" s="16" customFormat="1" ht="37.5" customHeight="1" outlineLevel="1" x14ac:dyDescent="0.2">
      <c r="A91" s="640" t="s">
        <v>183</v>
      </c>
      <c r="B91" s="641"/>
      <c r="C91" s="578"/>
      <c r="D91" s="337">
        <v>90948</v>
      </c>
      <c r="E91" s="338"/>
      <c r="F91" s="338"/>
      <c r="G91" s="338"/>
      <c r="H91" s="339"/>
    </row>
    <row r="92" spans="1:8" s="16" customFormat="1" ht="37.5" customHeight="1" outlineLevel="1" x14ac:dyDescent="0.2">
      <c r="A92" s="640" t="s">
        <v>184</v>
      </c>
      <c r="B92" s="641"/>
      <c r="C92" s="578"/>
      <c r="D92" s="337">
        <v>94446</v>
      </c>
      <c r="E92" s="338"/>
      <c r="F92" s="338"/>
      <c r="G92" s="338"/>
      <c r="H92" s="339"/>
    </row>
    <row r="93" spans="1:8" s="16" customFormat="1" ht="37.5" customHeight="1" outlineLevel="1" x14ac:dyDescent="0.2">
      <c r="A93" s="640" t="s">
        <v>185</v>
      </c>
      <c r="B93" s="641"/>
      <c r="C93" s="578"/>
      <c r="D93" s="337">
        <v>97944</v>
      </c>
      <c r="E93" s="338"/>
      <c r="F93" s="338"/>
      <c r="G93" s="338"/>
      <c r="H93" s="339"/>
    </row>
    <row r="94" spans="1:8" s="16" customFormat="1" ht="37.5" customHeight="1" outlineLevel="1" x14ac:dyDescent="0.2">
      <c r="A94" s="640" t="s">
        <v>186</v>
      </c>
      <c r="B94" s="641"/>
      <c r="C94" s="578"/>
      <c r="D94" s="337">
        <v>101442</v>
      </c>
      <c r="E94" s="338"/>
      <c r="F94" s="338"/>
      <c r="G94" s="338"/>
      <c r="H94" s="339"/>
    </row>
    <row r="95" spans="1:8" s="16" customFormat="1" ht="37.5" customHeight="1" outlineLevel="1" x14ac:dyDescent="0.2">
      <c r="A95" s="640" t="s">
        <v>187</v>
      </c>
      <c r="B95" s="641"/>
      <c r="C95" s="578"/>
      <c r="D95" s="337">
        <v>104940</v>
      </c>
      <c r="E95" s="338"/>
      <c r="F95" s="338"/>
      <c r="G95" s="338"/>
      <c r="H95" s="339"/>
    </row>
    <row r="96" spans="1:8" s="16" customFormat="1" ht="37.5" customHeight="1" outlineLevel="1" x14ac:dyDescent="0.2">
      <c r="A96" s="640" t="s">
        <v>188</v>
      </c>
      <c r="B96" s="641"/>
      <c r="C96" s="578"/>
      <c r="D96" s="337">
        <v>108438</v>
      </c>
      <c r="E96" s="338"/>
      <c r="F96" s="338"/>
      <c r="G96" s="338"/>
      <c r="H96" s="339"/>
    </row>
    <row r="97" spans="1:8" s="16" customFormat="1" ht="37.5" customHeight="1" outlineLevel="1" x14ac:dyDescent="0.2">
      <c r="A97" s="640" t="s">
        <v>189</v>
      </c>
      <c r="B97" s="641"/>
      <c r="C97" s="578"/>
      <c r="D97" s="337">
        <v>111936</v>
      </c>
      <c r="E97" s="338"/>
      <c r="F97" s="338"/>
      <c r="G97" s="338"/>
      <c r="H97" s="339"/>
    </row>
    <row r="98" spans="1:8" s="16" customFormat="1" ht="37.5" customHeight="1" outlineLevel="1" x14ac:dyDescent="0.2">
      <c r="A98" s="640" t="s">
        <v>190</v>
      </c>
      <c r="B98" s="641"/>
      <c r="C98" s="578"/>
      <c r="D98" s="337">
        <v>115434</v>
      </c>
      <c r="E98" s="338"/>
      <c r="F98" s="338"/>
      <c r="G98" s="338"/>
      <c r="H98" s="339"/>
    </row>
    <row r="99" spans="1:8" s="16" customFormat="1" ht="37.5" customHeight="1" outlineLevel="1" x14ac:dyDescent="0.2">
      <c r="A99" s="640" t="s">
        <v>191</v>
      </c>
      <c r="B99" s="641"/>
      <c r="C99" s="578"/>
      <c r="D99" s="337">
        <v>118932</v>
      </c>
      <c r="E99" s="338"/>
      <c r="F99" s="338"/>
      <c r="G99" s="338"/>
      <c r="H99" s="339"/>
    </row>
    <row r="100" spans="1:8" s="16" customFormat="1" ht="37.5" customHeight="1" outlineLevel="1" x14ac:dyDescent="0.2">
      <c r="A100" s="640" t="s">
        <v>192</v>
      </c>
      <c r="B100" s="641"/>
      <c r="C100" s="578"/>
      <c r="D100" s="337">
        <v>122430</v>
      </c>
      <c r="E100" s="338"/>
      <c r="F100" s="338"/>
      <c r="G100" s="338"/>
      <c r="H100" s="339"/>
    </row>
    <row r="101" spans="1:8" s="16" customFormat="1" ht="37.5" customHeight="1" outlineLevel="1" x14ac:dyDescent="0.2">
      <c r="A101" s="640" t="s">
        <v>229</v>
      </c>
      <c r="B101" s="641"/>
      <c r="C101" s="578"/>
      <c r="D101" s="337">
        <v>125928</v>
      </c>
      <c r="E101" s="338"/>
      <c r="F101" s="338"/>
      <c r="G101" s="338"/>
      <c r="H101" s="339"/>
    </row>
    <row r="102" spans="1:8" s="16" customFormat="1" ht="37.5" customHeight="1" outlineLevel="1" x14ac:dyDescent="0.2">
      <c r="A102" s="640" t="s">
        <v>230</v>
      </c>
      <c r="B102" s="641"/>
      <c r="C102" s="578"/>
      <c r="D102" s="337">
        <v>129426</v>
      </c>
      <c r="E102" s="338"/>
      <c r="F102" s="338"/>
      <c r="G102" s="338"/>
      <c r="H102" s="339"/>
    </row>
    <row r="103" spans="1:8" s="16" customFormat="1" ht="37.5" customHeight="1" outlineLevel="1" x14ac:dyDescent="0.2">
      <c r="A103" s="640" t="s">
        <v>231</v>
      </c>
      <c r="B103" s="641"/>
      <c r="C103" s="578"/>
      <c r="D103" s="337">
        <v>132924</v>
      </c>
      <c r="E103" s="338"/>
      <c r="F103" s="338"/>
      <c r="G103" s="338"/>
      <c r="H103" s="339"/>
    </row>
    <row r="104" spans="1:8" s="16" customFormat="1" ht="37.5" customHeight="1" outlineLevel="1" x14ac:dyDescent="0.2">
      <c r="A104" s="640" t="s">
        <v>232</v>
      </c>
      <c r="B104" s="641"/>
      <c r="C104" s="578"/>
      <c r="D104" s="337">
        <v>136422</v>
      </c>
      <c r="E104" s="338"/>
      <c r="F104" s="338"/>
      <c r="G104" s="338"/>
      <c r="H104" s="339"/>
    </row>
    <row r="105" spans="1:8" s="16" customFormat="1" ht="37.5" customHeight="1" outlineLevel="1" x14ac:dyDescent="0.2">
      <c r="A105" s="640" t="s">
        <v>233</v>
      </c>
      <c r="B105" s="641"/>
      <c r="C105" s="578"/>
      <c r="D105" s="337">
        <v>139920</v>
      </c>
      <c r="E105" s="338"/>
      <c r="F105" s="338"/>
      <c r="G105" s="338"/>
      <c r="H105" s="339"/>
    </row>
    <row r="106" spans="1:8" s="16" customFormat="1" ht="37.5" customHeight="1" outlineLevel="1" x14ac:dyDescent="0.2">
      <c r="A106" s="396" t="s">
        <v>355</v>
      </c>
      <c r="B106" s="565"/>
      <c r="C106" s="578"/>
      <c r="D106" s="337">
        <v>143418</v>
      </c>
      <c r="E106" s="338"/>
      <c r="F106" s="338"/>
      <c r="G106" s="338"/>
      <c r="H106" s="339"/>
    </row>
    <row r="107" spans="1:8" s="16" customFormat="1" ht="37.5" customHeight="1" outlineLevel="1" x14ac:dyDescent="0.2">
      <c r="A107" s="396" t="s">
        <v>356</v>
      </c>
      <c r="B107" s="565"/>
      <c r="C107" s="578"/>
      <c r="D107" s="337">
        <v>146916</v>
      </c>
      <c r="E107" s="338"/>
      <c r="F107" s="338"/>
      <c r="G107" s="338"/>
      <c r="H107" s="339"/>
    </row>
    <row r="108" spans="1:8" s="16" customFormat="1" ht="37.5" customHeight="1" outlineLevel="1" x14ac:dyDescent="0.2">
      <c r="A108" s="396" t="s">
        <v>357</v>
      </c>
      <c r="B108" s="565"/>
      <c r="C108" s="578"/>
      <c r="D108" s="337">
        <v>150414</v>
      </c>
      <c r="E108" s="338"/>
      <c r="F108" s="338"/>
      <c r="G108" s="338"/>
      <c r="H108" s="339"/>
    </row>
    <row r="109" spans="1:8" s="16" customFormat="1" ht="37.5" customHeight="1" outlineLevel="1" x14ac:dyDescent="0.2">
      <c r="A109" s="396" t="s">
        <v>358</v>
      </c>
      <c r="B109" s="565"/>
      <c r="C109" s="578"/>
      <c r="D109" s="337">
        <v>153912</v>
      </c>
      <c r="E109" s="338"/>
      <c r="F109" s="338"/>
      <c r="G109" s="338"/>
      <c r="H109" s="339"/>
    </row>
    <row r="110" spans="1:8" s="16" customFormat="1" ht="37.5" customHeight="1" outlineLevel="1" x14ac:dyDescent="0.2">
      <c r="A110" s="396" t="s">
        <v>359</v>
      </c>
      <c r="B110" s="565"/>
      <c r="C110" s="578"/>
      <c r="D110" s="337">
        <v>157410</v>
      </c>
      <c r="E110" s="338"/>
      <c r="F110" s="338"/>
      <c r="G110" s="338"/>
      <c r="H110" s="339"/>
    </row>
    <row r="111" spans="1:8" s="16" customFormat="1" ht="37.5" customHeight="1" outlineLevel="1" x14ac:dyDescent="0.2">
      <c r="A111" s="396" t="s">
        <v>360</v>
      </c>
      <c r="B111" s="565"/>
      <c r="C111" s="578"/>
      <c r="D111" s="337">
        <v>160908</v>
      </c>
      <c r="E111" s="338"/>
      <c r="F111" s="338"/>
      <c r="G111" s="338"/>
      <c r="H111" s="339"/>
    </row>
    <row r="112" spans="1:8" s="16" customFormat="1" ht="37.5" customHeight="1" outlineLevel="1" x14ac:dyDescent="0.2">
      <c r="A112" s="396" t="s">
        <v>361</v>
      </c>
      <c r="B112" s="565"/>
      <c r="C112" s="578"/>
      <c r="D112" s="337">
        <v>164406</v>
      </c>
      <c r="E112" s="338"/>
      <c r="F112" s="338"/>
      <c r="G112" s="338"/>
      <c r="H112" s="339"/>
    </row>
    <row r="113" spans="1:8" s="16" customFormat="1" ht="37.5" customHeight="1" outlineLevel="1" x14ac:dyDescent="0.2">
      <c r="A113" s="396" t="s">
        <v>362</v>
      </c>
      <c r="B113" s="565"/>
      <c r="C113" s="578"/>
      <c r="D113" s="337">
        <v>167904</v>
      </c>
      <c r="E113" s="338"/>
      <c r="F113" s="338"/>
      <c r="G113" s="338"/>
      <c r="H113" s="339"/>
    </row>
    <row r="114" spans="1:8" s="16" customFormat="1" ht="37.5" customHeight="1" outlineLevel="1" x14ac:dyDescent="0.2">
      <c r="A114" s="396" t="s">
        <v>363</v>
      </c>
      <c r="B114" s="565"/>
      <c r="C114" s="578"/>
      <c r="D114" s="337">
        <v>171402</v>
      </c>
      <c r="E114" s="338"/>
      <c r="F114" s="338"/>
      <c r="G114" s="338"/>
      <c r="H114" s="339"/>
    </row>
    <row r="115" spans="1:8" s="16" customFormat="1" ht="37.5" customHeight="1" outlineLevel="1" thickBot="1" x14ac:dyDescent="0.25">
      <c r="A115" s="396" t="s">
        <v>364</v>
      </c>
      <c r="B115" s="565"/>
      <c r="C115" s="579"/>
      <c r="D115" s="337">
        <v>174900</v>
      </c>
      <c r="E115" s="338"/>
      <c r="F115" s="338"/>
      <c r="G115" s="338"/>
      <c r="H115" s="339"/>
    </row>
    <row r="116" spans="1:8" s="16" customFormat="1" ht="24.95" customHeight="1" thickBot="1" x14ac:dyDescent="0.25">
      <c r="A116" s="40"/>
      <c r="B116" s="152"/>
      <c r="C116" s="60"/>
      <c r="D116" s="570" t="s">
        <v>234</v>
      </c>
      <c r="E116" s="570"/>
      <c r="F116" s="570"/>
      <c r="G116" s="570"/>
      <c r="H116" s="593"/>
    </row>
    <row r="117" spans="1:8" s="16" customFormat="1" ht="24.95" customHeight="1" thickBot="1" x14ac:dyDescent="0.25">
      <c r="A117" s="153"/>
      <c r="B117" s="55"/>
      <c r="C117" s="56"/>
      <c r="D117" s="154" t="s">
        <v>168</v>
      </c>
      <c r="E117" s="155" t="s">
        <v>169</v>
      </c>
      <c r="F117" s="156" t="s">
        <v>170</v>
      </c>
      <c r="G117" s="155" t="s">
        <v>171</v>
      </c>
      <c r="H117" s="157" t="s">
        <v>172</v>
      </c>
    </row>
    <row r="118" spans="1:8" s="16" customFormat="1" ht="48" customHeight="1" x14ac:dyDescent="0.2">
      <c r="A118" s="440" t="s">
        <v>235</v>
      </c>
      <c r="B118" s="434" t="s">
        <v>27</v>
      </c>
      <c r="C11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8" s="360">
        <f>F118*1.2</f>
        <v>18957.599999999999</v>
      </c>
      <c r="E118" s="361">
        <f>F118*1.1</f>
        <v>17377.800000000003</v>
      </c>
      <c r="F118" s="361">
        <v>15798</v>
      </c>
      <c r="G118" s="361">
        <f>F118*0.75</f>
        <v>11848.5</v>
      </c>
      <c r="H118" s="362">
        <f>F118*0.5</f>
        <v>7899</v>
      </c>
    </row>
    <row r="119" spans="1:8" s="16" customFormat="1" ht="132" customHeight="1" x14ac:dyDescent="0.2">
      <c r="A119" s="441"/>
      <c r="B119" s="435"/>
      <c r="C119" s="435"/>
      <c r="D119" s="337"/>
      <c r="E119" s="338"/>
      <c r="F119" s="338"/>
      <c r="G119" s="338"/>
      <c r="H119" s="339"/>
    </row>
    <row r="120" spans="1:8" s="16" customFormat="1" ht="97.5" customHeight="1" x14ac:dyDescent="0.2">
      <c r="A120" s="441"/>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0" s="337"/>
      <c r="E120" s="338"/>
      <c r="F120" s="338"/>
      <c r="G120" s="338"/>
      <c r="H120" s="339"/>
    </row>
    <row r="121" spans="1:8" s="16" customFormat="1" ht="166.5" customHeight="1" thickBot="1" x14ac:dyDescent="0.25">
      <c r="A121" s="443"/>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1" s="353"/>
      <c r="E121" s="354"/>
      <c r="F121" s="354"/>
      <c r="G121" s="354"/>
      <c r="H121" s="355"/>
    </row>
    <row r="122" spans="1:8" s="16" customFormat="1" ht="24.95" customHeight="1" thickBot="1" x14ac:dyDescent="0.25">
      <c r="A122" s="28"/>
      <c r="B122" s="29"/>
      <c r="C122" s="30"/>
      <c r="D122" s="498"/>
      <c r="E122" s="498"/>
      <c r="F122" s="498"/>
      <c r="G122" s="498"/>
      <c r="H122" s="624"/>
    </row>
    <row r="123" spans="1:8" s="16" customFormat="1" ht="48" customHeight="1" x14ac:dyDescent="0.2">
      <c r="A123" s="430" t="s">
        <v>236</v>
      </c>
      <c r="B123" s="298"/>
      <c r="C123" s="38"/>
      <c r="D123" s="436">
        <f>F123*1.2</f>
        <v>19195.2</v>
      </c>
      <c r="E123" s="361">
        <f>F123*1.1</f>
        <v>17595.600000000002</v>
      </c>
      <c r="F123" s="361">
        <v>15996</v>
      </c>
      <c r="G123" s="361">
        <f>F123*0.75</f>
        <v>11997</v>
      </c>
      <c r="H123" s="362">
        <f>F123*0.5</f>
        <v>7998</v>
      </c>
    </row>
    <row r="124" spans="1:8" s="16" customFormat="1" ht="132" customHeight="1" x14ac:dyDescent="0.2">
      <c r="A124" s="431"/>
      <c r="B124" s="24" t="s">
        <v>27</v>
      </c>
      <c r="C12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4" s="340"/>
      <c r="E124" s="338"/>
      <c r="F124" s="338"/>
      <c r="G124" s="338"/>
      <c r="H124" s="339"/>
    </row>
    <row r="125" spans="1:8" s="16" customFormat="1" ht="97.5" customHeight="1" x14ac:dyDescent="0.2">
      <c r="A125" s="431"/>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5" s="340"/>
      <c r="E125" s="338"/>
      <c r="F125" s="338"/>
      <c r="G125" s="338"/>
      <c r="H125" s="339"/>
    </row>
    <row r="126" spans="1:8" s="16" customFormat="1" ht="166.5" customHeight="1" x14ac:dyDescent="0.2">
      <c r="A126" s="431"/>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6" s="340"/>
      <c r="E126" s="338"/>
      <c r="F126" s="338"/>
      <c r="G126" s="338"/>
      <c r="H126" s="339"/>
    </row>
    <row r="127" spans="1:8" s="16" customFormat="1" ht="92.25" customHeight="1" thickBot="1" x14ac:dyDescent="0.25">
      <c r="A127" s="468"/>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7" s="461"/>
      <c r="E127" s="354"/>
      <c r="F127" s="354"/>
      <c r="G127" s="354"/>
      <c r="H127" s="355"/>
    </row>
    <row r="128" spans="1:8" s="16" customFormat="1" ht="24.95" customHeight="1" thickBot="1" x14ac:dyDescent="0.25">
      <c r="A128" s="40"/>
      <c r="B128" s="41"/>
      <c r="C128" s="42"/>
      <c r="D128" s="498"/>
      <c r="E128" s="498"/>
      <c r="F128" s="498"/>
      <c r="G128" s="498"/>
      <c r="H128" s="624"/>
    </row>
    <row r="129" spans="1:8" s="16" customFormat="1" ht="50.1" customHeight="1" x14ac:dyDescent="0.2">
      <c r="A129" s="417" t="s">
        <v>237</v>
      </c>
      <c r="B129" s="454" t="s">
        <v>23</v>
      </c>
      <c r="C129"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9" s="506">
        <v>480</v>
      </c>
      <c r="E129" s="507"/>
      <c r="F129" s="507"/>
      <c r="G129" s="507"/>
      <c r="H129" s="508"/>
    </row>
    <row r="130" spans="1:8" s="16" customFormat="1" ht="94.5" customHeight="1" x14ac:dyDescent="0.2">
      <c r="A130" s="418"/>
      <c r="B130" s="455"/>
      <c r="C130" s="457"/>
      <c r="D130" s="459"/>
      <c r="E130" s="426"/>
      <c r="F130" s="426"/>
      <c r="G130" s="426"/>
      <c r="H130" s="509"/>
    </row>
    <row r="131" spans="1:8" s="16" customFormat="1" ht="163.5" customHeight="1" thickBot="1" x14ac:dyDescent="0.25">
      <c r="A131" s="419"/>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31" s="510"/>
      <c r="E131" s="511"/>
      <c r="F131" s="511"/>
      <c r="G131" s="511"/>
      <c r="H131" s="512"/>
    </row>
    <row r="132" spans="1:8" s="16" customFormat="1" ht="24.95" customHeight="1" thickBot="1" x14ac:dyDescent="0.25">
      <c r="A132" s="40"/>
      <c r="B132" s="59"/>
      <c r="C132" s="60"/>
      <c r="D132" s="570" t="s">
        <v>234</v>
      </c>
      <c r="E132" s="570"/>
      <c r="F132" s="570"/>
      <c r="G132" s="570"/>
      <c r="H132" s="593"/>
    </row>
    <row r="133" spans="1:8" s="16" customFormat="1" ht="50.1" customHeight="1" thickBot="1" x14ac:dyDescent="0.25">
      <c r="A133" s="386" t="s">
        <v>38</v>
      </c>
      <c r="B133" s="387"/>
      <c r="C133" s="387"/>
      <c r="D133" s="757" t="str">
        <f>"от "&amp;MIN(D134:D152)&amp;" до "&amp;MAX(D134:D152)</f>
        <v>от 3498 до 66462</v>
      </c>
      <c r="E133" s="758"/>
      <c r="F133" s="758"/>
      <c r="G133" s="758"/>
      <c r="H133" s="759"/>
    </row>
    <row r="134" spans="1:8" s="16" customFormat="1" ht="37.5" customHeight="1" outlineLevel="1" x14ac:dyDescent="0.2">
      <c r="A134" s="408" t="s">
        <v>238</v>
      </c>
      <c r="B134" s="577"/>
      <c r="C134" s="71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34" s="360">
        <v>3498</v>
      </c>
      <c r="E134" s="361"/>
      <c r="F134" s="361"/>
      <c r="G134" s="361"/>
      <c r="H134" s="362"/>
    </row>
    <row r="135" spans="1:8" s="16" customFormat="1" ht="37.5" customHeight="1" outlineLevel="1" x14ac:dyDescent="0.2">
      <c r="A135" s="667" t="s">
        <v>239</v>
      </c>
      <c r="B135" s="672"/>
      <c r="C135" s="787"/>
      <c r="D135" s="337">
        <v>6996</v>
      </c>
      <c r="E135" s="338"/>
      <c r="F135" s="338"/>
      <c r="G135" s="338"/>
      <c r="H135" s="339"/>
    </row>
    <row r="136" spans="1:8" s="16" customFormat="1" ht="37.5" customHeight="1" outlineLevel="1" x14ac:dyDescent="0.2">
      <c r="A136" s="667" t="s">
        <v>240</v>
      </c>
      <c r="B136" s="672"/>
      <c r="C136" s="787"/>
      <c r="D136" s="337">
        <v>10494</v>
      </c>
      <c r="E136" s="338"/>
      <c r="F136" s="338"/>
      <c r="G136" s="338"/>
      <c r="H136" s="339"/>
    </row>
    <row r="137" spans="1:8" s="16" customFormat="1" ht="37.5" customHeight="1" outlineLevel="1" x14ac:dyDescent="0.2">
      <c r="A137" s="667" t="s">
        <v>241</v>
      </c>
      <c r="B137" s="672"/>
      <c r="C137" s="787"/>
      <c r="D137" s="337">
        <v>13992</v>
      </c>
      <c r="E137" s="338"/>
      <c r="F137" s="338"/>
      <c r="G137" s="338"/>
      <c r="H137" s="339"/>
    </row>
    <row r="138" spans="1:8" s="16" customFormat="1" ht="37.5" customHeight="1" outlineLevel="1" x14ac:dyDescent="0.2">
      <c r="A138" s="667" t="s">
        <v>242</v>
      </c>
      <c r="B138" s="672"/>
      <c r="C138" s="787"/>
      <c r="D138" s="337">
        <v>17490</v>
      </c>
      <c r="E138" s="338"/>
      <c r="F138" s="338"/>
      <c r="G138" s="338"/>
      <c r="H138" s="339"/>
    </row>
    <row r="139" spans="1:8" s="16" customFormat="1" ht="37.5" customHeight="1" outlineLevel="1" x14ac:dyDescent="0.2">
      <c r="A139" s="667" t="s">
        <v>243</v>
      </c>
      <c r="B139" s="672"/>
      <c r="C139" s="787"/>
      <c r="D139" s="337">
        <v>20988</v>
      </c>
      <c r="E139" s="338"/>
      <c r="F139" s="338"/>
      <c r="G139" s="338"/>
      <c r="H139" s="339"/>
    </row>
    <row r="140" spans="1:8" s="16" customFormat="1" ht="37.5" customHeight="1" outlineLevel="1" x14ac:dyDescent="0.2">
      <c r="A140" s="667" t="s">
        <v>244</v>
      </c>
      <c r="B140" s="672"/>
      <c r="C140" s="787"/>
      <c r="D140" s="337">
        <v>24486</v>
      </c>
      <c r="E140" s="338"/>
      <c r="F140" s="338"/>
      <c r="G140" s="338"/>
      <c r="H140" s="339"/>
    </row>
    <row r="141" spans="1:8" s="16" customFormat="1" ht="37.5" customHeight="1" outlineLevel="1" x14ac:dyDescent="0.2">
      <c r="A141" s="667" t="s">
        <v>245</v>
      </c>
      <c r="B141" s="672"/>
      <c r="C141" s="787"/>
      <c r="D141" s="337">
        <v>27984</v>
      </c>
      <c r="E141" s="338"/>
      <c r="F141" s="338"/>
      <c r="G141" s="338"/>
      <c r="H141" s="339"/>
    </row>
    <row r="142" spans="1:8" s="16" customFormat="1" ht="37.5" customHeight="1" outlineLevel="1" x14ac:dyDescent="0.2">
      <c r="A142" s="667" t="s">
        <v>246</v>
      </c>
      <c r="B142" s="672"/>
      <c r="C142" s="787"/>
      <c r="D142" s="337">
        <v>31482</v>
      </c>
      <c r="E142" s="338"/>
      <c r="F142" s="338"/>
      <c r="G142" s="338"/>
      <c r="H142" s="339"/>
    </row>
    <row r="143" spans="1:8" s="16" customFormat="1" ht="37.5" customHeight="1" outlineLevel="1" x14ac:dyDescent="0.2">
      <c r="A143" s="667" t="s">
        <v>247</v>
      </c>
      <c r="B143" s="672"/>
      <c r="C143" s="787"/>
      <c r="D143" s="337">
        <v>34980</v>
      </c>
      <c r="E143" s="338"/>
      <c r="F143" s="338"/>
      <c r="G143" s="338"/>
      <c r="H143" s="339"/>
    </row>
    <row r="144" spans="1:8" s="16" customFormat="1" ht="37.5" customHeight="1" outlineLevel="1" x14ac:dyDescent="0.2">
      <c r="A144" s="667" t="s">
        <v>248</v>
      </c>
      <c r="B144" s="672"/>
      <c r="C144" s="787"/>
      <c r="D144" s="337">
        <v>38478</v>
      </c>
      <c r="E144" s="338"/>
      <c r="F144" s="338"/>
      <c r="G144" s="338"/>
      <c r="H144" s="339"/>
    </row>
    <row r="145" spans="1:8" s="16" customFormat="1" ht="37.5" customHeight="1" outlineLevel="1" x14ac:dyDescent="0.2">
      <c r="A145" s="667" t="s">
        <v>249</v>
      </c>
      <c r="B145" s="672"/>
      <c r="C145" s="787"/>
      <c r="D145" s="337">
        <v>41976</v>
      </c>
      <c r="E145" s="338"/>
      <c r="F145" s="338"/>
      <c r="G145" s="338"/>
      <c r="H145" s="339"/>
    </row>
    <row r="146" spans="1:8" s="16" customFormat="1" ht="37.5" customHeight="1" outlineLevel="1" x14ac:dyDescent="0.2">
      <c r="A146" s="667" t="s">
        <v>250</v>
      </c>
      <c r="B146" s="672"/>
      <c r="C146" s="787"/>
      <c r="D146" s="337">
        <v>45474</v>
      </c>
      <c r="E146" s="338"/>
      <c r="F146" s="338"/>
      <c r="G146" s="338"/>
      <c r="H146" s="339"/>
    </row>
    <row r="147" spans="1:8" s="16" customFormat="1" ht="37.5" customHeight="1" outlineLevel="1" x14ac:dyDescent="0.2">
      <c r="A147" s="667" t="s">
        <v>251</v>
      </c>
      <c r="B147" s="672"/>
      <c r="C147" s="787"/>
      <c r="D147" s="337">
        <v>48972</v>
      </c>
      <c r="E147" s="338"/>
      <c r="F147" s="338"/>
      <c r="G147" s="338"/>
      <c r="H147" s="339"/>
    </row>
    <row r="148" spans="1:8" s="16" customFormat="1" ht="37.5" customHeight="1" outlineLevel="1" x14ac:dyDescent="0.2">
      <c r="A148" s="667" t="s">
        <v>252</v>
      </c>
      <c r="B148" s="672"/>
      <c r="C148" s="787"/>
      <c r="D148" s="337">
        <v>52470</v>
      </c>
      <c r="E148" s="338"/>
      <c r="F148" s="338"/>
      <c r="G148" s="338"/>
      <c r="H148" s="339"/>
    </row>
    <row r="149" spans="1:8" s="16" customFormat="1" ht="37.5" customHeight="1" outlineLevel="1" x14ac:dyDescent="0.2">
      <c r="A149" s="667" t="s">
        <v>253</v>
      </c>
      <c r="B149" s="672"/>
      <c r="C149" s="787"/>
      <c r="D149" s="337">
        <v>55968</v>
      </c>
      <c r="E149" s="338"/>
      <c r="F149" s="338"/>
      <c r="G149" s="338"/>
      <c r="H149" s="339"/>
    </row>
    <row r="150" spans="1:8" s="16" customFormat="1" ht="37.5" customHeight="1" outlineLevel="1" x14ac:dyDescent="0.2">
      <c r="A150" s="667" t="s">
        <v>254</v>
      </c>
      <c r="B150" s="672"/>
      <c r="C150" s="787"/>
      <c r="D150" s="337">
        <v>59466</v>
      </c>
      <c r="E150" s="338"/>
      <c r="F150" s="338"/>
      <c r="G150" s="338"/>
      <c r="H150" s="339"/>
    </row>
    <row r="151" spans="1:8" s="16" customFormat="1" ht="37.5" customHeight="1" outlineLevel="1" x14ac:dyDescent="0.2">
      <c r="A151" s="667" t="s">
        <v>255</v>
      </c>
      <c r="B151" s="672"/>
      <c r="C151" s="787"/>
      <c r="D151" s="337">
        <v>62964</v>
      </c>
      <c r="E151" s="338"/>
      <c r="F151" s="338"/>
      <c r="G151" s="338"/>
      <c r="H151" s="339"/>
    </row>
    <row r="152" spans="1:8" s="16" customFormat="1" ht="37.5" customHeight="1" outlineLevel="1" x14ac:dyDescent="0.2">
      <c r="A152" s="667" t="s">
        <v>256</v>
      </c>
      <c r="B152" s="672"/>
      <c r="C152" s="787"/>
      <c r="D152" s="337">
        <v>66462</v>
      </c>
      <c r="E152" s="338"/>
      <c r="F152" s="338"/>
      <c r="G152" s="338"/>
      <c r="H152" s="339"/>
    </row>
    <row r="153" spans="1:8" s="16" customFormat="1" ht="37.5" customHeight="1" outlineLevel="1" x14ac:dyDescent="0.2">
      <c r="A153" s="396" t="s">
        <v>257</v>
      </c>
      <c r="B153" s="565"/>
      <c r="C153" s="787"/>
      <c r="D153" s="337">
        <v>69960</v>
      </c>
      <c r="E153" s="338"/>
      <c r="F153" s="338"/>
      <c r="G153" s="338"/>
      <c r="H153" s="339"/>
    </row>
    <row r="154" spans="1:8" s="16" customFormat="1" ht="37.5" customHeight="1" outlineLevel="1" x14ac:dyDescent="0.2">
      <c r="A154" s="396" t="s">
        <v>258</v>
      </c>
      <c r="B154" s="565"/>
      <c r="C154" s="787"/>
      <c r="D154" s="337">
        <v>73458</v>
      </c>
      <c r="E154" s="338"/>
      <c r="F154" s="338"/>
      <c r="G154" s="338"/>
      <c r="H154" s="339"/>
    </row>
    <row r="155" spans="1:8" s="16" customFormat="1" ht="37.5" customHeight="1" outlineLevel="1" x14ac:dyDescent="0.2">
      <c r="A155" s="396" t="s">
        <v>259</v>
      </c>
      <c r="B155" s="565"/>
      <c r="C155" s="787"/>
      <c r="D155" s="337">
        <v>76956</v>
      </c>
      <c r="E155" s="338"/>
      <c r="F155" s="338"/>
      <c r="G155" s="338"/>
      <c r="H155" s="339"/>
    </row>
    <row r="156" spans="1:8" s="16" customFormat="1" ht="37.5" customHeight="1" outlineLevel="1" x14ac:dyDescent="0.2">
      <c r="A156" s="396" t="s">
        <v>260</v>
      </c>
      <c r="B156" s="565"/>
      <c r="C156" s="787"/>
      <c r="D156" s="337">
        <v>80454</v>
      </c>
      <c r="E156" s="338"/>
      <c r="F156" s="338"/>
      <c r="G156" s="338"/>
      <c r="H156" s="339"/>
    </row>
    <row r="157" spans="1:8" s="16" customFormat="1" ht="37.5" customHeight="1" outlineLevel="1" x14ac:dyDescent="0.2">
      <c r="A157" s="396" t="s">
        <v>261</v>
      </c>
      <c r="B157" s="565"/>
      <c r="C157" s="787"/>
      <c r="D157" s="337">
        <v>83952</v>
      </c>
      <c r="E157" s="338"/>
      <c r="F157" s="338"/>
      <c r="G157" s="338"/>
      <c r="H157" s="339"/>
    </row>
    <row r="158" spans="1:8" s="16" customFormat="1" ht="37.5" customHeight="1" outlineLevel="1" x14ac:dyDescent="0.2">
      <c r="A158" s="396" t="s">
        <v>262</v>
      </c>
      <c r="B158" s="565"/>
      <c r="C158" s="787"/>
      <c r="D158" s="337">
        <v>87450</v>
      </c>
      <c r="E158" s="338"/>
      <c r="F158" s="338"/>
      <c r="G158" s="338"/>
      <c r="H158" s="339"/>
    </row>
    <row r="159" spans="1:8" s="16" customFormat="1" ht="37.5" customHeight="1" outlineLevel="1" x14ac:dyDescent="0.2">
      <c r="A159" s="640" t="s">
        <v>263</v>
      </c>
      <c r="B159" s="641"/>
      <c r="C159" s="787"/>
      <c r="D159" s="337">
        <v>90948</v>
      </c>
      <c r="E159" s="338"/>
      <c r="F159" s="338"/>
      <c r="G159" s="338"/>
      <c r="H159" s="339"/>
    </row>
    <row r="160" spans="1:8" s="16" customFormat="1" ht="37.5" customHeight="1" outlineLevel="1" x14ac:dyDescent="0.2">
      <c r="A160" s="640" t="s">
        <v>264</v>
      </c>
      <c r="B160" s="641"/>
      <c r="C160" s="787"/>
      <c r="D160" s="337">
        <v>94446</v>
      </c>
      <c r="E160" s="338"/>
      <c r="F160" s="338"/>
      <c r="G160" s="338"/>
      <c r="H160" s="339"/>
    </row>
    <row r="161" spans="1:8" s="16" customFormat="1" ht="37.5" customHeight="1" outlineLevel="1" x14ac:dyDescent="0.2">
      <c r="A161" s="640" t="s">
        <v>265</v>
      </c>
      <c r="B161" s="641"/>
      <c r="C161" s="787"/>
      <c r="D161" s="337">
        <v>97944</v>
      </c>
      <c r="E161" s="338"/>
      <c r="F161" s="338"/>
      <c r="G161" s="338"/>
      <c r="H161" s="339"/>
    </row>
    <row r="162" spans="1:8" s="16" customFormat="1" ht="37.5" customHeight="1" outlineLevel="1" x14ac:dyDescent="0.2">
      <c r="A162" s="640" t="s">
        <v>266</v>
      </c>
      <c r="B162" s="641"/>
      <c r="C162" s="787"/>
      <c r="D162" s="337">
        <v>101442</v>
      </c>
      <c r="E162" s="338"/>
      <c r="F162" s="338"/>
      <c r="G162" s="338"/>
      <c r="H162" s="339"/>
    </row>
    <row r="163" spans="1:8" s="16" customFormat="1" ht="37.5" customHeight="1" outlineLevel="1" x14ac:dyDescent="0.2">
      <c r="A163" s="640" t="s">
        <v>267</v>
      </c>
      <c r="B163" s="641"/>
      <c r="C163" s="787"/>
      <c r="D163" s="337">
        <v>104940</v>
      </c>
      <c r="E163" s="338"/>
      <c r="F163" s="338"/>
      <c r="G163" s="338"/>
      <c r="H163" s="339"/>
    </row>
    <row r="164" spans="1:8" s="16" customFormat="1" ht="37.5" customHeight="1" outlineLevel="1" x14ac:dyDescent="0.2">
      <c r="A164" s="640" t="s">
        <v>268</v>
      </c>
      <c r="B164" s="641"/>
      <c r="C164" s="787"/>
      <c r="D164" s="337">
        <v>108438</v>
      </c>
      <c r="E164" s="338"/>
      <c r="F164" s="338"/>
      <c r="G164" s="338"/>
      <c r="H164" s="339"/>
    </row>
    <row r="165" spans="1:8" s="16" customFormat="1" ht="37.5" customHeight="1" outlineLevel="1" x14ac:dyDescent="0.2">
      <c r="A165" s="640" t="s">
        <v>269</v>
      </c>
      <c r="B165" s="641"/>
      <c r="C165" s="787"/>
      <c r="D165" s="337">
        <v>111936</v>
      </c>
      <c r="E165" s="338"/>
      <c r="F165" s="338"/>
      <c r="G165" s="338"/>
      <c r="H165" s="339"/>
    </row>
    <row r="166" spans="1:8" s="16" customFormat="1" ht="37.5" customHeight="1" outlineLevel="1" x14ac:dyDescent="0.2">
      <c r="A166" s="640" t="s">
        <v>270</v>
      </c>
      <c r="B166" s="641"/>
      <c r="C166" s="787"/>
      <c r="D166" s="337">
        <v>115434</v>
      </c>
      <c r="E166" s="338"/>
      <c r="F166" s="338"/>
      <c r="G166" s="338"/>
      <c r="H166" s="339"/>
    </row>
    <row r="167" spans="1:8" s="16" customFormat="1" ht="37.5" customHeight="1" outlineLevel="1" x14ac:dyDescent="0.2">
      <c r="A167" s="640" t="s">
        <v>271</v>
      </c>
      <c r="B167" s="641"/>
      <c r="C167" s="787"/>
      <c r="D167" s="337">
        <v>118932</v>
      </c>
      <c r="E167" s="338"/>
      <c r="F167" s="338"/>
      <c r="G167" s="338"/>
      <c r="H167" s="339"/>
    </row>
    <row r="168" spans="1:8" s="16" customFormat="1" ht="37.5" customHeight="1" outlineLevel="1" x14ac:dyDescent="0.2">
      <c r="A168" s="640" t="s">
        <v>272</v>
      </c>
      <c r="B168" s="641"/>
      <c r="C168" s="787"/>
      <c r="D168" s="337">
        <v>122430</v>
      </c>
      <c r="E168" s="338"/>
      <c r="F168" s="338"/>
      <c r="G168" s="338"/>
      <c r="H168" s="339"/>
    </row>
    <row r="169" spans="1:8" s="16" customFormat="1" ht="37.5" customHeight="1" outlineLevel="1" x14ac:dyDescent="0.2">
      <c r="A169" s="640" t="s">
        <v>273</v>
      </c>
      <c r="B169" s="641"/>
      <c r="C169" s="787"/>
      <c r="D169" s="337">
        <v>125928</v>
      </c>
      <c r="E169" s="338"/>
      <c r="F169" s="338"/>
      <c r="G169" s="338"/>
      <c r="H169" s="339"/>
    </row>
    <row r="170" spans="1:8" s="16" customFormat="1" ht="37.5" customHeight="1" outlineLevel="1" x14ac:dyDescent="0.2">
      <c r="A170" s="640" t="s">
        <v>274</v>
      </c>
      <c r="B170" s="641"/>
      <c r="C170" s="787"/>
      <c r="D170" s="337">
        <v>129426</v>
      </c>
      <c r="E170" s="338"/>
      <c r="F170" s="338"/>
      <c r="G170" s="338"/>
      <c r="H170" s="339"/>
    </row>
    <row r="171" spans="1:8" s="16" customFormat="1" ht="37.5" customHeight="1" outlineLevel="1" x14ac:dyDescent="0.2">
      <c r="A171" s="640" t="s">
        <v>275</v>
      </c>
      <c r="B171" s="641"/>
      <c r="C171" s="787"/>
      <c r="D171" s="337">
        <v>132924</v>
      </c>
      <c r="E171" s="338"/>
      <c r="F171" s="338"/>
      <c r="G171" s="338"/>
      <c r="H171" s="339"/>
    </row>
    <row r="172" spans="1:8" s="16" customFormat="1" ht="37.5" customHeight="1" outlineLevel="1" x14ac:dyDescent="0.2">
      <c r="A172" s="640" t="s">
        <v>276</v>
      </c>
      <c r="B172" s="641"/>
      <c r="C172" s="787"/>
      <c r="D172" s="337">
        <v>136422</v>
      </c>
      <c r="E172" s="338"/>
      <c r="F172" s="338"/>
      <c r="G172" s="338"/>
      <c r="H172" s="339"/>
    </row>
    <row r="173" spans="1:8" s="16" customFormat="1" ht="37.5" customHeight="1" outlineLevel="1" x14ac:dyDescent="0.2">
      <c r="A173" s="640" t="s">
        <v>277</v>
      </c>
      <c r="B173" s="641"/>
      <c r="C173" s="787"/>
      <c r="D173" s="337">
        <v>139920</v>
      </c>
      <c r="E173" s="338"/>
      <c r="F173" s="338"/>
      <c r="G173" s="338"/>
      <c r="H173" s="339"/>
    </row>
    <row r="174" spans="1:8" s="16" customFormat="1" ht="37.5" customHeight="1" outlineLevel="1" x14ac:dyDescent="0.2">
      <c r="A174" s="396" t="s">
        <v>415</v>
      </c>
      <c r="B174" s="565"/>
      <c r="C174" s="787"/>
      <c r="D174" s="337">
        <v>143418</v>
      </c>
      <c r="E174" s="338"/>
      <c r="F174" s="338"/>
      <c r="G174" s="338"/>
      <c r="H174" s="339"/>
    </row>
    <row r="175" spans="1:8" s="16" customFormat="1" ht="37.5" customHeight="1" outlineLevel="1" x14ac:dyDescent="0.2">
      <c r="A175" s="396" t="s">
        <v>416</v>
      </c>
      <c r="B175" s="565"/>
      <c r="C175" s="787"/>
      <c r="D175" s="337">
        <v>146916</v>
      </c>
      <c r="E175" s="338"/>
      <c r="F175" s="338"/>
      <c r="G175" s="338"/>
      <c r="H175" s="339"/>
    </row>
    <row r="176" spans="1:8" s="16" customFormat="1" ht="37.5" customHeight="1" outlineLevel="1" x14ac:dyDescent="0.2">
      <c r="A176" s="396" t="s">
        <v>417</v>
      </c>
      <c r="B176" s="565"/>
      <c r="C176" s="787"/>
      <c r="D176" s="337">
        <v>150414</v>
      </c>
      <c r="E176" s="338"/>
      <c r="F176" s="338"/>
      <c r="G176" s="338"/>
      <c r="H176" s="339"/>
    </row>
    <row r="177" spans="1:8" s="16" customFormat="1" ht="37.5" customHeight="1" outlineLevel="1" x14ac:dyDescent="0.2">
      <c r="A177" s="396" t="s">
        <v>418</v>
      </c>
      <c r="B177" s="565"/>
      <c r="C177" s="787"/>
      <c r="D177" s="337">
        <v>153912</v>
      </c>
      <c r="E177" s="338"/>
      <c r="F177" s="338"/>
      <c r="G177" s="338"/>
      <c r="H177" s="339"/>
    </row>
    <row r="178" spans="1:8" s="16" customFormat="1" ht="37.5" customHeight="1" outlineLevel="1" x14ac:dyDescent="0.2">
      <c r="A178" s="396" t="s">
        <v>419</v>
      </c>
      <c r="B178" s="565"/>
      <c r="C178" s="787"/>
      <c r="D178" s="337">
        <v>157410</v>
      </c>
      <c r="E178" s="338"/>
      <c r="F178" s="338"/>
      <c r="G178" s="338"/>
      <c r="H178" s="339"/>
    </row>
    <row r="179" spans="1:8" s="16" customFormat="1" ht="37.5" customHeight="1" outlineLevel="1" x14ac:dyDescent="0.2">
      <c r="A179" s="396" t="s">
        <v>420</v>
      </c>
      <c r="B179" s="565"/>
      <c r="C179" s="787"/>
      <c r="D179" s="337">
        <v>160908</v>
      </c>
      <c r="E179" s="338"/>
      <c r="F179" s="338"/>
      <c r="G179" s="338"/>
      <c r="H179" s="339"/>
    </row>
    <row r="180" spans="1:8" s="16" customFormat="1" ht="37.5" customHeight="1" outlineLevel="1" x14ac:dyDescent="0.2">
      <c r="A180" s="396" t="s">
        <v>421</v>
      </c>
      <c r="B180" s="565"/>
      <c r="C180" s="787"/>
      <c r="D180" s="337">
        <v>164406</v>
      </c>
      <c r="E180" s="338"/>
      <c r="F180" s="338"/>
      <c r="G180" s="338"/>
      <c r="H180" s="339"/>
    </row>
    <row r="181" spans="1:8" s="16" customFormat="1" ht="37.5" customHeight="1" outlineLevel="1" x14ac:dyDescent="0.2">
      <c r="A181" s="396" t="s">
        <v>422</v>
      </c>
      <c r="B181" s="565"/>
      <c r="C181" s="787"/>
      <c r="D181" s="337">
        <v>167904</v>
      </c>
      <c r="E181" s="338"/>
      <c r="F181" s="338"/>
      <c r="G181" s="338"/>
      <c r="H181" s="339"/>
    </row>
    <row r="182" spans="1:8" s="16" customFormat="1" ht="37.5" customHeight="1" outlineLevel="1" x14ac:dyDescent="0.2">
      <c r="A182" s="396" t="s">
        <v>423</v>
      </c>
      <c r="B182" s="565"/>
      <c r="C182" s="787"/>
      <c r="D182" s="337">
        <v>171402</v>
      </c>
      <c r="E182" s="338"/>
      <c r="F182" s="338"/>
      <c r="G182" s="338"/>
      <c r="H182" s="339"/>
    </row>
    <row r="183" spans="1:8" s="16" customFormat="1" ht="37.5" customHeight="1" outlineLevel="1" thickBot="1" x14ac:dyDescent="0.25">
      <c r="A183" s="396" t="s">
        <v>424</v>
      </c>
      <c r="B183" s="565"/>
      <c r="C183" s="797"/>
      <c r="D183" s="353">
        <v>174900</v>
      </c>
      <c r="E183" s="354"/>
      <c r="F183" s="354"/>
      <c r="G183" s="354"/>
      <c r="H183" s="355"/>
    </row>
    <row r="184" spans="1:8" s="16" customFormat="1" ht="50.1" customHeight="1" thickBot="1" x14ac:dyDescent="0.25">
      <c r="A184" s="386" t="s">
        <v>59</v>
      </c>
      <c r="B184" s="387"/>
      <c r="C184" s="387"/>
      <c r="D184" s="621" t="str">
        <f>"от "&amp;MIN(D185:D194)&amp;" до "&amp;MAX(D185:D194)</f>
        <v>от 504 до 11766</v>
      </c>
      <c r="E184" s="622"/>
      <c r="F184" s="622"/>
      <c r="G184" s="622"/>
      <c r="H184" s="623"/>
    </row>
    <row r="185" spans="1:8" s="16" customFormat="1" ht="159.75" customHeight="1" x14ac:dyDescent="0.2">
      <c r="A185" s="102" t="s">
        <v>338</v>
      </c>
      <c r="B185" s="63" t="s">
        <v>194</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85" s="491">
        <v>2157</v>
      </c>
      <c r="E185" s="491"/>
      <c r="F185" s="491"/>
      <c r="G185" s="491"/>
      <c r="H185" s="436"/>
    </row>
    <row r="186" spans="1:8" s="16" customFormat="1" ht="37.5" customHeight="1" x14ac:dyDescent="0.2">
      <c r="A186" s="335" t="s">
        <v>61</v>
      </c>
      <c r="B186" s="336"/>
      <c r="C186" s="4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86" s="340">
        <v>1437</v>
      </c>
      <c r="E186" s="338"/>
      <c r="F186" s="338"/>
      <c r="G186" s="338"/>
      <c r="H186" s="339"/>
    </row>
    <row r="187" spans="1:8" s="16" customFormat="1" ht="37.5" customHeight="1" x14ac:dyDescent="0.2">
      <c r="A187" s="335" t="s">
        <v>62</v>
      </c>
      <c r="B187" s="336"/>
      <c r="C187" s="404"/>
      <c r="D187" s="340">
        <v>11766</v>
      </c>
      <c r="E187" s="338"/>
      <c r="F187" s="338"/>
      <c r="G187" s="338"/>
      <c r="H187" s="339"/>
    </row>
    <row r="188" spans="1:8" s="16" customFormat="1" ht="37.5" customHeight="1" x14ac:dyDescent="0.2">
      <c r="A188" s="335" t="s">
        <v>63</v>
      </c>
      <c r="B188" s="336"/>
      <c r="C188" s="404"/>
      <c r="D188" s="496">
        <v>3561</v>
      </c>
      <c r="E188" s="368"/>
      <c r="F188" s="368"/>
      <c r="G188" s="368"/>
      <c r="H188" s="369"/>
    </row>
    <row r="189" spans="1:8" s="16" customFormat="1" ht="37.5" customHeight="1" x14ac:dyDescent="0.2">
      <c r="A189" s="335" t="s">
        <v>64</v>
      </c>
      <c r="B189" s="336"/>
      <c r="C189" s="404"/>
      <c r="D189" s="496">
        <v>9870</v>
      </c>
      <c r="E189" s="368"/>
      <c r="F189" s="368"/>
      <c r="G189" s="368"/>
      <c r="H189" s="369"/>
    </row>
    <row r="190" spans="1:8" s="16" customFormat="1" ht="37.5" customHeight="1" x14ac:dyDescent="0.2">
      <c r="A190" s="335" t="s">
        <v>65</v>
      </c>
      <c r="B190" s="336"/>
      <c r="C190" s="404"/>
      <c r="D190" s="340">
        <v>504</v>
      </c>
      <c r="E190" s="338"/>
      <c r="F190" s="338"/>
      <c r="G190" s="338"/>
      <c r="H190" s="339"/>
    </row>
    <row r="191" spans="1:8" s="16" customFormat="1" ht="37.5" customHeight="1" x14ac:dyDescent="0.2">
      <c r="A191" s="335" t="s">
        <v>66</v>
      </c>
      <c r="B191" s="336"/>
      <c r="C191" s="404"/>
      <c r="D191" s="340">
        <v>504</v>
      </c>
      <c r="E191" s="338"/>
      <c r="F191" s="338"/>
      <c r="G191" s="338"/>
      <c r="H191" s="339"/>
    </row>
    <row r="192" spans="1:8" s="16" customFormat="1" ht="37.5" customHeight="1" x14ac:dyDescent="0.2">
      <c r="A192" s="335" t="s">
        <v>67</v>
      </c>
      <c r="B192" s="336"/>
      <c r="C192" s="404"/>
      <c r="D192" s="340">
        <v>1011</v>
      </c>
      <c r="E192" s="338"/>
      <c r="F192" s="338"/>
      <c r="G192" s="338"/>
      <c r="H192" s="339"/>
    </row>
    <row r="193" spans="1:8" s="16" customFormat="1" ht="37.5" customHeight="1" x14ac:dyDescent="0.2">
      <c r="A193" s="335" t="s">
        <v>68</v>
      </c>
      <c r="B193" s="336"/>
      <c r="C193" s="404"/>
      <c r="D193" s="340">
        <v>1521</v>
      </c>
      <c r="E193" s="338"/>
      <c r="F193" s="338"/>
      <c r="G193" s="338"/>
      <c r="H193" s="339"/>
    </row>
    <row r="194" spans="1:8" s="16" customFormat="1" ht="37.5" customHeight="1" thickBot="1" x14ac:dyDescent="0.25">
      <c r="A194" s="348" t="s">
        <v>69</v>
      </c>
      <c r="B194" s="349"/>
      <c r="C194" s="405"/>
      <c r="D194" s="340">
        <v>9273</v>
      </c>
      <c r="E194" s="338"/>
      <c r="F194" s="338"/>
      <c r="G194" s="338"/>
      <c r="H194" s="339"/>
    </row>
    <row r="195" spans="1:8" s="16" customFormat="1" ht="117.75" customHeight="1" thickBot="1" x14ac:dyDescent="0.25">
      <c r="A195" s="501" t="s">
        <v>71</v>
      </c>
      <c r="B195" s="502"/>
      <c r="C1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95" s="354">
        <v>30</v>
      </c>
      <c r="E195" s="354"/>
      <c r="F195" s="354"/>
      <c r="G195" s="354"/>
      <c r="H195" s="355"/>
    </row>
    <row r="196" spans="1:8" s="23" customFormat="1" ht="50.1" customHeight="1" thickBot="1" x14ac:dyDescent="0.25">
      <c r="A196" s="341" t="s">
        <v>72</v>
      </c>
      <c r="B196" s="342"/>
      <c r="C196" s="21"/>
      <c r="D196" s="343" t="str">
        <f>"от "&amp;MIN(D198,D218:D232)&amp;" до "&amp;MAX(D198,D218:D232)</f>
        <v>от 651 до 35598</v>
      </c>
      <c r="E196" s="343"/>
      <c r="F196" s="343"/>
      <c r="G196" s="343"/>
      <c r="H196" s="344"/>
    </row>
    <row r="197" spans="1:8" s="16" customFormat="1" ht="24.95" customHeight="1" thickBot="1" x14ac:dyDescent="0.25">
      <c r="A197" s="497"/>
      <c r="B197" s="498"/>
      <c r="C197" s="60"/>
      <c r="D197" s="499"/>
      <c r="E197" s="499"/>
      <c r="F197" s="499"/>
      <c r="G197" s="499"/>
      <c r="H197" s="500"/>
    </row>
    <row r="198" spans="1:8" s="16" customFormat="1" ht="67.5" customHeight="1" thickBot="1" x14ac:dyDescent="0.25">
      <c r="A198" s="374" t="s">
        <v>73</v>
      </c>
      <c r="B198" s="375"/>
      <c r="C198"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98" s="379">
        <v>22368</v>
      </c>
      <c r="E198" s="379"/>
      <c r="F198" s="379"/>
      <c r="G198" s="379"/>
      <c r="H198" s="380"/>
    </row>
    <row r="199" spans="1:8" s="16" customFormat="1" ht="67.5" customHeight="1" thickBot="1" x14ac:dyDescent="0.25">
      <c r="A199" s="381" t="s">
        <v>74</v>
      </c>
      <c r="B199" s="382"/>
      <c r="C199" s="377"/>
      <c r="D199" s="383" t="s">
        <v>75</v>
      </c>
      <c r="E199" s="384"/>
      <c r="F199" s="384"/>
      <c r="G199" s="384"/>
      <c r="H199" s="385"/>
    </row>
    <row r="200" spans="1:8" s="16" customFormat="1" ht="67.5" customHeight="1" x14ac:dyDescent="0.2">
      <c r="A200" s="363" t="s">
        <v>76</v>
      </c>
      <c r="B200" s="364"/>
      <c r="C200" s="377"/>
      <c r="D200" s="368">
        <f>D198/4</f>
        <v>5592</v>
      </c>
      <c r="E200" s="368"/>
      <c r="F200" s="368"/>
      <c r="G200" s="368"/>
      <c r="H200" s="369"/>
    </row>
    <row r="201" spans="1:8" s="16" customFormat="1" ht="67.5" customHeight="1" x14ac:dyDescent="0.2">
      <c r="A201" s="363" t="s">
        <v>77</v>
      </c>
      <c r="B201" s="364"/>
      <c r="C201" s="377"/>
      <c r="D201" s="368">
        <f>D198/5</f>
        <v>4473.6000000000004</v>
      </c>
      <c r="E201" s="368"/>
      <c r="F201" s="368"/>
      <c r="G201" s="368"/>
      <c r="H201" s="369"/>
    </row>
    <row r="202" spans="1:8" s="16" customFormat="1" ht="67.5" customHeight="1" x14ac:dyDescent="0.2">
      <c r="A202" s="363" t="s">
        <v>78</v>
      </c>
      <c r="B202" s="364"/>
      <c r="C202" s="377"/>
      <c r="D202" s="368">
        <f>D198/6</f>
        <v>3728</v>
      </c>
      <c r="E202" s="368"/>
      <c r="F202" s="368"/>
      <c r="G202" s="368"/>
      <c r="H202" s="369"/>
    </row>
    <row r="203" spans="1:8" s="16" customFormat="1" ht="67.5" customHeight="1" x14ac:dyDescent="0.2">
      <c r="A203" s="363" t="s">
        <v>79</v>
      </c>
      <c r="B203" s="364"/>
      <c r="C203" s="377"/>
      <c r="D203" s="368">
        <f>D198/7</f>
        <v>3195.4285714285716</v>
      </c>
      <c r="E203" s="368"/>
      <c r="F203" s="368"/>
      <c r="G203" s="368"/>
      <c r="H203" s="369"/>
    </row>
    <row r="204" spans="1:8" s="16" customFormat="1" ht="67.5" customHeight="1" x14ac:dyDescent="0.2">
      <c r="A204" s="363" t="s">
        <v>80</v>
      </c>
      <c r="B204" s="364"/>
      <c r="C204" s="377"/>
      <c r="D204" s="368">
        <f>D198/8</f>
        <v>2796</v>
      </c>
      <c r="E204" s="368"/>
      <c r="F204" s="368"/>
      <c r="G204" s="368"/>
      <c r="H204" s="369"/>
    </row>
    <row r="205" spans="1:8" s="16" customFormat="1" ht="67.5" customHeight="1" x14ac:dyDescent="0.2">
      <c r="A205" s="363" t="s">
        <v>81</v>
      </c>
      <c r="B205" s="364"/>
      <c r="C205" s="377"/>
      <c r="D205" s="368">
        <f>D198/9</f>
        <v>2485.3333333333335</v>
      </c>
      <c r="E205" s="368"/>
      <c r="F205" s="368"/>
      <c r="G205" s="368"/>
      <c r="H205" s="369"/>
    </row>
    <row r="206" spans="1:8" s="16" customFormat="1" ht="67.5" customHeight="1" x14ac:dyDescent="0.2">
      <c r="A206" s="363" t="s">
        <v>82</v>
      </c>
      <c r="B206" s="364"/>
      <c r="C206" s="377"/>
      <c r="D206" s="368">
        <f>D198/10</f>
        <v>2236.8000000000002</v>
      </c>
      <c r="E206" s="368"/>
      <c r="F206" s="368"/>
      <c r="G206" s="368"/>
      <c r="H206" s="369"/>
    </row>
    <row r="207" spans="1:8" s="16" customFormat="1" ht="67.5" customHeight="1" thickBot="1" x14ac:dyDescent="0.25">
      <c r="A207" s="374" t="s">
        <v>83</v>
      </c>
      <c r="B207" s="375"/>
      <c r="C207" s="377"/>
      <c r="D207" s="379">
        <v>29712</v>
      </c>
      <c r="E207" s="379"/>
      <c r="F207" s="379"/>
      <c r="G207" s="379"/>
      <c r="H207" s="380"/>
    </row>
    <row r="208" spans="1:8" s="16" customFormat="1" ht="67.5" customHeight="1" thickBot="1" x14ac:dyDescent="0.25">
      <c r="A208" s="381" t="s">
        <v>74</v>
      </c>
      <c r="B208" s="382"/>
      <c r="C208" s="377"/>
      <c r="D208" s="383" t="s">
        <v>75</v>
      </c>
      <c r="E208" s="384"/>
      <c r="F208" s="384"/>
      <c r="G208" s="384"/>
      <c r="H208" s="385"/>
    </row>
    <row r="209" spans="1:8" s="16" customFormat="1" ht="67.5" customHeight="1" x14ac:dyDescent="0.2">
      <c r="A209" s="363" t="s">
        <v>76</v>
      </c>
      <c r="B209" s="364"/>
      <c r="C209" s="377"/>
      <c r="D209" s="368">
        <v>7428</v>
      </c>
      <c r="E209" s="368"/>
      <c r="F209" s="368"/>
      <c r="G209" s="368"/>
      <c r="H209" s="369"/>
    </row>
    <row r="210" spans="1:8" s="16" customFormat="1" ht="67.5" customHeight="1" x14ac:dyDescent="0.2">
      <c r="A210" s="363" t="s">
        <v>77</v>
      </c>
      <c r="B210" s="364"/>
      <c r="C210" s="377"/>
      <c r="D210" s="368">
        <v>5942.4</v>
      </c>
      <c r="E210" s="368"/>
      <c r="F210" s="368"/>
      <c r="G210" s="368"/>
      <c r="H210" s="369"/>
    </row>
    <row r="211" spans="1:8" s="16" customFormat="1" ht="67.5" customHeight="1" x14ac:dyDescent="0.2">
      <c r="A211" s="363" t="s">
        <v>78</v>
      </c>
      <c r="B211" s="364"/>
      <c r="C211" s="377"/>
      <c r="D211" s="368">
        <v>4952</v>
      </c>
      <c r="E211" s="368"/>
      <c r="F211" s="368"/>
      <c r="G211" s="368"/>
      <c r="H211" s="369"/>
    </row>
    <row r="212" spans="1:8" s="16" customFormat="1" ht="67.5" customHeight="1" x14ac:dyDescent="0.2">
      <c r="A212" s="363" t="s">
        <v>79</v>
      </c>
      <c r="B212" s="364"/>
      <c r="C212" s="377"/>
      <c r="D212" s="368">
        <v>4244.5714285714284</v>
      </c>
      <c r="E212" s="368"/>
      <c r="F212" s="368"/>
      <c r="G212" s="368"/>
      <c r="H212" s="369"/>
    </row>
    <row r="213" spans="1:8" s="16" customFormat="1" ht="67.5" customHeight="1" x14ac:dyDescent="0.2">
      <c r="A213" s="363" t="s">
        <v>80</v>
      </c>
      <c r="B213" s="364"/>
      <c r="C213" s="377"/>
      <c r="D213" s="368">
        <v>3714</v>
      </c>
      <c r="E213" s="368"/>
      <c r="F213" s="368"/>
      <c r="G213" s="368"/>
      <c r="H213" s="369"/>
    </row>
    <row r="214" spans="1:8" s="16" customFormat="1" ht="67.5" customHeight="1" x14ac:dyDescent="0.2">
      <c r="A214" s="363" t="s">
        <v>81</v>
      </c>
      <c r="B214" s="364"/>
      <c r="C214" s="377"/>
      <c r="D214" s="368">
        <v>3301.3333333333335</v>
      </c>
      <c r="E214" s="368"/>
      <c r="F214" s="368"/>
      <c r="G214" s="368"/>
      <c r="H214" s="369"/>
    </row>
    <row r="215" spans="1:8" s="16" customFormat="1" ht="67.5" customHeight="1" thickBot="1" x14ac:dyDescent="0.25">
      <c r="A215" s="363" t="s">
        <v>82</v>
      </c>
      <c r="B215" s="364"/>
      <c r="C215" s="378"/>
      <c r="D215" s="368">
        <v>2971.2</v>
      </c>
      <c r="E215" s="368"/>
      <c r="F215" s="368"/>
      <c r="G215" s="368"/>
      <c r="H215" s="369"/>
    </row>
    <row r="216" spans="1:8" s="16" customFormat="1" ht="62.45" customHeight="1" thickBot="1" x14ac:dyDescent="0.25">
      <c r="A216" s="358" t="s">
        <v>84</v>
      </c>
      <c r="B216" s="359"/>
      <c r="C2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6" s="353">
        <v>24177</v>
      </c>
      <c r="E216" s="354"/>
      <c r="F216" s="354"/>
      <c r="G216" s="354"/>
      <c r="H216" s="355"/>
    </row>
    <row r="217" spans="1:8" s="16" customFormat="1" ht="24.95" customHeight="1" thickBot="1" x14ac:dyDescent="0.25">
      <c r="A217" s="497"/>
      <c r="B217" s="498"/>
      <c r="C217" s="56"/>
      <c r="D217" s="499"/>
      <c r="E217" s="499"/>
      <c r="F217" s="499"/>
      <c r="G217" s="499"/>
      <c r="H217" s="500"/>
    </row>
    <row r="218" spans="1:8" s="16" customFormat="1" ht="50.1" customHeight="1" x14ac:dyDescent="0.2">
      <c r="A218" s="335" t="s">
        <v>85</v>
      </c>
      <c r="B218" s="336"/>
      <c r="C218" s="105" t="str">
        <f>"Интернет-площадка 2gis.ru на основе Cправочника организаций "&amp;$C$2&amp;""</f>
        <v>Интернет-площадка 2gis.ru на основе Cправочника организаций "2ГИС.ЧЕЛЯБИНСК"</v>
      </c>
      <c r="D218" s="340">
        <v>27591</v>
      </c>
      <c r="E218" s="338"/>
      <c r="F218" s="338"/>
      <c r="G218" s="338"/>
      <c r="H218" s="339"/>
    </row>
    <row r="219" spans="1:8" s="16" customFormat="1" ht="50.1" customHeight="1" x14ac:dyDescent="0.2">
      <c r="A219" s="335" t="s">
        <v>86</v>
      </c>
      <c r="B219" s="336"/>
      <c r="C219"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9" s="340">
        <v>5274</v>
      </c>
      <c r="E219" s="338"/>
      <c r="F219" s="338"/>
      <c r="G219" s="338"/>
      <c r="H219" s="339"/>
    </row>
    <row r="220" spans="1:8" s="16" customFormat="1" ht="50.1" customHeight="1" x14ac:dyDescent="0.2">
      <c r="A220" s="335" t="s">
        <v>87</v>
      </c>
      <c r="B220" s="336"/>
      <c r="C220"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0" s="340">
        <v>18663</v>
      </c>
      <c r="E220" s="338"/>
      <c r="F220" s="338"/>
      <c r="G220" s="338"/>
      <c r="H220" s="339"/>
    </row>
    <row r="221" spans="1:8" s="16" customFormat="1" ht="50.1" customHeight="1" x14ac:dyDescent="0.2">
      <c r="A221" s="335" t="s">
        <v>88</v>
      </c>
      <c r="B221" s="336"/>
      <c r="C221" s="68" t="str">
        <f>"Интернет-площадка 2gis.ru на основе Cправочника организаций "&amp;$C$2&amp;""</f>
        <v>Интернет-площадка 2gis.ru на основе Cправочника организаций "2ГИС.ЧЕЛЯБИНСК"</v>
      </c>
      <c r="D221" s="340">
        <v>19764</v>
      </c>
      <c r="E221" s="338"/>
      <c r="F221" s="338"/>
      <c r="G221" s="338"/>
      <c r="H221" s="339"/>
    </row>
    <row r="222" spans="1:8" s="16" customFormat="1" ht="50.1" customHeight="1" x14ac:dyDescent="0.2">
      <c r="A222" s="335" t="s">
        <v>89</v>
      </c>
      <c r="B222" s="336"/>
      <c r="C222" s="68" t="str">
        <f>"Интернет-площадка 2gis.ru на основе Cправочника организаций "&amp;$C$2&amp;""</f>
        <v>Интернет-площадка 2gis.ru на основе Cправочника организаций "2ГИС.ЧЕЛЯБИНСК"</v>
      </c>
      <c r="D222" s="340">
        <v>23715</v>
      </c>
      <c r="E222" s="338"/>
      <c r="F222" s="338"/>
      <c r="G222" s="338"/>
      <c r="H222" s="339"/>
    </row>
    <row r="223" spans="1:8" s="16" customFormat="1" ht="50.1" customHeight="1" x14ac:dyDescent="0.2">
      <c r="A223" s="335" t="s">
        <v>90</v>
      </c>
      <c r="B223" s="336"/>
      <c r="C223"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3" s="340">
        <v>8235</v>
      </c>
      <c r="E223" s="338"/>
      <c r="F223" s="338"/>
      <c r="G223" s="338"/>
      <c r="H223" s="339"/>
    </row>
    <row r="224" spans="1:8" s="16" customFormat="1" ht="50.1" customHeight="1" x14ac:dyDescent="0.2">
      <c r="A224" s="335" t="s">
        <v>91</v>
      </c>
      <c r="B224" s="336"/>
      <c r="C224"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340">
        <v>10866</v>
      </c>
      <c r="E224" s="338"/>
      <c r="F224" s="338"/>
      <c r="G224" s="338"/>
      <c r="H224" s="339"/>
    </row>
    <row r="225" spans="1:8" s="16" customFormat="1" ht="50.1" customHeight="1" x14ac:dyDescent="0.2">
      <c r="A225" s="335" t="s">
        <v>92</v>
      </c>
      <c r="B225" s="336"/>
      <c r="C225"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5" s="340">
        <v>20970</v>
      </c>
      <c r="E225" s="338"/>
      <c r="F225" s="338"/>
      <c r="G225" s="338"/>
      <c r="H225" s="339"/>
    </row>
    <row r="226" spans="1:8" s="16" customFormat="1" ht="50.1" customHeight="1" x14ac:dyDescent="0.2">
      <c r="A226" s="335" t="s">
        <v>93</v>
      </c>
      <c r="B226" s="336"/>
      <c r="C226" s="68" t="e">
        <f>#REF!</f>
        <v>#REF!</v>
      </c>
      <c r="D226" s="340">
        <v>35598</v>
      </c>
      <c r="E226" s="338"/>
      <c r="F226" s="338"/>
      <c r="G226" s="338"/>
      <c r="H226" s="339"/>
    </row>
    <row r="227" spans="1:8" s="16" customFormat="1" ht="50.1" customHeight="1" x14ac:dyDescent="0.2">
      <c r="A227" s="335" t="s">
        <v>94</v>
      </c>
      <c r="B227" s="336"/>
      <c r="C227" s="68" t="s">
        <v>727</v>
      </c>
      <c r="D227" s="340">
        <v>651</v>
      </c>
      <c r="E227" s="338"/>
      <c r="F227" s="338"/>
      <c r="G227" s="338"/>
      <c r="H227" s="339"/>
    </row>
    <row r="228" spans="1:8" s="16" customFormat="1" ht="78" customHeight="1" x14ac:dyDescent="0.2">
      <c r="A228" s="335" t="s">
        <v>96</v>
      </c>
      <c r="B228" s="336"/>
      <c r="C2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8" s="340">
        <v>24156</v>
      </c>
      <c r="E228" s="338"/>
      <c r="F228" s="338"/>
      <c r="G228" s="338"/>
      <c r="H228" s="339"/>
    </row>
    <row r="229" spans="1:8" s="16" customFormat="1" ht="78" customHeight="1" x14ac:dyDescent="0.2">
      <c r="A229" s="335" t="s">
        <v>97</v>
      </c>
      <c r="B229" s="336"/>
      <c r="C229" s="68"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9" s="340">
        <v>16290</v>
      </c>
      <c r="E229" s="338"/>
      <c r="F229" s="338"/>
      <c r="G229" s="338"/>
      <c r="H229" s="339"/>
    </row>
    <row r="230" spans="1:8" s="16" customFormat="1" ht="78" customHeight="1" x14ac:dyDescent="0.2">
      <c r="A230" s="335" t="s">
        <v>98</v>
      </c>
      <c r="B230" s="336"/>
      <c r="C230"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0" s="340">
        <v>16125</v>
      </c>
      <c r="E230" s="338"/>
      <c r="F230" s="338"/>
      <c r="G230" s="338"/>
      <c r="H230" s="339"/>
    </row>
    <row r="231" spans="1:8" s="16" customFormat="1" ht="78" customHeight="1" x14ac:dyDescent="0.2">
      <c r="A231" s="335" t="s">
        <v>99</v>
      </c>
      <c r="B231" s="336"/>
      <c r="C231"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1" s="340">
        <v>8148</v>
      </c>
      <c r="E231" s="338"/>
      <c r="F231" s="338"/>
      <c r="G231" s="338"/>
      <c r="H231" s="339"/>
    </row>
    <row r="232" spans="1:8" s="16" customFormat="1" ht="50.1" customHeight="1" thickBot="1" x14ac:dyDescent="0.25">
      <c r="A232" s="335" t="s">
        <v>102</v>
      </c>
      <c r="B232" s="336"/>
      <c r="C232"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32" s="340">
        <v>6990</v>
      </c>
      <c r="E232" s="338"/>
      <c r="F232" s="338"/>
      <c r="G232" s="338"/>
      <c r="H232" s="339"/>
    </row>
    <row r="233" spans="1:8" s="16" customFormat="1" ht="102" customHeight="1" thickBot="1" x14ac:dyDescent="0.25">
      <c r="A233" s="335" t="s">
        <v>16</v>
      </c>
      <c r="B233" s="336"/>
      <c r="C23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3" s="340">
        <v>2352</v>
      </c>
      <c r="E233" s="338"/>
      <c r="F233" s="338"/>
      <c r="G233" s="338"/>
      <c r="H233" s="339"/>
    </row>
    <row r="234" spans="1:8" s="16" customFormat="1" ht="102" customHeight="1" thickBot="1" x14ac:dyDescent="0.25">
      <c r="A234" s="335" t="s">
        <v>103</v>
      </c>
      <c r="B234" s="336"/>
      <c r="C23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4" s="340">
        <v>100002</v>
      </c>
      <c r="E234" s="338"/>
      <c r="F234" s="338"/>
      <c r="G234" s="338"/>
      <c r="H234" s="339"/>
    </row>
    <row r="235" spans="1:8" s="16" customFormat="1" ht="126" customHeight="1" x14ac:dyDescent="0.2">
      <c r="A235" s="335" t="s">
        <v>104</v>
      </c>
      <c r="B235" s="336"/>
      <c r="C23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5" s="340">
        <v>22470</v>
      </c>
      <c r="E235" s="338"/>
      <c r="F235" s="338"/>
      <c r="G235" s="338"/>
      <c r="H235" s="339"/>
    </row>
    <row r="236" spans="1:8" s="16" customFormat="1" ht="96" customHeight="1" x14ac:dyDescent="0.2">
      <c r="A236" s="356" t="s">
        <v>105</v>
      </c>
      <c r="B236" s="357"/>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6" s="340">
        <v>13971</v>
      </c>
      <c r="E236" s="338"/>
      <c r="F236" s="338"/>
      <c r="G236" s="338"/>
      <c r="H236" s="339"/>
    </row>
    <row r="237" spans="1:8" s="16" customFormat="1" ht="96" customHeight="1" x14ac:dyDescent="0.2">
      <c r="A237" s="356" t="s">
        <v>106</v>
      </c>
      <c r="B237" s="357"/>
      <c r="C2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7" s="340">
        <v>18078</v>
      </c>
      <c r="E237" s="338"/>
      <c r="F237" s="338"/>
      <c r="G237" s="338"/>
      <c r="H237" s="339"/>
    </row>
    <row r="238" spans="1:8" s="16" customFormat="1" ht="78" customHeight="1" x14ac:dyDescent="0.2">
      <c r="A238" s="335" t="s">
        <v>100</v>
      </c>
      <c r="B238" s="336" t="s">
        <v>100</v>
      </c>
      <c r="C2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8" s="340">
        <v>20334</v>
      </c>
      <c r="E238" s="338"/>
      <c r="F238" s="338"/>
      <c r="G238" s="338"/>
      <c r="H238" s="339"/>
    </row>
    <row r="239" spans="1:8" s="16" customFormat="1" ht="78" customHeight="1" x14ac:dyDescent="0.2">
      <c r="A239" s="335" t="s">
        <v>101</v>
      </c>
      <c r="B239" s="336" t="s">
        <v>101</v>
      </c>
      <c r="C2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9" s="340">
        <v>12000</v>
      </c>
      <c r="E239" s="338"/>
      <c r="F239" s="338"/>
      <c r="G239" s="338"/>
      <c r="H239" s="339"/>
    </row>
    <row r="240" spans="1:8" s="16" customFormat="1" ht="50.1" customHeight="1" x14ac:dyDescent="0.2">
      <c r="A240" s="335" t="s">
        <v>107</v>
      </c>
      <c r="B240" s="336"/>
      <c r="C240" s="68" t="str">
        <f>"Интернет-площадка 2gis.ru на основе Cправочника организаций "&amp;$C$2&amp;""</f>
        <v>Интернет-площадка 2gis.ru на основе Cправочника организаций "2ГИС.ЧЕЛЯБИНСК"</v>
      </c>
      <c r="D240" s="340">
        <v>69000</v>
      </c>
      <c r="E240" s="338"/>
      <c r="F240" s="338"/>
      <c r="G240" s="338"/>
      <c r="H240" s="339"/>
    </row>
    <row r="241" spans="1:8" s="16" customFormat="1" ht="50.1" customHeight="1" x14ac:dyDescent="0.2">
      <c r="A241" s="335" t="s">
        <v>108</v>
      </c>
      <c r="B241" s="336"/>
      <c r="C241" s="68"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41" s="340">
        <v>13200</v>
      </c>
      <c r="E241" s="338"/>
      <c r="F241" s="338"/>
      <c r="G241" s="338"/>
      <c r="H241" s="339"/>
    </row>
    <row r="242" spans="1:8" s="16" customFormat="1" ht="50.1" customHeight="1" x14ac:dyDescent="0.2">
      <c r="A242" s="335" t="s">
        <v>109</v>
      </c>
      <c r="B242" s="336"/>
      <c r="C242" s="68" t="str">
        <f t="shared" si="1"/>
        <v>Электронный справочник на основе Справочника организаций "2ГИС.ЧЕЛЯБИНСК" (версия для ПК)</v>
      </c>
      <c r="D242" s="340">
        <v>46680</v>
      </c>
      <c r="E242" s="338"/>
      <c r="F242" s="338"/>
      <c r="G242" s="338"/>
      <c r="H242" s="339"/>
    </row>
    <row r="243" spans="1:8" s="16" customFormat="1" ht="50.1" customHeight="1" x14ac:dyDescent="0.2">
      <c r="A243" s="335" t="s">
        <v>110</v>
      </c>
      <c r="B243" s="336"/>
      <c r="C243" s="68" t="str">
        <f>"Интернет-площадка 2gis.ru на основе Cправочника организаций "&amp;$C$2&amp;""</f>
        <v>Интернет-площадка 2gis.ru на основе Cправочника организаций "2ГИС.ЧЕЛЯБИНСК"</v>
      </c>
      <c r="D243" s="340">
        <v>49440</v>
      </c>
      <c r="E243" s="338"/>
      <c r="F243" s="338"/>
      <c r="G243" s="338"/>
      <c r="H243" s="339"/>
    </row>
    <row r="244" spans="1:8" s="16" customFormat="1" ht="50.1" customHeight="1" x14ac:dyDescent="0.2">
      <c r="A244" s="335" t="s">
        <v>111</v>
      </c>
      <c r="B244" s="336"/>
      <c r="C244" s="68" t="str">
        <f>"Интернет-площадка 2gis.ru на основе Cправочника организаций "&amp;$C$2&amp;""</f>
        <v>Интернет-площадка 2gis.ru на основе Cправочника организаций "2ГИС.ЧЕЛЯБИНСК"</v>
      </c>
      <c r="D244" s="340">
        <v>59328</v>
      </c>
      <c r="E244" s="338"/>
      <c r="F244" s="338"/>
      <c r="G244" s="338"/>
      <c r="H244" s="339"/>
    </row>
    <row r="245" spans="1:8" s="16" customFormat="1" ht="50.1" customHeight="1" x14ac:dyDescent="0.2">
      <c r="A245" s="335" t="s">
        <v>112</v>
      </c>
      <c r="B245" s="336"/>
      <c r="C245" s="68" t="str">
        <f t="shared" si="1"/>
        <v>Электронный справочник на основе Справочника организаций "2ГИС.ЧЕЛЯБИНСК" (версия для ПК)</v>
      </c>
      <c r="D245" s="340">
        <v>20640</v>
      </c>
      <c r="E245" s="338"/>
      <c r="F245" s="338"/>
      <c r="G245" s="338"/>
      <c r="H245" s="339"/>
    </row>
    <row r="246" spans="1:8" s="16" customFormat="1" ht="50.1" customHeight="1" x14ac:dyDescent="0.2">
      <c r="A246" s="335" t="s">
        <v>113</v>
      </c>
      <c r="B246" s="336"/>
      <c r="C246" s="68" t="str">
        <f t="shared" si="1"/>
        <v>Электронный справочник на основе Справочника организаций "2ГИС.ЧЕЛЯБИНСК" (версия для ПК)</v>
      </c>
      <c r="D246" s="340">
        <v>27240</v>
      </c>
      <c r="E246" s="338"/>
      <c r="F246" s="338"/>
      <c r="G246" s="338"/>
      <c r="H246" s="339"/>
    </row>
    <row r="247" spans="1:8" s="16" customFormat="1" ht="50.1" customHeight="1" x14ac:dyDescent="0.2">
      <c r="A247" s="335" t="s">
        <v>114</v>
      </c>
      <c r="B247" s="336"/>
      <c r="C247" s="68" t="str">
        <f t="shared" si="1"/>
        <v>Электронный справочник на основе Справочника организаций "2ГИС.ЧЕЛЯБИНСК" (версия для ПК)</v>
      </c>
      <c r="D247" s="340">
        <v>52440</v>
      </c>
      <c r="E247" s="338"/>
      <c r="F247" s="338"/>
      <c r="G247" s="338"/>
      <c r="H247" s="339"/>
    </row>
    <row r="248" spans="1:8" s="16" customFormat="1" ht="50.1" customHeight="1" x14ac:dyDescent="0.2">
      <c r="A248" s="335" t="s">
        <v>115</v>
      </c>
      <c r="B248" s="336"/>
      <c r="C248" s="68" t="s">
        <v>727</v>
      </c>
      <c r="D248" s="340">
        <v>1680</v>
      </c>
      <c r="E248" s="338"/>
      <c r="F248" s="338"/>
      <c r="G248" s="338"/>
      <c r="H248" s="339"/>
    </row>
    <row r="249" spans="1:8" s="16" customFormat="1" ht="50.1" customHeight="1" thickBot="1" x14ac:dyDescent="0.25">
      <c r="A249" s="335" t="s">
        <v>117</v>
      </c>
      <c r="B249" s="336"/>
      <c r="C249" s="68" t="str">
        <f t="shared" si="1"/>
        <v>Электронный справочник на основе Справочника организаций "2ГИС.ЧЕЛЯБИНСК" (версия для ПК)</v>
      </c>
      <c r="D249" s="340">
        <v>17520</v>
      </c>
      <c r="E249" s="338"/>
      <c r="F249" s="338"/>
      <c r="G249" s="338"/>
      <c r="H249" s="339"/>
    </row>
    <row r="250" spans="1:8" s="23" customFormat="1" ht="50.1" customHeight="1" thickBot="1" x14ac:dyDescent="0.25">
      <c r="A250" s="341" t="s">
        <v>118</v>
      </c>
      <c r="B250" s="342"/>
      <c r="C250" s="21"/>
      <c r="D250" s="343"/>
      <c r="E250" s="343"/>
      <c r="F250" s="343"/>
      <c r="G250" s="343"/>
      <c r="H250" s="344"/>
    </row>
    <row r="251" spans="1:8" s="16" customFormat="1" ht="50.1" customHeight="1" x14ac:dyDescent="0.2">
      <c r="A251" s="335" t="s">
        <v>119</v>
      </c>
      <c r="B251" s="336"/>
      <c r="C251" s="345"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51" s="340">
        <v>16959</v>
      </c>
      <c r="E251" s="338"/>
      <c r="F251" s="338"/>
      <c r="G251" s="338"/>
      <c r="H251" s="339"/>
    </row>
    <row r="252" spans="1:8" s="16" customFormat="1" ht="50.1" customHeight="1" x14ac:dyDescent="0.2">
      <c r="A252" s="335" t="s">
        <v>120</v>
      </c>
      <c r="B252" s="336"/>
      <c r="C252" s="346"/>
      <c r="D252" s="340">
        <v>16959</v>
      </c>
      <c r="E252" s="338"/>
      <c r="F252" s="338"/>
      <c r="G252" s="338"/>
      <c r="H252" s="339"/>
    </row>
    <row r="253" spans="1:8" s="16" customFormat="1" ht="50.1" customHeight="1" x14ac:dyDescent="0.2">
      <c r="A253" s="348" t="s">
        <v>121</v>
      </c>
      <c r="B253" s="349"/>
      <c r="C253" s="346"/>
      <c r="D253" s="496">
        <v>3390</v>
      </c>
      <c r="E253" s="368"/>
      <c r="F253" s="368"/>
      <c r="G253" s="368"/>
      <c r="H253" s="368"/>
    </row>
    <row r="254" spans="1:8" s="16" customFormat="1" ht="50.1" customHeight="1" x14ac:dyDescent="0.2">
      <c r="A254" s="348" t="s">
        <v>122</v>
      </c>
      <c r="B254" s="349"/>
      <c r="C254" s="346"/>
      <c r="D254" s="496">
        <v>339</v>
      </c>
      <c r="E254" s="368"/>
      <c r="F254" s="368"/>
      <c r="G254" s="368"/>
      <c r="H254" s="368"/>
    </row>
    <row r="255" spans="1:8" s="16" customFormat="1" ht="50.1" customHeight="1" thickBot="1" x14ac:dyDescent="0.25">
      <c r="A255" s="348" t="s">
        <v>123</v>
      </c>
      <c r="B255" s="349"/>
      <c r="C255" s="347"/>
      <c r="D255" s="450">
        <v>1188</v>
      </c>
      <c r="E255" s="451"/>
      <c r="F255" s="451"/>
      <c r="G255" s="451"/>
      <c r="H255" s="451"/>
    </row>
    <row r="256" spans="1:8" s="16" customFormat="1" ht="50.1" customHeight="1" thickBot="1" x14ac:dyDescent="0.25">
      <c r="A256" s="341" t="s">
        <v>124</v>
      </c>
      <c r="B256" s="342"/>
      <c r="C256" s="21"/>
      <c r="D256" s="343"/>
      <c r="E256" s="343"/>
      <c r="F256" s="343"/>
      <c r="G256" s="343"/>
      <c r="H256" s="344"/>
    </row>
    <row r="257" spans="1:8" s="16" customFormat="1" ht="63" customHeight="1" x14ac:dyDescent="0.2">
      <c r="A257" s="335" t="s">
        <v>125</v>
      </c>
      <c r="B257" s="336" t="s">
        <v>475</v>
      </c>
      <c r="C2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7" s="340">
        <v>7248</v>
      </c>
      <c r="E257" s="338"/>
      <c r="F257" s="338"/>
      <c r="G257" s="338"/>
      <c r="H257" s="339"/>
    </row>
    <row r="258" spans="1:8" s="16" customFormat="1" ht="70.5" customHeight="1" x14ac:dyDescent="0.2">
      <c r="A258" s="335" t="s">
        <v>195</v>
      </c>
      <c r="B258" s="336" t="s">
        <v>475</v>
      </c>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8" s="337">
        <v>18120</v>
      </c>
      <c r="E258" s="338"/>
      <c r="F258" s="338"/>
      <c r="G258" s="338"/>
      <c r="H258" s="339"/>
    </row>
    <row r="259" spans="1:8" s="16" customFormat="1" ht="126" customHeight="1" thickBot="1" x14ac:dyDescent="0.25">
      <c r="A259" s="335" t="s">
        <v>129</v>
      </c>
      <c r="B259" s="336"/>
      <c r="C2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59" s="340">
        <v>8502</v>
      </c>
      <c r="E259" s="338"/>
      <c r="F259" s="338"/>
      <c r="G259" s="338"/>
      <c r="H259" s="339"/>
    </row>
    <row r="260" spans="1:8" s="23" customFormat="1" ht="50.1" customHeight="1" thickBot="1" x14ac:dyDescent="0.25">
      <c r="A260" s="497"/>
      <c r="B260" s="498"/>
      <c r="C260" s="56"/>
      <c r="D260" s="499"/>
      <c r="E260" s="499"/>
      <c r="F260" s="499"/>
      <c r="G260" s="499"/>
      <c r="H260" s="500"/>
    </row>
    <row r="261" spans="1:8" s="20" customFormat="1" ht="26.25" x14ac:dyDescent="0.2">
      <c r="A261" s="71"/>
      <c r="B261" s="72"/>
      <c r="C261" s="73"/>
      <c r="D261" s="72"/>
      <c r="E261" s="72"/>
      <c r="F261" s="72"/>
      <c r="G261" s="72"/>
      <c r="H261" s="74"/>
    </row>
    <row r="262" spans="1:8" s="16" customFormat="1" ht="21" x14ac:dyDescent="0.2">
      <c r="A262" s="75"/>
      <c r="B262" s="76" t="s">
        <v>130</v>
      </c>
      <c r="C262" s="333" t="s">
        <v>214</v>
      </c>
      <c r="D262" s="333"/>
      <c r="E262" s="77"/>
      <c r="F262" s="77"/>
      <c r="G262" s="77"/>
      <c r="H262" s="77"/>
    </row>
    <row r="263" spans="1:8" s="16" customFormat="1" ht="21" x14ac:dyDescent="0.2">
      <c r="A263" s="75"/>
      <c r="B263" s="77"/>
      <c r="C263" s="327" t="s">
        <v>215</v>
      </c>
      <c r="D263" s="327"/>
      <c r="E263" s="77"/>
      <c r="F263" s="77"/>
      <c r="G263" s="77"/>
      <c r="H263" s="77"/>
    </row>
    <row r="264" spans="1:8" s="16" customFormat="1" ht="21" x14ac:dyDescent="0.2">
      <c r="A264" s="75"/>
      <c r="B264" s="77"/>
      <c r="C264" s="333" t="s">
        <v>216</v>
      </c>
      <c r="D264" s="327"/>
      <c r="E264" s="77"/>
      <c r="F264" s="77"/>
      <c r="G264" s="77"/>
      <c r="H264" s="77"/>
    </row>
    <row r="265" spans="1:8" s="16" customFormat="1" ht="26.25" x14ac:dyDescent="0.2">
      <c r="A265" s="83"/>
      <c r="B265" s="83"/>
      <c r="C265" s="327"/>
      <c r="D265" s="327"/>
      <c r="E265" s="85"/>
      <c r="F265" s="86"/>
      <c r="G265" s="87"/>
      <c r="H265" s="87"/>
    </row>
    <row r="266" spans="1:8" s="16" customFormat="1" ht="26.25" x14ac:dyDescent="0.2">
      <c r="A266" s="324" t="str">
        <f>Абакан_юр!A171</f>
        <v>По соглашению сторон в качестве валюты платежа могут выступать украинские гривны, в этом случае курс следующий: 1 руб. = 0,5104 гривен</v>
      </c>
      <c r="B266" s="324"/>
      <c r="C266" s="324"/>
      <c r="D266" s="79"/>
      <c r="E266" s="79"/>
      <c r="F266" s="80"/>
      <c r="G266" s="328"/>
      <c r="H266" s="328"/>
    </row>
    <row r="267" spans="1:8" s="16" customFormat="1" ht="26.25" x14ac:dyDescent="0.2">
      <c r="A267" s="324" t="str">
        <f>Абакан_юр!A172</f>
        <v>По соглашению сторон в качестве валюты платежа могут выступать дирхамы ОАЭ, в этом случае курс следующий: 1 руб. = 0,0434 дирхам</v>
      </c>
      <c r="B267" s="324"/>
      <c r="C267" s="324"/>
      <c r="D267" s="79"/>
      <c r="E267" s="79"/>
      <c r="F267" s="80"/>
      <c r="G267" s="82"/>
      <c r="H267" s="82"/>
    </row>
    <row r="268" spans="1:8" ht="12.6" customHeight="1" x14ac:dyDescent="0.2">
      <c r="A268" s="324" t="str">
        <f>Абакан_юр!A173</f>
        <v>По соглашению сторон в качестве валюты платежа могут выступать доллары США, в этом случае курс следующий: 1 руб. = 0,0126 доллара</v>
      </c>
      <c r="B268" s="324"/>
      <c r="C268" s="324"/>
      <c r="D268" s="79"/>
      <c r="E268" s="79"/>
      <c r="F268" s="80"/>
      <c r="G268" s="82"/>
      <c r="H268" s="82"/>
    </row>
    <row r="269" spans="1:8" s="77" customFormat="1" ht="24.95" customHeight="1" x14ac:dyDescent="0.2">
      <c r="A269" s="324" t="str">
        <f>Абакан_юр!A174</f>
        <v>По соглашению сторон в качестве валюты платежа могут выступать евро, в этом случае курс следующий: 1 руб. = 0,0117 евро</v>
      </c>
      <c r="B269" s="324"/>
      <c r="C269" s="324"/>
      <c r="D269" s="79"/>
      <c r="E269" s="80"/>
      <c r="F269" s="80"/>
      <c r="G269" s="82"/>
      <c r="H269" s="82"/>
    </row>
    <row r="270" spans="1:8" s="77" customFormat="1" ht="24.95" customHeight="1" x14ac:dyDescent="0.2">
      <c r="A270" s="324" t="str">
        <f>Абакан_юр!A175</f>
        <v>По соглашению сторон в качестве валюты платежа могут выступать чешские кроны, в этом случае курс следующий: 1 руб. = 0,2914 крона</v>
      </c>
      <c r="B270" s="324"/>
      <c r="C270" s="324"/>
      <c r="D270" s="79"/>
      <c r="E270" s="80"/>
      <c r="F270" s="80"/>
      <c r="G270" s="82"/>
      <c r="H270" s="82"/>
    </row>
    <row r="271" spans="1:8" s="77" customFormat="1" ht="24.95" customHeight="1" x14ac:dyDescent="0.2">
      <c r="A271" s="324" t="str">
        <f>Абакан_юр!A176</f>
        <v>По соглашению сторон в качестве валюты платежа могут выступать киргизские сомы, в этом случае курс следующий: 1 руб. = 1,0988 сом</v>
      </c>
      <c r="B271" s="324"/>
      <c r="C271" s="324"/>
      <c r="D271" s="79"/>
      <c r="E271" s="79"/>
      <c r="F271" s="80"/>
      <c r="G271" s="82"/>
      <c r="H271" s="82"/>
    </row>
    <row r="272" spans="1:8" s="88" customFormat="1" ht="12" customHeight="1" x14ac:dyDescent="0.2">
      <c r="A272" s="324" t="str">
        <f>Абакан_юр!A177</f>
        <v>По соглашению сторон в качестве валюты платежа могут выступать казахстанские тенге, в этом случае курс следующий: 1 руб. = 5,7644 тенге</v>
      </c>
      <c r="B272" s="324"/>
      <c r="C272" s="324"/>
      <c r="D272" s="79"/>
      <c r="E272" s="79"/>
      <c r="F272" s="80"/>
      <c r="G272" s="82"/>
      <c r="H272" s="82"/>
    </row>
    <row r="273" spans="1:8" s="81" customFormat="1" ht="24.95" customHeight="1" x14ac:dyDescent="0.2">
      <c r="A273" s="83"/>
      <c r="B273" s="83"/>
      <c r="C273" s="84"/>
      <c r="D273" s="85"/>
      <c r="E273" s="85"/>
      <c r="F273" s="86"/>
      <c r="G273" s="87"/>
      <c r="H273" s="87"/>
    </row>
    <row r="274" spans="1:8" s="81" customFormat="1" ht="24.95" customHeight="1" x14ac:dyDescent="0.2">
      <c r="A274" s="325" t="s">
        <v>141</v>
      </c>
      <c r="B274" s="325"/>
      <c r="C274" s="325"/>
      <c r="D274" s="325"/>
      <c r="E274" s="325"/>
      <c r="F274" s="325"/>
      <c r="G274" s="325"/>
      <c r="H274" s="325"/>
    </row>
    <row r="275" spans="1:8" s="81" customFormat="1" ht="24.95" customHeight="1" x14ac:dyDescent="0.2">
      <c r="A275" s="325" t="s">
        <v>142</v>
      </c>
      <c r="B275" s="325"/>
      <c r="C275" s="325"/>
      <c r="D275" s="325"/>
      <c r="E275" s="325"/>
      <c r="F275" s="325"/>
      <c r="G275" s="325"/>
      <c r="H275" s="325"/>
    </row>
    <row r="276" spans="1:8" s="81" customFormat="1" ht="24.95" customHeight="1" x14ac:dyDescent="0.2">
      <c r="A276" s="324" t="s">
        <v>478</v>
      </c>
      <c r="B276" s="324"/>
      <c r="C276" s="324"/>
      <c r="D276" s="324"/>
      <c r="E276" s="324"/>
      <c r="F276" s="324"/>
      <c r="G276" s="324"/>
      <c r="H276" s="324"/>
    </row>
    <row r="277" spans="1:8" s="81" customFormat="1" ht="24.95" customHeight="1" thickBot="1" x14ac:dyDescent="0.25">
      <c r="A277" s="326" t="s">
        <v>143</v>
      </c>
      <c r="B277" s="326"/>
      <c r="C277" s="326"/>
      <c r="D277" s="326"/>
      <c r="E277" s="326"/>
      <c r="F277" s="89"/>
      <c r="H277" s="90"/>
    </row>
    <row r="278" spans="1:8" s="81" customFormat="1" ht="24.95" customHeight="1" thickBot="1" x14ac:dyDescent="0.25">
      <c r="A278" s="478" t="s">
        <v>144</v>
      </c>
      <c r="B278" s="479"/>
      <c r="C278" s="479"/>
      <c r="D278" s="479"/>
      <c r="E278" s="480"/>
      <c r="F278" s="91"/>
      <c r="G278" s="72"/>
      <c r="H278" s="92"/>
    </row>
    <row r="279" spans="1:8" s="81" customFormat="1" ht="24.95" customHeight="1" thickBot="1" x14ac:dyDescent="0.25">
      <c r="A279" s="517" t="s">
        <v>145</v>
      </c>
      <c r="B279" s="518"/>
      <c r="C279" s="93" t="s">
        <v>146</v>
      </c>
      <c r="D279" s="600" t="s">
        <v>147</v>
      </c>
      <c r="E279" s="601"/>
      <c r="F279" s="94"/>
      <c r="G279" s="94"/>
      <c r="H279" s="94"/>
    </row>
    <row r="280" spans="1:8" s="88" customFormat="1" ht="12" customHeight="1" x14ac:dyDescent="0.2">
      <c r="A280" s="318" t="s">
        <v>203</v>
      </c>
      <c r="B280" s="319"/>
      <c r="C280" s="792" t="s">
        <v>204</v>
      </c>
      <c r="D280" s="619">
        <v>2343</v>
      </c>
      <c r="E280" s="321"/>
      <c r="F280" s="94"/>
      <c r="G280" s="94"/>
      <c r="H280" s="94"/>
    </row>
    <row r="281" spans="1:8" ht="24.95" customHeight="1" x14ac:dyDescent="0.2">
      <c r="A281" s="790" t="s">
        <v>205</v>
      </c>
      <c r="B281" s="791"/>
      <c r="C281" s="793"/>
      <c r="D281" s="732">
        <v>1701</v>
      </c>
      <c r="E281" s="734"/>
      <c r="F281" s="94"/>
      <c r="G281" s="94"/>
      <c r="H281" s="94"/>
    </row>
    <row r="282" spans="1:8" ht="24.95" customHeight="1" x14ac:dyDescent="0.2">
      <c r="A282" s="790" t="s">
        <v>206</v>
      </c>
      <c r="B282" s="791"/>
      <c r="C282" s="793"/>
      <c r="D282" s="732">
        <v>1542</v>
      </c>
      <c r="E282" s="734"/>
      <c r="F282" s="94"/>
      <c r="G282" s="94"/>
      <c r="H282" s="94"/>
    </row>
    <row r="283" spans="1:8" s="72" customFormat="1" ht="38.25" customHeight="1" x14ac:dyDescent="0.2">
      <c r="A283" s="790" t="s">
        <v>207</v>
      </c>
      <c r="B283" s="791"/>
      <c r="C283" s="677"/>
      <c r="D283" s="732">
        <v>1380</v>
      </c>
      <c r="E283" s="734"/>
      <c r="F283" s="94"/>
      <c r="G283" s="94"/>
      <c r="H283" s="94"/>
    </row>
    <row r="284" spans="1:8" s="90" customFormat="1" ht="50.1" customHeight="1" x14ac:dyDescent="0.2">
      <c r="A284" s="322" t="s">
        <v>148</v>
      </c>
      <c r="B284" s="323"/>
      <c r="C284" s="96" t="s">
        <v>149</v>
      </c>
      <c r="D284" s="310" t="s">
        <v>150</v>
      </c>
      <c r="E284" s="311"/>
      <c r="F284" s="94"/>
      <c r="G284" s="94"/>
      <c r="H284" s="94"/>
    </row>
    <row r="285" spans="1:8" s="92" customFormat="1" ht="50.1" customHeight="1" x14ac:dyDescent="0.2">
      <c r="A285" s="322" t="s">
        <v>151</v>
      </c>
      <c r="B285" s="323"/>
      <c r="C285" s="96" t="s">
        <v>152</v>
      </c>
      <c r="D285" s="310" t="s">
        <v>153</v>
      </c>
      <c r="E285" s="311"/>
      <c r="F285" s="94"/>
      <c r="G285" s="94"/>
      <c r="H285" s="94"/>
    </row>
    <row r="286" spans="1:8" ht="88.5" customHeight="1" thickBot="1" x14ac:dyDescent="0.25">
      <c r="A286" s="474" t="s">
        <v>154</v>
      </c>
      <c r="B286" s="475"/>
      <c r="C286" s="111" t="s">
        <v>155</v>
      </c>
      <c r="D286" s="476" t="s">
        <v>153</v>
      </c>
      <c r="E286" s="477"/>
      <c r="F286" s="94"/>
      <c r="G286" s="94"/>
      <c r="H286" s="94"/>
    </row>
    <row r="287" spans="1:8" ht="50.1" customHeight="1" thickBot="1" x14ac:dyDescent="0.25">
      <c r="A287" s="474" t="s">
        <v>157</v>
      </c>
      <c r="B287" s="475"/>
      <c r="C287" s="230" t="s">
        <v>158</v>
      </c>
      <c r="D287" s="476" t="s">
        <v>153</v>
      </c>
      <c r="E287" s="477"/>
      <c r="F287" s="91"/>
      <c r="G287" s="91"/>
      <c r="H287" s="91"/>
    </row>
    <row r="288" spans="1:8" ht="50.1" customHeight="1" thickBot="1" x14ac:dyDescent="0.25">
      <c r="A288" s="474" t="s">
        <v>159</v>
      </c>
      <c r="B288" s="475"/>
      <c r="C288" s="111" t="s">
        <v>160</v>
      </c>
      <c r="D288" s="476" t="s">
        <v>153</v>
      </c>
      <c r="E288" s="477"/>
      <c r="F288" s="86"/>
      <c r="G288" s="87"/>
      <c r="H288" s="87"/>
    </row>
    <row r="289" spans="1:8" ht="50.1" customHeight="1" x14ac:dyDescent="0.2">
      <c r="A289" s="307" t="s">
        <v>161</v>
      </c>
      <c r="B289" s="307"/>
      <c r="C289" s="307"/>
      <c r="D289" s="307"/>
      <c r="E289" s="307"/>
      <c r="F289" s="307"/>
      <c r="G289" s="307"/>
      <c r="H289" s="307"/>
    </row>
    <row r="290" spans="1:8" ht="50.1" customHeight="1" x14ac:dyDescent="0.2">
      <c r="A290" s="307" t="s">
        <v>162</v>
      </c>
      <c r="B290" s="307"/>
      <c r="C290" s="307"/>
      <c r="D290" s="307"/>
      <c r="E290" s="307"/>
      <c r="F290" s="307"/>
      <c r="G290" s="307"/>
      <c r="H290" s="307"/>
    </row>
    <row r="291" spans="1:8" ht="99.95" customHeight="1" x14ac:dyDescent="0.2">
      <c r="A291" s="472"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1" s="472"/>
      <c r="C291" s="472"/>
      <c r="D291" s="472"/>
      <c r="E291" s="472"/>
      <c r="F291" s="472"/>
      <c r="G291" s="472"/>
      <c r="H291" s="472"/>
    </row>
    <row r="292" spans="1:8" ht="75" customHeight="1" x14ac:dyDescent="0.2">
      <c r="A292" s="325" t="s">
        <v>164</v>
      </c>
      <c r="B292" s="325"/>
      <c r="C292" s="325"/>
      <c r="D292" s="325"/>
      <c r="E292" s="325"/>
      <c r="F292" s="325"/>
      <c r="G292" s="325"/>
      <c r="H292" s="325"/>
    </row>
    <row r="293" spans="1:8" ht="96.75" customHeight="1" x14ac:dyDescent="0.2">
      <c r="A293" s="307" t="s">
        <v>165</v>
      </c>
      <c r="B293" s="307"/>
      <c r="C293" s="307"/>
      <c r="D293" s="307"/>
      <c r="E293" s="307"/>
      <c r="F293" s="307"/>
      <c r="G293" s="307"/>
      <c r="H293" s="307"/>
    </row>
    <row r="294" spans="1:8" s="72" customFormat="1" ht="125.25" customHeight="1" x14ac:dyDescent="0.2">
      <c r="A294" s="618" t="s">
        <v>281</v>
      </c>
      <c r="B294" s="618"/>
      <c r="C294" s="618"/>
      <c r="D294" s="618"/>
      <c r="E294" s="618"/>
      <c r="F294" s="618"/>
      <c r="G294" s="618"/>
      <c r="H294" s="618"/>
    </row>
    <row r="295" spans="1:8" ht="25.5" x14ac:dyDescent="0.35">
      <c r="A295" s="616" t="s">
        <v>282</v>
      </c>
      <c r="B295" s="617"/>
      <c r="C295" s="158" t="s">
        <v>283</v>
      </c>
    </row>
    <row r="296" spans="1:8" ht="25.5" x14ac:dyDescent="0.35">
      <c r="A296" s="614" t="s">
        <v>284</v>
      </c>
      <c r="B296" s="615"/>
      <c r="C296" s="159">
        <v>1</v>
      </c>
    </row>
    <row r="297" spans="1:8" ht="25.5" x14ac:dyDescent="0.35">
      <c r="A297" s="614">
        <v>2</v>
      </c>
      <c r="B297" s="615"/>
      <c r="C297" s="159">
        <v>1.1000000000000001</v>
      </c>
    </row>
    <row r="298" spans="1:8" ht="25.5" x14ac:dyDescent="0.35">
      <c r="A298" s="614">
        <v>3</v>
      </c>
      <c r="B298" s="615"/>
      <c r="C298" s="159">
        <v>1.2</v>
      </c>
    </row>
    <row r="299" spans="1:8" ht="25.5" x14ac:dyDescent="0.35">
      <c r="A299" s="614" t="s">
        <v>285</v>
      </c>
      <c r="B299" s="615"/>
      <c r="C299" s="159">
        <v>1.25</v>
      </c>
    </row>
    <row r="300" spans="1:8" ht="25.5" x14ac:dyDescent="0.35">
      <c r="A300" s="614" t="s">
        <v>286</v>
      </c>
      <c r="B300" s="615"/>
      <c r="C300" s="159">
        <v>1.3</v>
      </c>
    </row>
    <row r="301" spans="1:8" ht="25.5" x14ac:dyDescent="0.35">
      <c r="A301" s="614" t="s">
        <v>287</v>
      </c>
      <c r="B301" s="615"/>
      <c r="C301" s="159">
        <v>1.35</v>
      </c>
    </row>
    <row r="302" spans="1:8" ht="25.5" x14ac:dyDescent="0.35">
      <c r="A302" s="614" t="s">
        <v>288</v>
      </c>
      <c r="B302" s="615"/>
      <c r="C302" s="159">
        <v>1.4</v>
      </c>
    </row>
    <row r="303" spans="1:8" ht="25.5" x14ac:dyDescent="0.35">
      <c r="A303" s="614" t="s">
        <v>289</v>
      </c>
      <c r="B303" s="615"/>
      <c r="C303" s="159">
        <v>1.45</v>
      </c>
    </row>
    <row r="304" spans="1:8" ht="25.5" x14ac:dyDescent="0.35">
      <c r="A304" s="614" t="s">
        <v>290</v>
      </c>
      <c r="B304" s="615"/>
      <c r="C304" s="159">
        <v>1.5</v>
      </c>
    </row>
    <row r="305" spans="1:8" ht="25.5" x14ac:dyDescent="0.35">
      <c r="A305" s="614" t="s">
        <v>291</v>
      </c>
      <c r="B305" s="615"/>
      <c r="C305" s="159">
        <v>2</v>
      </c>
    </row>
    <row r="306" spans="1:8" ht="23.25" x14ac:dyDescent="0.2">
      <c r="A306" s="307" t="s">
        <v>292</v>
      </c>
      <c r="B306" s="307"/>
      <c r="C306" s="307"/>
      <c r="D306" s="307"/>
      <c r="E306" s="307"/>
      <c r="F306" s="307"/>
      <c r="G306" s="307"/>
      <c r="H306" s="307"/>
    </row>
    <row r="309" spans="1:8" s="97" customFormat="1" ht="114.75" customHeight="1" x14ac:dyDescent="0.2">
      <c r="A309" s="325" t="s">
        <v>479</v>
      </c>
      <c r="B309" s="325"/>
      <c r="C309" s="325"/>
      <c r="D309" s="325"/>
      <c r="E309" s="325"/>
      <c r="F309" s="325"/>
      <c r="G309" s="325"/>
      <c r="H309" s="325"/>
    </row>
    <row r="316" spans="1:8" s="97" customFormat="1" ht="114.75" customHeight="1" x14ac:dyDescent="0.2">
      <c r="A316" s="71"/>
      <c r="B316" s="72"/>
      <c r="C316" s="73"/>
      <c r="D316" s="72"/>
      <c r="E316" s="72"/>
      <c r="F316" s="72"/>
      <c r="G316" s="72"/>
      <c r="H316" s="74"/>
    </row>
  </sheetData>
  <sheetProtection selectLockedCells="1" selectUnlockedCells="1"/>
  <mergeCells count="523">
    <mergeCell ref="D12:H12"/>
    <mergeCell ref="A8:A11"/>
    <mergeCell ref="B8:B9"/>
    <mergeCell ref="C8:C9"/>
    <mergeCell ref="D8:D11"/>
    <mergeCell ref="E8:E11"/>
    <mergeCell ref="F8:F11"/>
    <mergeCell ref="D1:F1"/>
    <mergeCell ref="G2:H2"/>
    <mergeCell ref="D4:H4"/>
    <mergeCell ref="A5:B5"/>
    <mergeCell ref="D6:H6"/>
    <mergeCell ref="A7:C7"/>
    <mergeCell ref="G8:G11"/>
    <mergeCell ref="H8:H11"/>
    <mergeCell ref="H13:H17"/>
    <mergeCell ref="A19:A22"/>
    <mergeCell ref="D19:H22"/>
    <mergeCell ref="C20:C21"/>
    <mergeCell ref="D23:H23"/>
    <mergeCell ref="A24:A26"/>
    <mergeCell ref="B24:B25"/>
    <mergeCell ref="C24:C25"/>
    <mergeCell ref="D24:H26"/>
    <mergeCell ref="A13:A17"/>
    <mergeCell ref="B13:B14"/>
    <mergeCell ref="C13:C14"/>
    <mergeCell ref="D13:D17"/>
    <mergeCell ref="E13:E17"/>
    <mergeCell ref="F13:F17"/>
    <mergeCell ref="G13:G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5:B115"/>
    <mergeCell ref="D115:H115"/>
    <mergeCell ref="D116:H116"/>
    <mergeCell ref="A118:A121"/>
    <mergeCell ref="B118:B119"/>
    <mergeCell ref="C118:C119"/>
    <mergeCell ref="D118:D121"/>
    <mergeCell ref="E118:E121"/>
    <mergeCell ref="F118:F121"/>
    <mergeCell ref="G118:G121"/>
    <mergeCell ref="D128:H128"/>
    <mergeCell ref="A129:A131"/>
    <mergeCell ref="B129:B130"/>
    <mergeCell ref="C129:C130"/>
    <mergeCell ref="D129:H131"/>
    <mergeCell ref="D132:H132"/>
    <mergeCell ref="H118:H121"/>
    <mergeCell ref="D122:H122"/>
    <mergeCell ref="A123:A127"/>
    <mergeCell ref="D123:D127"/>
    <mergeCell ref="E123:E127"/>
    <mergeCell ref="F123:F127"/>
    <mergeCell ref="G123:G127"/>
    <mergeCell ref="H123:H127"/>
    <mergeCell ref="D137:H137"/>
    <mergeCell ref="A138:B138"/>
    <mergeCell ref="D138:H138"/>
    <mergeCell ref="A139:B139"/>
    <mergeCell ref="D139:H139"/>
    <mergeCell ref="A140:B140"/>
    <mergeCell ref="D140:H140"/>
    <mergeCell ref="A133:C133"/>
    <mergeCell ref="D133:H133"/>
    <mergeCell ref="A134:B134"/>
    <mergeCell ref="C134:C183"/>
    <mergeCell ref="D134:H134"/>
    <mergeCell ref="A135:B135"/>
    <mergeCell ref="D135:H135"/>
    <mergeCell ref="A136:B136"/>
    <mergeCell ref="D136:H136"/>
    <mergeCell ref="A137:B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88:B188"/>
    <mergeCell ref="D188:H188"/>
    <mergeCell ref="A189:B189"/>
    <mergeCell ref="D189:H189"/>
    <mergeCell ref="A190:B190"/>
    <mergeCell ref="D190:H190"/>
    <mergeCell ref="A183:B183"/>
    <mergeCell ref="D183:H183"/>
    <mergeCell ref="A184:C184"/>
    <mergeCell ref="D184:H184"/>
    <mergeCell ref="D185:H185"/>
    <mergeCell ref="A186:B186"/>
    <mergeCell ref="C186:C194"/>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97:B197"/>
    <mergeCell ref="D197:H197"/>
    <mergeCell ref="A198:B198"/>
    <mergeCell ref="C198:C215"/>
    <mergeCell ref="D198:H198"/>
    <mergeCell ref="A199:B199"/>
    <mergeCell ref="D199:H199"/>
    <mergeCell ref="A200:B200"/>
    <mergeCell ref="D200:H200"/>
    <mergeCell ref="A201:B201"/>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D254:H254"/>
    <mergeCell ref="A255:B255"/>
    <mergeCell ref="D255:H255"/>
    <mergeCell ref="A256:B256"/>
    <mergeCell ref="D256:H256"/>
    <mergeCell ref="A257:B257"/>
    <mergeCell ref="D257:H257"/>
    <mergeCell ref="A250:B250"/>
    <mergeCell ref="D250:H250"/>
    <mergeCell ref="A251:B251"/>
    <mergeCell ref="C251:C255"/>
    <mergeCell ref="D251:H251"/>
    <mergeCell ref="A252:B252"/>
    <mergeCell ref="D252:H252"/>
    <mergeCell ref="A253:B253"/>
    <mergeCell ref="D253:H253"/>
    <mergeCell ref="A254:B254"/>
    <mergeCell ref="C262:D262"/>
    <mergeCell ref="C263:D263"/>
    <mergeCell ref="C264:D264"/>
    <mergeCell ref="C265:D265"/>
    <mergeCell ref="A266:C266"/>
    <mergeCell ref="G266:H266"/>
    <mergeCell ref="A258:B258"/>
    <mergeCell ref="D258:H258"/>
    <mergeCell ref="A259:B259"/>
    <mergeCell ref="D259:H259"/>
    <mergeCell ref="A260:B260"/>
    <mergeCell ref="D260:H260"/>
    <mergeCell ref="A274:H274"/>
    <mergeCell ref="A275:H275"/>
    <mergeCell ref="A276:H276"/>
    <mergeCell ref="A277:E277"/>
    <mergeCell ref="A278:E278"/>
    <mergeCell ref="A279:B279"/>
    <mergeCell ref="D279:E279"/>
    <mergeCell ref="A267:C267"/>
    <mergeCell ref="A268:C268"/>
    <mergeCell ref="A269:C269"/>
    <mergeCell ref="A270:C270"/>
    <mergeCell ref="A271:C271"/>
    <mergeCell ref="A272:C272"/>
    <mergeCell ref="A284:B284"/>
    <mergeCell ref="D284:E284"/>
    <mergeCell ref="A285:B285"/>
    <mergeCell ref="D285:E285"/>
    <mergeCell ref="A286:B286"/>
    <mergeCell ref="D286:E286"/>
    <mergeCell ref="A280:B280"/>
    <mergeCell ref="C280:C283"/>
    <mergeCell ref="D280:E280"/>
    <mergeCell ref="A281:B281"/>
    <mergeCell ref="D281:E281"/>
    <mergeCell ref="A282:B282"/>
    <mergeCell ref="D282:E282"/>
    <mergeCell ref="A283:B283"/>
    <mergeCell ref="D283:E283"/>
    <mergeCell ref="A291:H291"/>
    <mergeCell ref="A292:H292"/>
    <mergeCell ref="A293:H293"/>
    <mergeCell ref="A294:H294"/>
    <mergeCell ref="A295:B295"/>
    <mergeCell ref="A296:B296"/>
    <mergeCell ref="A287:B287"/>
    <mergeCell ref="D287:E287"/>
    <mergeCell ref="A288:B288"/>
    <mergeCell ref="D288:E288"/>
    <mergeCell ref="A289:H289"/>
    <mergeCell ref="A290:H290"/>
    <mergeCell ref="A303:B303"/>
    <mergeCell ref="A304:B304"/>
    <mergeCell ref="A305:B305"/>
    <mergeCell ref="A306:H306"/>
    <mergeCell ref="A309:E309"/>
    <mergeCell ref="F309:H309"/>
    <mergeCell ref="A297:B297"/>
    <mergeCell ref="A298:B298"/>
    <mergeCell ref="A299:B299"/>
    <mergeCell ref="A300:B300"/>
    <mergeCell ref="A301:B301"/>
    <mergeCell ref="A302:B3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7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60">
        <f>F7*1.2</f>
        <v>13320</v>
      </c>
      <c r="E7" s="361">
        <f>F7*1.1</f>
        <v>12210.000000000002</v>
      </c>
      <c r="F7" s="361">
        <v>11100</v>
      </c>
      <c r="G7" s="361">
        <f>F7*0.75</f>
        <v>8325</v>
      </c>
      <c r="H7" s="362">
        <f>F7*0.5</f>
        <v>5550</v>
      </c>
    </row>
    <row r="8" spans="1:8" s="16" customFormat="1" ht="132"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436">
        <f>F12*1.2</f>
        <v>13500</v>
      </c>
      <c r="E12" s="361">
        <f>F12*1.1</f>
        <v>12375.000000000002</v>
      </c>
      <c r="F12" s="361">
        <v>11250</v>
      </c>
      <c r="G12" s="361">
        <f>F12*0.75</f>
        <v>8437.5</v>
      </c>
      <c r="H12" s="362">
        <f>F12*0.5</f>
        <v>5625</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1650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"2ГИС.ЧИТА"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506">
        <v>330</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60">
        <f>F27*1.2</f>
        <v>18648</v>
      </c>
      <c r="E27" s="361">
        <f>F27*1.1</f>
        <v>17094</v>
      </c>
      <c r="F27" s="361">
        <v>15540</v>
      </c>
      <c r="G27" s="361">
        <f>F27*0.75</f>
        <v>11655</v>
      </c>
      <c r="H27" s="362">
        <f>F27*0.5</f>
        <v>7770</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436">
        <f>F32*1.2</f>
        <v>18907.2</v>
      </c>
      <c r="E32" s="361">
        <f>F32*1.1</f>
        <v>17331.600000000002</v>
      </c>
      <c r="F32" s="361">
        <v>15756</v>
      </c>
      <c r="G32" s="361">
        <f>F32*0.75</f>
        <v>11817</v>
      </c>
      <c r="H32" s="362">
        <f>F32*0.5</f>
        <v>7878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2400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"2ГИС.ЧИТА"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444">
        <v>468</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450"/>
      <c r="E46" s="451"/>
      <c r="F46" s="451"/>
      <c r="G46" s="451"/>
      <c r="H46" s="452"/>
    </row>
    <row r="47" spans="1:8" ht="21.75" thickBot="1" x14ac:dyDescent="0.25">
      <c r="A47" s="40"/>
      <c r="B47" s="59"/>
      <c r="C47" s="60"/>
      <c r="D47" s="414"/>
      <c r="E47" s="415"/>
      <c r="F47" s="415"/>
      <c r="G47" s="415"/>
      <c r="H47" s="416"/>
    </row>
    <row r="48" spans="1:8" ht="42.75" thickBot="1" x14ac:dyDescent="0.25">
      <c r="A48" s="514" t="s">
        <v>173</v>
      </c>
      <c r="B48" s="37" t="s">
        <v>174</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515">
        <f>F48*1.2</f>
        <v>576</v>
      </c>
      <c r="E48" s="515">
        <f>F48*1.1</f>
        <v>528</v>
      </c>
      <c r="F48" s="515">
        <v>480</v>
      </c>
      <c r="G48" s="515">
        <f>F48*0.75</f>
        <v>360</v>
      </c>
      <c r="H48" s="515">
        <f>F48*0.5</f>
        <v>240</v>
      </c>
    </row>
    <row r="49" spans="1:8" ht="84.75" thickBot="1" x14ac:dyDescent="0.25">
      <c r="A49" s="514"/>
      <c r="B49" s="39" t="s">
        <v>175</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516"/>
      <c r="E49" s="516"/>
      <c r="F49" s="516"/>
      <c r="G49" s="516"/>
      <c r="H49" s="516"/>
    </row>
    <row r="50" spans="1:8" ht="63.75" thickBot="1" x14ac:dyDescent="0.25">
      <c r="A50" s="51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516"/>
      <c r="E50" s="516"/>
      <c r="F50" s="516"/>
      <c r="G50" s="516"/>
      <c r="H50" s="516"/>
    </row>
    <row r="51" spans="1:8" ht="21.75" thickBot="1" x14ac:dyDescent="0.25">
      <c r="A51" s="40"/>
      <c r="B51" s="59"/>
      <c r="C51" s="60"/>
      <c r="D51" s="414"/>
      <c r="E51" s="415"/>
      <c r="F51" s="415"/>
      <c r="G51" s="415"/>
      <c r="H51" s="416"/>
    </row>
    <row r="52" spans="1:8" ht="42" x14ac:dyDescent="0.2">
      <c r="A52" s="513" t="s">
        <v>176</v>
      </c>
      <c r="B52" s="37" t="s">
        <v>177</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458">
        <v>960</v>
      </c>
      <c r="E52" s="424"/>
      <c r="F52" s="424"/>
      <c r="G52" s="424"/>
      <c r="H52" s="425"/>
    </row>
    <row r="53" spans="1:8" ht="63.75" thickBot="1" x14ac:dyDescent="0.25">
      <c r="A53" s="418"/>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460"/>
      <c r="E53" s="428"/>
      <c r="F53" s="428"/>
      <c r="G53" s="428"/>
      <c r="H53" s="429"/>
    </row>
    <row r="54" spans="1:8" s="16" customFormat="1" ht="24.95" customHeight="1" thickBot="1" x14ac:dyDescent="0.25">
      <c r="A54" s="40"/>
      <c r="B54" s="41"/>
      <c r="C54" s="42"/>
      <c r="D54" s="414"/>
      <c r="E54" s="415"/>
      <c r="F54" s="415"/>
      <c r="G54" s="415"/>
      <c r="H54" s="416"/>
    </row>
    <row r="55" spans="1:8" s="16" customFormat="1" ht="48" customHeight="1" x14ac:dyDescent="0.2">
      <c r="A55" s="440" t="s">
        <v>31</v>
      </c>
      <c r="B55" s="434" t="s">
        <v>27</v>
      </c>
      <c r="C55"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60">
        <f>F55*1.2</f>
        <v>15984</v>
      </c>
      <c r="E55" s="361">
        <f>F55*1.1</f>
        <v>14652.000000000002</v>
      </c>
      <c r="F55" s="361">
        <v>13320</v>
      </c>
      <c r="G55" s="361">
        <f>F55*0.75</f>
        <v>9990</v>
      </c>
      <c r="H55" s="362">
        <f>F55*0.5</f>
        <v>6660</v>
      </c>
    </row>
    <row r="56" spans="1:8" s="16" customFormat="1" ht="132" customHeight="1" x14ac:dyDescent="0.2">
      <c r="A56" s="441"/>
      <c r="B56" s="435"/>
      <c r="C56" s="435"/>
      <c r="D56" s="337"/>
      <c r="E56" s="338"/>
      <c r="F56" s="338"/>
      <c r="G56" s="338"/>
      <c r="H56" s="339"/>
    </row>
    <row r="57" spans="1:8" s="16" customFormat="1" ht="127.5" customHeight="1" x14ac:dyDescent="0.2">
      <c r="A57" s="441"/>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37"/>
      <c r="E57" s="338"/>
      <c r="F57" s="338"/>
      <c r="G57" s="338"/>
      <c r="H57" s="339"/>
    </row>
    <row r="58" spans="1:8" s="16" customFormat="1" ht="127.5" customHeight="1" thickBot="1" x14ac:dyDescent="0.25">
      <c r="A58" s="442"/>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367"/>
      <c r="E58" s="351"/>
      <c r="F58" s="351"/>
      <c r="G58" s="351"/>
      <c r="H58" s="352"/>
    </row>
    <row r="59" spans="1:8" s="16" customFormat="1" ht="166.5" customHeight="1" thickBot="1" x14ac:dyDescent="0.25">
      <c r="A59" s="443"/>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353"/>
      <c r="E59" s="354"/>
      <c r="F59" s="354"/>
      <c r="G59" s="354"/>
      <c r="H59" s="355"/>
    </row>
    <row r="60" spans="1:8" s="16" customFormat="1" ht="24.95" customHeight="1" thickBot="1" x14ac:dyDescent="0.25">
      <c r="A60" s="28"/>
      <c r="B60" s="29"/>
      <c r="C60" s="30"/>
      <c r="D60" s="437"/>
      <c r="E60" s="438"/>
      <c r="F60" s="438"/>
      <c r="G60" s="438"/>
      <c r="H60" s="439"/>
    </row>
    <row r="61" spans="1:8" s="16" customFormat="1" ht="48" customHeight="1" x14ac:dyDescent="0.2">
      <c r="A61" s="430" t="s">
        <v>35</v>
      </c>
      <c r="B61" s="434" t="s">
        <v>27</v>
      </c>
      <c r="C61"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436">
        <f>F61*1.2</f>
        <v>16200</v>
      </c>
      <c r="E61" s="361">
        <f>F61*1.1</f>
        <v>14850.000000000002</v>
      </c>
      <c r="F61" s="361">
        <v>13500</v>
      </c>
      <c r="G61" s="361">
        <f>F61*0.75</f>
        <v>10125</v>
      </c>
      <c r="H61" s="362">
        <f>F61*0.5</f>
        <v>6750</v>
      </c>
    </row>
    <row r="62" spans="1:8" s="16" customFormat="1" ht="132" customHeight="1" x14ac:dyDescent="0.2">
      <c r="A62" s="431"/>
      <c r="B62" s="435"/>
      <c r="C62" s="435"/>
      <c r="D62" s="340"/>
      <c r="E62" s="338"/>
      <c r="F62" s="338"/>
      <c r="G62" s="338"/>
      <c r="H62" s="339"/>
    </row>
    <row r="63" spans="1:8" s="16" customFormat="1" ht="138.94999999999999" customHeight="1" x14ac:dyDescent="0.2">
      <c r="A63" s="431"/>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340"/>
      <c r="E63" s="338"/>
      <c r="F63" s="338"/>
      <c r="G63" s="338"/>
      <c r="H63" s="339"/>
    </row>
    <row r="64" spans="1:8" s="16" customFormat="1" ht="166.5" customHeight="1" x14ac:dyDescent="0.2">
      <c r="A64" s="431"/>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340"/>
      <c r="E64" s="338"/>
      <c r="F64" s="338"/>
      <c r="G64" s="338"/>
      <c r="H64" s="339"/>
    </row>
    <row r="65" spans="1:8" s="16" customFormat="1" ht="92.25" customHeight="1" thickBot="1" x14ac:dyDescent="0.25">
      <c r="A65" s="468"/>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461"/>
      <c r="E65" s="354"/>
      <c r="F65" s="354"/>
      <c r="G65" s="354"/>
      <c r="H65" s="355"/>
    </row>
    <row r="66" spans="1:8" s="16" customFormat="1" ht="24.95" customHeight="1" thickBot="1" x14ac:dyDescent="0.25">
      <c r="A66" s="40"/>
      <c r="B66" s="41"/>
      <c r="C66" s="42"/>
      <c r="D66" s="465"/>
      <c r="E66" s="466"/>
      <c r="F66" s="466"/>
      <c r="G66" s="466"/>
      <c r="H66" s="467"/>
    </row>
    <row r="67" spans="1:8" s="16" customFormat="1" ht="50.1" customHeight="1" x14ac:dyDescent="0.2">
      <c r="A67" s="417" t="s">
        <v>37</v>
      </c>
      <c r="B67" s="454" t="s">
        <v>23</v>
      </c>
      <c r="C67"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506">
        <v>330</v>
      </c>
      <c r="E67" s="507"/>
      <c r="F67" s="507"/>
      <c r="G67" s="507"/>
      <c r="H67" s="508"/>
    </row>
    <row r="68" spans="1:8" s="16" customFormat="1" ht="94.5" customHeight="1" x14ac:dyDescent="0.2">
      <c r="A68" s="418"/>
      <c r="B68" s="455"/>
      <c r="C68" s="457"/>
      <c r="D68" s="459"/>
      <c r="E68" s="426"/>
      <c r="F68" s="426"/>
      <c r="G68" s="426"/>
      <c r="H68" s="509"/>
    </row>
    <row r="69" spans="1:8" s="16" customFormat="1" ht="163.5" customHeight="1" thickBot="1" x14ac:dyDescent="0.25">
      <c r="A69" s="419"/>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510"/>
      <c r="E69" s="511"/>
      <c r="F69" s="511"/>
      <c r="G69" s="511"/>
      <c r="H69" s="512"/>
    </row>
    <row r="70" spans="1:8" ht="21.75" thickBot="1" x14ac:dyDescent="0.25">
      <c r="A70" s="40"/>
      <c r="B70" s="59"/>
      <c r="C70" s="60"/>
      <c r="D70" s="414"/>
      <c r="E70" s="415"/>
      <c r="F70" s="415"/>
      <c r="G70" s="415"/>
      <c r="H70" s="416"/>
    </row>
    <row r="71" spans="1:8" ht="50.1" customHeight="1" thickBot="1" x14ac:dyDescent="0.25">
      <c r="A71" s="386" t="s">
        <v>38</v>
      </c>
      <c r="B71" s="387"/>
      <c r="C71" s="387"/>
      <c r="D71" s="398" t="str">
        <f>"от "&amp;MIN(D72:D101)&amp;" до "&amp;MAX(D72:D101)</f>
        <v>от 1650 до 49500</v>
      </c>
      <c r="E71" s="399"/>
      <c r="F71" s="399"/>
      <c r="G71" s="399"/>
      <c r="H71" s="400"/>
    </row>
    <row r="72" spans="1:8" ht="37.5" customHeight="1" x14ac:dyDescent="0.2">
      <c r="A72" s="408" t="s">
        <v>39</v>
      </c>
      <c r="B72" s="409"/>
      <c r="C72" s="505"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60">
        <v>1650</v>
      </c>
      <c r="E72" s="361"/>
      <c r="F72" s="361"/>
      <c r="G72" s="361"/>
      <c r="H72" s="362"/>
    </row>
    <row r="73" spans="1:8" ht="37.5" customHeight="1" x14ac:dyDescent="0.2">
      <c r="A73" s="396" t="s">
        <v>40</v>
      </c>
      <c r="B73" s="397"/>
      <c r="C73" s="410"/>
      <c r="D73" s="337">
        <v>3300</v>
      </c>
      <c r="E73" s="338"/>
      <c r="F73" s="338"/>
      <c r="G73" s="338"/>
      <c r="H73" s="339"/>
    </row>
    <row r="74" spans="1:8" ht="37.5" customHeight="1" x14ac:dyDescent="0.2">
      <c r="A74" s="396" t="s">
        <v>41</v>
      </c>
      <c r="B74" s="397"/>
      <c r="C74" s="410"/>
      <c r="D74" s="337">
        <v>4950</v>
      </c>
      <c r="E74" s="338"/>
      <c r="F74" s="338"/>
      <c r="G74" s="338"/>
      <c r="H74" s="339"/>
    </row>
    <row r="75" spans="1:8" ht="37.5" customHeight="1" x14ac:dyDescent="0.2">
      <c r="A75" s="396" t="s">
        <v>42</v>
      </c>
      <c r="B75" s="397"/>
      <c r="C75" s="410"/>
      <c r="D75" s="337">
        <v>6600</v>
      </c>
      <c r="E75" s="338"/>
      <c r="F75" s="338"/>
      <c r="G75" s="338"/>
      <c r="H75" s="339"/>
    </row>
    <row r="76" spans="1:8" ht="37.5" customHeight="1" x14ac:dyDescent="0.2">
      <c r="A76" s="396" t="s">
        <v>43</v>
      </c>
      <c r="B76" s="397"/>
      <c r="C76" s="410"/>
      <c r="D76" s="337">
        <v>8250</v>
      </c>
      <c r="E76" s="338"/>
      <c r="F76" s="338"/>
      <c r="G76" s="338"/>
      <c r="H76" s="339"/>
    </row>
    <row r="77" spans="1:8" ht="37.5" customHeight="1" x14ac:dyDescent="0.2">
      <c r="A77" s="396" t="s">
        <v>44</v>
      </c>
      <c r="B77" s="397"/>
      <c r="C77" s="410"/>
      <c r="D77" s="337">
        <v>9900</v>
      </c>
      <c r="E77" s="338"/>
      <c r="F77" s="338"/>
      <c r="G77" s="338"/>
      <c r="H77" s="339"/>
    </row>
    <row r="78" spans="1:8" ht="37.5" customHeight="1" x14ac:dyDescent="0.2">
      <c r="A78" s="396" t="s">
        <v>45</v>
      </c>
      <c r="B78" s="397"/>
      <c r="C78" s="410"/>
      <c r="D78" s="337">
        <v>11550</v>
      </c>
      <c r="E78" s="338"/>
      <c r="F78" s="338"/>
      <c r="G78" s="338"/>
      <c r="H78" s="339"/>
    </row>
    <row r="79" spans="1:8" ht="37.5" customHeight="1" x14ac:dyDescent="0.2">
      <c r="A79" s="396" t="s">
        <v>46</v>
      </c>
      <c r="B79" s="397"/>
      <c r="C79" s="410"/>
      <c r="D79" s="337">
        <v>13200</v>
      </c>
      <c r="E79" s="338"/>
      <c r="F79" s="338"/>
      <c r="G79" s="338"/>
      <c r="H79" s="339"/>
    </row>
    <row r="80" spans="1:8" ht="37.5" customHeight="1" x14ac:dyDescent="0.2">
      <c r="A80" s="396" t="s">
        <v>47</v>
      </c>
      <c r="B80" s="397"/>
      <c r="C80" s="410"/>
      <c r="D80" s="337">
        <v>14850</v>
      </c>
      <c r="E80" s="338"/>
      <c r="F80" s="338"/>
      <c r="G80" s="338"/>
      <c r="H80" s="339"/>
    </row>
    <row r="81" spans="1:8" ht="37.5" customHeight="1" x14ac:dyDescent="0.2">
      <c r="A81" s="396" t="s">
        <v>48</v>
      </c>
      <c r="B81" s="397"/>
      <c r="C81" s="410"/>
      <c r="D81" s="337">
        <v>16500</v>
      </c>
      <c r="E81" s="338"/>
      <c r="F81" s="338"/>
      <c r="G81" s="338"/>
      <c r="H81" s="339"/>
    </row>
    <row r="82" spans="1:8" ht="37.5" customHeight="1" x14ac:dyDescent="0.2">
      <c r="A82" s="396" t="s">
        <v>49</v>
      </c>
      <c r="B82" s="397"/>
      <c r="C82" s="410"/>
      <c r="D82" s="337">
        <v>18150</v>
      </c>
      <c r="E82" s="338"/>
      <c r="F82" s="338"/>
      <c r="G82" s="338"/>
      <c r="H82" s="339"/>
    </row>
    <row r="83" spans="1:8" ht="37.5" customHeight="1" x14ac:dyDescent="0.2">
      <c r="A83" s="396" t="s">
        <v>50</v>
      </c>
      <c r="B83" s="397"/>
      <c r="C83" s="410"/>
      <c r="D83" s="337">
        <v>19800</v>
      </c>
      <c r="E83" s="338"/>
      <c r="F83" s="338"/>
      <c r="G83" s="338"/>
      <c r="H83" s="339"/>
    </row>
    <row r="84" spans="1:8" ht="37.5" customHeight="1" x14ac:dyDescent="0.2">
      <c r="A84" s="396" t="s">
        <v>51</v>
      </c>
      <c r="B84" s="397"/>
      <c r="C84" s="410"/>
      <c r="D84" s="337">
        <v>21450</v>
      </c>
      <c r="E84" s="338"/>
      <c r="F84" s="338"/>
      <c r="G84" s="338"/>
      <c r="H84" s="339"/>
    </row>
    <row r="85" spans="1:8" ht="37.5" customHeight="1" x14ac:dyDescent="0.2">
      <c r="A85" s="396" t="s">
        <v>52</v>
      </c>
      <c r="B85" s="397"/>
      <c r="C85" s="410"/>
      <c r="D85" s="337">
        <v>23100</v>
      </c>
      <c r="E85" s="338"/>
      <c r="F85" s="338"/>
      <c r="G85" s="338"/>
      <c r="H85" s="339"/>
    </row>
    <row r="86" spans="1:8" ht="37.5" customHeight="1" x14ac:dyDescent="0.2">
      <c r="A86" s="396" t="s">
        <v>53</v>
      </c>
      <c r="B86" s="397"/>
      <c r="C86" s="410"/>
      <c r="D86" s="337">
        <v>24750</v>
      </c>
      <c r="E86" s="338"/>
      <c r="F86" s="338"/>
      <c r="G86" s="338"/>
      <c r="H86" s="339"/>
    </row>
    <row r="87" spans="1:8" ht="37.5" customHeight="1" x14ac:dyDescent="0.2">
      <c r="A87" s="396" t="s">
        <v>54</v>
      </c>
      <c r="B87" s="397"/>
      <c r="C87" s="410"/>
      <c r="D87" s="337">
        <v>26400</v>
      </c>
      <c r="E87" s="338"/>
      <c r="F87" s="338"/>
      <c r="G87" s="338"/>
      <c r="H87" s="339"/>
    </row>
    <row r="88" spans="1:8" ht="37.5" customHeight="1" x14ac:dyDescent="0.2">
      <c r="A88" s="396" t="s">
        <v>55</v>
      </c>
      <c r="B88" s="397"/>
      <c r="C88" s="410"/>
      <c r="D88" s="337">
        <v>28050</v>
      </c>
      <c r="E88" s="338"/>
      <c r="F88" s="338"/>
      <c r="G88" s="338"/>
      <c r="H88" s="339"/>
    </row>
    <row r="89" spans="1:8" ht="37.5" customHeight="1" x14ac:dyDescent="0.2">
      <c r="A89" s="396" t="s">
        <v>56</v>
      </c>
      <c r="B89" s="397"/>
      <c r="C89" s="410"/>
      <c r="D89" s="337">
        <v>29700</v>
      </c>
      <c r="E89" s="338"/>
      <c r="F89" s="338"/>
      <c r="G89" s="338"/>
      <c r="H89" s="339"/>
    </row>
    <row r="90" spans="1:8" ht="37.5" customHeight="1" x14ac:dyDescent="0.2">
      <c r="A90" s="396" t="s">
        <v>57</v>
      </c>
      <c r="B90" s="397"/>
      <c r="C90" s="410"/>
      <c r="D90" s="337">
        <v>31350</v>
      </c>
      <c r="E90" s="338"/>
      <c r="F90" s="338"/>
      <c r="G90" s="338"/>
      <c r="H90" s="339"/>
    </row>
    <row r="91" spans="1:8" ht="37.5" customHeight="1" x14ac:dyDescent="0.2">
      <c r="A91" s="396" t="s">
        <v>58</v>
      </c>
      <c r="B91" s="397"/>
      <c r="C91" s="410"/>
      <c r="D91" s="337">
        <v>33000</v>
      </c>
      <c r="E91" s="338"/>
      <c r="F91" s="338"/>
      <c r="G91" s="338"/>
      <c r="H91" s="339"/>
    </row>
    <row r="92" spans="1:8" ht="37.5" customHeight="1" x14ac:dyDescent="0.2">
      <c r="A92" s="396" t="s">
        <v>178</v>
      </c>
      <c r="B92" s="397"/>
      <c r="C92" s="410"/>
      <c r="D92" s="337">
        <v>34650</v>
      </c>
      <c r="E92" s="338"/>
      <c r="F92" s="338"/>
      <c r="G92" s="338"/>
      <c r="H92" s="339"/>
    </row>
    <row r="93" spans="1:8" ht="37.5" customHeight="1" x14ac:dyDescent="0.2">
      <c r="A93" s="396" t="s">
        <v>179</v>
      </c>
      <c r="B93" s="397"/>
      <c r="C93" s="410"/>
      <c r="D93" s="337">
        <v>36300</v>
      </c>
      <c r="E93" s="338"/>
      <c r="F93" s="338"/>
      <c r="G93" s="338"/>
      <c r="H93" s="339"/>
    </row>
    <row r="94" spans="1:8" ht="37.5" customHeight="1" x14ac:dyDescent="0.2">
      <c r="A94" s="396" t="s">
        <v>180</v>
      </c>
      <c r="B94" s="397"/>
      <c r="C94" s="410"/>
      <c r="D94" s="337">
        <v>37950</v>
      </c>
      <c r="E94" s="338"/>
      <c r="F94" s="338"/>
      <c r="G94" s="338"/>
      <c r="H94" s="339"/>
    </row>
    <row r="95" spans="1:8" ht="37.5" customHeight="1" x14ac:dyDescent="0.2">
      <c r="A95" s="396" t="s">
        <v>181</v>
      </c>
      <c r="B95" s="397"/>
      <c r="C95" s="410"/>
      <c r="D95" s="337">
        <v>39600</v>
      </c>
      <c r="E95" s="338"/>
      <c r="F95" s="338"/>
      <c r="G95" s="338"/>
      <c r="H95" s="339"/>
    </row>
    <row r="96" spans="1:8" ht="37.5" customHeight="1" x14ac:dyDescent="0.2">
      <c r="A96" s="396" t="s">
        <v>182</v>
      </c>
      <c r="B96" s="397"/>
      <c r="C96" s="410"/>
      <c r="D96" s="337">
        <v>41250</v>
      </c>
      <c r="E96" s="338"/>
      <c r="F96" s="338"/>
      <c r="G96" s="338"/>
      <c r="H96" s="339"/>
    </row>
    <row r="97" spans="1:8" ht="37.5" customHeight="1" x14ac:dyDescent="0.2">
      <c r="A97" s="396" t="s">
        <v>183</v>
      </c>
      <c r="B97" s="397"/>
      <c r="C97" s="410"/>
      <c r="D97" s="337">
        <v>42900</v>
      </c>
      <c r="E97" s="338"/>
      <c r="F97" s="338"/>
      <c r="G97" s="338"/>
      <c r="H97" s="339"/>
    </row>
    <row r="98" spans="1:8" ht="37.5" customHeight="1" x14ac:dyDescent="0.2">
      <c r="A98" s="396" t="s">
        <v>184</v>
      </c>
      <c r="B98" s="397"/>
      <c r="C98" s="410"/>
      <c r="D98" s="337">
        <v>44550</v>
      </c>
      <c r="E98" s="338"/>
      <c r="F98" s="338"/>
      <c r="G98" s="338"/>
      <c r="H98" s="339"/>
    </row>
    <row r="99" spans="1:8" ht="37.5" customHeight="1" x14ac:dyDescent="0.2">
      <c r="A99" s="396" t="s">
        <v>185</v>
      </c>
      <c r="B99" s="397"/>
      <c r="C99" s="410"/>
      <c r="D99" s="337">
        <v>46200</v>
      </c>
      <c r="E99" s="338"/>
      <c r="F99" s="338"/>
      <c r="G99" s="338"/>
      <c r="H99" s="339"/>
    </row>
    <row r="100" spans="1:8" ht="37.5" customHeight="1" x14ac:dyDescent="0.2">
      <c r="A100" s="396" t="s">
        <v>186</v>
      </c>
      <c r="B100" s="397"/>
      <c r="C100" s="410"/>
      <c r="D100" s="337">
        <v>47850</v>
      </c>
      <c r="E100" s="338"/>
      <c r="F100" s="338"/>
      <c r="G100" s="338"/>
      <c r="H100" s="339"/>
    </row>
    <row r="101" spans="1:8" ht="37.5" customHeight="1" thickBot="1" x14ac:dyDescent="0.25">
      <c r="A101" s="396" t="s">
        <v>187</v>
      </c>
      <c r="B101" s="397"/>
      <c r="C101" s="410"/>
      <c r="D101" s="337">
        <v>49500</v>
      </c>
      <c r="E101" s="338"/>
      <c r="F101" s="338"/>
      <c r="G101" s="338"/>
      <c r="H101" s="339"/>
    </row>
    <row r="102" spans="1:8" ht="50.1" customHeight="1" thickBot="1" x14ac:dyDescent="0.25">
      <c r="A102" s="386" t="s">
        <v>59</v>
      </c>
      <c r="B102" s="387"/>
      <c r="C102" s="387"/>
      <c r="D102" s="398" t="str">
        <f>"от "&amp;MIN(D103:D112)&amp;" до "&amp;MAX(D103:D112)</f>
        <v>от 150 до 5652</v>
      </c>
      <c r="E102" s="399"/>
      <c r="F102" s="399"/>
      <c r="G102" s="399"/>
      <c r="H102" s="400"/>
    </row>
    <row r="103" spans="1:8" ht="151.5" x14ac:dyDescent="0.2">
      <c r="A103" s="62" t="s">
        <v>60</v>
      </c>
      <c r="B103" s="63" t="s">
        <v>13</v>
      </c>
      <c r="C103" s="64"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401">
        <v>1590</v>
      </c>
      <c r="E103" s="401"/>
      <c r="F103" s="401"/>
      <c r="G103" s="401"/>
      <c r="H103" s="402"/>
    </row>
    <row r="104" spans="1:8" ht="37.5" customHeight="1" x14ac:dyDescent="0.2">
      <c r="A104" s="356" t="s">
        <v>61</v>
      </c>
      <c r="B104" s="395"/>
      <c r="C104" s="40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368">
        <v>150</v>
      </c>
      <c r="E104" s="368"/>
      <c r="F104" s="368"/>
      <c r="G104" s="368"/>
      <c r="H104" s="369"/>
    </row>
    <row r="105" spans="1:8" ht="37.5" customHeight="1" x14ac:dyDescent="0.2">
      <c r="A105" s="356" t="s">
        <v>62</v>
      </c>
      <c r="B105" s="395"/>
      <c r="C105" s="404"/>
      <c r="D105" s="368">
        <v>4404</v>
      </c>
      <c r="E105" s="368"/>
      <c r="F105" s="368"/>
      <c r="G105" s="368"/>
      <c r="H105" s="369"/>
    </row>
    <row r="106" spans="1:8" ht="37.5" customHeight="1" x14ac:dyDescent="0.2">
      <c r="A106" s="356" t="s">
        <v>63</v>
      </c>
      <c r="B106" s="395"/>
      <c r="C106" s="404"/>
      <c r="D106" s="368">
        <v>1044</v>
      </c>
      <c r="E106" s="368"/>
      <c r="F106" s="368"/>
      <c r="G106" s="368"/>
      <c r="H106" s="369"/>
    </row>
    <row r="107" spans="1:8" ht="37.5" customHeight="1" x14ac:dyDescent="0.2">
      <c r="A107" s="335" t="s">
        <v>64</v>
      </c>
      <c r="B107" s="336"/>
      <c r="C107" s="404"/>
      <c r="D107" s="368">
        <v>1326</v>
      </c>
      <c r="E107" s="368"/>
      <c r="F107" s="368"/>
      <c r="G107" s="368"/>
      <c r="H107" s="369"/>
    </row>
    <row r="108" spans="1:8" ht="37.5" customHeight="1" x14ac:dyDescent="0.2">
      <c r="A108" s="356" t="s">
        <v>65</v>
      </c>
      <c r="B108" s="395"/>
      <c r="C108" s="404"/>
      <c r="D108" s="368">
        <v>480</v>
      </c>
      <c r="E108" s="368"/>
      <c r="F108" s="368"/>
      <c r="G108" s="368"/>
      <c r="H108" s="369"/>
    </row>
    <row r="109" spans="1:8" ht="37.5" customHeight="1" x14ac:dyDescent="0.2">
      <c r="A109" s="356" t="s">
        <v>66</v>
      </c>
      <c r="B109" s="395"/>
      <c r="C109" s="404"/>
      <c r="D109" s="368">
        <v>480</v>
      </c>
      <c r="E109" s="368"/>
      <c r="F109" s="368"/>
      <c r="G109" s="368"/>
      <c r="H109" s="369"/>
    </row>
    <row r="110" spans="1:8" ht="37.5" customHeight="1" x14ac:dyDescent="0.2">
      <c r="A110" s="356" t="s">
        <v>67</v>
      </c>
      <c r="B110" s="395"/>
      <c r="C110" s="404"/>
      <c r="D110" s="368">
        <v>960</v>
      </c>
      <c r="E110" s="368"/>
      <c r="F110" s="368"/>
      <c r="G110" s="368"/>
      <c r="H110" s="369"/>
    </row>
    <row r="111" spans="1:8" ht="37.5" customHeight="1" x14ac:dyDescent="0.2">
      <c r="A111" s="356" t="s">
        <v>68</v>
      </c>
      <c r="B111" s="395"/>
      <c r="C111" s="404"/>
      <c r="D111" s="368">
        <v>1440</v>
      </c>
      <c r="E111" s="368"/>
      <c r="F111" s="368"/>
      <c r="G111" s="368"/>
      <c r="H111" s="369"/>
    </row>
    <row r="112" spans="1:8" ht="37.5" customHeight="1" thickBot="1" x14ac:dyDescent="0.25">
      <c r="A112" s="406" t="s">
        <v>69</v>
      </c>
      <c r="B112" s="407"/>
      <c r="C112" s="405"/>
      <c r="D112" s="393">
        <v>5652</v>
      </c>
      <c r="E112" s="393"/>
      <c r="F112" s="393"/>
      <c r="G112" s="393"/>
      <c r="H112" s="394"/>
    </row>
    <row r="113" spans="1:8" s="16" customFormat="1" ht="117.75" customHeight="1" thickBot="1" x14ac:dyDescent="0.25">
      <c r="A113" s="501" t="s">
        <v>71</v>
      </c>
      <c r="B113" s="502"/>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354">
        <v>30</v>
      </c>
      <c r="E113" s="354"/>
      <c r="F113" s="354"/>
      <c r="G113" s="354"/>
      <c r="H113" s="355"/>
    </row>
    <row r="114" spans="1:8" ht="50.1" customHeight="1" thickBot="1" x14ac:dyDescent="0.25">
      <c r="A114" s="341" t="s">
        <v>72</v>
      </c>
      <c r="B114" s="342"/>
      <c r="C114" s="21"/>
      <c r="D114" s="343" t="e">
        <f>"от "&amp;MIN(D116,D136:H137,#REF!,D138:H152)&amp;" до "&amp;MAX(D116,D136:H137,#REF!,D138:H152)</f>
        <v>#REF!</v>
      </c>
      <c r="E114" s="343"/>
      <c r="F114" s="343"/>
      <c r="G114" s="343"/>
      <c r="H114" s="344"/>
    </row>
    <row r="115" spans="1:8" ht="21.75" thickBot="1" x14ac:dyDescent="0.25">
      <c r="A115" s="497"/>
      <c r="B115" s="498"/>
      <c r="C115" s="60"/>
      <c r="D115" s="499"/>
      <c r="E115" s="499"/>
      <c r="F115" s="499"/>
      <c r="G115" s="499"/>
      <c r="H115" s="500"/>
    </row>
    <row r="116" spans="1:8" ht="57" customHeight="1" thickBot="1" x14ac:dyDescent="0.25">
      <c r="A116" s="374" t="s">
        <v>73</v>
      </c>
      <c r="B116" s="375"/>
      <c r="C116"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379">
        <v>8040</v>
      </c>
      <c r="E116" s="379"/>
      <c r="F116" s="379"/>
      <c r="G116" s="379"/>
      <c r="H116" s="380"/>
    </row>
    <row r="117" spans="1:8" ht="57" customHeight="1" thickBot="1" x14ac:dyDescent="0.25">
      <c r="A117" s="381" t="s">
        <v>74</v>
      </c>
      <c r="B117" s="382"/>
      <c r="C117" s="377"/>
      <c r="D117" s="383" t="s">
        <v>75</v>
      </c>
      <c r="E117" s="384"/>
      <c r="F117" s="384"/>
      <c r="G117" s="384"/>
      <c r="H117" s="385"/>
    </row>
    <row r="118" spans="1:8" ht="57" customHeight="1" x14ac:dyDescent="0.2">
      <c r="A118" s="363" t="s">
        <v>76</v>
      </c>
      <c r="B118" s="364"/>
      <c r="C118" s="377"/>
      <c r="D118" s="368">
        <f>D116/4</f>
        <v>2010</v>
      </c>
      <c r="E118" s="368"/>
      <c r="F118" s="368"/>
      <c r="G118" s="368"/>
      <c r="H118" s="369"/>
    </row>
    <row r="119" spans="1:8" ht="57" customHeight="1" x14ac:dyDescent="0.2">
      <c r="A119" s="363" t="s">
        <v>77</v>
      </c>
      <c r="B119" s="364"/>
      <c r="C119" s="377"/>
      <c r="D119" s="368">
        <f>D116/5</f>
        <v>1608</v>
      </c>
      <c r="E119" s="368"/>
      <c r="F119" s="368"/>
      <c r="G119" s="368"/>
      <c r="H119" s="369"/>
    </row>
    <row r="120" spans="1:8" ht="57" customHeight="1" x14ac:dyDescent="0.2">
      <c r="A120" s="363" t="s">
        <v>78</v>
      </c>
      <c r="B120" s="364"/>
      <c r="C120" s="377"/>
      <c r="D120" s="368">
        <f>D116/6</f>
        <v>1340</v>
      </c>
      <c r="E120" s="368"/>
      <c r="F120" s="368"/>
      <c r="G120" s="368"/>
      <c r="H120" s="369"/>
    </row>
    <row r="121" spans="1:8" ht="57" customHeight="1" x14ac:dyDescent="0.2">
      <c r="A121" s="363" t="s">
        <v>79</v>
      </c>
      <c r="B121" s="364"/>
      <c r="C121" s="377"/>
      <c r="D121" s="368">
        <f>D116/7</f>
        <v>1148.5714285714287</v>
      </c>
      <c r="E121" s="368"/>
      <c r="F121" s="368"/>
      <c r="G121" s="368"/>
      <c r="H121" s="369"/>
    </row>
    <row r="122" spans="1:8" ht="57" customHeight="1" x14ac:dyDescent="0.2">
      <c r="A122" s="363" t="s">
        <v>80</v>
      </c>
      <c r="B122" s="364"/>
      <c r="C122" s="377"/>
      <c r="D122" s="368">
        <f>D116/8</f>
        <v>1005</v>
      </c>
      <c r="E122" s="368"/>
      <c r="F122" s="368"/>
      <c r="G122" s="368"/>
      <c r="H122" s="369"/>
    </row>
    <row r="123" spans="1:8" ht="57" customHeight="1" x14ac:dyDescent="0.2">
      <c r="A123" s="363" t="s">
        <v>81</v>
      </c>
      <c r="B123" s="364"/>
      <c r="C123" s="377"/>
      <c r="D123" s="368">
        <f>D116/9</f>
        <v>893.33333333333337</v>
      </c>
      <c r="E123" s="368"/>
      <c r="F123" s="368"/>
      <c r="G123" s="368"/>
      <c r="H123" s="369"/>
    </row>
    <row r="124" spans="1:8" ht="57" customHeight="1" x14ac:dyDescent="0.2">
      <c r="A124" s="363" t="s">
        <v>82</v>
      </c>
      <c r="B124" s="364"/>
      <c r="C124" s="377"/>
      <c r="D124" s="368">
        <f>D116/10</f>
        <v>804</v>
      </c>
      <c r="E124" s="368"/>
      <c r="F124" s="368"/>
      <c r="G124" s="368"/>
      <c r="H124" s="369"/>
    </row>
    <row r="125" spans="1:8" ht="57" customHeight="1" thickBot="1" x14ac:dyDescent="0.25">
      <c r="A125" s="374" t="s">
        <v>83</v>
      </c>
      <c r="B125" s="375"/>
      <c r="C125" s="377"/>
      <c r="D125" s="379">
        <v>6960</v>
      </c>
      <c r="E125" s="379"/>
      <c r="F125" s="379"/>
      <c r="G125" s="379"/>
      <c r="H125" s="380"/>
    </row>
    <row r="126" spans="1:8" ht="57" customHeight="1" thickBot="1" x14ac:dyDescent="0.25">
      <c r="A126" s="381" t="s">
        <v>74</v>
      </c>
      <c r="B126" s="382"/>
      <c r="C126" s="377"/>
      <c r="D126" s="383" t="s">
        <v>75</v>
      </c>
      <c r="E126" s="384"/>
      <c r="F126" s="384"/>
      <c r="G126" s="384"/>
      <c r="H126" s="385"/>
    </row>
    <row r="127" spans="1:8" ht="57" customHeight="1" x14ac:dyDescent="0.2">
      <c r="A127" s="363" t="s">
        <v>76</v>
      </c>
      <c r="B127" s="364"/>
      <c r="C127" s="377"/>
      <c r="D127" s="368">
        <v>1740</v>
      </c>
      <c r="E127" s="368"/>
      <c r="F127" s="368"/>
      <c r="G127" s="368"/>
      <c r="H127" s="369"/>
    </row>
    <row r="128" spans="1:8" ht="57" customHeight="1" x14ac:dyDescent="0.2">
      <c r="A128" s="363" t="s">
        <v>77</v>
      </c>
      <c r="B128" s="364"/>
      <c r="C128" s="377"/>
      <c r="D128" s="368">
        <v>1392</v>
      </c>
      <c r="E128" s="368"/>
      <c r="F128" s="368"/>
      <c r="G128" s="368"/>
      <c r="H128" s="369"/>
    </row>
    <row r="129" spans="1:8" ht="57" customHeight="1" x14ac:dyDescent="0.2">
      <c r="A129" s="363" t="s">
        <v>78</v>
      </c>
      <c r="B129" s="364"/>
      <c r="C129" s="377"/>
      <c r="D129" s="368">
        <v>1160</v>
      </c>
      <c r="E129" s="368"/>
      <c r="F129" s="368"/>
      <c r="G129" s="368"/>
      <c r="H129" s="369"/>
    </row>
    <row r="130" spans="1:8" ht="57" customHeight="1" x14ac:dyDescent="0.2">
      <c r="A130" s="363" t="s">
        <v>79</v>
      </c>
      <c r="B130" s="364"/>
      <c r="C130" s="377"/>
      <c r="D130" s="368">
        <v>994.28571428571422</v>
      </c>
      <c r="E130" s="368"/>
      <c r="F130" s="368"/>
      <c r="G130" s="368"/>
      <c r="H130" s="369"/>
    </row>
    <row r="131" spans="1:8" ht="57" customHeight="1" x14ac:dyDescent="0.2">
      <c r="A131" s="363" t="s">
        <v>80</v>
      </c>
      <c r="B131" s="364"/>
      <c r="C131" s="377"/>
      <c r="D131" s="368">
        <v>870</v>
      </c>
      <c r="E131" s="368"/>
      <c r="F131" s="368"/>
      <c r="G131" s="368"/>
      <c r="H131" s="369"/>
    </row>
    <row r="132" spans="1:8" ht="57" customHeight="1" x14ac:dyDescent="0.2">
      <c r="A132" s="363" t="s">
        <v>81</v>
      </c>
      <c r="B132" s="364"/>
      <c r="C132" s="377"/>
      <c r="D132" s="368">
        <v>773.33333333333337</v>
      </c>
      <c r="E132" s="368"/>
      <c r="F132" s="368"/>
      <c r="G132" s="368"/>
      <c r="H132" s="369"/>
    </row>
    <row r="133" spans="1:8" ht="57" customHeight="1" thickBot="1" x14ac:dyDescent="0.25">
      <c r="A133" s="363" t="s">
        <v>82</v>
      </c>
      <c r="B133" s="364"/>
      <c r="C133" s="378"/>
      <c r="D133" s="368">
        <v>696</v>
      </c>
      <c r="E133" s="368"/>
      <c r="F133" s="368"/>
      <c r="G133" s="368"/>
      <c r="H133" s="369"/>
    </row>
    <row r="134" spans="1:8" s="16" customFormat="1" ht="62.45" customHeight="1" thickBot="1" x14ac:dyDescent="0.25">
      <c r="A134" s="358" t="s">
        <v>84</v>
      </c>
      <c r="B134" s="359"/>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353">
        <v>8004</v>
      </c>
      <c r="E134" s="354"/>
      <c r="F134" s="354"/>
      <c r="G134" s="354"/>
      <c r="H134" s="355"/>
    </row>
    <row r="135" spans="1:8" ht="21.75" thickBot="1" x14ac:dyDescent="0.25">
      <c r="A135" s="497"/>
      <c r="B135" s="498"/>
      <c r="C135" s="56"/>
      <c r="D135" s="499"/>
      <c r="E135" s="499"/>
      <c r="F135" s="499"/>
      <c r="G135" s="499"/>
      <c r="H135" s="500"/>
    </row>
    <row r="136" spans="1:8" ht="50.1" customHeight="1" x14ac:dyDescent="0.2">
      <c r="A136" s="335" t="s">
        <v>85</v>
      </c>
      <c r="B136" s="336"/>
      <c r="C136" s="66" t="str">
        <f>"Интернет-площадка 2gis.ru на основе Cправочника организаций "&amp;$C$2&amp;""</f>
        <v>Интернет-площадка 2gis.ru на основе Cправочника организаций "2ГИС.ЧИТА"</v>
      </c>
      <c r="D136" s="360">
        <v>4500</v>
      </c>
      <c r="E136" s="361"/>
      <c r="F136" s="361"/>
      <c r="G136" s="361"/>
      <c r="H136" s="362"/>
    </row>
    <row r="137" spans="1:8" ht="50.1" customHeight="1" x14ac:dyDescent="0.2">
      <c r="A137" s="335" t="s">
        <v>86</v>
      </c>
      <c r="B137" s="336"/>
      <c r="C13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367">
        <v>2100</v>
      </c>
      <c r="E137" s="351"/>
      <c r="F137" s="351"/>
      <c r="G137" s="351"/>
      <c r="H137" s="352"/>
    </row>
    <row r="138" spans="1:8" ht="50.1" customHeight="1" x14ac:dyDescent="0.2">
      <c r="A138" s="335" t="s">
        <v>87</v>
      </c>
      <c r="B138" s="336"/>
      <c r="C13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37">
        <v>7500</v>
      </c>
      <c r="E138" s="338"/>
      <c r="F138" s="338"/>
      <c r="G138" s="338"/>
      <c r="H138" s="339"/>
    </row>
    <row r="139" spans="1:8" ht="50.1" customHeight="1" x14ac:dyDescent="0.2">
      <c r="A139" s="335" t="s">
        <v>88</v>
      </c>
      <c r="B139" s="336"/>
      <c r="C139" s="67" t="str">
        <f>"Интернет-площадка 2gis.ru на основе Cправочника организаций "&amp;$C$2&amp;""</f>
        <v>Интернет-площадка 2gis.ru на основе Cправочника организаций "2ГИС.ЧИТА"</v>
      </c>
      <c r="D139" s="337">
        <v>7500</v>
      </c>
      <c r="E139" s="338"/>
      <c r="F139" s="338"/>
      <c r="G139" s="338"/>
      <c r="H139" s="339"/>
    </row>
    <row r="140" spans="1:8" ht="50.1" customHeight="1" x14ac:dyDescent="0.2">
      <c r="A140" s="335" t="s">
        <v>89</v>
      </c>
      <c r="B140" s="336"/>
      <c r="C140" s="67" t="str">
        <f>"Интернет-площадка 2gis.ru на основе Cправочника организаций "&amp;$C$2&amp;""</f>
        <v>Интернет-площадка 2gis.ru на основе Cправочника организаций "2ГИС.ЧИТА"</v>
      </c>
      <c r="D140" s="337">
        <v>9000</v>
      </c>
      <c r="E140" s="338"/>
      <c r="F140" s="338"/>
      <c r="G140" s="338"/>
      <c r="H140" s="339"/>
    </row>
    <row r="141" spans="1:8" ht="50.1" customHeight="1" x14ac:dyDescent="0.2">
      <c r="A141" s="335" t="s">
        <v>90</v>
      </c>
      <c r="B141" s="336"/>
      <c r="C141"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37">
        <v>3000</v>
      </c>
      <c r="E141" s="338"/>
      <c r="F141" s="338"/>
      <c r="G141" s="338"/>
      <c r="H141" s="339"/>
    </row>
    <row r="142" spans="1:8" ht="50.1" customHeight="1" x14ac:dyDescent="0.2">
      <c r="A142" s="335" t="s">
        <v>91</v>
      </c>
      <c r="B142" s="336"/>
      <c r="C14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37">
        <v>2400</v>
      </c>
      <c r="E142" s="338"/>
      <c r="F142" s="338"/>
      <c r="G142" s="338"/>
      <c r="H142" s="339"/>
    </row>
    <row r="143" spans="1:8" ht="50.1" customHeight="1" x14ac:dyDescent="0.2">
      <c r="A143" s="335" t="s">
        <v>92</v>
      </c>
      <c r="B143" s="336"/>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37">
        <v>8100</v>
      </c>
      <c r="E143" s="338"/>
      <c r="F143" s="338"/>
      <c r="G143" s="338"/>
      <c r="H143" s="339"/>
    </row>
    <row r="144" spans="1:8" ht="50.1" customHeight="1" x14ac:dyDescent="0.2">
      <c r="A144" s="335" t="s">
        <v>93</v>
      </c>
      <c r="B144" s="336"/>
      <c r="C144" s="67" t="e">
        <f>#REF!</f>
        <v>#REF!</v>
      </c>
      <c r="D144" s="337">
        <v>13500</v>
      </c>
      <c r="E144" s="338"/>
      <c r="F144" s="338"/>
      <c r="G144" s="338"/>
      <c r="H144" s="339"/>
    </row>
    <row r="145" spans="1:8" ht="50.1" customHeight="1" x14ac:dyDescent="0.2">
      <c r="A145" s="335" t="s">
        <v>94</v>
      </c>
      <c r="B145" s="336"/>
      <c r="C145" s="67" t="s">
        <v>95</v>
      </c>
      <c r="D145" s="337">
        <v>750</v>
      </c>
      <c r="E145" s="338"/>
      <c r="F145" s="338"/>
      <c r="G145" s="338"/>
      <c r="H145" s="339"/>
    </row>
    <row r="146" spans="1:8" ht="66" customHeight="1" x14ac:dyDescent="0.2">
      <c r="A146" s="335" t="s">
        <v>96</v>
      </c>
      <c r="B146" s="336"/>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37">
        <v>3600</v>
      </c>
      <c r="E146" s="338"/>
      <c r="F146" s="338"/>
      <c r="G146" s="338"/>
      <c r="H146" s="339"/>
    </row>
    <row r="147" spans="1:8" ht="66" customHeight="1" x14ac:dyDescent="0.2">
      <c r="A147" s="335" t="s">
        <v>97</v>
      </c>
      <c r="B147" s="336"/>
      <c r="C147" s="67"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37">
        <v>2880</v>
      </c>
      <c r="E147" s="338"/>
      <c r="F147" s="338"/>
      <c r="G147" s="338"/>
      <c r="H147" s="339"/>
    </row>
    <row r="148" spans="1:8" ht="66" customHeight="1" x14ac:dyDescent="0.2">
      <c r="A148" s="335" t="s">
        <v>98</v>
      </c>
      <c r="B148" s="336"/>
      <c r="C148"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37">
        <v>3000</v>
      </c>
      <c r="E148" s="338"/>
      <c r="F148" s="338"/>
      <c r="G148" s="338"/>
      <c r="H148" s="339"/>
    </row>
    <row r="149" spans="1:8" ht="66" customHeight="1" x14ac:dyDescent="0.2">
      <c r="A149" s="335" t="s">
        <v>99</v>
      </c>
      <c r="B149" s="336"/>
      <c r="C149"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37">
        <v>1440</v>
      </c>
      <c r="E149" s="338"/>
      <c r="F149" s="338"/>
      <c r="G149" s="338"/>
      <c r="H149" s="339"/>
    </row>
    <row r="150" spans="1:8" ht="66" customHeight="1" x14ac:dyDescent="0.2">
      <c r="A150" s="335" t="s">
        <v>100</v>
      </c>
      <c r="B150" s="336" t="s">
        <v>100</v>
      </c>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37">
        <v>15000</v>
      </c>
      <c r="E150" s="338"/>
      <c r="F150" s="338"/>
      <c r="G150" s="338"/>
      <c r="H150" s="339"/>
    </row>
    <row r="151" spans="1:8" ht="66" customHeight="1" x14ac:dyDescent="0.2">
      <c r="A151" s="335" t="s">
        <v>101</v>
      </c>
      <c r="B151" s="336" t="s">
        <v>101</v>
      </c>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37">
        <v>7500</v>
      </c>
      <c r="E151" s="338"/>
      <c r="F151" s="338"/>
      <c r="G151" s="338"/>
      <c r="H151" s="339"/>
    </row>
    <row r="152" spans="1:8" ht="50.1" customHeight="1" thickBot="1" x14ac:dyDescent="0.25">
      <c r="A152" s="335" t="s">
        <v>102</v>
      </c>
      <c r="B152" s="336"/>
      <c r="C1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37">
        <v>1200</v>
      </c>
      <c r="E152" s="338"/>
      <c r="F152" s="338"/>
      <c r="G152" s="338"/>
      <c r="H152" s="339"/>
    </row>
    <row r="153" spans="1:8" s="16" customFormat="1" ht="102" customHeight="1" thickBot="1" x14ac:dyDescent="0.25">
      <c r="A153" s="335" t="s">
        <v>16</v>
      </c>
      <c r="B153" s="336"/>
      <c r="C153"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37">
        <v>1650</v>
      </c>
      <c r="E153" s="338"/>
      <c r="F153" s="338"/>
      <c r="G153" s="338"/>
      <c r="H153" s="339"/>
    </row>
    <row r="154" spans="1:8" s="16" customFormat="1" ht="102" customHeight="1" thickBot="1" x14ac:dyDescent="0.25">
      <c r="A154" s="335" t="s">
        <v>103</v>
      </c>
      <c r="B154" s="336"/>
      <c r="C154"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4" s="337">
        <v>50010</v>
      </c>
      <c r="E154" s="338"/>
      <c r="F154" s="338"/>
      <c r="G154" s="338"/>
      <c r="H154" s="339"/>
    </row>
    <row r="155" spans="1:8" s="16" customFormat="1" ht="126" customHeight="1" x14ac:dyDescent="0.2">
      <c r="A155" s="335" t="s">
        <v>104</v>
      </c>
      <c r="B155" s="336"/>
      <c r="C155"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5" s="337">
        <v>11100</v>
      </c>
      <c r="E155" s="338"/>
      <c r="F155" s="338"/>
      <c r="G155" s="338"/>
      <c r="H155" s="339"/>
    </row>
    <row r="156" spans="1:8" s="16" customFormat="1" ht="96" customHeight="1" x14ac:dyDescent="0.2">
      <c r="A156" s="356" t="s">
        <v>105</v>
      </c>
      <c r="B156" s="357"/>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37">
        <v>4200</v>
      </c>
      <c r="E156" s="338"/>
      <c r="F156" s="338"/>
      <c r="G156" s="338"/>
      <c r="H156" s="339"/>
    </row>
    <row r="157" spans="1:8" s="16" customFormat="1" ht="96" customHeight="1" x14ac:dyDescent="0.2">
      <c r="A157" s="356" t="s">
        <v>106</v>
      </c>
      <c r="B157" s="357"/>
      <c r="C15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7" s="337">
        <v>10002</v>
      </c>
      <c r="E157" s="338"/>
      <c r="F157" s="338"/>
      <c r="G157" s="338"/>
      <c r="H157" s="339"/>
    </row>
    <row r="158" spans="1:8" ht="50.1" customHeight="1" x14ac:dyDescent="0.2">
      <c r="A158" s="335" t="s">
        <v>107</v>
      </c>
      <c r="B158" s="336"/>
      <c r="C158" s="67" t="str">
        <f>"Интернет-площадка 2gis.ru на основе Cправочника организаций "&amp;$C$2&amp;""</f>
        <v>Интернет-площадка 2gis.ru на основе Cправочника организаций "2ГИС.ЧИТА"</v>
      </c>
      <c r="D158" s="337">
        <v>6360</v>
      </c>
      <c r="E158" s="338"/>
      <c r="F158" s="338"/>
      <c r="G158" s="338"/>
      <c r="H158" s="339"/>
    </row>
    <row r="159" spans="1:8" ht="50.1" customHeight="1" x14ac:dyDescent="0.2">
      <c r="A159" s="335" t="s">
        <v>108</v>
      </c>
      <c r="B159" s="336"/>
      <c r="C159" s="67"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37">
        <v>3000</v>
      </c>
      <c r="E159" s="338"/>
      <c r="F159" s="338"/>
      <c r="G159" s="338"/>
      <c r="H159" s="339"/>
    </row>
    <row r="160" spans="1:8" ht="50.1" customHeight="1" x14ac:dyDescent="0.2">
      <c r="A160" s="335" t="s">
        <v>109</v>
      </c>
      <c r="B160" s="336"/>
      <c r="C160" s="67" t="str">
        <f t="shared" si="2"/>
        <v>Электронный справочник на основе Справочника организаций "2ГИС.ЧИТА" (версия для ПК)</v>
      </c>
      <c r="D160" s="337">
        <v>10560</v>
      </c>
      <c r="E160" s="338"/>
      <c r="F160" s="338"/>
      <c r="G160" s="338"/>
      <c r="H160" s="339"/>
    </row>
    <row r="161" spans="1:8" ht="50.1" customHeight="1" x14ac:dyDescent="0.2">
      <c r="A161" s="335" t="s">
        <v>110</v>
      </c>
      <c r="B161" s="336"/>
      <c r="C161" s="67" t="str">
        <f>"Интернет-площадка 2gis.ru на основе Cправочника организаций "&amp;$C$2&amp;""</f>
        <v>Интернет-площадка 2gis.ru на основе Cправочника организаций "2ГИС.ЧИТА"</v>
      </c>
      <c r="D161" s="337">
        <v>10560</v>
      </c>
      <c r="E161" s="338"/>
      <c r="F161" s="338"/>
      <c r="G161" s="338"/>
      <c r="H161" s="339"/>
    </row>
    <row r="162" spans="1:8" ht="50.1" customHeight="1" x14ac:dyDescent="0.2">
      <c r="A162" s="335" t="s">
        <v>111</v>
      </c>
      <c r="B162" s="336"/>
      <c r="C162" s="67" t="str">
        <f>"Интернет-площадка 2gis.ru на основе Cправочника организаций "&amp;$C$2&amp;""</f>
        <v>Интернет-площадка 2gis.ru на основе Cправочника организаций "2ГИС.ЧИТА"</v>
      </c>
      <c r="D162" s="337">
        <v>12672</v>
      </c>
      <c r="E162" s="338"/>
      <c r="F162" s="338"/>
      <c r="G162" s="338"/>
      <c r="H162" s="339"/>
    </row>
    <row r="163" spans="1:8" ht="50.1" customHeight="1" x14ac:dyDescent="0.2">
      <c r="A163" s="335" t="s">
        <v>112</v>
      </c>
      <c r="B163" s="336"/>
      <c r="C163" s="67" t="str">
        <f t="shared" si="2"/>
        <v>Электронный справочник на основе Справочника организаций "2ГИС.ЧИТА" (версия для ПК)</v>
      </c>
      <c r="D163" s="337">
        <v>4200</v>
      </c>
      <c r="E163" s="338"/>
      <c r="F163" s="338"/>
      <c r="G163" s="338"/>
      <c r="H163" s="339"/>
    </row>
    <row r="164" spans="1:8" ht="50.1" customHeight="1" x14ac:dyDescent="0.2">
      <c r="A164" s="335" t="s">
        <v>113</v>
      </c>
      <c r="B164" s="336"/>
      <c r="C164" s="67" t="str">
        <f t="shared" si="2"/>
        <v>Электронный справочник на основе Справочника организаций "2ГИС.ЧИТА" (версия для ПК)</v>
      </c>
      <c r="D164" s="337">
        <v>3360</v>
      </c>
      <c r="E164" s="338"/>
      <c r="F164" s="338"/>
      <c r="G164" s="338"/>
      <c r="H164" s="339"/>
    </row>
    <row r="165" spans="1:8" ht="50.1" customHeight="1" x14ac:dyDescent="0.2">
      <c r="A165" s="335" t="s">
        <v>114</v>
      </c>
      <c r="B165" s="336"/>
      <c r="C165" s="67" t="str">
        <f t="shared" si="2"/>
        <v>Электронный справочник на основе Справочника организаций "2ГИС.ЧИТА" (версия для ПК)</v>
      </c>
      <c r="D165" s="337">
        <v>11400</v>
      </c>
      <c r="E165" s="338"/>
      <c r="F165" s="338"/>
      <c r="G165" s="338"/>
      <c r="H165" s="339"/>
    </row>
    <row r="166" spans="1:8" ht="50.1" customHeight="1" x14ac:dyDescent="0.2">
      <c r="A166" s="335" t="s">
        <v>115</v>
      </c>
      <c r="B166" s="336"/>
      <c r="C166" s="67" t="s">
        <v>95</v>
      </c>
      <c r="D166" s="337">
        <v>1080</v>
      </c>
      <c r="E166" s="338"/>
      <c r="F166" s="338"/>
      <c r="G166" s="338"/>
      <c r="H166" s="339"/>
    </row>
    <row r="167" spans="1:8" ht="69.75" customHeight="1" x14ac:dyDescent="0.2">
      <c r="A167" s="335" t="s">
        <v>116</v>
      </c>
      <c r="B167" s="336"/>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37">
        <v>21000</v>
      </c>
      <c r="E167" s="338"/>
      <c r="F167" s="338"/>
      <c r="G167" s="338"/>
      <c r="H167" s="339"/>
    </row>
    <row r="168" spans="1:8" ht="50.1" customHeight="1" thickBot="1" x14ac:dyDescent="0.25">
      <c r="A168" s="335" t="s">
        <v>117</v>
      </c>
      <c r="B168" s="336"/>
      <c r="C168" s="67" t="str">
        <f t="shared" si="2"/>
        <v>Электронный справочник на основе Справочника организаций "2ГИС.ЧИТА" (версия для ПК)</v>
      </c>
      <c r="D168" s="353">
        <v>1680</v>
      </c>
      <c r="E168" s="354"/>
      <c r="F168" s="354"/>
      <c r="G168" s="354"/>
      <c r="H168" s="355"/>
    </row>
    <row r="169" spans="1:8" s="23" customFormat="1" ht="50.1" customHeight="1" thickBot="1" x14ac:dyDescent="0.25">
      <c r="A169" s="341" t="s">
        <v>118</v>
      </c>
      <c r="B169" s="342"/>
      <c r="C169" s="21"/>
      <c r="D169" s="343"/>
      <c r="E169" s="343"/>
      <c r="F169" s="343"/>
      <c r="G169" s="343"/>
      <c r="H169" s="344"/>
    </row>
    <row r="170" spans="1:8" s="16" customFormat="1" ht="50.1" customHeight="1" x14ac:dyDescent="0.2">
      <c r="A170" s="335" t="s">
        <v>119</v>
      </c>
      <c r="B170" s="336"/>
      <c r="C170" s="345"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37">
        <v>5550</v>
      </c>
      <c r="E170" s="338"/>
      <c r="F170" s="338"/>
      <c r="G170" s="338"/>
      <c r="H170" s="339"/>
    </row>
    <row r="171" spans="1:8" s="16" customFormat="1" ht="50.1" customHeight="1" x14ac:dyDescent="0.2">
      <c r="A171" s="335" t="s">
        <v>120</v>
      </c>
      <c r="B171" s="336"/>
      <c r="C171" s="346"/>
      <c r="D171" s="337">
        <v>5004</v>
      </c>
      <c r="E171" s="338"/>
      <c r="F171" s="338"/>
      <c r="G171" s="338"/>
      <c r="H171" s="339"/>
    </row>
    <row r="172" spans="1:8" s="16" customFormat="1" ht="50.1" customHeight="1" x14ac:dyDescent="0.2">
      <c r="A172" s="348" t="s">
        <v>121</v>
      </c>
      <c r="B172" s="349"/>
      <c r="C172" s="346"/>
      <c r="D172" s="496">
        <v>3000</v>
      </c>
      <c r="E172" s="368"/>
      <c r="F172" s="368"/>
      <c r="G172" s="368"/>
      <c r="H172" s="368"/>
    </row>
    <row r="173" spans="1:8" s="16" customFormat="1" ht="50.1" customHeight="1" x14ac:dyDescent="0.2">
      <c r="A173" s="348" t="s">
        <v>122</v>
      </c>
      <c r="B173" s="349"/>
      <c r="C173" s="346"/>
      <c r="D173" s="496">
        <v>300</v>
      </c>
      <c r="E173" s="368"/>
      <c r="F173" s="368"/>
      <c r="G173" s="368"/>
      <c r="H173" s="368"/>
    </row>
    <row r="174" spans="1:8" s="16" customFormat="1" ht="50.1" customHeight="1" thickBot="1" x14ac:dyDescent="0.25">
      <c r="A174" s="348" t="s">
        <v>123</v>
      </c>
      <c r="B174" s="349"/>
      <c r="C174" s="347"/>
      <c r="D174" s="450">
        <v>1050</v>
      </c>
      <c r="E174" s="451"/>
      <c r="F174" s="451"/>
      <c r="G174" s="451"/>
      <c r="H174" s="451"/>
    </row>
    <row r="175" spans="1:8" s="16" customFormat="1" ht="50.1" customHeight="1" thickBot="1" x14ac:dyDescent="0.25">
      <c r="A175" s="341" t="s">
        <v>124</v>
      </c>
      <c r="B175" s="342"/>
      <c r="C175" s="21"/>
      <c r="D175" s="343"/>
      <c r="E175" s="343"/>
      <c r="F175" s="343"/>
      <c r="G175" s="343"/>
      <c r="H175" s="344"/>
    </row>
    <row r="176" spans="1:8" ht="50.1" customHeight="1" x14ac:dyDescent="0.2">
      <c r="A176" s="335" t="s">
        <v>125</v>
      </c>
      <c r="B176" s="336"/>
      <c r="C176" s="67" t="str">
        <f>"Интернет-площадка 2gis.ru на основе Cправочника организаций "&amp;$C$2&amp;""</f>
        <v>Интернет-площадка 2gis.ru на основе Cправочника организаций "2ГИС.ЧИТА"</v>
      </c>
      <c r="D176" s="337">
        <v>2100</v>
      </c>
      <c r="E176" s="338"/>
      <c r="F176" s="338"/>
      <c r="G176" s="338"/>
      <c r="H176" s="339"/>
    </row>
    <row r="177" spans="1:8" ht="50.1" customHeight="1" x14ac:dyDescent="0.2">
      <c r="A177" s="335" t="s">
        <v>126</v>
      </c>
      <c r="B177" s="336"/>
      <c r="C17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7" s="337">
        <v>1254</v>
      </c>
      <c r="E177" s="338"/>
      <c r="F177" s="338"/>
      <c r="G177" s="338"/>
      <c r="H177" s="339"/>
    </row>
    <row r="178" spans="1:8" ht="50.1" customHeight="1" x14ac:dyDescent="0.2">
      <c r="A178" s="335" t="s">
        <v>195</v>
      </c>
      <c r="B178" s="336"/>
      <c r="C178" s="67" t="str">
        <f>"Интернет-площадка 2gis.ru на основе Cправочника организаций "&amp;$C$2&amp;""</f>
        <v>Интернет-площадка 2gis.ru на основе Cправочника организаций "2ГИС.ЧИТА"</v>
      </c>
      <c r="D178" s="337">
        <v>3000</v>
      </c>
      <c r="E178" s="338"/>
      <c r="F178" s="338"/>
      <c r="G178" s="338"/>
      <c r="H178" s="339"/>
    </row>
    <row r="179" spans="1:8" ht="50.1" customHeight="1" x14ac:dyDescent="0.2">
      <c r="A179" s="335" t="s">
        <v>128</v>
      </c>
      <c r="B179" s="336"/>
      <c r="C179"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9" s="337">
        <v>1800</v>
      </c>
      <c r="E179" s="338"/>
      <c r="F179" s="338"/>
      <c r="G179" s="338"/>
      <c r="H179" s="339"/>
    </row>
    <row r="180" spans="1:8" s="16" customFormat="1" ht="126" customHeight="1" thickBot="1" x14ac:dyDescent="0.25">
      <c r="A180" s="335" t="s">
        <v>129</v>
      </c>
      <c r="B180" s="336"/>
      <c r="C180" s="149" t="str">
        <f>C176</f>
        <v>Интернет-площадка 2gis.ru на основе Cправочника организаций "2ГИС.ЧИТА"</v>
      </c>
      <c r="D180" s="495">
        <v>9918</v>
      </c>
      <c r="E180" s="393"/>
      <c r="F180" s="393"/>
      <c r="G180" s="393"/>
      <c r="H180" s="394"/>
    </row>
    <row r="181" spans="1:8" ht="50.1" customHeight="1" thickBot="1" x14ac:dyDescent="0.25">
      <c r="A181" s="341" t="s">
        <v>196</v>
      </c>
      <c r="B181" s="342"/>
      <c r="C181" s="21"/>
      <c r="D181" s="343"/>
      <c r="E181" s="343"/>
      <c r="F181" s="343"/>
      <c r="G181" s="343"/>
      <c r="H181" s="344"/>
    </row>
    <row r="182" spans="1:8" s="20" customFormat="1" ht="30" customHeight="1" thickBot="1" x14ac:dyDescent="0.25">
      <c r="A182" s="485"/>
      <c r="B182" s="486"/>
      <c r="C182" s="602"/>
      <c r="D182" s="486"/>
      <c r="E182" s="486"/>
      <c r="F182" s="486"/>
      <c r="G182" s="486"/>
      <c r="H182" s="487"/>
    </row>
    <row r="183" spans="1:8" s="16" customFormat="1" ht="185.25" customHeight="1" x14ac:dyDescent="0.2">
      <c r="A183" s="335" t="s">
        <v>197</v>
      </c>
      <c r="B183" s="336"/>
      <c r="C183"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3" s="360">
        <v>16500</v>
      </c>
      <c r="E183" s="361"/>
      <c r="F183" s="361"/>
      <c r="G183" s="361"/>
      <c r="H183" s="362"/>
    </row>
    <row r="184" spans="1:8" s="16" customFormat="1" ht="83.25" customHeight="1" thickBot="1" x14ac:dyDescent="0.25">
      <c r="A184" s="335" t="s">
        <v>198</v>
      </c>
      <c r="B184" s="336"/>
      <c r="C184" s="346"/>
      <c r="D184" s="337">
        <v>16500</v>
      </c>
      <c r="E184" s="338"/>
      <c r="F184" s="338"/>
      <c r="G184" s="338"/>
      <c r="H184" s="339"/>
    </row>
    <row r="185" spans="1:8" ht="21.75" thickBot="1" x14ac:dyDescent="0.25">
      <c r="A185" s="497"/>
      <c r="B185" s="498"/>
      <c r="C185" s="60"/>
      <c r="D185" s="499"/>
      <c r="E185" s="499"/>
      <c r="F185" s="499"/>
      <c r="G185" s="499"/>
      <c r="H185" s="500"/>
    </row>
    <row r="187" spans="1:8" ht="21" x14ac:dyDescent="0.2">
      <c r="A187" s="75"/>
      <c r="B187" s="76" t="s">
        <v>130</v>
      </c>
      <c r="C187" s="333" t="s">
        <v>729</v>
      </c>
      <c r="D187" s="333"/>
      <c r="E187" s="77"/>
      <c r="F187" s="77"/>
      <c r="G187" s="77"/>
      <c r="H187" s="77"/>
    </row>
    <row r="188" spans="1:8" ht="21" x14ac:dyDescent="0.2">
      <c r="A188" s="75"/>
      <c r="B188" s="77"/>
      <c r="C188" s="327" t="s">
        <v>730</v>
      </c>
      <c r="D188" s="327"/>
      <c r="E188" s="77"/>
      <c r="F188" s="77"/>
      <c r="G188" s="77"/>
      <c r="H188" s="77"/>
    </row>
    <row r="189" spans="1:8" ht="21" x14ac:dyDescent="0.2">
      <c r="A189" s="75"/>
      <c r="B189" s="77"/>
      <c r="C189" s="327" t="s">
        <v>731</v>
      </c>
      <c r="D189" s="327"/>
      <c r="E189" s="77"/>
      <c r="F189" s="77"/>
      <c r="G189" s="77"/>
      <c r="H189" s="77"/>
    </row>
    <row r="190" spans="1:8" ht="21" x14ac:dyDescent="0.2">
      <c r="C190" s="327"/>
      <c r="D190" s="327"/>
      <c r="E190" s="77"/>
      <c r="F190" s="77"/>
      <c r="G190" s="77"/>
      <c r="H190" s="72"/>
    </row>
    <row r="191" spans="1:8" ht="26.25" customHeight="1" x14ac:dyDescent="0.2">
      <c r="A191" s="324" t="str">
        <f>Абакан_юр!A171</f>
        <v>По соглашению сторон в качестве валюты платежа могут выступать украинские гривны, в этом случае курс следующий: 1 руб. = 0,5104 гривен</v>
      </c>
      <c r="B191" s="324"/>
      <c r="C191" s="324"/>
      <c r="D191" s="79"/>
      <c r="E191" s="79"/>
      <c r="F191" s="80"/>
      <c r="G191" s="328"/>
      <c r="H191" s="328"/>
    </row>
    <row r="192" spans="1:8" ht="26.25" customHeight="1" x14ac:dyDescent="0.2">
      <c r="A192" s="324" t="str">
        <f>Абакан_юр!A172</f>
        <v>По соглашению сторон в качестве валюты платежа могут выступать дирхамы ОАЭ, в этом случае курс следующий: 1 руб. = 0,0434 дирхам</v>
      </c>
      <c r="B192" s="324"/>
      <c r="C192" s="324"/>
      <c r="D192" s="79"/>
      <c r="E192" s="79"/>
      <c r="F192" s="80"/>
      <c r="G192" s="82"/>
      <c r="H192" s="82"/>
    </row>
    <row r="193" spans="1:8" ht="26.25" customHeight="1" x14ac:dyDescent="0.2">
      <c r="A193" s="324" t="str">
        <f>Абакан_юр!A173</f>
        <v>По соглашению сторон в качестве валюты платежа могут выступать доллары США, в этом случае курс следующий: 1 руб. = 0,0126 доллара</v>
      </c>
      <c r="B193" s="324"/>
      <c r="C193" s="324"/>
      <c r="D193" s="79"/>
      <c r="E193" s="79"/>
      <c r="F193" s="80"/>
      <c r="G193" s="82"/>
      <c r="H193" s="82"/>
    </row>
    <row r="194" spans="1:8" ht="26.25" customHeight="1" x14ac:dyDescent="0.2">
      <c r="A194" s="324" t="str">
        <f>Абакан_юр!A174</f>
        <v>По соглашению сторон в качестве валюты платежа могут выступать евро, в этом случае курс следующий: 1 руб. = 0,0117 евро</v>
      </c>
      <c r="B194" s="324"/>
      <c r="C194" s="324"/>
      <c r="D194" s="79"/>
      <c r="E194" s="80"/>
      <c r="F194" s="80"/>
      <c r="G194" s="82"/>
      <c r="H194" s="82"/>
    </row>
    <row r="195" spans="1:8" ht="26.25" customHeight="1" x14ac:dyDescent="0.2">
      <c r="A195" s="324" t="str">
        <f>Абакан_юр!A175</f>
        <v>По соглашению сторон в качестве валюты платежа могут выступать чешские кроны, в этом случае курс следующий: 1 руб. = 0,2914 крона</v>
      </c>
      <c r="B195" s="324"/>
      <c r="C195" s="324"/>
      <c r="D195" s="79"/>
      <c r="E195" s="80"/>
      <c r="F195" s="80"/>
      <c r="G195" s="82"/>
      <c r="H195" s="82"/>
    </row>
    <row r="196" spans="1:8" ht="26.25" customHeight="1" x14ac:dyDescent="0.2">
      <c r="A196" s="324" t="str">
        <f>Абакан_юр!A176</f>
        <v>По соглашению сторон в качестве валюты платежа могут выступать киргизские сомы, в этом случае курс следующий: 1 руб. = 1,0988 сом</v>
      </c>
      <c r="B196" s="324"/>
      <c r="C196" s="324"/>
      <c r="D196" s="79"/>
      <c r="E196" s="79"/>
      <c r="F196" s="80"/>
      <c r="G196" s="82"/>
      <c r="H196" s="82"/>
    </row>
    <row r="197" spans="1:8" ht="26.25" customHeight="1" x14ac:dyDescent="0.2">
      <c r="A197" s="324" t="str">
        <f>Абакан_юр!A177</f>
        <v>По соглашению сторон в качестве валюты платежа могут выступать казахстанские тенге, в этом случае курс следующий: 1 руб. = 5,7644 тенге</v>
      </c>
      <c r="B197" s="324"/>
      <c r="C197" s="324"/>
      <c r="D197" s="79"/>
      <c r="E197" s="79"/>
      <c r="F197" s="80"/>
      <c r="G197" s="82"/>
      <c r="H197" s="82"/>
    </row>
    <row r="198" spans="1:8" ht="26.25" x14ac:dyDescent="0.2">
      <c r="A198" s="83"/>
      <c r="B198" s="83"/>
      <c r="C198" s="84"/>
      <c r="D198" s="85"/>
      <c r="E198" s="85"/>
      <c r="F198" s="86"/>
      <c r="G198" s="87"/>
      <c r="H198" s="87"/>
    </row>
    <row r="199" spans="1:8" ht="21" x14ac:dyDescent="0.2">
      <c r="A199" s="325" t="s">
        <v>141</v>
      </c>
      <c r="B199" s="325"/>
      <c r="C199" s="325"/>
      <c r="D199" s="325"/>
      <c r="E199" s="325"/>
      <c r="F199" s="325"/>
      <c r="G199" s="325"/>
      <c r="H199" s="325"/>
    </row>
    <row r="200" spans="1:8" ht="21" x14ac:dyDescent="0.2">
      <c r="A200" s="325" t="s">
        <v>142</v>
      </c>
      <c r="B200" s="325"/>
      <c r="C200" s="325"/>
      <c r="D200" s="325"/>
      <c r="E200" s="325"/>
      <c r="F200" s="325"/>
      <c r="G200" s="325"/>
      <c r="H200" s="325"/>
    </row>
    <row r="201" spans="1:8" ht="26.25" x14ac:dyDescent="0.2">
      <c r="A201" s="83"/>
      <c r="B201" s="83"/>
      <c r="C201" s="84"/>
      <c r="D201" s="85"/>
      <c r="E201" s="85"/>
      <c r="F201" s="86"/>
      <c r="G201" s="87"/>
      <c r="H201" s="87"/>
    </row>
    <row r="202" spans="1:8" ht="50.1" customHeight="1" thickBot="1" x14ac:dyDescent="0.25">
      <c r="A202" s="326" t="s">
        <v>143</v>
      </c>
      <c r="B202" s="326"/>
      <c r="C202" s="326"/>
      <c r="D202" s="326"/>
      <c r="E202" s="326"/>
      <c r="F202" s="89"/>
      <c r="G202" s="81"/>
      <c r="H202" s="90"/>
    </row>
    <row r="203" spans="1:8" ht="50.1" customHeight="1" thickBot="1" x14ac:dyDescent="0.25">
      <c r="A203" s="312" t="s">
        <v>144</v>
      </c>
      <c r="B203" s="313"/>
      <c r="C203" s="313"/>
      <c r="D203" s="313"/>
      <c r="E203" s="314"/>
      <c r="F203" s="91"/>
      <c r="H203" s="92"/>
    </row>
    <row r="204" spans="1:8" ht="87" customHeight="1" thickBot="1" x14ac:dyDescent="0.25">
      <c r="A204" s="517" t="s">
        <v>145</v>
      </c>
      <c r="B204" s="518"/>
      <c r="C204" s="93" t="s">
        <v>146</v>
      </c>
      <c r="D204" s="600" t="s">
        <v>147</v>
      </c>
      <c r="E204" s="601"/>
      <c r="F204" s="94"/>
      <c r="G204" s="94"/>
      <c r="H204" s="94"/>
    </row>
    <row r="205" spans="1:8" ht="117.75" customHeight="1" x14ac:dyDescent="0.2">
      <c r="A205" s="318" t="s">
        <v>148</v>
      </c>
      <c r="B205" s="319"/>
      <c r="C205" s="95" t="s">
        <v>149</v>
      </c>
      <c r="D205" s="320" t="s">
        <v>150</v>
      </c>
      <c r="E205" s="321"/>
      <c r="F205" s="94"/>
      <c r="G205" s="94"/>
      <c r="H205" s="94"/>
    </row>
    <row r="206" spans="1:8" ht="96.75" customHeight="1" x14ac:dyDescent="0.2">
      <c r="A206" s="322" t="s">
        <v>151</v>
      </c>
      <c r="B206" s="323"/>
      <c r="C206" s="96" t="s">
        <v>152</v>
      </c>
      <c r="D206" s="310" t="s">
        <v>153</v>
      </c>
      <c r="E206" s="311"/>
      <c r="F206" s="94"/>
      <c r="G206" s="94"/>
      <c r="H206" s="94"/>
    </row>
    <row r="207" spans="1:8" ht="116.25" customHeight="1" thickBot="1" x14ac:dyDescent="0.25">
      <c r="A207" s="474" t="s">
        <v>154</v>
      </c>
      <c r="B207" s="475"/>
      <c r="C207" s="111" t="s">
        <v>155</v>
      </c>
      <c r="D207" s="476" t="s">
        <v>153</v>
      </c>
      <c r="E207" s="477"/>
      <c r="F207" s="94"/>
      <c r="G207" s="94"/>
      <c r="H207" s="94"/>
    </row>
    <row r="208" spans="1:8" s="72" customFormat="1" ht="102.75" customHeight="1" thickBot="1" x14ac:dyDescent="0.25">
      <c r="A208" s="474" t="s">
        <v>157</v>
      </c>
      <c r="B208" s="475"/>
      <c r="C208" s="230" t="s">
        <v>158</v>
      </c>
      <c r="D208" s="476" t="s">
        <v>153</v>
      </c>
      <c r="E208" s="477"/>
      <c r="F208" s="91"/>
      <c r="G208" s="91"/>
      <c r="H208" s="91"/>
    </row>
    <row r="209" spans="1:8" s="88" customFormat="1" ht="222.75" customHeight="1" thickBot="1" x14ac:dyDescent="0.25">
      <c r="A209" s="474" t="s">
        <v>159</v>
      </c>
      <c r="B209" s="475"/>
      <c r="C209" s="111" t="s">
        <v>160</v>
      </c>
      <c r="D209" s="476" t="s">
        <v>153</v>
      </c>
      <c r="E209" s="477"/>
      <c r="F209" s="86"/>
      <c r="G209" s="87"/>
      <c r="H209" s="87"/>
    </row>
    <row r="210" spans="1:8" ht="43.5" customHeight="1" x14ac:dyDescent="0.2">
      <c r="A210" s="307" t="s">
        <v>161</v>
      </c>
      <c r="B210" s="307"/>
      <c r="C210" s="307"/>
      <c r="D210" s="307"/>
      <c r="E210" s="307"/>
      <c r="F210" s="307"/>
      <c r="G210" s="307"/>
      <c r="H210" s="307"/>
    </row>
    <row r="211" spans="1:8" ht="43.5" customHeight="1" x14ac:dyDescent="0.2">
      <c r="A211" s="307" t="s">
        <v>162</v>
      </c>
      <c r="B211" s="307"/>
      <c r="C211" s="307"/>
      <c r="D211" s="307"/>
      <c r="E211" s="307"/>
      <c r="F211" s="307"/>
      <c r="G211" s="307"/>
      <c r="H211" s="307"/>
    </row>
    <row r="212" spans="1:8" ht="184.5" customHeight="1" x14ac:dyDescent="0.2">
      <c r="A212"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25"/>
      <c r="C212" s="325"/>
      <c r="D212" s="325"/>
      <c r="E212" s="325"/>
      <c r="F212" s="325"/>
      <c r="G212" s="325"/>
      <c r="H212" s="325"/>
    </row>
    <row r="213" spans="1:8" ht="78.75" customHeight="1" x14ac:dyDescent="0.2">
      <c r="A213" s="325" t="s">
        <v>164</v>
      </c>
      <c r="B213" s="325"/>
      <c r="C213" s="325"/>
      <c r="D213" s="325"/>
      <c r="E213" s="325"/>
      <c r="F213" s="325"/>
      <c r="G213" s="325"/>
      <c r="H213" s="325"/>
    </row>
    <row r="214" spans="1:8" ht="23.25" x14ac:dyDescent="0.2">
      <c r="A214" s="307" t="s">
        <v>165</v>
      </c>
      <c r="B214" s="307"/>
      <c r="C214" s="307"/>
      <c r="D214" s="307"/>
      <c r="E214" s="307"/>
      <c r="F214" s="307"/>
      <c r="G214" s="307"/>
      <c r="H214" s="307"/>
    </row>
    <row r="215" spans="1:8" s="97" customFormat="1" ht="114.75" customHeight="1" x14ac:dyDescent="0.2">
      <c r="A215" s="325" t="s">
        <v>166</v>
      </c>
      <c r="B215" s="325"/>
      <c r="C215" s="325"/>
      <c r="D215" s="325"/>
      <c r="E215" s="325"/>
      <c r="F215" s="325"/>
      <c r="G215" s="325"/>
      <c r="H215" s="325"/>
    </row>
  </sheetData>
  <sheetProtection selectLockedCells="1" selectUnlockedCells="1"/>
  <mergeCells count="35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H213"/>
    <mergeCell ref="A214:H214"/>
    <mergeCell ref="A215:E215"/>
    <mergeCell ref="F215:H215"/>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99"/>
  <sheetViews>
    <sheetView view="pageBreakPreview" zoomScale="40" zoomScaleNormal="60" zoomScaleSheetLayoutView="40" workbookViewId="0">
      <pane ySplit="4" topLeftCell="A157" activePane="bottomLeft" state="frozen"/>
      <selection activeCell="D139" sqref="D139:H139"/>
      <selection pane="bottomLeft" activeCell="D139" sqref="D139:H139"/>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5" width="8.5703125" style="74" customWidth="1"/>
    <col min="6" max="22" width="9.140625" style="74" hidden="1" customWidth="1"/>
    <col min="23" max="23" width="6.140625" style="74" hidden="1" customWidth="1"/>
    <col min="24" max="24" width="9.140625" style="74" hidden="1" customWidth="1"/>
    <col min="2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июля 2024 г.</v>
      </c>
      <c r="B2" s="6" t="s">
        <v>2</v>
      </c>
      <c r="C2" s="7" t="s">
        <v>732</v>
      </c>
      <c r="D2" s="172"/>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00" t="s">
        <v>8</v>
      </c>
    </row>
    <row r="5" spans="1:4" s="23" customFormat="1" ht="50.1" customHeight="1" thickBot="1" x14ac:dyDescent="0.25">
      <c r="A5" s="341" t="s">
        <v>9</v>
      </c>
      <c r="B5" s="342"/>
      <c r="C5" s="21"/>
      <c r="D5" s="22"/>
    </row>
    <row r="6" spans="1:4" s="122" customFormat="1" ht="24.95" customHeight="1" thickBot="1" x14ac:dyDescent="0.25">
      <c r="A6" s="142"/>
      <c r="B6" s="143"/>
      <c r="C6" s="144"/>
      <c r="D6" s="201"/>
    </row>
    <row r="7" spans="1:4"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60">
        <v>7770</v>
      </c>
    </row>
    <row r="8" spans="1:4" s="16" customFormat="1" ht="132" customHeight="1" x14ac:dyDescent="0.2">
      <c r="A8" s="441"/>
      <c r="B8" s="435"/>
      <c r="C8" s="435"/>
      <c r="D8" s="337"/>
    </row>
    <row r="9" spans="1:4"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37"/>
    </row>
    <row r="10" spans="1:4"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353"/>
    </row>
    <row r="11" spans="1:4" s="16" customFormat="1" ht="24.95" customHeight="1" thickBot="1" x14ac:dyDescent="0.25">
      <c r="A11" s="28"/>
      <c r="B11" s="29"/>
      <c r="C11" s="30"/>
      <c r="D11" s="202"/>
    </row>
    <row r="12" spans="1:4"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436">
        <v>8880</v>
      </c>
    </row>
    <row r="13" spans="1:4" s="16" customFormat="1" ht="132" customHeight="1" x14ac:dyDescent="0.2">
      <c r="A13" s="431"/>
      <c r="B13" s="435"/>
      <c r="C13" s="435"/>
      <c r="D13" s="340"/>
    </row>
    <row r="14" spans="1:4"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340"/>
    </row>
    <row r="15" spans="1:4"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340"/>
    </row>
    <row r="16" spans="1:4"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461"/>
    </row>
    <row r="17" spans="1:4" s="16" customFormat="1" ht="24.95" customHeight="1" thickBot="1" x14ac:dyDescent="0.25">
      <c r="A17" s="28"/>
      <c r="B17" s="34"/>
      <c r="C17" s="30"/>
      <c r="D17" s="35"/>
    </row>
    <row r="18" spans="1:4" s="16" customFormat="1" ht="112.5" customHeight="1" x14ac:dyDescent="0.2">
      <c r="A18" s="417" t="s">
        <v>17</v>
      </c>
      <c r="B18" s="37" t="s">
        <v>18</v>
      </c>
      <c r="C18" s="38"/>
      <c r="D18" s="444">
        <v>1122</v>
      </c>
    </row>
    <row r="19" spans="1:4" s="16" customFormat="1" ht="50.1" customHeight="1" x14ac:dyDescent="0.2">
      <c r="A19" s="418"/>
      <c r="B19" s="39" t="s">
        <v>19</v>
      </c>
      <c r="C19" s="453" t="str">
        <f>"Электронный справочник "&amp;$C$2&amp;" (версия для ПК)"</f>
        <v>Электронный справочник "2ГИС.ШЕРЕГЕШ" (версия для ПК)</v>
      </c>
      <c r="D19" s="447"/>
    </row>
    <row r="20" spans="1:4" s="16" customFormat="1" ht="40.5" customHeight="1" x14ac:dyDescent="0.2">
      <c r="A20" s="418"/>
      <c r="B20" s="39" t="s">
        <v>20</v>
      </c>
      <c r="C20" s="435"/>
      <c r="D20" s="447"/>
    </row>
    <row r="21" spans="1:4"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450"/>
    </row>
    <row r="22" spans="1:4" s="16" customFormat="1" ht="24.95" customHeight="1" thickBot="1" x14ac:dyDescent="0.25">
      <c r="A22" s="40"/>
      <c r="B22" s="41"/>
      <c r="C22" s="42"/>
      <c r="D22" s="203"/>
    </row>
    <row r="23" spans="1:4"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506">
        <v>240</v>
      </c>
    </row>
    <row r="24" spans="1:4" s="16" customFormat="1" ht="94.5" customHeight="1" x14ac:dyDescent="0.2">
      <c r="A24" s="418"/>
      <c r="B24" s="455"/>
      <c r="C24" s="457"/>
      <c r="D24" s="459"/>
    </row>
    <row r="25" spans="1:4"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510"/>
    </row>
    <row r="26" spans="1:4" s="16" customFormat="1" ht="24.95" customHeight="1" thickBot="1" x14ac:dyDescent="0.25">
      <c r="A26" s="40"/>
      <c r="B26" s="29"/>
      <c r="C26" s="30"/>
      <c r="D26" s="204"/>
    </row>
    <row r="27" spans="1:4"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60">
        <v>10884</v>
      </c>
    </row>
    <row r="28" spans="1:4" s="16" customFormat="1" ht="99.95" customHeight="1" x14ac:dyDescent="0.2">
      <c r="A28" s="418"/>
      <c r="B28" s="435"/>
      <c r="C28" s="435"/>
      <c r="D28" s="337"/>
    </row>
    <row r="29" spans="1:4"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37"/>
    </row>
    <row r="30" spans="1:4"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353"/>
    </row>
    <row r="31" spans="1:4" s="16" customFormat="1" ht="24.95" customHeight="1" thickBot="1" x14ac:dyDescent="0.25">
      <c r="A31" s="40"/>
      <c r="B31" s="29"/>
      <c r="C31" s="30"/>
      <c r="D31" s="202"/>
    </row>
    <row r="32" spans="1:4"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436">
        <v>12432</v>
      </c>
    </row>
    <row r="33" spans="1:4" s="16" customFormat="1" ht="99.95" customHeight="1" x14ac:dyDescent="0.2">
      <c r="A33" s="418"/>
      <c r="B33" s="435"/>
      <c r="C33" s="435"/>
      <c r="D33" s="340"/>
    </row>
    <row r="34" spans="1:4"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340"/>
    </row>
    <row r="35" spans="1:4"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340"/>
    </row>
    <row r="36" spans="1:4"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461"/>
    </row>
    <row r="37" spans="1:4" s="16" customFormat="1" ht="24.95" customHeight="1" thickBot="1" x14ac:dyDescent="0.25">
      <c r="A37" s="52"/>
      <c r="B37" s="34"/>
      <c r="C37" s="30"/>
      <c r="D37" s="35"/>
    </row>
    <row r="38" spans="1:4" s="16" customFormat="1" ht="125.1" customHeight="1" x14ac:dyDescent="0.2">
      <c r="A38" s="417" t="s">
        <v>28</v>
      </c>
      <c r="B38" s="37" t="s">
        <v>29</v>
      </c>
      <c r="C38" s="38"/>
      <c r="D38" s="444">
        <v>1680</v>
      </c>
    </row>
    <row r="39" spans="1:4" s="16" customFormat="1" ht="50.1" customHeight="1" x14ac:dyDescent="0.2">
      <c r="A39" s="418"/>
      <c r="B39" s="39" t="s">
        <v>19</v>
      </c>
      <c r="C39" s="453" t="str">
        <f>"Электронный справочник "&amp;$C$2&amp;" (версия для ПК)"</f>
        <v>Электронный справочник "2ГИС.ШЕРЕГЕШ" (версия для ПК)</v>
      </c>
      <c r="D39" s="447"/>
    </row>
    <row r="40" spans="1:4" s="16" customFormat="1" ht="50.1" customHeight="1" x14ac:dyDescent="0.2">
      <c r="A40" s="418"/>
      <c r="B40" s="39" t="s">
        <v>20</v>
      </c>
      <c r="C40" s="435"/>
      <c r="D40" s="447"/>
    </row>
    <row r="41" spans="1:4"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450"/>
    </row>
    <row r="42" spans="1:4" s="16" customFormat="1" ht="24.95" customHeight="1" thickBot="1" x14ac:dyDescent="0.25">
      <c r="A42" s="40"/>
      <c r="B42" s="41"/>
      <c r="C42" s="42"/>
      <c r="D42" s="205"/>
    </row>
    <row r="43" spans="1:4"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444">
        <v>336</v>
      </c>
    </row>
    <row r="44" spans="1:4" s="16" customFormat="1" ht="69.75" customHeight="1" x14ac:dyDescent="0.2">
      <c r="A44" s="418"/>
      <c r="B44" s="455"/>
      <c r="C44" s="457"/>
      <c r="D44" s="447"/>
    </row>
    <row r="45" spans="1:4"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447"/>
    </row>
    <row r="46" spans="1:4"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450"/>
    </row>
    <row r="47" spans="1:4" s="122" customFormat="1" ht="24.95" customHeight="1" thickBot="1" x14ac:dyDescent="0.25">
      <c r="A47" s="142"/>
      <c r="B47" s="143"/>
      <c r="C47" s="144"/>
      <c r="D47" s="201"/>
    </row>
    <row r="48" spans="1:4"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60">
        <v>9324</v>
      </c>
    </row>
    <row r="49" spans="1:4" s="16" customFormat="1" ht="132" customHeight="1" x14ac:dyDescent="0.2">
      <c r="A49" s="441"/>
      <c r="B49" s="435"/>
      <c r="C49" s="435"/>
      <c r="D49" s="337"/>
    </row>
    <row r="50" spans="1:4" s="16" customFormat="1" ht="9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37"/>
    </row>
    <row r="51" spans="1:4" s="16" customFormat="1" ht="9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367"/>
    </row>
    <row r="52" spans="1:4"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353"/>
    </row>
    <row r="53" spans="1:4" s="16" customFormat="1" ht="24.95" customHeight="1" thickBot="1" x14ac:dyDescent="0.25">
      <c r="A53" s="28"/>
      <c r="B53" s="29"/>
      <c r="C53" s="30"/>
      <c r="D53" s="202"/>
    </row>
    <row r="54" spans="1:4"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436">
        <v>10656</v>
      </c>
    </row>
    <row r="55" spans="1:4" s="16" customFormat="1" ht="132" customHeight="1" x14ac:dyDescent="0.2">
      <c r="A55" s="431"/>
      <c r="B55" s="435"/>
      <c r="C55" s="435"/>
      <c r="D55" s="340"/>
    </row>
    <row r="56" spans="1:4" s="16" customFormat="1" ht="97.5"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340"/>
    </row>
    <row r="57" spans="1:4"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340"/>
    </row>
    <row r="58" spans="1:4"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461"/>
    </row>
    <row r="59" spans="1:4" s="16" customFormat="1" ht="24.95" customHeight="1" thickBot="1" x14ac:dyDescent="0.25">
      <c r="A59" s="40"/>
      <c r="B59" s="41"/>
      <c r="C59" s="42"/>
      <c r="D59" s="203"/>
    </row>
    <row r="60" spans="1:4"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506">
        <v>240</v>
      </c>
    </row>
    <row r="61" spans="1:4" s="16" customFormat="1" ht="94.5" customHeight="1" x14ac:dyDescent="0.2">
      <c r="A61" s="418"/>
      <c r="B61" s="455"/>
      <c r="C61" s="457"/>
      <c r="D61" s="459"/>
    </row>
    <row r="62" spans="1:4"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510"/>
    </row>
    <row r="63" spans="1:4" s="16" customFormat="1" ht="24.95" customHeight="1" thickBot="1" x14ac:dyDescent="0.25">
      <c r="A63" s="40"/>
      <c r="B63" s="59"/>
      <c r="C63" s="60"/>
      <c r="D63" s="205"/>
    </row>
    <row r="64" spans="1:4" s="16" customFormat="1" ht="50.1" customHeight="1" thickBot="1" x14ac:dyDescent="0.25">
      <c r="A64" s="386" t="s">
        <v>38</v>
      </c>
      <c r="B64" s="387"/>
      <c r="C64" s="387"/>
      <c r="D64" s="206" t="str">
        <f>"от "&amp;MIN(D65:D84)&amp;" до "&amp;MAX(D65:D84)</f>
        <v>от 3066 до 61320</v>
      </c>
    </row>
    <row r="65" spans="1:4" s="16" customFormat="1" ht="37.5" customHeight="1" outlineLevel="1" x14ac:dyDescent="0.2">
      <c r="A65" s="408" t="s">
        <v>39</v>
      </c>
      <c r="B65" s="409"/>
      <c r="C65" s="410"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207">
        <v>3066</v>
      </c>
    </row>
    <row r="66" spans="1:4" s="16" customFormat="1" ht="37.5" customHeight="1" outlineLevel="1" x14ac:dyDescent="0.2">
      <c r="A66" s="396" t="s">
        <v>40</v>
      </c>
      <c r="B66" s="397"/>
      <c r="C66" s="410"/>
      <c r="D66" s="208">
        <v>6132</v>
      </c>
    </row>
    <row r="67" spans="1:4" s="16" customFormat="1" ht="37.5" customHeight="1" outlineLevel="1" x14ac:dyDescent="0.2">
      <c r="A67" s="396" t="s">
        <v>41</v>
      </c>
      <c r="B67" s="397"/>
      <c r="C67" s="410"/>
      <c r="D67" s="208">
        <v>9198</v>
      </c>
    </row>
    <row r="68" spans="1:4" s="16" customFormat="1" ht="37.5" customHeight="1" outlineLevel="1" x14ac:dyDescent="0.2">
      <c r="A68" s="396" t="s">
        <v>42</v>
      </c>
      <c r="B68" s="397"/>
      <c r="C68" s="410"/>
      <c r="D68" s="208">
        <v>12264</v>
      </c>
    </row>
    <row r="69" spans="1:4" s="16" customFormat="1" ht="37.5" customHeight="1" outlineLevel="1" x14ac:dyDescent="0.2">
      <c r="A69" s="396" t="s">
        <v>43</v>
      </c>
      <c r="B69" s="397"/>
      <c r="C69" s="410"/>
      <c r="D69" s="208">
        <v>15330</v>
      </c>
    </row>
    <row r="70" spans="1:4" s="16" customFormat="1" ht="37.5" customHeight="1" outlineLevel="1" x14ac:dyDescent="0.2">
      <c r="A70" s="396" t="s">
        <v>44</v>
      </c>
      <c r="B70" s="397"/>
      <c r="C70" s="410"/>
      <c r="D70" s="208">
        <v>18396</v>
      </c>
    </row>
    <row r="71" spans="1:4" s="16" customFormat="1" ht="37.5" customHeight="1" outlineLevel="1" x14ac:dyDescent="0.2">
      <c r="A71" s="396" t="s">
        <v>45</v>
      </c>
      <c r="B71" s="397"/>
      <c r="C71" s="410"/>
      <c r="D71" s="208">
        <v>21462</v>
      </c>
    </row>
    <row r="72" spans="1:4" s="16" customFormat="1" ht="37.5" customHeight="1" outlineLevel="1" x14ac:dyDescent="0.2">
      <c r="A72" s="396" t="s">
        <v>46</v>
      </c>
      <c r="B72" s="397"/>
      <c r="C72" s="410"/>
      <c r="D72" s="208">
        <v>24528</v>
      </c>
    </row>
    <row r="73" spans="1:4" s="16" customFormat="1" ht="37.5" customHeight="1" outlineLevel="1" x14ac:dyDescent="0.2">
      <c r="A73" s="396" t="s">
        <v>47</v>
      </c>
      <c r="B73" s="397"/>
      <c r="C73" s="410"/>
      <c r="D73" s="208">
        <v>27594</v>
      </c>
    </row>
    <row r="74" spans="1:4" s="16" customFormat="1" ht="37.5" customHeight="1" outlineLevel="1" x14ac:dyDescent="0.2">
      <c r="A74" s="396" t="s">
        <v>48</v>
      </c>
      <c r="B74" s="397"/>
      <c r="C74" s="410"/>
      <c r="D74" s="208">
        <v>30660</v>
      </c>
    </row>
    <row r="75" spans="1:4" s="16" customFormat="1" ht="37.5" customHeight="1" outlineLevel="1" x14ac:dyDescent="0.2">
      <c r="A75" s="396" t="s">
        <v>49</v>
      </c>
      <c r="B75" s="397"/>
      <c r="C75" s="410"/>
      <c r="D75" s="208">
        <v>33726</v>
      </c>
    </row>
    <row r="76" spans="1:4" s="16" customFormat="1" ht="37.5" customHeight="1" outlineLevel="1" x14ac:dyDescent="0.2">
      <c r="A76" s="396" t="s">
        <v>50</v>
      </c>
      <c r="B76" s="397"/>
      <c r="C76" s="410"/>
      <c r="D76" s="208">
        <v>36792</v>
      </c>
    </row>
    <row r="77" spans="1:4" s="16" customFormat="1" ht="37.5" customHeight="1" outlineLevel="1" x14ac:dyDescent="0.2">
      <c r="A77" s="396" t="s">
        <v>51</v>
      </c>
      <c r="B77" s="397"/>
      <c r="C77" s="410"/>
      <c r="D77" s="208">
        <v>39858</v>
      </c>
    </row>
    <row r="78" spans="1:4" s="16" customFormat="1" ht="37.5" customHeight="1" outlineLevel="1" x14ac:dyDescent="0.2">
      <c r="A78" s="396" t="s">
        <v>52</v>
      </c>
      <c r="B78" s="397"/>
      <c r="C78" s="410"/>
      <c r="D78" s="208">
        <v>42924</v>
      </c>
    </row>
    <row r="79" spans="1:4" s="16" customFormat="1" ht="37.5" customHeight="1" outlineLevel="1" x14ac:dyDescent="0.2">
      <c r="A79" s="396" t="s">
        <v>53</v>
      </c>
      <c r="B79" s="397"/>
      <c r="C79" s="410"/>
      <c r="D79" s="208">
        <v>45990</v>
      </c>
    </row>
    <row r="80" spans="1:4" s="16" customFormat="1" ht="37.5" customHeight="1" outlineLevel="1" x14ac:dyDescent="0.2">
      <c r="A80" s="396" t="s">
        <v>54</v>
      </c>
      <c r="B80" s="397"/>
      <c r="C80" s="410"/>
      <c r="D80" s="208">
        <v>49056</v>
      </c>
    </row>
    <row r="81" spans="1:4" s="16" customFormat="1" ht="37.5" customHeight="1" outlineLevel="1" x14ac:dyDescent="0.2">
      <c r="A81" s="396" t="s">
        <v>55</v>
      </c>
      <c r="B81" s="397"/>
      <c r="C81" s="410"/>
      <c r="D81" s="208">
        <v>52122</v>
      </c>
    </row>
    <row r="82" spans="1:4" s="16" customFormat="1" ht="37.5" customHeight="1" outlineLevel="1" x14ac:dyDescent="0.2">
      <c r="A82" s="396" t="s">
        <v>56</v>
      </c>
      <c r="B82" s="397"/>
      <c r="C82" s="410"/>
      <c r="D82" s="208">
        <v>55188</v>
      </c>
    </row>
    <row r="83" spans="1:4" s="16" customFormat="1" ht="37.5" customHeight="1" outlineLevel="1" x14ac:dyDescent="0.2">
      <c r="A83" s="396" t="s">
        <v>57</v>
      </c>
      <c r="B83" s="397"/>
      <c r="C83" s="410"/>
      <c r="D83" s="208">
        <v>58254</v>
      </c>
    </row>
    <row r="84" spans="1:4" s="16" customFormat="1" ht="37.5" customHeight="1" outlineLevel="1" thickBot="1" x14ac:dyDescent="0.25">
      <c r="A84" s="396" t="s">
        <v>58</v>
      </c>
      <c r="B84" s="397"/>
      <c r="C84" s="410"/>
      <c r="D84" s="208">
        <v>61320</v>
      </c>
    </row>
    <row r="85" spans="1:4" s="16" customFormat="1" ht="50.1" customHeight="1" thickBot="1" x14ac:dyDescent="0.25">
      <c r="A85" s="608" t="s">
        <v>59</v>
      </c>
      <c r="B85" s="609"/>
      <c r="C85" s="609"/>
      <c r="D85" s="209" t="str">
        <f>"от "&amp;MIN(D86:D95)&amp;" до "&amp;MAX(D86:D95)</f>
        <v>от 300 до 6138</v>
      </c>
    </row>
    <row r="86" spans="1:4" s="16" customFormat="1" ht="156.75" customHeight="1" x14ac:dyDescent="0.2">
      <c r="A86" s="146" t="s">
        <v>60</v>
      </c>
      <c r="B86" s="147" t="s">
        <v>13</v>
      </c>
      <c r="C86" s="1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210">
        <v>708</v>
      </c>
    </row>
    <row r="87" spans="1:4" s="16" customFormat="1" ht="37.5" customHeight="1" x14ac:dyDescent="0.2">
      <c r="A87" s="607" t="s">
        <v>61</v>
      </c>
      <c r="B87" s="358"/>
      <c r="C87" s="61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167">
        <v>414</v>
      </c>
    </row>
    <row r="88" spans="1:4" s="16" customFormat="1" ht="37.5" customHeight="1" x14ac:dyDescent="0.2">
      <c r="A88" s="607" t="s">
        <v>62</v>
      </c>
      <c r="B88" s="358"/>
      <c r="C88" s="613"/>
      <c r="D88" s="167">
        <v>6138</v>
      </c>
    </row>
    <row r="89" spans="1:4" s="16" customFormat="1" ht="37.5" customHeight="1" x14ac:dyDescent="0.2">
      <c r="A89" s="607" t="s">
        <v>63</v>
      </c>
      <c r="B89" s="358"/>
      <c r="C89" s="613"/>
      <c r="D89" s="167">
        <v>1242</v>
      </c>
    </row>
    <row r="90" spans="1:4" s="16" customFormat="1" ht="37.5" customHeight="1" x14ac:dyDescent="0.2">
      <c r="A90" s="607" t="s">
        <v>64</v>
      </c>
      <c r="B90" s="358"/>
      <c r="C90" s="613"/>
      <c r="D90" s="167">
        <v>3720</v>
      </c>
    </row>
    <row r="91" spans="1:4" s="16" customFormat="1" ht="37.5" customHeight="1" x14ac:dyDescent="0.2">
      <c r="A91" s="607" t="s">
        <v>65</v>
      </c>
      <c r="B91" s="358"/>
      <c r="C91" s="613"/>
      <c r="D91" s="167">
        <v>300</v>
      </c>
    </row>
    <row r="92" spans="1:4" s="16" customFormat="1" ht="37.5" customHeight="1" x14ac:dyDescent="0.2">
      <c r="A92" s="607" t="s">
        <v>66</v>
      </c>
      <c r="B92" s="358"/>
      <c r="C92" s="613"/>
      <c r="D92" s="167">
        <v>300</v>
      </c>
    </row>
    <row r="93" spans="1:4" s="16" customFormat="1" ht="37.5" customHeight="1" x14ac:dyDescent="0.2">
      <c r="A93" s="607" t="s">
        <v>67</v>
      </c>
      <c r="B93" s="358"/>
      <c r="C93" s="613"/>
      <c r="D93" s="167">
        <v>600</v>
      </c>
    </row>
    <row r="94" spans="1:4" s="16" customFormat="1" ht="37.5" customHeight="1" x14ac:dyDescent="0.2">
      <c r="A94" s="607" t="s">
        <v>68</v>
      </c>
      <c r="B94" s="358"/>
      <c r="C94" s="613"/>
      <c r="D94" s="167">
        <v>900</v>
      </c>
    </row>
    <row r="95" spans="1:4" s="16" customFormat="1" ht="37.5" customHeight="1" x14ac:dyDescent="0.2">
      <c r="A95" s="607" t="s">
        <v>69</v>
      </c>
      <c r="B95" s="358"/>
      <c r="C95" s="613"/>
      <c r="D95" s="167">
        <v>4308</v>
      </c>
    </row>
    <row r="96" spans="1:4"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211">
        <v>30</v>
      </c>
    </row>
    <row r="97" spans="1:4" s="23" customFormat="1" ht="50.1" customHeight="1" thickBot="1" x14ac:dyDescent="0.25">
      <c r="A97" s="603" t="s">
        <v>72</v>
      </c>
      <c r="B97" s="604"/>
      <c r="C97" s="70"/>
      <c r="D97" s="212" t="str">
        <f>"от "&amp;MIN(D99,D119:D135)&amp;" до "&amp;MAX(D99,D119:D135)</f>
        <v>от 504 до 14184</v>
      </c>
    </row>
    <row r="98" spans="1:4" s="16" customFormat="1" ht="24.95" customHeight="1" thickBot="1" x14ac:dyDescent="0.25">
      <c r="A98" s="497"/>
      <c r="B98" s="498"/>
      <c r="C98" s="60"/>
      <c r="D98" s="193"/>
    </row>
    <row r="99" spans="1:4" s="16" customFormat="1" ht="63"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213">
        <v>9456</v>
      </c>
    </row>
    <row r="100" spans="1:4" s="16" customFormat="1" ht="63" customHeight="1" thickBot="1" x14ac:dyDescent="0.25">
      <c r="A100" s="381" t="s">
        <v>74</v>
      </c>
      <c r="B100" s="382"/>
      <c r="C100" s="377"/>
      <c r="D100" s="275" t="s">
        <v>75</v>
      </c>
    </row>
    <row r="101" spans="1:4" s="16" customFormat="1" ht="63" customHeight="1" x14ac:dyDescent="0.2">
      <c r="A101" s="363" t="s">
        <v>76</v>
      </c>
      <c r="B101" s="364"/>
      <c r="C101" s="377"/>
      <c r="D101" s="208">
        <f>D99/4</f>
        <v>2364</v>
      </c>
    </row>
    <row r="102" spans="1:4" s="16" customFormat="1" ht="63" customHeight="1" x14ac:dyDescent="0.2">
      <c r="A102" s="363" t="s">
        <v>77</v>
      </c>
      <c r="B102" s="364"/>
      <c r="C102" s="377"/>
      <c r="D102" s="208">
        <f>D99/5</f>
        <v>1891.2</v>
      </c>
    </row>
    <row r="103" spans="1:4" s="16" customFormat="1" ht="63" customHeight="1" x14ac:dyDescent="0.2">
      <c r="A103" s="363" t="s">
        <v>78</v>
      </c>
      <c r="B103" s="364"/>
      <c r="C103" s="377"/>
      <c r="D103" s="208">
        <f>D99/6</f>
        <v>1576</v>
      </c>
    </row>
    <row r="104" spans="1:4" s="16" customFormat="1" ht="63" customHeight="1" x14ac:dyDescent="0.2">
      <c r="A104" s="363" t="s">
        <v>79</v>
      </c>
      <c r="B104" s="364"/>
      <c r="C104" s="377"/>
      <c r="D104" s="208">
        <f>D99/7</f>
        <v>1350.8571428571429</v>
      </c>
    </row>
    <row r="105" spans="1:4" s="16" customFormat="1" ht="63" customHeight="1" x14ac:dyDescent="0.2">
      <c r="A105" s="363" t="s">
        <v>80</v>
      </c>
      <c r="B105" s="364"/>
      <c r="C105" s="377"/>
      <c r="D105" s="208">
        <f>D99/8</f>
        <v>1182</v>
      </c>
    </row>
    <row r="106" spans="1:4" s="16" customFormat="1" ht="63" customHeight="1" x14ac:dyDescent="0.2">
      <c r="A106" s="363" t="s">
        <v>81</v>
      </c>
      <c r="B106" s="364"/>
      <c r="C106" s="377"/>
      <c r="D106" s="208">
        <f>D99/9</f>
        <v>1050.6666666666667</v>
      </c>
    </row>
    <row r="107" spans="1:4" s="16" customFormat="1" ht="63" customHeight="1" thickBot="1" x14ac:dyDescent="0.25">
      <c r="A107" s="363" t="s">
        <v>82</v>
      </c>
      <c r="B107" s="364"/>
      <c r="C107" s="377"/>
      <c r="D107" s="208">
        <f>D99/10</f>
        <v>945.6</v>
      </c>
    </row>
    <row r="108" spans="1:4" s="16" customFormat="1" ht="63" customHeight="1" thickBot="1" x14ac:dyDescent="0.25">
      <c r="A108" s="374" t="s">
        <v>83</v>
      </c>
      <c r="B108" s="375"/>
      <c r="C108" s="377"/>
      <c r="D108" s="213">
        <v>14184</v>
      </c>
    </row>
    <row r="109" spans="1:4" s="16" customFormat="1" ht="63" customHeight="1" thickBot="1" x14ac:dyDescent="0.25">
      <c r="A109" s="381" t="s">
        <v>74</v>
      </c>
      <c r="B109" s="382"/>
      <c r="C109" s="377"/>
      <c r="D109" s="275" t="s">
        <v>75</v>
      </c>
    </row>
    <row r="110" spans="1:4" s="16" customFormat="1" ht="63" customHeight="1" x14ac:dyDescent="0.2">
      <c r="A110" s="363" t="s">
        <v>76</v>
      </c>
      <c r="B110" s="364"/>
      <c r="C110" s="377"/>
      <c r="D110" s="221">
        <v>3546</v>
      </c>
    </row>
    <row r="111" spans="1:4" s="16" customFormat="1" ht="63" customHeight="1" x14ac:dyDescent="0.2">
      <c r="A111" s="363" t="s">
        <v>77</v>
      </c>
      <c r="B111" s="364"/>
      <c r="C111" s="377"/>
      <c r="D111" s="221">
        <v>2836.7999999999997</v>
      </c>
    </row>
    <row r="112" spans="1:4" s="16" customFormat="1" ht="63" customHeight="1" x14ac:dyDescent="0.2">
      <c r="A112" s="363" t="s">
        <v>78</v>
      </c>
      <c r="B112" s="364"/>
      <c r="C112" s="377"/>
      <c r="D112" s="221">
        <v>2364</v>
      </c>
    </row>
    <row r="113" spans="1:4" s="16" customFormat="1" ht="63" customHeight="1" x14ac:dyDescent="0.2">
      <c r="A113" s="363" t="s">
        <v>79</v>
      </c>
      <c r="B113" s="364"/>
      <c r="C113" s="377"/>
      <c r="D113" s="221">
        <v>2026.2857142857142</v>
      </c>
    </row>
    <row r="114" spans="1:4" s="16" customFormat="1" ht="63" customHeight="1" x14ac:dyDescent="0.2">
      <c r="A114" s="363" t="s">
        <v>80</v>
      </c>
      <c r="B114" s="364"/>
      <c r="C114" s="377"/>
      <c r="D114" s="221">
        <v>1773</v>
      </c>
    </row>
    <row r="115" spans="1:4" s="16" customFormat="1" ht="63" customHeight="1" x14ac:dyDescent="0.2">
      <c r="A115" s="363" t="s">
        <v>81</v>
      </c>
      <c r="B115" s="364"/>
      <c r="C115" s="377"/>
      <c r="D115" s="221">
        <v>1575.9999999999998</v>
      </c>
    </row>
    <row r="116" spans="1:4" s="16" customFormat="1" ht="63" customHeight="1" thickBot="1" x14ac:dyDescent="0.25">
      <c r="A116" s="363" t="s">
        <v>82</v>
      </c>
      <c r="B116" s="364"/>
      <c r="C116" s="378"/>
      <c r="D116" s="221">
        <v>1418.3999999999999</v>
      </c>
    </row>
    <row r="117" spans="1:4"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218">
        <v>10974</v>
      </c>
    </row>
    <row r="118" spans="1:4" s="16" customFormat="1" ht="24.95" customHeight="1" thickBot="1" x14ac:dyDescent="0.25">
      <c r="A118" s="497"/>
      <c r="B118" s="498"/>
      <c r="C118" s="56"/>
      <c r="D118" s="192"/>
    </row>
    <row r="119" spans="1:4" s="16" customFormat="1" ht="50.1" customHeight="1" x14ac:dyDescent="0.2">
      <c r="A119" s="335" t="s">
        <v>85</v>
      </c>
      <c r="B119" s="336"/>
      <c r="C119" s="105" t="str">
        <f>"Интернет-площадка 2gis.ru на основе Cправочника организаций "&amp;$C$2&amp;""</f>
        <v>Интернет-площадка 2gis.ru на основе Cправочника организаций "2ГИС.ШЕРЕГЕШ"</v>
      </c>
      <c r="D119" s="276">
        <v>4020</v>
      </c>
    </row>
    <row r="120" spans="1:4" s="16" customFormat="1" ht="50.1" customHeight="1" x14ac:dyDescent="0.2">
      <c r="A120" s="335" t="s">
        <v>86</v>
      </c>
      <c r="B120" s="336"/>
      <c r="C12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276">
        <v>2478</v>
      </c>
    </row>
    <row r="121" spans="1:4" s="16" customFormat="1" ht="50.1" customHeight="1" x14ac:dyDescent="0.2">
      <c r="A121" s="335" t="s">
        <v>87</v>
      </c>
      <c r="B121" s="336"/>
      <c r="C12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276">
        <v>3540</v>
      </c>
    </row>
    <row r="122" spans="1:4" s="16" customFormat="1" ht="50.1" customHeight="1" x14ac:dyDescent="0.2">
      <c r="A122" s="335" t="s">
        <v>88</v>
      </c>
      <c r="B122" s="336"/>
      <c r="C122" s="68" t="str">
        <f>"Интернет-площадка 2gis.ru на основе Cправочника организаций "&amp;$C$2&amp;""</f>
        <v>Интернет-площадка 2gis.ru на основе Cправочника организаций "2ГИС.ШЕРЕГЕШ"</v>
      </c>
      <c r="D122" s="276">
        <v>4020</v>
      </c>
    </row>
    <row r="123" spans="1:4" s="16" customFormat="1" ht="50.1" customHeight="1" x14ac:dyDescent="0.2">
      <c r="A123" s="335" t="s">
        <v>89</v>
      </c>
      <c r="B123" s="336"/>
      <c r="C123" s="68" t="str">
        <f>"Интернет-площадка 2gis.ru на основе Cправочника организаций "&amp;$C$2&amp;""</f>
        <v>Интернет-площадка 2gis.ru на основе Cправочника организаций "2ГИС.ШЕРЕГЕШ"</v>
      </c>
      <c r="D123" s="276">
        <v>4824</v>
      </c>
    </row>
    <row r="124" spans="1:4" s="16" customFormat="1" ht="50.1" customHeight="1" x14ac:dyDescent="0.2">
      <c r="A124" s="335" t="s">
        <v>90</v>
      </c>
      <c r="B124" s="336"/>
      <c r="C124"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276">
        <v>3480</v>
      </c>
    </row>
    <row r="125" spans="1:4" s="16" customFormat="1" ht="50.1" customHeight="1" x14ac:dyDescent="0.2">
      <c r="A125" s="335" t="s">
        <v>91</v>
      </c>
      <c r="B125" s="336"/>
      <c r="C12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276">
        <v>3012</v>
      </c>
    </row>
    <row r="126" spans="1:4" s="16" customFormat="1" ht="50.1" customHeight="1" x14ac:dyDescent="0.2">
      <c r="A126" s="335" t="s">
        <v>92</v>
      </c>
      <c r="B126" s="336"/>
      <c r="C12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276">
        <v>8028</v>
      </c>
    </row>
    <row r="127" spans="1:4" s="16" customFormat="1" ht="50.1" customHeight="1" x14ac:dyDescent="0.2">
      <c r="A127" s="335" t="s">
        <v>93</v>
      </c>
      <c r="B127" s="336"/>
      <c r="C127" s="68" t="str">
        <f>C120</f>
        <v>Электронный справочник на основе Справочника организаций"2ГИС.ШЕРЕГЕШ" (версия для ПК)</v>
      </c>
      <c r="D127" s="276">
        <v>8160</v>
      </c>
    </row>
    <row r="128" spans="1:4" s="16" customFormat="1" ht="50.1" customHeight="1" x14ac:dyDescent="0.2">
      <c r="A128" s="335" t="s">
        <v>94</v>
      </c>
      <c r="B128" s="336"/>
      <c r="C128" s="68" t="s">
        <v>95</v>
      </c>
      <c r="D128" s="276">
        <v>504</v>
      </c>
    </row>
    <row r="129" spans="1:4" s="16" customFormat="1" ht="70.5" customHeight="1" x14ac:dyDescent="0.2">
      <c r="A129" s="335" t="s">
        <v>96</v>
      </c>
      <c r="B129" s="336"/>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276">
        <v>1770</v>
      </c>
    </row>
    <row r="130" spans="1:4" s="16" customFormat="1" ht="70.5" customHeight="1" x14ac:dyDescent="0.2">
      <c r="A130" s="335" t="s">
        <v>97</v>
      </c>
      <c r="B130" s="336"/>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276">
        <v>1416</v>
      </c>
    </row>
    <row r="131" spans="1:4" s="16" customFormat="1" ht="70.5" customHeight="1" x14ac:dyDescent="0.2">
      <c r="A131" s="335" t="s">
        <v>98</v>
      </c>
      <c r="B131" s="336"/>
      <c r="C131"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276">
        <v>1416</v>
      </c>
    </row>
    <row r="132" spans="1:4" s="16" customFormat="1" ht="70.5" customHeight="1" x14ac:dyDescent="0.2">
      <c r="A132" s="335" t="s">
        <v>99</v>
      </c>
      <c r="B132" s="336"/>
      <c r="C132"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276">
        <v>708</v>
      </c>
    </row>
    <row r="133" spans="1:4" s="16" customFormat="1" ht="70.5" customHeight="1" x14ac:dyDescent="0.2">
      <c r="A133" s="335" t="s">
        <v>100</v>
      </c>
      <c r="B133" s="336" t="s">
        <v>100</v>
      </c>
      <c r="C133"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276">
        <v>14184</v>
      </c>
    </row>
    <row r="134" spans="1:4" s="16" customFormat="1" ht="70.5" customHeight="1" x14ac:dyDescent="0.2">
      <c r="A134" s="335" t="s">
        <v>101</v>
      </c>
      <c r="B134" s="336" t="s">
        <v>101</v>
      </c>
      <c r="C134"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276">
        <v>8160</v>
      </c>
    </row>
    <row r="135" spans="1:4" s="16" customFormat="1" ht="50.1" customHeight="1" thickBot="1" x14ac:dyDescent="0.25">
      <c r="A135" s="335" t="s">
        <v>102</v>
      </c>
      <c r="B135" s="336"/>
      <c r="C13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276">
        <v>1890</v>
      </c>
    </row>
    <row r="136" spans="1:4"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276">
        <v>708</v>
      </c>
    </row>
    <row r="137" spans="1:4"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7" s="276">
        <v>50010</v>
      </c>
    </row>
    <row r="138" spans="1:4"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8" s="276">
        <v>8160</v>
      </c>
    </row>
    <row r="139" spans="1:4"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276">
        <v>1005</v>
      </c>
    </row>
    <row r="140" spans="1:4" s="16" customFormat="1" ht="96" customHeight="1" x14ac:dyDescent="0.2">
      <c r="A140" s="356" t="s">
        <v>106</v>
      </c>
      <c r="B140" s="357"/>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0" s="276">
        <v>2004</v>
      </c>
    </row>
    <row r="141" spans="1:4" s="16" customFormat="1" ht="50.1" customHeight="1" x14ac:dyDescent="0.2">
      <c r="A141" s="356" t="s">
        <v>107</v>
      </c>
      <c r="B141" s="357"/>
      <c r="C141" s="68" t="str">
        <f>"Интернет-площадка 2gis.ru на основе Cправочника организаций "&amp;$C$2&amp;""</f>
        <v>Интернет-площадка 2gis.ru на основе Cправочника организаций "2ГИС.ШЕРЕГЕШ"</v>
      </c>
      <c r="D141" s="276">
        <v>5640</v>
      </c>
    </row>
    <row r="142" spans="1:4" s="16" customFormat="1" ht="50.1" customHeight="1" x14ac:dyDescent="0.2">
      <c r="A142" s="335" t="s">
        <v>108</v>
      </c>
      <c r="B142" s="336"/>
      <c r="C14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276">
        <v>3480</v>
      </c>
    </row>
    <row r="143" spans="1:4" s="16" customFormat="1" ht="50.1" customHeight="1" x14ac:dyDescent="0.2">
      <c r="A143" s="335" t="s">
        <v>109</v>
      </c>
      <c r="B143" s="336"/>
      <c r="C143"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276">
        <v>5040</v>
      </c>
    </row>
    <row r="144" spans="1:4" s="16" customFormat="1" ht="50.1" customHeight="1" x14ac:dyDescent="0.2">
      <c r="A144" s="335" t="s">
        <v>110</v>
      </c>
      <c r="B144" s="336"/>
      <c r="C144" s="68" t="str">
        <f>"Интернет-площадка 2gis.ru на основе Cправочника организаций "&amp;$C$2&amp;""</f>
        <v>Интернет-площадка 2gis.ru на основе Cправочника организаций "2ГИС.ШЕРЕГЕШ"</v>
      </c>
      <c r="D144" s="276">
        <v>5640</v>
      </c>
    </row>
    <row r="145" spans="1:4" s="16" customFormat="1" ht="50.1" customHeight="1" x14ac:dyDescent="0.2">
      <c r="A145" s="335" t="s">
        <v>111</v>
      </c>
      <c r="B145" s="336"/>
      <c r="C145" s="68" t="str">
        <f>"Интернет-площадка 2gis.ru на основе Cправочника организаций "&amp;$C$2&amp;""</f>
        <v>Интернет-площадка 2gis.ru на основе Cправочника организаций "2ГИС.ШЕРЕГЕШ"</v>
      </c>
      <c r="D145" s="276">
        <v>6768</v>
      </c>
    </row>
    <row r="146" spans="1:4" s="16" customFormat="1" ht="50.1" customHeight="1" x14ac:dyDescent="0.2">
      <c r="A146" s="335" t="s">
        <v>112</v>
      </c>
      <c r="B146" s="336"/>
      <c r="C14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276">
        <v>4920</v>
      </c>
    </row>
    <row r="147" spans="1:4" s="16" customFormat="1" ht="50.1" customHeight="1" x14ac:dyDescent="0.2">
      <c r="A147" s="335" t="s">
        <v>113</v>
      </c>
      <c r="B147" s="336"/>
      <c r="C147"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276">
        <v>4320</v>
      </c>
    </row>
    <row r="148" spans="1:4" s="16" customFormat="1" ht="50.1" customHeight="1" x14ac:dyDescent="0.2">
      <c r="A148" s="356" t="s">
        <v>114</v>
      </c>
      <c r="B148" s="357"/>
      <c r="C148"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276">
        <v>11280</v>
      </c>
    </row>
    <row r="149" spans="1:4" s="16" customFormat="1" ht="50.1" customHeight="1" x14ac:dyDescent="0.2">
      <c r="A149" s="335" t="s">
        <v>115</v>
      </c>
      <c r="B149" s="336"/>
      <c r="C149" s="68" t="s">
        <v>95</v>
      </c>
      <c r="D149" s="276">
        <v>720</v>
      </c>
    </row>
    <row r="150" spans="1:4" s="16" customFormat="1" ht="67.5" customHeight="1" x14ac:dyDescent="0.2">
      <c r="A150" s="335" t="s">
        <v>116</v>
      </c>
      <c r="B150" s="336"/>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276">
        <v>19920</v>
      </c>
    </row>
    <row r="151" spans="1:4" s="16" customFormat="1" ht="50.1" customHeight="1" thickBot="1" x14ac:dyDescent="0.25">
      <c r="A151" s="356" t="s">
        <v>117</v>
      </c>
      <c r="B151" s="357"/>
      <c r="C15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276">
        <v>2760</v>
      </c>
    </row>
    <row r="152" spans="1:4" s="16" customFormat="1" ht="36" customHeight="1" thickBot="1" x14ac:dyDescent="0.25">
      <c r="A152" s="341" t="s">
        <v>118</v>
      </c>
      <c r="B152" s="342"/>
      <c r="C152" s="341"/>
      <c r="D152" s="674"/>
    </row>
    <row r="153" spans="1:4"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208">
        <v>5004</v>
      </c>
    </row>
    <row r="154" spans="1:4" s="16" customFormat="1" ht="50.1" customHeight="1" x14ac:dyDescent="0.2">
      <c r="A154" s="335" t="s">
        <v>120</v>
      </c>
      <c r="B154" s="336"/>
      <c r="C154" s="346"/>
      <c r="D154" s="208">
        <v>5004</v>
      </c>
    </row>
    <row r="155" spans="1:4" s="16" customFormat="1" ht="50.1" customHeight="1" x14ac:dyDescent="0.2">
      <c r="A155" s="348" t="s">
        <v>121</v>
      </c>
      <c r="B155" s="349"/>
      <c r="C155" s="346"/>
      <c r="D155" s="299">
        <v>1500</v>
      </c>
    </row>
    <row r="156" spans="1:4" s="16" customFormat="1" ht="50.1" customHeight="1" x14ac:dyDescent="0.2">
      <c r="A156" s="348" t="s">
        <v>122</v>
      </c>
      <c r="B156" s="349"/>
      <c r="C156" s="346"/>
      <c r="D156" s="299">
        <v>150</v>
      </c>
    </row>
    <row r="157" spans="1:4" s="16" customFormat="1" ht="50.1" customHeight="1" thickBot="1" x14ac:dyDescent="0.25">
      <c r="A157" s="348" t="s">
        <v>123</v>
      </c>
      <c r="B157" s="349"/>
      <c r="C157" s="347"/>
      <c r="D157" s="261">
        <v>510</v>
      </c>
    </row>
    <row r="158" spans="1:4" s="16" customFormat="1" ht="50.1" customHeight="1" thickBot="1" x14ac:dyDescent="0.25">
      <c r="A158" s="341" t="s">
        <v>124</v>
      </c>
      <c r="B158" s="342"/>
      <c r="C158" s="21"/>
      <c r="D158" s="22"/>
    </row>
    <row r="159" spans="1:4" s="16" customFormat="1" ht="50.1" customHeight="1" x14ac:dyDescent="0.2">
      <c r="A159" s="335" t="s">
        <v>125</v>
      </c>
      <c r="B159" s="336"/>
      <c r="C159" s="68" t="str">
        <f>"Интернет-площадка 2gis.ru на основе Cправочника организаций "&amp;$C$2&amp;""</f>
        <v>Интернет-площадка 2gis.ru на основе Cправочника организаций "2ГИС.ШЕРЕГЕШ"</v>
      </c>
      <c r="D159" s="208">
        <v>2124</v>
      </c>
    </row>
    <row r="160" spans="1:4" s="16" customFormat="1" ht="50.1" customHeight="1" x14ac:dyDescent="0.2">
      <c r="A160" s="335" t="s">
        <v>126</v>
      </c>
      <c r="B160" s="336"/>
      <c r="C16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0" s="220">
        <v>0</v>
      </c>
    </row>
    <row r="161" spans="1:4" s="16" customFormat="1" ht="50.1" customHeight="1" x14ac:dyDescent="0.2">
      <c r="A161" s="335" t="s">
        <v>195</v>
      </c>
      <c r="B161" s="336"/>
      <c r="C161" s="68" t="str">
        <f>"Интернет-площадка 2gis.ru на основе Cправочника организаций "&amp;$C$2&amp;""</f>
        <v>Интернет-площадка 2gis.ru на основе Cправочника организаций "2ГИС.ШЕРЕГЕШ"</v>
      </c>
      <c r="D161" s="208">
        <v>3000</v>
      </c>
    </row>
    <row r="162" spans="1:4" s="16" customFormat="1" ht="50.1" customHeight="1" x14ac:dyDescent="0.2">
      <c r="A162" s="335" t="s">
        <v>128</v>
      </c>
      <c r="B162" s="336"/>
      <c r="C16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2" s="208">
        <v>3000</v>
      </c>
    </row>
    <row r="163" spans="1:4" s="16" customFormat="1" ht="126" customHeight="1" thickBot="1" x14ac:dyDescent="0.25">
      <c r="A163" s="335" t="s">
        <v>129</v>
      </c>
      <c r="B163" s="336"/>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3" s="272">
        <v>8880</v>
      </c>
    </row>
    <row r="164" spans="1:4" s="23" customFormat="1" ht="50.1" customHeight="1" thickBot="1" x14ac:dyDescent="0.25">
      <c r="A164" s="497"/>
      <c r="B164" s="498"/>
      <c r="C164" s="60"/>
      <c r="D164" s="193"/>
    </row>
    <row r="165" spans="1:4" s="20" customFormat="1" ht="26.25" x14ac:dyDescent="0.2">
      <c r="A165" s="71"/>
      <c r="B165" s="72"/>
      <c r="C165" s="73"/>
      <c r="D165" s="72"/>
    </row>
    <row r="166" spans="1:4" s="16" customFormat="1" ht="21" x14ac:dyDescent="0.2">
      <c r="A166" s="75"/>
      <c r="B166" s="76" t="s">
        <v>130</v>
      </c>
      <c r="C166" s="333" t="s">
        <v>580</v>
      </c>
      <c r="D166" s="333"/>
    </row>
    <row r="167" spans="1:4" s="16" customFormat="1" ht="21" x14ac:dyDescent="0.2">
      <c r="A167" s="75"/>
      <c r="B167" s="77"/>
      <c r="C167" s="327" t="s">
        <v>581</v>
      </c>
      <c r="D167" s="327"/>
    </row>
    <row r="168" spans="1:4" s="16" customFormat="1" ht="21" x14ac:dyDescent="0.2">
      <c r="A168" s="75"/>
      <c r="B168" s="77"/>
      <c r="C168" s="327" t="s">
        <v>582</v>
      </c>
      <c r="D168" s="327"/>
    </row>
    <row r="169" spans="1:4" s="16" customFormat="1" ht="21" x14ac:dyDescent="0.2">
      <c r="A169" s="71"/>
      <c r="B169" s="72"/>
      <c r="C169" s="327"/>
      <c r="D169" s="327"/>
    </row>
    <row r="170" spans="1:4" s="16" customFormat="1" ht="23.25" x14ac:dyDescent="0.2">
      <c r="A170" s="324" t="str">
        <f>Абакан_юр!A171</f>
        <v>По соглашению сторон в качестве валюты платежа могут выступать украинские гривны, в этом случае курс следующий: 1 руб. = 0,5104 гривен</v>
      </c>
      <c r="B170" s="324"/>
      <c r="C170" s="324"/>
      <c r="D170" s="79"/>
    </row>
    <row r="171" spans="1:4" s="16" customFormat="1" ht="23.25" x14ac:dyDescent="0.2">
      <c r="A171" s="324" t="str">
        <f>Абакан_юр!A172</f>
        <v>По соглашению сторон в качестве валюты платежа могут выступать дирхамы ОАЭ, в этом случае курс следующий: 1 руб. = 0,0434 дирхам</v>
      </c>
      <c r="B171" s="324"/>
      <c r="C171" s="324"/>
      <c r="D171" s="79"/>
    </row>
    <row r="172" spans="1:4" ht="12.6" customHeight="1" x14ac:dyDescent="0.2">
      <c r="A172" s="324" t="str">
        <f>Абакан_юр!A173</f>
        <v>По соглашению сторон в качестве валюты платежа могут выступать доллары США, в этом случае курс следующий: 1 руб. = 0,0126 доллара</v>
      </c>
      <c r="B172" s="324"/>
      <c r="C172" s="324"/>
      <c r="D172" s="79"/>
    </row>
    <row r="173" spans="1:4" s="77" customFormat="1" ht="24.95" customHeight="1" x14ac:dyDescent="0.2">
      <c r="A173" s="324" t="str">
        <f>Абакан_юр!A174</f>
        <v>По соглашению сторон в качестве валюты платежа могут выступать евро, в этом случае курс следующий: 1 руб. = 0,0117 евро</v>
      </c>
      <c r="B173" s="324"/>
      <c r="C173" s="324"/>
      <c r="D173" s="79"/>
    </row>
    <row r="174" spans="1:4" s="77" customFormat="1" ht="24.95" customHeight="1" x14ac:dyDescent="0.2">
      <c r="A174" s="324" t="str">
        <f>Абакан_юр!A175</f>
        <v>По соглашению сторон в качестве валюты платежа могут выступать чешские кроны, в этом случае курс следующий: 1 руб. = 0,2914 крона</v>
      </c>
      <c r="B174" s="324"/>
      <c r="C174" s="324"/>
      <c r="D174" s="79"/>
    </row>
    <row r="175" spans="1:4" s="77" customFormat="1" ht="24.95" customHeight="1" x14ac:dyDescent="0.2">
      <c r="A175" s="324" t="str">
        <f>Абакан_юр!A176</f>
        <v>По соглашению сторон в качестве валюты платежа могут выступать киргизские сомы, в этом случае курс следующий: 1 руб. = 1,0988 сом</v>
      </c>
      <c r="B175" s="324"/>
      <c r="C175" s="324"/>
      <c r="D175" s="79"/>
    </row>
    <row r="176" spans="1:4" s="72" customFormat="1" ht="12" customHeight="1" x14ac:dyDescent="0.2">
      <c r="A176" s="324" t="str">
        <f>Абакан_юр!A177</f>
        <v>По соглашению сторон в качестве валюты платежа могут выступать казахстанские тенге, в этом случае курс следующий: 1 руб. = 5,7644 тенге</v>
      </c>
      <c r="B176" s="324"/>
      <c r="C176" s="324"/>
      <c r="D176" s="79"/>
    </row>
    <row r="177" spans="1:4" s="81" customFormat="1" ht="24.95" customHeight="1" x14ac:dyDescent="0.2">
      <c r="A177" s="83"/>
      <c r="B177" s="83"/>
      <c r="C177" s="84"/>
      <c r="D177" s="85"/>
    </row>
    <row r="178" spans="1:4" s="81" customFormat="1" ht="24.95" customHeight="1" x14ac:dyDescent="0.2">
      <c r="A178" s="325" t="s">
        <v>142</v>
      </c>
      <c r="B178" s="325"/>
      <c r="C178" s="325"/>
      <c r="D178" s="325"/>
    </row>
    <row r="179" spans="1:4" s="81" customFormat="1" ht="24.95" customHeight="1" x14ac:dyDescent="0.2">
      <c r="A179" s="83"/>
      <c r="B179" s="83"/>
      <c r="C179" s="84"/>
      <c r="D179" s="85"/>
    </row>
    <row r="180" spans="1:4" s="81" customFormat="1" ht="24.95" customHeight="1" thickBot="1" x14ac:dyDescent="0.25">
      <c r="A180" s="326" t="s">
        <v>143</v>
      </c>
      <c r="B180" s="326"/>
      <c r="C180" s="326"/>
      <c r="D180" s="326"/>
    </row>
    <row r="181" spans="1:4" s="81" customFormat="1" ht="24.95" customHeight="1" thickBot="1" x14ac:dyDescent="0.25">
      <c r="A181" s="312" t="s">
        <v>144</v>
      </c>
      <c r="B181" s="313"/>
      <c r="C181" s="313"/>
      <c r="D181" s="314"/>
    </row>
    <row r="182" spans="1:4" s="81" customFormat="1" ht="24.95" customHeight="1" thickBot="1" x14ac:dyDescent="0.25">
      <c r="A182" s="517" t="s">
        <v>145</v>
      </c>
      <c r="B182" s="518"/>
      <c r="C182" s="93" t="s">
        <v>146</v>
      </c>
      <c r="D182" s="135" t="s">
        <v>147</v>
      </c>
    </row>
    <row r="183" spans="1:4" s="81" customFormat="1" ht="24.95" customHeight="1" x14ac:dyDescent="0.2">
      <c r="A183" s="318" t="s">
        <v>148</v>
      </c>
      <c r="B183" s="319"/>
      <c r="C183" s="95" t="s">
        <v>149</v>
      </c>
      <c r="D183" s="138" t="s">
        <v>150</v>
      </c>
    </row>
    <row r="184" spans="1:4" s="88" customFormat="1" ht="12.6" customHeight="1" x14ac:dyDescent="0.2">
      <c r="A184" s="322" t="s">
        <v>151</v>
      </c>
      <c r="B184" s="323"/>
      <c r="C184" s="96" t="s">
        <v>152</v>
      </c>
      <c r="D184" s="140" t="s">
        <v>153</v>
      </c>
    </row>
    <row r="185" spans="1:4" ht="24.95" customHeight="1" thickBot="1" x14ac:dyDescent="0.25">
      <c r="A185" s="474" t="s">
        <v>154</v>
      </c>
      <c r="B185" s="475"/>
      <c r="C185" s="111" t="s">
        <v>155</v>
      </c>
      <c r="D185" s="245" t="s">
        <v>153</v>
      </c>
    </row>
    <row r="186" spans="1:4" s="88" customFormat="1" ht="12" customHeight="1" thickBot="1" x14ac:dyDescent="0.25">
      <c r="A186" s="474" t="s">
        <v>157</v>
      </c>
      <c r="B186" s="475"/>
      <c r="C186" s="230" t="s">
        <v>158</v>
      </c>
      <c r="D186" s="245" t="s">
        <v>153</v>
      </c>
    </row>
    <row r="187" spans="1:4" s="90" customFormat="1" ht="50.1" customHeight="1" thickBot="1" x14ac:dyDescent="0.25">
      <c r="A187" s="474" t="s">
        <v>159</v>
      </c>
      <c r="B187" s="475"/>
      <c r="C187" s="111" t="s">
        <v>160</v>
      </c>
      <c r="D187" s="111" t="s">
        <v>153</v>
      </c>
    </row>
    <row r="188" spans="1:4" s="92" customFormat="1" ht="50.1" customHeight="1" x14ac:dyDescent="0.2">
      <c r="A188" s="798" t="s">
        <v>162</v>
      </c>
      <c r="B188" s="798"/>
      <c r="C188" s="798"/>
      <c r="D188" s="798"/>
    </row>
    <row r="189" spans="1:4" ht="50.1" customHeight="1" x14ac:dyDescent="0.2">
      <c r="A189" s="799"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799"/>
      <c r="C189" s="799"/>
      <c r="D189" s="799"/>
    </row>
    <row r="190" spans="1:4" ht="99.95" customHeight="1" x14ac:dyDescent="0.2">
      <c r="A190" s="800" t="s">
        <v>164</v>
      </c>
      <c r="B190" s="800"/>
      <c r="C190" s="800"/>
      <c r="D190" s="800"/>
    </row>
    <row r="191" spans="1:4" ht="75" customHeight="1" x14ac:dyDescent="0.2">
      <c r="A191" s="307" t="s">
        <v>165</v>
      </c>
      <c r="B191" s="307"/>
      <c r="C191" s="307"/>
      <c r="D191" s="307"/>
    </row>
    <row r="192" spans="1:4" ht="126.75" customHeight="1" x14ac:dyDescent="0.2">
      <c r="A192" s="325" t="s">
        <v>166</v>
      </c>
      <c r="B192" s="325"/>
      <c r="C192" s="325"/>
      <c r="D192" s="325"/>
    </row>
    <row r="193" spans="1:4" s="72" customFormat="1" ht="102.75" customHeight="1" x14ac:dyDescent="0.2">
      <c r="A193" s="71"/>
      <c r="C193" s="73"/>
    </row>
    <row r="194" spans="1:4" s="88" customFormat="1" ht="222.75" customHeight="1" x14ac:dyDescent="0.2">
      <c r="A194" s="71"/>
      <c r="B194" s="72"/>
      <c r="C194" s="73"/>
      <c r="D194" s="72"/>
    </row>
    <row r="195" spans="1:4" s="88" customFormat="1" ht="42" customHeight="1" x14ac:dyDescent="0.2">
      <c r="A195" s="71"/>
      <c r="B195" s="72"/>
      <c r="C195" s="73"/>
      <c r="D195" s="72"/>
    </row>
    <row r="196" spans="1:4" ht="205.5" customHeight="1" x14ac:dyDescent="0.2"/>
    <row r="197" spans="1:4" s="16" customFormat="1" ht="67.5" customHeight="1" x14ac:dyDescent="0.2">
      <c r="A197" s="71"/>
      <c r="B197" s="72"/>
      <c r="C197" s="73"/>
      <c r="D197" s="72"/>
    </row>
    <row r="198" spans="1:4" ht="45" customHeight="1" x14ac:dyDescent="0.2"/>
    <row r="199" spans="1:4" s="97" customFormat="1" ht="114.75" customHeight="1" x14ac:dyDescent="0.2">
      <c r="A199" s="71"/>
      <c r="B199" s="72"/>
      <c r="C199" s="73"/>
      <c r="D199" s="72"/>
    </row>
  </sheetData>
  <sheetProtection selectLockedCells="1" selectUnlockedCells="1"/>
  <mergeCells count="173">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97:B97"/>
    <mergeCell ref="A98:B98"/>
    <mergeCell ref="A99:B99"/>
    <mergeCell ref="C99:C116"/>
    <mergeCell ref="A100:B100"/>
    <mergeCell ref="A101:B101"/>
    <mergeCell ref="A102:B102"/>
    <mergeCell ref="A103:B103"/>
    <mergeCell ref="A104:B104"/>
    <mergeCell ref="A105:B105"/>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71:C171"/>
    <mergeCell ref="A172:C172"/>
    <mergeCell ref="A173:C173"/>
    <mergeCell ref="A174:C174"/>
    <mergeCell ref="A175:C175"/>
    <mergeCell ref="A176:C176"/>
    <mergeCell ref="A164:B164"/>
    <mergeCell ref="C166:D166"/>
    <mergeCell ref="C167:D167"/>
    <mergeCell ref="C168:D168"/>
    <mergeCell ref="C169:D169"/>
    <mergeCell ref="A170:C170"/>
    <mergeCell ref="A191:D191"/>
    <mergeCell ref="A192:D192"/>
    <mergeCell ref="A185:B185"/>
    <mergeCell ref="A186:B186"/>
    <mergeCell ref="A187:B187"/>
    <mergeCell ref="A188:D188"/>
    <mergeCell ref="A189:D189"/>
    <mergeCell ref="A190:D190"/>
    <mergeCell ref="A178:D178"/>
    <mergeCell ref="A180:D180"/>
    <mergeCell ref="A181:D181"/>
    <mergeCell ref="A182:B182"/>
    <mergeCell ref="A183:B183"/>
    <mergeCell ref="A184:B184"/>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51" activePane="bottomLeft" state="frozen"/>
      <selection activeCell="D139" sqref="D139:H139"/>
      <selection pane="bottomLeft" activeCell="D139" sqref="D139:H139"/>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июля 2024 г.</v>
      </c>
      <c r="B2" s="6" t="s">
        <v>2</v>
      </c>
      <c r="C2" s="7" t="s">
        <v>733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9" t="s">
        <v>8</v>
      </c>
      <c r="E4" s="470"/>
      <c r="F4" s="470"/>
      <c r="G4" s="470"/>
      <c r="H4" s="471"/>
    </row>
    <row r="5" spans="1:8" s="23" customFormat="1" ht="49.5" customHeight="1" thickBot="1" x14ac:dyDescent="0.25">
      <c r="A5" s="341" t="s">
        <v>9</v>
      </c>
      <c r="B5" s="342"/>
      <c r="C5" s="21"/>
      <c r="D5" s="21"/>
      <c r="E5" s="21"/>
      <c r="F5" s="21"/>
      <c r="G5" s="21"/>
      <c r="H5" s="22"/>
    </row>
    <row r="6" spans="1:8" ht="24" thickBot="1" x14ac:dyDescent="0.25">
      <c r="A6" s="142"/>
      <c r="B6" s="143"/>
      <c r="C6" s="144"/>
      <c r="D6" s="120" t="s">
        <v>168</v>
      </c>
      <c r="E6" s="99" t="s">
        <v>169</v>
      </c>
      <c r="F6" s="120" t="s">
        <v>170</v>
      </c>
      <c r="G6" s="99" t="s">
        <v>171</v>
      </c>
      <c r="H6" s="121" t="s">
        <v>172</v>
      </c>
    </row>
    <row r="7" spans="1:8" s="16" customFormat="1" ht="48" customHeight="1" x14ac:dyDescent="0.2">
      <c r="A7" s="440" t="s">
        <v>10</v>
      </c>
      <c r="B7" s="434" t="s">
        <v>27</v>
      </c>
      <c r="C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60">
        <f>F7*1.2</f>
        <v>10929.6</v>
      </c>
      <c r="E7" s="361">
        <f>F7*1.1</f>
        <v>10018.800000000001</v>
      </c>
      <c r="F7" s="361">
        <v>9108</v>
      </c>
      <c r="G7" s="361">
        <f>F7*0.75</f>
        <v>6831</v>
      </c>
      <c r="H7" s="362">
        <f>F7*0.5</f>
        <v>4554</v>
      </c>
    </row>
    <row r="8" spans="1:8" s="16" customFormat="1" ht="114.75" customHeight="1" x14ac:dyDescent="0.2">
      <c r="A8" s="441"/>
      <c r="B8" s="435"/>
      <c r="C8" s="435"/>
      <c r="D8" s="337"/>
      <c r="E8" s="338"/>
      <c r="F8" s="338"/>
      <c r="G8" s="338"/>
      <c r="H8" s="339"/>
    </row>
    <row r="9" spans="1:8" s="16" customFormat="1" ht="97.5" customHeight="1" x14ac:dyDescent="0.2">
      <c r="A9" s="441"/>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37"/>
      <c r="E9" s="338"/>
      <c r="F9" s="338"/>
      <c r="G9" s="338"/>
      <c r="H9" s="339"/>
    </row>
    <row r="10" spans="1:8" s="16" customFormat="1" ht="166.5" customHeight="1" thickBot="1" x14ac:dyDescent="0.25">
      <c r="A10" s="443"/>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353"/>
      <c r="E10" s="354"/>
      <c r="F10" s="354"/>
      <c r="G10" s="354"/>
      <c r="H10" s="355"/>
    </row>
    <row r="11" spans="1:8" s="16" customFormat="1" ht="24.95" customHeight="1" thickBot="1" x14ac:dyDescent="0.25">
      <c r="A11" s="28"/>
      <c r="B11" s="29"/>
      <c r="C11" s="30"/>
      <c r="D11" s="437"/>
      <c r="E11" s="438"/>
      <c r="F11" s="438"/>
      <c r="G11" s="438"/>
      <c r="H11" s="439"/>
    </row>
    <row r="12" spans="1:8" s="16" customFormat="1" ht="48" customHeight="1" x14ac:dyDescent="0.2">
      <c r="A12" s="430" t="s">
        <v>14</v>
      </c>
      <c r="B12" s="434" t="s">
        <v>27</v>
      </c>
      <c r="C1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436">
        <f>F12*1.2</f>
        <v>12009.6</v>
      </c>
      <c r="E12" s="361">
        <f>F12*1.1</f>
        <v>11008.800000000001</v>
      </c>
      <c r="F12" s="361">
        <v>10008</v>
      </c>
      <c r="G12" s="361">
        <f>F12*0.75</f>
        <v>7506</v>
      </c>
      <c r="H12" s="362">
        <f>F12*0.5</f>
        <v>5004</v>
      </c>
    </row>
    <row r="13" spans="1:8" s="16" customFormat="1" ht="132" customHeight="1" x14ac:dyDescent="0.2">
      <c r="A13" s="431"/>
      <c r="B13" s="435"/>
      <c r="C13" s="435"/>
      <c r="D13" s="340"/>
      <c r="E13" s="338"/>
      <c r="F13" s="338"/>
      <c r="G13" s="338"/>
      <c r="H13" s="339"/>
    </row>
    <row r="14" spans="1:8" s="16" customFormat="1" ht="97.5" customHeight="1" x14ac:dyDescent="0.2">
      <c r="A14" s="431"/>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340"/>
      <c r="E14" s="338"/>
      <c r="F14" s="338"/>
      <c r="G14" s="338"/>
      <c r="H14" s="339"/>
    </row>
    <row r="15" spans="1:8" s="16" customFormat="1" ht="166.5" customHeight="1" x14ac:dyDescent="0.2">
      <c r="A15" s="431"/>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340"/>
      <c r="E15" s="338"/>
      <c r="F15" s="338"/>
      <c r="G15" s="338"/>
      <c r="H15" s="339"/>
    </row>
    <row r="16" spans="1:8" s="16" customFormat="1" ht="92.25" customHeight="1" thickBot="1" x14ac:dyDescent="0.25">
      <c r="A16" s="468"/>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461"/>
      <c r="E16" s="354"/>
      <c r="F16" s="354"/>
      <c r="G16" s="354"/>
      <c r="H16" s="355"/>
    </row>
    <row r="17" spans="1:8" s="16" customFormat="1" ht="24.95" customHeight="1" thickBot="1" x14ac:dyDescent="0.25">
      <c r="A17" s="28"/>
      <c r="B17" s="34"/>
      <c r="C17" s="30"/>
      <c r="D17" s="35"/>
      <c r="E17" s="35"/>
      <c r="F17" s="35"/>
      <c r="G17" s="35"/>
      <c r="H17" s="36"/>
    </row>
    <row r="18" spans="1:8" s="16" customFormat="1" ht="112.5" customHeight="1" x14ac:dyDescent="0.2">
      <c r="A18" s="417" t="s">
        <v>17</v>
      </c>
      <c r="B18" s="37" t="s">
        <v>18</v>
      </c>
      <c r="C18" s="38"/>
      <c r="D18" s="444">
        <v>1770</v>
      </c>
      <c r="E18" s="445"/>
      <c r="F18" s="445"/>
      <c r="G18" s="445"/>
      <c r="H18" s="446"/>
    </row>
    <row r="19" spans="1:8" s="16" customFormat="1" ht="50.1" customHeight="1" x14ac:dyDescent="0.2">
      <c r="A19" s="418"/>
      <c r="B19" s="39" t="s">
        <v>19</v>
      </c>
      <c r="C19" s="453" t="str">
        <f>"Электронный справочник "&amp;$C$2&amp;" (версия для ПК)"</f>
        <v>Электронный справочник "2ГИС.ЮЖНО-САХАЛИНСК" (версия для ПК)</v>
      </c>
      <c r="D19" s="447"/>
      <c r="E19" s="448"/>
      <c r="F19" s="448"/>
      <c r="G19" s="448"/>
      <c r="H19" s="449"/>
    </row>
    <row r="20" spans="1:8" s="16" customFormat="1" ht="40.5" customHeight="1" x14ac:dyDescent="0.2">
      <c r="A20" s="418"/>
      <c r="B20" s="39" t="s">
        <v>20</v>
      </c>
      <c r="C20" s="435"/>
      <c r="D20" s="447"/>
      <c r="E20" s="448"/>
      <c r="F20" s="448"/>
      <c r="G20" s="448"/>
      <c r="H20" s="449"/>
    </row>
    <row r="21" spans="1:8" s="16" customFormat="1" ht="75" customHeight="1" thickBot="1" x14ac:dyDescent="0.25">
      <c r="A21" s="419"/>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450"/>
      <c r="E21" s="451"/>
      <c r="F21" s="451"/>
      <c r="G21" s="451"/>
      <c r="H21" s="452"/>
    </row>
    <row r="22" spans="1:8" s="16" customFormat="1" ht="24.95" customHeight="1" thickBot="1" x14ac:dyDescent="0.25">
      <c r="A22" s="40"/>
      <c r="B22" s="41"/>
      <c r="C22" s="42"/>
      <c r="D22" s="465"/>
      <c r="E22" s="466"/>
      <c r="F22" s="466"/>
      <c r="G22" s="466"/>
      <c r="H22" s="467"/>
    </row>
    <row r="23" spans="1:8" s="16" customFormat="1" ht="50.1" customHeight="1" x14ac:dyDescent="0.2">
      <c r="A23" s="417" t="s">
        <v>22</v>
      </c>
      <c r="B23" s="454" t="s">
        <v>23</v>
      </c>
      <c r="C23"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506">
        <v>216</v>
      </c>
      <c r="E23" s="507"/>
      <c r="F23" s="507"/>
      <c r="G23" s="507"/>
      <c r="H23" s="508"/>
    </row>
    <row r="24" spans="1:8" s="16" customFormat="1" ht="94.5" customHeight="1" x14ac:dyDescent="0.2">
      <c r="A24" s="418"/>
      <c r="B24" s="455"/>
      <c r="C24" s="457"/>
      <c r="D24" s="459"/>
      <c r="E24" s="426"/>
      <c r="F24" s="426"/>
      <c r="G24" s="426"/>
      <c r="H24" s="509"/>
    </row>
    <row r="25" spans="1:8" s="16" customFormat="1" ht="163.5" customHeight="1" thickBot="1" x14ac:dyDescent="0.25">
      <c r="A25" s="419"/>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510"/>
      <c r="E25" s="511"/>
      <c r="F25" s="511"/>
      <c r="G25" s="511"/>
      <c r="H25" s="512"/>
    </row>
    <row r="26" spans="1:8" s="16" customFormat="1" ht="24.95" customHeight="1" thickBot="1" x14ac:dyDescent="0.25">
      <c r="A26" s="40"/>
      <c r="B26" s="29"/>
      <c r="C26" s="30"/>
      <c r="D26" s="462"/>
      <c r="E26" s="463"/>
      <c r="F26" s="463"/>
      <c r="G26" s="463"/>
      <c r="H26" s="464"/>
    </row>
    <row r="27" spans="1:8" s="16" customFormat="1" ht="50.1" customHeight="1" x14ac:dyDescent="0.2">
      <c r="A27" s="417" t="s">
        <v>24</v>
      </c>
      <c r="B27" s="434" t="s">
        <v>27</v>
      </c>
      <c r="C27"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60">
        <f>F27*1.2</f>
        <v>15307.199999999999</v>
      </c>
      <c r="E27" s="361">
        <f>F27*1.1</f>
        <v>14031.6</v>
      </c>
      <c r="F27" s="361">
        <v>12756</v>
      </c>
      <c r="G27" s="361">
        <f>F27*0.75</f>
        <v>9567</v>
      </c>
      <c r="H27" s="362">
        <f>F27*0.5</f>
        <v>6378</v>
      </c>
    </row>
    <row r="28" spans="1:8" s="16" customFormat="1" ht="99.95" customHeight="1" x14ac:dyDescent="0.2">
      <c r="A28" s="418"/>
      <c r="B28" s="435"/>
      <c r="C28" s="435"/>
      <c r="D28" s="337"/>
      <c r="E28" s="338"/>
      <c r="F28" s="338"/>
      <c r="G28" s="338"/>
      <c r="H28" s="339"/>
    </row>
    <row r="29" spans="1:8" s="16" customFormat="1" ht="99.95" customHeight="1" x14ac:dyDescent="0.2">
      <c r="A29" s="418"/>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37"/>
      <c r="E29" s="338"/>
      <c r="F29" s="338"/>
      <c r="G29" s="338"/>
      <c r="H29" s="339"/>
    </row>
    <row r="30" spans="1:8" s="16" customFormat="1" ht="156.75" customHeight="1" thickBot="1" x14ac:dyDescent="0.25">
      <c r="A30" s="419"/>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353"/>
      <c r="E30" s="354"/>
      <c r="F30" s="354"/>
      <c r="G30" s="354"/>
      <c r="H30" s="355"/>
    </row>
    <row r="31" spans="1:8" s="16" customFormat="1" ht="24.95" customHeight="1" thickBot="1" x14ac:dyDescent="0.25">
      <c r="A31" s="40"/>
      <c r="B31" s="29"/>
      <c r="C31" s="30"/>
      <c r="D31" s="437"/>
      <c r="E31" s="438"/>
      <c r="F31" s="438"/>
      <c r="G31" s="438"/>
      <c r="H31" s="439"/>
    </row>
    <row r="32" spans="1:8" s="16" customFormat="1" ht="50.1" customHeight="1" x14ac:dyDescent="0.2">
      <c r="A32" s="417" t="s">
        <v>26</v>
      </c>
      <c r="B32" s="434" t="s">
        <v>27</v>
      </c>
      <c r="C32"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436">
        <f>F32*1.2</f>
        <v>16819.2</v>
      </c>
      <c r="E32" s="361">
        <f>F32*1.1</f>
        <v>15417.6</v>
      </c>
      <c r="F32" s="361">
        <v>14016</v>
      </c>
      <c r="G32" s="361">
        <f>F32*0.75</f>
        <v>10512</v>
      </c>
      <c r="H32" s="362">
        <f>F32*0.5</f>
        <v>7008</v>
      </c>
    </row>
    <row r="33" spans="1:8" s="16" customFormat="1" ht="99.95" customHeight="1" x14ac:dyDescent="0.2">
      <c r="A33" s="418"/>
      <c r="B33" s="435"/>
      <c r="C33" s="435"/>
      <c r="D33" s="340"/>
      <c r="E33" s="338"/>
      <c r="F33" s="338"/>
      <c r="G33" s="338"/>
      <c r="H33" s="339"/>
    </row>
    <row r="34" spans="1:8" s="16" customFormat="1" ht="99.95" customHeight="1" x14ac:dyDescent="0.2">
      <c r="A34" s="418"/>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340"/>
      <c r="E34" s="338"/>
      <c r="F34" s="338"/>
      <c r="G34" s="338"/>
      <c r="H34" s="339"/>
    </row>
    <row r="35" spans="1:8" s="16" customFormat="1" ht="156.75" customHeight="1" x14ac:dyDescent="0.2">
      <c r="A35" s="418"/>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340"/>
      <c r="E35" s="338"/>
      <c r="F35" s="338"/>
      <c r="G35" s="338"/>
      <c r="H35" s="339"/>
    </row>
    <row r="36" spans="1:8" s="16" customFormat="1" ht="92.25" customHeight="1" thickBot="1" x14ac:dyDescent="0.25">
      <c r="A36" s="419"/>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461"/>
      <c r="E36" s="354"/>
      <c r="F36" s="354"/>
      <c r="G36" s="354"/>
      <c r="H36" s="355"/>
    </row>
    <row r="37" spans="1:8" s="16" customFormat="1" ht="24.95" customHeight="1" thickBot="1" x14ac:dyDescent="0.25">
      <c r="A37" s="52"/>
      <c r="B37" s="34"/>
      <c r="C37" s="30"/>
      <c r="D37" s="35"/>
      <c r="E37" s="35"/>
      <c r="F37" s="35"/>
      <c r="G37" s="35"/>
      <c r="H37" s="36"/>
    </row>
    <row r="38" spans="1:8" s="16" customFormat="1" ht="125.1" customHeight="1" x14ac:dyDescent="0.2">
      <c r="A38" s="417" t="s">
        <v>28</v>
      </c>
      <c r="B38" s="37" t="s">
        <v>29</v>
      </c>
      <c r="C38" s="38"/>
      <c r="D38" s="444">
        <v>2520</v>
      </c>
      <c r="E38" s="445"/>
      <c r="F38" s="445"/>
      <c r="G38" s="445"/>
      <c r="H38" s="446"/>
    </row>
    <row r="39" spans="1:8" s="16" customFormat="1" ht="50.1" customHeight="1" x14ac:dyDescent="0.2">
      <c r="A39" s="418"/>
      <c r="B39" s="39" t="s">
        <v>19</v>
      </c>
      <c r="C39" s="453" t="str">
        <f>"Электронный справочник "&amp;$C$2&amp;" (версия для ПК)"</f>
        <v>Электронный справочник "2ГИС.ЮЖНО-САХАЛИНСК" (версия для ПК)</v>
      </c>
      <c r="D39" s="447"/>
      <c r="E39" s="448"/>
      <c r="F39" s="448"/>
      <c r="G39" s="448"/>
      <c r="H39" s="449"/>
    </row>
    <row r="40" spans="1:8" s="16" customFormat="1" ht="50.1" customHeight="1" x14ac:dyDescent="0.2">
      <c r="A40" s="418"/>
      <c r="B40" s="39" t="s">
        <v>20</v>
      </c>
      <c r="C40" s="435"/>
      <c r="D40" s="447"/>
      <c r="E40" s="448"/>
      <c r="F40" s="448"/>
      <c r="G40" s="448"/>
      <c r="H40" s="449"/>
    </row>
    <row r="41" spans="1:8" s="16" customFormat="1" ht="75" customHeight="1" thickBot="1" x14ac:dyDescent="0.25">
      <c r="A41" s="419"/>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450"/>
      <c r="E41" s="451"/>
      <c r="F41" s="451"/>
      <c r="G41" s="451"/>
      <c r="H41" s="452"/>
    </row>
    <row r="42" spans="1:8" s="16" customFormat="1" ht="24.95" customHeight="1" thickBot="1" x14ac:dyDescent="0.25">
      <c r="A42" s="40"/>
      <c r="B42" s="41"/>
      <c r="C42" s="42"/>
      <c r="D42" s="414"/>
      <c r="E42" s="415"/>
      <c r="F42" s="415"/>
      <c r="G42" s="415"/>
      <c r="H42" s="416"/>
    </row>
    <row r="43" spans="1:8" s="16" customFormat="1" ht="50.1" customHeight="1" x14ac:dyDescent="0.2">
      <c r="A43" s="417" t="s">
        <v>30</v>
      </c>
      <c r="B43" s="454" t="s">
        <v>23</v>
      </c>
      <c r="C43" s="45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444">
        <v>312</v>
      </c>
      <c r="E43" s="445"/>
      <c r="F43" s="445"/>
      <c r="G43" s="445"/>
      <c r="H43" s="446"/>
    </row>
    <row r="44" spans="1:8" s="16" customFormat="1" ht="69.75" customHeight="1" x14ac:dyDescent="0.2">
      <c r="A44" s="418"/>
      <c r="B44" s="455"/>
      <c r="C44" s="457"/>
      <c r="D44" s="447"/>
      <c r="E44" s="448"/>
      <c r="F44" s="448"/>
      <c r="G44" s="448"/>
      <c r="H44" s="449"/>
    </row>
    <row r="45" spans="1:8" s="16" customFormat="1" ht="155.25" customHeight="1" x14ac:dyDescent="0.2">
      <c r="A45" s="418"/>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447"/>
      <c r="E45" s="448"/>
      <c r="F45" s="448"/>
      <c r="G45" s="448"/>
      <c r="H45" s="449"/>
    </row>
    <row r="46" spans="1:8" s="16" customFormat="1" ht="168.75" customHeight="1" thickBot="1" x14ac:dyDescent="0.25">
      <c r="A46" s="419"/>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450"/>
      <c r="E46" s="451"/>
      <c r="F46" s="451"/>
      <c r="G46" s="451"/>
      <c r="H46" s="452"/>
    </row>
    <row r="47" spans="1:8" s="16" customFormat="1" ht="24.95" customHeight="1" thickBot="1" x14ac:dyDescent="0.25">
      <c r="A47" s="40"/>
      <c r="B47" s="41"/>
      <c r="C47" s="42"/>
      <c r="D47" s="414"/>
      <c r="E47" s="415"/>
      <c r="F47" s="415"/>
      <c r="G47" s="415"/>
      <c r="H47" s="416"/>
    </row>
    <row r="48" spans="1:8" s="16" customFormat="1" ht="48" customHeight="1" x14ac:dyDescent="0.2">
      <c r="A48" s="440" t="s">
        <v>31</v>
      </c>
      <c r="B48" s="434" t="s">
        <v>27</v>
      </c>
      <c r="C48"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60">
        <f>F48*1.2</f>
        <v>13118.4</v>
      </c>
      <c r="E48" s="361">
        <f>F48*1.1</f>
        <v>12025.2</v>
      </c>
      <c r="F48" s="361">
        <v>10932</v>
      </c>
      <c r="G48" s="361">
        <f>F48*0.75</f>
        <v>8199</v>
      </c>
      <c r="H48" s="362">
        <f>F48*0.5</f>
        <v>5466</v>
      </c>
    </row>
    <row r="49" spans="1:8" s="16" customFormat="1" ht="132" customHeight="1" x14ac:dyDescent="0.2">
      <c r="A49" s="441"/>
      <c r="B49" s="435"/>
      <c r="C49" s="435"/>
      <c r="D49" s="337"/>
      <c r="E49" s="338"/>
      <c r="F49" s="338"/>
      <c r="G49" s="338"/>
      <c r="H49" s="339"/>
    </row>
    <row r="50" spans="1:8" s="16" customFormat="1" ht="127.5" customHeight="1" x14ac:dyDescent="0.2">
      <c r="A50" s="441"/>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37"/>
      <c r="E50" s="338"/>
      <c r="F50" s="338"/>
      <c r="G50" s="338"/>
      <c r="H50" s="339"/>
    </row>
    <row r="51" spans="1:8" s="16" customFormat="1" ht="127.5" customHeight="1" thickBot="1" x14ac:dyDescent="0.25">
      <c r="A51" s="442"/>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367"/>
      <c r="E51" s="351"/>
      <c r="F51" s="351"/>
      <c r="G51" s="351"/>
      <c r="H51" s="352"/>
    </row>
    <row r="52" spans="1:8" s="16" customFormat="1" ht="166.5" customHeight="1" thickBot="1" x14ac:dyDescent="0.25">
      <c r="A52" s="443"/>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353"/>
      <c r="E52" s="354"/>
      <c r="F52" s="354"/>
      <c r="G52" s="354"/>
      <c r="H52" s="355"/>
    </row>
    <row r="53" spans="1:8" s="16" customFormat="1" ht="24.95" customHeight="1" thickBot="1" x14ac:dyDescent="0.25">
      <c r="A53" s="28"/>
      <c r="B53" s="29"/>
      <c r="C53" s="30"/>
      <c r="D53" s="437"/>
      <c r="E53" s="438"/>
      <c r="F53" s="438"/>
      <c r="G53" s="438"/>
      <c r="H53" s="439"/>
    </row>
    <row r="54" spans="1:8" s="16" customFormat="1" ht="48" customHeight="1" x14ac:dyDescent="0.2">
      <c r="A54" s="430" t="s">
        <v>35</v>
      </c>
      <c r="B54" s="434" t="s">
        <v>27</v>
      </c>
      <c r="C54" s="43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436">
        <f>F54*1.2</f>
        <v>14414.4</v>
      </c>
      <c r="E54" s="361">
        <f>F54*1.1</f>
        <v>13213.2</v>
      </c>
      <c r="F54" s="361">
        <v>12012</v>
      </c>
      <c r="G54" s="361">
        <f>F54*0.75</f>
        <v>9009</v>
      </c>
      <c r="H54" s="362">
        <f>F54*0.5</f>
        <v>6006</v>
      </c>
    </row>
    <row r="55" spans="1:8" s="16" customFormat="1" ht="132" customHeight="1" x14ac:dyDescent="0.2">
      <c r="A55" s="431"/>
      <c r="B55" s="435"/>
      <c r="C55" s="435"/>
      <c r="D55" s="340"/>
      <c r="E55" s="338"/>
      <c r="F55" s="338"/>
      <c r="G55" s="338"/>
      <c r="H55" s="339"/>
    </row>
    <row r="56" spans="1:8" s="16" customFormat="1" ht="138.94999999999999" customHeight="1" x14ac:dyDescent="0.2">
      <c r="A56" s="431"/>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340"/>
      <c r="E56" s="338"/>
      <c r="F56" s="338"/>
      <c r="G56" s="338"/>
      <c r="H56" s="339"/>
    </row>
    <row r="57" spans="1:8" s="16" customFormat="1" ht="166.5" customHeight="1" x14ac:dyDescent="0.2">
      <c r="A57" s="431"/>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340"/>
      <c r="E57" s="338"/>
      <c r="F57" s="338"/>
      <c r="G57" s="338"/>
      <c r="H57" s="339"/>
    </row>
    <row r="58" spans="1:8" s="16" customFormat="1" ht="92.25" customHeight="1" thickBot="1" x14ac:dyDescent="0.25">
      <c r="A58" s="468"/>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461"/>
      <c r="E58" s="354"/>
      <c r="F58" s="354"/>
      <c r="G58" s="354"/>
      <c r="H58" s="355"/>
    </row>
    <row r="59" spans="1:8" s="16" customFormat="1" ht="24.95" customHeight="1" thickBot="1" x14ac:dyDescent="0.25">
      <c r="A59" s="40"/>
      <c r="B59" s="41"/>
      <c r="C59" s="42"/>
      <c r="D59" s="465"/>
      <c r="E59" s="466"/>
      <c r="F59" s="466"/>
      <c r="G59" s="466"/>
      <c r="H59" s="467"/>
    </row>
    <row r="60" spans="1:8" s="16" customFormat="1" ht="50.1" customHeight="1" x14ac:dyDescent="0.2">
      <c r="A60" s="417" t="s">
        <v>37</v>
      </c>
      <c r="B60" s="454" t="s">
        <v>23</v>
      </c>
      <c r="C60" s="45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506">
        <v>216</v>
      </c>
      <c r="E60" s="507"/>
      <c r="F60" s="507"/>
      <c r="G60" s="507"/>
      <c r="H60" s="508"/>
    </row>
    <row r="61" spans="1:8" s="16" customFormat="1" ht="94.5" customHeight="1" x14ac:dyDescent="0.2">
      <c r="A61" s="418"/>
      <c r="B61" s="455"/>
      <c r="C61" s="457"/>
      <c r="D61" s="459"/>
      <c r="E61" s="426"/>
      <c r="F61" s="426"/>
      <c r="G61" s="426"/>
      <c r="H61" s="509"/>
    </row>
    <row r="62" spans="1:8" s="16" customFormat="1" ht="163.5" customHeight="1" thickBot="1" x14ac:dyDescent="0.25">
      <c r="A62" s="419"/>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510"/>
      <c r="E62" s="511"/>
      <c r="F62" s="511"/>
      <c r="G62" s="511"/>
      <c r="H62" s="512"/>
    </row>
    <row r="63" spans="1:8" ht="21.75" thickBot="1" x14ac:dyDescent="0.25">
      <c r="A63" s="40"/>
      <c r="B63" s="59"/>
      <c r="C63" s="60"/>
      <c r="D63" s="414"/>
      <c r="E63" s="415"/>
      <c r="F63" s="415"/>
      <c r="G63" s="415"/>
      <c r="H63" s="416"/>
    </row>
    <row r="64" spans="1:8" ht="50.1" customHeight="1" thickBot="1" x14ac:dyDescent="0.25">
      <c r="A64" s="386" t="s">
        <v>38</v>
      </c>
      <c r="B64" s="387"/>
      <c r="C64" s="387"/>
      <c r="D64" s="398" t="str">
        <f>"от "&amp;MIN(D65:D84)&amp;" до "&amp;MAX(D65:D84)</f>
        <v>от 930 до 18600</v>
      </c>
      <c r="E64" s="399"/>
      <c r="F64" s="399"/>
      <c r="G64" s="399"/>
      <c r="H64" s="400"/>
    </row>
    <row r="65" spans="1:8" ht="37.5" customHeight="1" x14ac:dyDescent="0.2">
      <c r="A65" s="408" t="s">
        <v>39</v>
      </c>
      <c r="B65" s="409"/>
      <c r="C65" s="410"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411">
        <v>930</v>
      </c>
      <c r="E65" s="412"/>
      <c r="F65" s="412"/>
      <c r="G65" s="412"/>
      <c r="H65" s="413"/>
    </row>
    <row r="66" spans="1:8" ht="37.5" customHeight="1" x14ac:dyDescent="0.2">
      <c r="A66" s="396" t="s">
        <v>40</v>
      </c>
      <c r="B66" s="397"/>
      <c r="C66" s="410"/>
      <c r="D66" s="337">
        <v>1860</v>
      </c>
      <c r="E66" s="338"/>
      <c r="F66" s="338"/>
      <c r="G66" s="338"/>
      <c r="H66" s="339"/>
    </row>
    <row r="67" spans="1:8" ht="37.5" customHeight="1" x14ac:dyDescent="0.2">
      <c r="A67" s="396" t="s">
        <v>41</v>
      </c>
      <c r="B67" s="397"/>
      <c r="C67" s="410"/>
      <c r="D67" s="337">
        <v>2790</v>
      </c>
      <c r="E67" s="338"/>
      <c r="F67" s="338"/>
      <c r="G67" s="338"/>
      <c r="H67" s="339"/>
    </row>
    <row r="68" spans="1:8" ht="37.5" customHeight="1" x14ac:dyDescent="0.2">
      <c r="A68" s="396" t="s">
        <v>42</v>
      </c>
      <c r="B68" s="397"/>
      <c r="C68" s="410"/>
      <c r="D68" s="337">
        <v>3720</v>
      </c>
      <c r="E68" s="338"/>
      <c r="F68" s="338"/>
      <c r="G68" s="338"/>
      <c r="H68" s="339"/>
    </row>
    <row r="69" spans="1:8" ht="37.5" customHeight="1" x14ac:dyDescent="0.2">
      <c r="A69" s="396" t="s">
        <v>43</v>
      </c>
      <c r="B69" s="397"/>
      <c r="C69" s="410"/>
      <c r="D69" s="337">
        <v>4650</v>
      </c>
      <c r="E69" s="338"/>
      <c r="F69" s="338"/>
      <c r="G69" s="338"/>
      <c r="H69" s="339"/>
    </row>
    <row r="70" spans="1:8" ht="37.5" customHeight="1" x14ac:dyDescent="0.2">
      <c r="A70" s="396" t="s">
        <v>44</v>
      </c>
      <c r="B70" s="397"/>
      <c r="C70" s="410"/>
      <c r="D70" s="337">
        <v>5580</v>
      </c>
      <c r="E70" s="338"/>
      <c r="F70" s="338"/>
      <c r="G70" s="338"/>
      <c r="H70" s="339"/>
    </row>
    <row r="71" spans="1:8" ht="37.5" customHeight="1" x14ac:dyDescent="0.2">
      <c r="A71" s="396" t="s">
        <v>45</v>
      </c>
      <c r="B71" s="397"/>
      <c r="C71" s="410"/>
      <c r="D71" s="337">
        <v>6510</v>
      </c>
      <c r="E71" s="338"/>
      <c r="F71" s="338"/>
      <c r="G71" s="338"/>
      <c r="H71" s="339"/>
    </row>
    <row r="72" spans="1:8" ht="37.5" customHeight="1" x14ac:dyDescent="0.2">
      <c r="A72" s="396" t="s">
        <v>46</v>
      </c>
      <c r="B72" s="397"/>
      <c r="C72" s="410"/>
      <c r="D72" s="337">
        <v>7440</v>
      </c>
      <c r="E72" s="338"/>
      <c r="F72" s="338"/>
      <c r="G72" s="338"/>
      <c r="H72" s="339"/>
    </row>
    <row r="73" spans="1:8" ht="37.5" customHeight="1" x14ac:dyDescent="0.2">
      <c r="A73" s="396" t="s">
        <v>47</v>
      </c>
      <c r="B73" s="397"/>
      <c r="C73" s="410"/>
      <c r="D73" s="337">
        <v>8370</v>
      </c>
      <c r="E73" s="338"/>
      <c r="F73" s="338"/>
      <c r="G73" s="338"/>
      <c r="H73" s="339"/>
    </row>
    <row r="74" spans="1:8" ht="37.5" customHeight="1" x14ac:dyDescent="0.2">
      <c r="A74" s="396" t="s">
        <v>48</v>
      </c>
      <c r="B74" s="397"/>
      <c r="C74" s="410"/>
      <c r="D74" s="337">
        <v>9300</v>
      </c>
      <c r="E74" s="338"/>
      <c r="F74" s="338"/>
      <c r="G74" s="338"/>
      <c r="H74" s="339"/>
    </row>
    <row r="75" spans="1:8" ht="37.5" customHeight="1" x14ac:dyDescent="0.2">
      <c r="A75" s="396" t="s">
        <v>49</v>
      </c>
      <c r="B75" s="397"/>
      <c r="C75" s="410"/>
      <c r="D75" s="337">
        <v>10230</v>
      </c>
      <c r="E75" s="338"/>
      <c r="F75" s="338"/>
      <c r="G75" s="338"/>
      <c r="H75" s="339"/>
    </row>
    <row r="76" spans="1:8" ht="37.5" customHeight="1" x14ac:dyDescent="0.2">
      <c r="A76" s="396" t="s">
        <v>50</v>
      </c>
      <c r="B76" s="397"/>
      <c r="C76" s="410"/>
      <c r="D76" s="337">
        <v>11160</v>
      </c>
      <c r="E76" s="338"/>
      <c r="F76" s="338"/>
      <c r="G76" s="338"/>
      <c r="H76" s="339"/>
    </row>
    <row r="77" spans="1:8" ht="37.5" customHeight="1" x14ac:dyDescent="0.2">
      <c r="A77" s="396" t="s">
        <v>51</v>
      </c>
      <c r="B77" s="397"/>
      <c r="C77" s="410"/>
      <c r="D77" s="337">
        <v>12090</v>
      </c>
      <c r="E77" s="338"/>
      <c r="F77" s="338"/>
      <c r="G77" s="338"/>
      <c r="H77" s="339"/>
    </row>
    <row r="78" spans="1:8" ht="37.5" customHeight="1" x14ac:dyDescent="0.2">
      <c r="A78" s="396" t="s">
        <v>52</v>
      </c>
      <c r="B78" s="397"/>
      <c r="C78" s="410"/>
      <c r="D78" s="337">
        <v>13020</v>
      </c>
      <c r="E78" s="338"/>
      <c r="F78" s="338"/>
      <c r="G78" s="338"/>
      <c r="H78" s="339"/>
    </row>
    <row r="79" spans="1:8" ht="37.5" customHeight="1" x14ac:dyDescent="0.2">
      <c r="A79" s="396" t="s">
        <v>53</v>
      </c>
      <c r="B79" s="397"/>
      <c r="C79" s="410"/>
      <c r="D79" s="337">
        <v>13950</v>
      </c>
      <c r="E79" s="338"/>
      <c r="F79" s="338"/>
      <c r="G79" s="338"/>
      <c r="H79" s="339"/>
    </row>
    <row r="80" spans="1:8" ht="37.5" customHeight="1" x14ac:dyDescent="0.2">
      <c r="A80" s="396" t="s">
        <v>54</v>
      </c>
      <c r="B80" s="397"/>
      <c r="C80" s="410"/>
      <c r="D80" s="337">
        <v>14880</v>
      </c>
      <c r="E80" s="338"/>
      <c r="F80" s="338"/>
      <c r="G80" s="338"/>
      <c r="H80" s="339"/>
    </row>
    <row r="81" spans="1:8" ht="37.5" customHeight="1" x14ac:dyDescent="0.2">
      <c r="A81" s="396" t="s">
        <v>55</v>
      </c>
      <c r="B81" s="397"/>
      <c r="C81" s="410"/>
      <c r="D81" s="337">
        <v>15810</v>
      </c>
      <c r="E81" s="338"/>
      <c r="F81" s="338"/>
      <c r="G81" s="338"/>
      <c r="H81" s="339"/>
    </row>
    <row r="82" spans="1:8" ht="37.5" customHeight="1" x14ac:dyDescent="0.2">
      <c r="A82" s="396" t="s">
        <v>56</v>
      </c>
      <c r="B82" s="397"/>
      <c r="C82" s="410"/>
      <c r="D82" s="337">
        <v>16740</v>
      </c>
      <c r="E82" s="338"/>
      <c r="F82" s="338"/>
      <c r="G82" s="338"/>
      <c r="H82" s="339"/>
    </row>
    <row r="83" spans="1:8" ht="37.5" customHeight="1" x14ac:dyDescent="0.2">
      <c r="A83" s="396" t="s">
        <v>57</v>
      </c>
      <c r="B83" s="397"/>
      <c r="C83" s="410"/>
      <c r="D83" s="337">
        <v>17670</v>
      </c>
      <c r="E83" s="338"/>
      <c r="F83" s="338"/>
      <c r="G83" s="338"/>
      <c r="H83" s="339"/>
    </row>
    <row r="84" spans="1:8" ht="37.5" customHeight="1" thickBot="1" x14ac:dyDescent="0.25">
      <c r="A84" s="396" t="s">
        <v>58</v>
      </c>
      <c r="B84" s="397"/>
      <c r="C84" s="410"/>
      <c r="D84" s="337">
        <v>18600</v>
      </c>
      <c r="E84" s="338"/>
      <c r="F84" s="338"/>
      <c r="G84" s="338"/>
      <c r="H84" s="339"/>
    </row>
    <row r="85" spans="1:8" ht="50.1" customHeight="1" thickBot="1" x14ac:dyDescent="0.25">
      <c r="A85" s="608" t="s">
        <v>59</v>
      </c>
      <c r="B85" s="609"/>
      <c r="C85" s="609"/>
      <c r="D85" s="610" t="str">
        <f>"от "&amp;MIN(D86:D95)&amp;" до "&amp;MAX(D86:D95)</f>
        <v>от 300 до 6726</v>
      </c>
      <c r="E85" s="611"/>
      <c r="F85" s="611"/>
      <c r="G85" s="611"/>
      <c r="H85" s="612"/>
    </row>
    <row r="86" spans="1:8" ht="151.5" x14ac:dyDescent="0.2">
      <c r="A86" s="146" t="s">
        <v>60</v>
      </c>
      <c r="B86" s="147" t="s">
        <v>13</v>
      </c>
      <c r="C86" s="14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61">
        <v>1188</v>
      </c>
      <c r="E86" s="361"/>
      <c r="F86" s="361"/>
      <c r="G86" s="361"/>
      <c r="H86" s="362"/>
    </row>
    <row r="87" spans="1:8" ht="37.5" customHeight="1" x14ac:dyDescent="0.2">
      <c r="A87" s="607" t="s">
        <v>61</v>
      </c>
      <c r="B87" s="358"/>
      <c r="C87" s="61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38">
        <v>474</v>
      </c>
      <c r="E87" s="338"/>
      <c r="F87" s="338"/>
      <c r="G87" s="338"/>
      <c r="H87" s="339"/>
    </row>
    <row r="88" spans="1:8" ht="37.5" customHeight="1" x14ac:dyDescent="0.2">
      <c r="A88" s="607" t="s">
        <v>62</v>
      </c>
      <c r="B88" s="358"/>
      <c r="C88" s="613"/>
      <c r="D88" s="338">
        <v>6726</v>
      </c>
      <c r="E88" s="338"/>
      <c r="F88" s="338"/>
      <c r="G88" s="338"/>
      <c r="H88" s="339"/>
    </row>
    <row r="89" spans="1:8" ht="37.5" customHeight="1" x14ac:dyDescent="0.2">
      <c r="A89" s="607" t="s">
        <v>63</v>
      </c>
      <c r="B89" s="358"/>
      <c r="C89" s="613"/>
      <c r="D89" s="338">
        <v>1356</v>
      </c>
      <c r="E89" s="338"/>
      <c r="F89" s="338"/>
      <c r="G89" s="338"/>
      <c r="H89" s="339"/>
    </row>
    <row r="90" spans="1:8" ht="37.5" customHeight="1" x14ac:dyDescent="0.2">
      <c r="A90" s="607" t="s">
        <v>64</v>
      </c>
      <c r="B90" s="358"/>
      <c r="C90" s="613"/>
      <c r="D90" s="338">
        <v>2730</v>
      </c>
      <c r="E90" s="338"/>
      <c r="F90" s="338"/>
      <c r="G90" s="338"/>
      <c r="H90" s="339"/>
    </row>
    <row r="91" spans="1:8" ht="37.5" customHeight="1" x14ac:dyDescent="0.2">
      <c r="A91" s="607" t="s">
        <v>65</v>
      </c>
      <c r="B91" s="358"/>
      <c r="C91" s="613"/>
      <c r="D91" s="338">
        <v>300</v>
      </c>
      <c r="E91" s="338"/>
      <c r="F91" s="338"/>
      <c r="G91" s="338"/>
      <c r="H91" s="339"/>
    </row>
    <row r="92" spans="1:8" ht="37.5" customHeight="1" x14ac:dyDescent="0.2">
      <c r="A92" s="607" t="s">
        <v>66</v>
      </c>
      <c r="B92" s="358"/>
      <c r="C92" s="613"/>
      <c r="D92" s="338">
        <v>300</v>
      </c>
      <c r="E92" s="338"/>
      <c r="F92" s="338"/>
      <c r="G92" s="338"/>
      <c r="H92" s="339"/>
    </row>
    <row r="93" spans="1:8" ht="37.5" customHeight="1" x14ac:dyDescent="0.2">
      <c r="A93" s="607" t="s">
        <v>67</v>
      </c>
      <c r="B93" s="358"/>
      <c r="C93" s="613"/>
      <c r="D93" s="338">
        <v>600</v>
      </c>
      <c r="E93" s="338"/>
      <c r="F93" s="338"/>
      <c r="G93" s="338"/>
      <c r="H93" s="339"/>
    </row>
    <row r="94" spans="1:8" ht="37.5" customHeight="1" x14ac:dyDescent="0.2">
      <c r="A94" s="607" t="s">
        <v>68</v>
      </c>
      <c r="B94" s="358"/>
      <c r="C94" s="613"/>
      <c r="D94" s="338">
        <v>900</v>
      </c>
      <c r="E94" s="338"/>
      <c r="F94" s="338"/>
      <c r="G94" s="338"/>
      <c r="H94" s="339"/>
    </row>
    <row r="95" spans="1:8" ht="37.5" customHeight="1" x14ac:dyDescent="0.2">
      <c r="A95" s="607" t="s">
        <v>69</v>
      </c>
      <c r="B95" s="358"/>
      <c r="C95" s="613"/>
      <c r="D95" s="338">
        <v>4722</v>
      </c>
      <c r="E95" s="338"/>
      <c r="F95" s="338"/>
      <c r="G95" s="338"/>
      <c r="H95" s="339"/>
    </row>
    <row r="96" spans="1:8" s="16" customFormat="1" ht="117.75" customHeight="1" thickBot="1" x14ac:dyDescent="0.25">
      <c r="A96" s="501" t="s">
        <v>71</v>
      </c>
      <c r="B96" s="502"/>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354">
        <v>30</v>
      </c>
      <c r="E96" s="354"/>
      <c r="F96" s="354"/>
      <c r="G96" s="354"/>
      <c r="H96" s="355"/>
    </row>
    <row r="97" spans="1:8" ht="50.1" customHeight="1" thickBot="1" x14ac:dyDescent="0.25">
      <c r="A97" s="603" t="s">
        <v>72</v>
      </c>
      <c r="B97" s="604"/>
      <c r="C97" s="70"/>
      <c r="D97" s="605" t="e">
        <f>"от "&amp;MIN(D99,D119:H120,#REF!,D121:H135)&amp;" до "&amp;MAX(D99,D119:H120,#REF!,D121:H135)</f>
        <v>#REF!</v>
      </c>
      <c r="E97" s="605"/>
      <c r="F97" s="605"/>
      <c r="G97" s="605"/>
      <c r="H97" s="606"/>
    </row>
    <row r="98" spans="1:8" ht="21.75" thickBot="1" x14ac:dyDescent="0.25">
      <c r="A98" s="497"/>
      <c r="B98" s="498"/>
      <c r="C98" s="60"/>
      <c r="D98" s="499"/>
      <c r="E98" s="499"/>
      <c r="F98" s="499"/>
      <c r="G98" s="499"/>
      <c r="H98" s="500"/>
    </row>
    <row r="99" spans="1:8" ht="68.25" customHeight="1" thickBot="1" x14ac:dyDescent="0.25">
      <c r="A99" s="374" t="s">
        <v>73</v>
      </c>
      <c r="B99" s="375"/>
      <c r="C99" s="376"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379">
        <v>4500</v>
      </c>
      <c r="E99" s="379"/>
      <c r="F99" s="379"/>
      <c r="G99" s="379"/>
      <c r="H99" s="380"/>
    </row>
    <row r="100" spans="1:8" ht="68.25" customHeight="1" thickBot="1" x14ac:dyDescent="0.25">
      <c r="A100" s="381" t="s">
        <v>74</v>
      </c>
      <c r="B100" s="382"/>
      <c r="C100" s="377"/>
      <c r="D100" s="383" t="s">
        <v>75</v>
      </c>
      <c r="E100" s="384"/>
      <c r="F100" s="384"/>
      <c r="G100" s="384"/>
      <c r="H100" s="385"/>
    </row>
    <row r="101" spans="1:8" ht="68.25" customHeight="1" x14ac:dyDescent="0.2">
      <c r="A101" s="363" t="s">
        <v>76</v>
      </c>
      <c r="B101" s="364"/>
      <c r="C101" s="377"/>
      <c r="D101" s="368">
        <f>D99/4</f>
        <v>1125</v>
      </c>
      <c r="E101" s="368"/>
      <c r="F101" s="368"/>
      <c r="G101" s="368"/>
      <c r="H101" s="369"/>
    </row>
    <row r="102" spans="1:8" ht="68.25" customHeight="1" x14ac:dyDescent="0.2">
      <c r="A102" s="363" t="s">
        <v>77</v>
      </c>
      <c r="B102" s="364"/>
      <c r="C102" s="377"/>
      <c r="D102" s="368">
        <f>D99/5</f>
        <v>900</v>
      </c>
      <c r="E102" s="368"/>
      <c r="F102" s="368"/>
      <c r="G102" s="368"/>
      <c r="H102" s="369"/>
    </row>
    <row r="103" spans="1:8" ht="68.25" customHeight="1" x14ac:dyDescent="0.2">
      <c r="A103" s="363" t="s">
        <v>78</v>
      </c>
      <c r="B103" s="364"/>
      <c r="C103" s="377"/>
      <c r="D103" s="368">
        <f>D99/6</f>
        <v>750</v>
      </c>
      <c r="E103" s="368"/>
      <c r="F103" s="368"/>
      <c r="G103" s="368"/>
      <c r="H103" s="369"/>
    </row>
    <row r="104" spans="1:8" ht="68.25" customHeight="1" x14ac:dyDescent="0.2">
      <c r="A104" s="363" t="s">
        <v>79</v>
      </c>
      <c r="B104" s="364"/>
      <c r="C104" s="377"/>
      <c r="D104" s="368">
        <f>D99/7</f>
        <v>642.85714285714289</v>
      </c>
      <c r="E104" s="368"/>
      <c r="F104" s="368"/>
      <c r="G104" s="368"/>
      <c r="H104" s="369"/>
    </row>
    <row r="105" spans="1:8" ht="68.25" customHeight="1" x14ac:dyDescent="0.2">
      <c r="A105" s="363" t="s">
        <v>80</v>
      </c>
      <c r="B105" s="364"/>
      <c r="C105" s="377"/>
      <c r="D105" s="368">
        <f>D99/8</f>
        <v>562.5</v>
      </c>
      <c r="E105" s="368"/>
      <c r="F105" s="368"/>
      <c r="G105" s="368"/>
      <c r="H105" s="369"/>
    </row>
    <row r="106" spans="1:8" ht="68.25" customHeight="1" x14ac:dyDescent="0.2">
      <c r="A106" s="363" t="s">
        <v>81</v>
      </c>
      <c r="B106" s="364"/>
      <c r="C106" s="377"/>
      <c r="D106" s="368">
        <f>D99/9</f>
        <v>500</v>
      </c>
      <c r="E106" s="368"/>
      <c r="F106" s="368"/>
      <c r="G106" s="368"/>
      <c r="H106" s="369"/>
    </row>
    <row r="107" spans="1:8" ht="68.25" customHeight="1" x14ac:dyDescent="0.2">
      <c r="A107" s="363" t="s">
        <v>82</v>
      </c>
      <c r="B107" s="364"/>
      <c r="C107" s="377"/>
      <c r="D107" s="368">
        <f>D99/10</f>
        <v>450</v>
      </c>
      <c r="E107" s="368"/>
      <c r="F107" s="368"/>
      <c r="G107" s="368"/>
      <c r="H107" s="369"/>
    </row>
    <row r="108" spans="1:8" ht="68.25" customHeight="1" thickBot="1" x14ac:dyDescent="0.25">
      <c r="A108" s="374" t="s">
        <v>83</v>
      </c>
      <c r="B108" s="375"/>
      <c r="C108" s="377"/>
      <c r="D108" s="379">
        <v>6744</v>
      </c>
      <c r="E108" s="379"/>
      <c r="F108" s="379"/>
      <c r="G108" s="379"/>
      <c r="H108" s="380"/>
    </row>
    <row r="109" spans="1:8" ht="68.25" customHeight="1" thickBot="1" x14ac:dyDescent="0.25">
      <c r="A109" s="381" t="s">
        <v>74</v>
      </c>
      <c r="B109" s="382"/>
      <c r="C109" s="377"/>
      <c r="D109" s="383" t="s">
        <v>75</v>
      </c>
      <c r="E109" s="384"/>
      <c r="F109" s="384"/>
      <c r="G109" s="384"/>
      <c r="H109" s="385"/>
    </row>
    <row r="110" spans="1:8" ht="68.25" customHeight="1" x14ac:dyDescent="0.2">
      <c r="A110" s="363" t="s">
        <v>76</v>
      </c>
      <c r="B110" s="364"/>
      <c r="C110" s="377"/>
      <c r="D110" s="368">
        <v>1686</v>
      </c>
      <c r="E110" s="368"/>
      <c r="F110" s="368"/>
      <c r="G110" s="368"/>
      <c r="H110" s="369"/>
    </row>
    <row r="111" spans="1:8" ht="68.25" customHeight="1" x14ac:dyDescent="0.2">
      <c r="A111" s="363" t="s">
        <v>77</v>
      </c>
      <c r="B111" s="364"/>
      <c r="C111" s="377"/>
      <c r="D111" s="368">
        <v>1348.8</v>
      </c>
      <c r="E111" s="368"/>
      <c r="F111" s="368"/>
      <c r="G111" s="368"/>
      <c r="H111" s="369"/>
    </row>
    <row r="112" spans="1:8" ht="68.25" customHeight="1" x14ac:dyDescent="0.2">
      <c r="A112" s="363" t="s">
        <v>78</v>
      </c>
      <c r="B112" s="364"/>
      <c r="C112" s="377"/>
      <c r="D112" s="368">
        <v>1124</v>
      </c>
      <c r="E112" s="368"/>
      <c r="F112" s="368"/>
      <c r="G112" s="368"/>
      <c r="H112" s="369"/>
    </row>
    <row r="113" spans="1:8" ht="68.25" customHeight="1" x14ac:dyDescent="0.2">
      <c r="A113" s="363" t="s">
        <v>79</v>
      </c>
      <c r="B113" s="364"/>
      <c r="C113" s="377"/>
      <c r="D113" s="368">
        <v>963.42857142857144</v>
      </c>
      <c r="E113" s="368"/>
      <c r="F113" s="368"/>
      <c r="G113" s="368"/>
      <c r="H113" s="369"/>
    </row>
    <row r="114" spans="1:8" ht="68.25" customHeight="1" x14ac:dyDescent="0.2">
      <c r="A114" s="363" t="s">
        <v>80</v>
      </c>
      <c r="B114" s="364"/>
      <c r="C114" s="377"/>
      <c r="D114" s="368">
        <v>843</v>
      </c>
      <c r="E114" s="368"/>
      <c r="F114" s="368"/>
      <c r="G114" s="368"/>
      <c r="H114" s="369"/>
    </row>
    <row r="115" spans="1:8" ht="68.25" customHeight="1" x14ac:dyDescent="0.2">
      <c r="A115" s="363" t="s">
        <v>81</v>
      </c>
      <c r="B115" s="364"/>
      <c r="C115" s="377"/>
      <c r="D115" s="368">
        <v>749.33333333333337</v>
      </c>
      <c r="E115" s="368"/>
      <c r="F115" s="368"/>
      <c r="G115" s="368"/>
      <c r="H115" s="369"/>
    </row>
    <row r="116" spans="1:8" ht="68.25" customHeight="1" thickBot="1" x14ac:dyDescent="0.25">
      <c r="A116" s="363" t="s">
        <v>82</v>
      </c>
      <c r="B116" s="364"/>
      <c r="C116" s="378"/>
      <c r="D116" s="368">
        <v>674.4</v>
      </c>
      <c r="E116" s="368"/>
      <c r="F116" s="368"/>
      <c r="G116" s="368"/>
      <c r="H116" s="369"/>
    </row>
    <row r="117" spans="1:8" s="16" customFormat="1" ht="62.45" customHeight="1" thickBot="1" x14ac:dyDescent="0.25">
      <c r="A117" s="358" t="s">
        <v>84</v>
      </c>
      <c r="B117" s="359"/>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353">
        <v>13110</v>
      </c>
      <c r="E117" s="354"/>
      <c r="F117" s="354"/>
      <c r="G117" s="354"/>
      <c r="H117" s="355"/>
    </row>
    <row r="118" spans="1:8" ht="21.75" thickBot="1" x14ac:dyDescent="0.25">
      <c r="A118" s="497"/>
      <c r="B118" s="498"/>
      <c r="C118" s="56"/>
      <c r="D118" s="499"/>
      <c r="E118" s="499"/>
      <c r="F118" s="499"/>
      <c r="G118" s="499"/>
      <c r="H118" s="500"/>
    </row>
    <row r="119" spans="1:8" ht="50.1" customHeight="1" x14ac:dyDescent="0.2">
      <c r="A119" s="335" t="s">
        <v>85</v>
      </c>
      <c r="B119" s="336"/>
      <c r="C119" s="66" t="str">
        <f>"Интернет-площадка 2gis.ru на основе Cправочника организаций "&amp;$C$2&amp;""</f>
        <v>Интернет-площадка 2gis.ru на основе Cправочника организаций "2ГИС.ЮЖНО-САХАЛИНСК"</v>
      </c>
      <c r="D119" s="360">
        <v>4020</v>
      </c>
      <c r="E119" s="361"/>
      <c r="F119" s="361"/>
      <c r="G119" s="361"/>
      <c r="H119" s="362"/>
    </row>
    <row r="120" spans="1:8" ht="50.1" customHeight="1" x14ac:dyDescent="0.2">
      <c r="A120" s="335" t="s">
        <v>86</v>
      </c>
      <c r="B120" s="336"/>
      <c r="C12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367">
        <v>7020</v>
      </c>
      <c r="E120" s="351"/>
      <c r="F120" s="351"/>
      <c r="G120" s="351"/>
      <c r="H120" s="352"/>
    </row>
    <row r="121" spans="1:8" ht="50.1" customHeight="1" x14ac:dyDescent="0.2">
      <c r="A121" s="335" t="s">
        <v>87</v>
      </c>
      <c r="B121" s="336"/>
      <c r="C121"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37">
        <v>9972</v>
      </c>
      <c r="E121" s="338"/>
      <c r="F121" s="338"/>
      <c r="G121" s="338"/>
      <c r="H121" s="339"/>
    </row>
    <row r="122" spans="1:8" ht="50.1" customHeight="1" x14ac:dyDescent="0.2">
      <c r="A122" s="335" t="s">
        <v>88</v>
      </c>
      <c r="B122" s="336"/>
      <c r="C122" s="67" t="str">
        <f>"Интернет-площадка 2gis.ru на основе Cправочника организаций "&amp;$C$2&amp;""</f>
        <v>Интернет-площадка 2gis.ru на основе Cправочника организаций "2ГИС.ЮЖНО-САХАЛИНСК"</v>
      </c>
      <c r="D122" s="337">
        <v>12000</v>
      </c>
      <c r="E122" s="338"/>
      <c r="F122" s="338"/>
      <c r="G122" s="338"/>
      <c r="H122" s="339"/>
    </row>
    <row r="123" spans="1:8" ht="50.1" customHeight="1" x14ac:dyDescent="0.2">
      <c r="A123" s="335" t="s">
        <v>89</v>
      </c>
      <c r="B123" s="336"/>
      <c r="C123" s="67" t="str">
        <f>"Интернет-площадка 2gis.ru на основе Cправочника организаций "&amp;$C$2&amp;""</f>
        <v>Интернет-площадка 2gis.ru на основе Cправочника организаций "2ГИС.ЮЖНО-САХАЛИНСК"</v>
      </c>
      <c r="D123" s="337">
        <v>14400</v>
      </c>
      <c r="E123" s="338"/>
      <c r="F123" s="338"/>
      <c r="G123" s="338"/>
      <c r="H123" s="339"/>
    </row>
    <row r="124" spans="1:8" ht="50.1" customHeight="1" x14ac:dyDescent="0.2">
      <c r="A124" s="335" t="s">
        <v>90</v>
      </c>
      <c r="B124" s="336"/>
      <c r="C124"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37">
        <v>6018</v>
      </c>
      <c r="E124" s="338"/>
      <c r="F124" s="338"/>
      <c r="G124" s="338"/>
      <c r="H124" s="339"/>
    </row>
    <row r="125" spans="1:8" ht="50.1" customHeight="1" x14ac:dyDescent="0.2">
      <c r="A125" s="335" t="s">
        <v>91</v>
      </c>
      <c r="B125" s="336"/>
      <c r="C125"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37">
        <v>9972</v>
      </c>
      <c r="E125" s="338"/>
      <c r="F125" s="338"/>
      <c r="G125" s="338"/>
      <c r="H125" s="339"/>
    </row>
    <row r="126" spans="1:8" ht="50.1" customHeight="1" x14ac:dyDescent="0.2">
      <c r="A126" s="335" t="s">
        <v>92</v>
      </c>
      <c r="B126" s="336"/>
      <c r="C126"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37">
        <v>12510</v>
      </c>
      <c r="E126" s="338"/>
      <c r="F126" s="338"/>
      <c r="G126" s="338"/>
      <c r="H126" s="339"/>
    </row>
    <row r="127" spans="1:8" ht="50.1" customHeight="1" x14ac:dyDescent="0.2">
      <c r="A127" s="335" t="s">
        <v>93</v>
      </c>
      <c r="B127" s="336"/>
      <c r="C127" s="67" t="e">
        <f>#REF!</f>
        <v>#REF!</v>
      </c>
      <c r="D127" s="337">
        <v>19920</v>
      </c>
      <c r="E127" s="338"/>
      <c r="F127" s="338"/>
      <c r="G127" s="338"/>
      <c r="H127" s="339"/>
    </row>
    <row r="128" spans="1:8" ht="50.1" customHeight="1" x14ac:dyDescent="0.2">
      <c r="A128" s="335" t="s">
        <v>94</v>
      </c>
      <c r="B128" s="336"/>
      <c r="C128" s="67" t="s">
        <v>95</v>
      </c>
      <c r="D128" s="337">
        <v>504</v>
      </c>
      <c r="E128" s="338"/>
      <c r="F128" s="338"/>
      <c r="G128" s="338"/>
      <c r="H128" s="339"/>
    </row>
    <row r="129" spans="1:8" ht="68.25" customHeight="1" x14ac:dyDescent="0.2">
      <c r="A129" s="335" t="s">
        <v>734</v>
      </c>
      <c r="B129" s="336"/>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37">
        <v>3600</v>
      </c>
      <c r="E129" s="338"/>
      <c r="F129" s="338"/>
      <c r="G129" s="338"/>
      <c r="H129" s="339"/>
    </row>
    <row r="130" spans="1:8" ht="68.25" customHeight="1" x14ac:dyDescent="0.2">
      <c r="A130" s="335" t="s">
        <v>97</v>
      </c>
      <c r="B130" s="336"/>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37">
        <v>3000</v>
      </c>
      <c r="E130" s="338"/>
      <c r="F130" s="338"/>
      <c r="G130" s="338"/>
      <c r="H130" s="339"/>
    </row>
    <row r="131" spans="1:8" ht="68.25" customHeight="1" x14ac:dyDescent="0.2">
      <c r="A131" s="335" t="s">
        <v>98</v>
      </c>
      <c r="B131" s="336"/>
      <c r="C131"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37">
        <v>3300</v>
      </c>
      <c r="E131" s="338"/>
      <c r="F131" s="338"/>
      <c r="G131" s="338"/>
      <c r="H131" s="339"/>
    </row>
    <row r="132" spans="1:8" ht="68.25" customHeight="1" x14ac:dyDescent="0.2">
      <c r="A132" s="335" t="s">
        <v>99</v>
      </c>
      <c r="B132" s="336"/>
      <c r="C132"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37">
        <v>2100</v>
      </c>
      <c r="E132" s="338"/>
      <c r="F132" s="338"/>
      <c r="G132" s="338"/>
      <c r="H132" s="339"/>
    </row>
    <row r="133" spans="1:8" ht="68.25" customHeight="1" x14ac:dyDescent="0.2">
      <c r="A133" s="335" t="s">
        <v>100</v>
      </c>
      <c r="B133" s="336"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37">
        <v>18480</v>
      </c>
      <c r="E133" s="338"/>
      <c r="F133" s="338"/>
      <c r="G133" s="338"/>
      <c r="H133" s="339"/>
    </row>
    <row r="134" spans="1:8" ht="68.25" customHeight="1" x14ac:dyDescent="0.2">
      <c r="A134" s="335" t="s">
        <v>101</v>
      </c>
      <c r="B134" s="336"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37">
        <v>10008</v>
      </c>
      <c r="E134" s="338"/>
      <c r="F134" s="338"/>
      <c r="G134" s="338"/>
      <c r="H134" s="339"/>
    </row>
    <row r="135" spans="1:8" ht="50.1" customHeight="1" thickBot="1" x14ac:dyDescent="0.25">
      <c r="A135" s="335" t="s">
        <v>102</v>
      </c>
      <c r="B135" s="336"/>
      <c r="C135"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37">
        <v>12510</v>
      </c>
      <c r="E135" s="338"/>
      <c r="F135" s="338"/>
      <c r="G135" s="338"/>
      <c r="H135" s="339"/>
    </row>
    <row r="136" spans="1:8" s="16" customFormat="1" ht="102" customHeight="1" thickBot="1" x14ac:dyDescent="0.25">
      <c r="A136" s="335" t="s">
        <v>16</v>
      </c>
      <c r="B136" s="336"/>
      <c r="C136"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37">
        <v>900</v>
      </c>
      <c r="E136" s="338"/>
      <c r="F136" s="338"/>
      <c r="G136" s="338"/>
      <c r="H136" s="339"/>
    </row>
    <row r="137" spans="1:8" s="16" customFormat="1" ht="102" customHeight="1" thickBot="1" x14ac:dyDescent="0.25">
      <c r="A137" s="335" t="s">
        <v>103</v>
      </c>
      <c r="B137" s="336"/>
      <c r="C137" s="10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7" s="337">
        <v>50010</v>
      </c>
      <c r="E137" s="338"/>
      <c r="F137" s="338"/>
      <c r="G137" s="338"/>
      <c r="H137" s="339"/>
    </row>
    <row r="138" spans="1:8" s="16" customFormat="1" ht="126" customHeight="1" x14ac:dyDescent="0.2">
      <c r="A138" s="335" t="s">
        <v>104</v>
      </c>
      <c r="B138" s="336"/>
      <c r="C138" s="1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8" s="337">
        <v>10005</v>
      </c>
      <c r="E138" s="338"/>
      <c r="F138" s="338"/>
      <c r="G138" s="338"/>
      <c r="H138" s="339"/>
    </row>
    <row r="139" spans="1:8" s="16" customFormat="1" ht="96" customHeight="1" x14ac:dyDescent="0.2">
      <c r="A139" s="356" t="s">
        <v>105</v>
      </c>
      <c r="B139" s="357"/>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37">
        <v>3510</v>
      </c>
      <c r="E139" s="338"/>
      <c r="F139" s="338"/>
      <c r="G139" s="338"/>
      <c r="H139" s="339"/>
    </row>
    <row r="140" spans="1:8" s="16" customFormat="1" ht="96" customHeight="1" x14ac:dyDescent="0.2">
      <c r="A140" s="356" t="s">
        <v>106</v>
      </c>
      <c r="B140" s="357"/>
      <c r="C14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0" s="337">
        <v>10002</v>
      </c>
      <c r="E140" s="338"/>
      <c r="F140" s="338"/>
      <c r="G140" s="338"/>
      <c r="H140" s="339"/>
    </row>
    <row r="141" spans="1:8" ht="50.1" customHeight="1" x14ac:dyDescent="0.2">
      <c r="A141" s="335" t="s">
        <v>107</v>
      </c>
      <c r="B141" s="336"/>
      <c r="C141" s="67" t="str">
        <f>"Интернет-площадка 2gis.ru на основе Cправочника организаций "&amp;$C$2&amp;""</f>
        <v>Интернет-площадка 2gis.ru на основе Cправочника организаций "2ГИС.ЮЖНО-САХАЛИНСК"</v>
      </c>
      <c r="D141" s="337">
        <v>5640</v>
      </c>
      <c r="E141" s="338"/>
      <c r="F141" s="338"/>
      <c r="G141" s="338"/>
      <c r="H141" s="339"/>
    </row>
    <row r="142" spans="1:8" ht="50.1" customHeight="1" x14ac:dyDescent="0.2">
      <c r="A142" s="335" t="s">
        <v>108</v>
      </c>
      <c r="B142" s="336"/>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37">
        <v>9840</v>
      </c>
      <c r="E142" s="338"/>
      <c r="F142" s="338"/>
      <c r="G142" s="338"/>
      <c r="H142" s="339"/>
    </row>
    <row r="143" spans="1:8" ht="50.1" customHeight="1" x14ac:dyDescent="0.2">
      <c r="A143" s="335" t="s">
        <v>109</v>
      </c>
      <c r="B143" s="336"/>
      <c r="C143" s="67" t="str">
        <f t="shared" si="2"/>
        <v>Электронный справочник на основе Справочника организаций "2ГИС.ЮЖНО-САХАЛИНСК" (версия для ПК)</v>
      </c>
      <c r="D143" s="337">
        <v>14040</v>
      </c>
      <c r="E143" s="338"/>
      <c r="F143" s="338"/>
      <c r="G143" s="338"/>
      <c r="H143" s="339"/>
    </row>
    <row r="144" spans="1:8" ht="50.1" customHeight="1" x14ac:dyDescent="0.2">
      <c r="A144" s="335" t="s">
        <v>110</v>
      </c>
      <c r="B144" s="336"/>
      <c r="C144" s="67" t="str">
        <f>"Интернет-площадка 2gis.ru на основе Cправочника организаций "&amp;$C$2&amp;""</f>
        <v>Интернет-площадка 2gis.ru на основе Cправочника организаций "2ГИС.ЮЖНО-САХАЛИНСК"</v>
      </c>
      <c r="D144" s="337">
        <v>16800</v>
      </c>
      <c r="E144" s="338"/>
      <c r="F144" s="338"/>
      <c r="G144" s="338"/>
      <c r="H144" s="339"/>
    </row>
    <row r="145" spans="1:8" ht="50.1" customHeight="1" x14ac:dyDescent="0.2">
      <c r="A145" s="335" t="s">
        <v>111</v>
      </c>
      <c r="B145" s="336"/>
      <c r="C145" s="67" t="str">
        <f>"Интернет-площадка 2gis.ru на основе Cправочника организаций "&amp;$C$2&amp;""</f>
        <v>Интернет-площадка 2gis.ru на основе Cправочника организаций "2ГИС.ЮЖНО-САХАЛИНСК"</v>
      </c>
      <c r="D145" s="337">
        <v>20160</v>
      </c>
      <c r="E145" s="338"/>
      <c r="F145" s="338"/>
      <c r="G145" s="338"/>
      <c r="H145" s="339"/>
    </row>
    <row r="146" spans="1:8" ht="50.1" customHeight="1" x14ac:dyDescent="0.2">
      <c r="A146" s="335" t="s">
        <v>112</v>
      </c>
      <c r="B146" s="336"/>
      <c r="C146" s="67" t="str">
        <f t="shared" si="2"/>
        <v>Электронный справочник на основе Справочника организаций "2ГИС.ЮЖНО-САХАЛИНСК" (версия для ПК)</v>
      </c>
      <c r="D146" s="337">
        <v>8520</v>
      </c>
      <c r="E146" s="338"/>
      <c r="F146" s="338"/>
      <c r="G146" s="338"/>
      <c r="H146" s="339"/>
    </row>
    <row r="147" spans="1:8" ht="50.1" customHeight="1" x14ac:dyDescent="0.2">
      <c r="A147" s="335" t="s">
        <v>113</v>
      </c>
      <c r="B147" s="336"/>
      <c r="C147" s="67" t="str">
        <f t="shared" si="2"/>
        <v>Электронный справочник на основе Справочника организаций "2ГИС.ЮЖНО-САХАЛИНСК" (версия для ПК)</v>
      </c>
      <c r="D147" s="337">
        <v>14040</v>
      </c>
      <c r="E147" s="338"/>
      <c r="F147" s="338"/>
      <c r="G147" s="338"/>
      <c r="H147" s="339"/>
    </row>
    <row r="148" spans="1:8" ht="50.1" customHeight="1" x14ac:dyDescent="0.2">
      <c r="A148" s="335" t="s">
        <v>114</v>
      </c>
      <c r="B148" s="336"/>
      <c r="C148" s="67" t="str">
        <f t="shared" si="2"/>
        <v>Электронный справочник на основе Справочника организаций "2ГИС.ЮЖНО-САХАЛИНСК" (версия для ПК)</v>
      </c>
      <c r="D148" s="337">
        <v>17520</v>
      </c>
      <c r="E148" s="338"/>
      <c r="F148" s="338"/>
      <c r="G148" s="338"/>
      <c r="H148" s="339"/>
    </row>
    <row r="149" spans="1:8" ht="50.1" customHeight="1" x14ac:dyDescent="0.2">
      <c r="A149" s="335" t="s">
        <v>115</v>
      </c>
      <c r="B149" s="336"/>
      <c r="C149" s="67" t="s">
        <v>95</v>
      </c>
      <c r="D149" s="337">
        <v>720</v>
      </c>
      <c r="E149" s="338"/>
      <c r="F149" s="338"/>
      <c r="G149" s="338"/>
      <c r="H149" s="339"/>
    </row>
    <row r="150" spans="1:8" ht="75.75" customHeight="1" x14ac:dyDescent="0.2">
      <c r="A150" s="335" t="s">
        <v>116</v>
      </c>
      <c r="B150" s="336"/>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37">
        <v>25920</v>
      </c>
      <c r="E150" s="338"/>
      <c r="F150" s="338"/>
      <c r="G150" s="338"/>
      <c r="H150" s="339"/>
    </row>
    <row r="151" spans="1:8" ht="50.1" customHeight="1" thickBot="1" x14ac:dyDescent="0.25">
      <c r="A151" s="335" t="s">
        <v>117</v>
      </c>
      <c r="B151" s="336"/>
      <c r="C151" s="67" t="str">
        <f t="shared" si="2"/>
        <v>Электронный справочник на основе Справочника организаций "2ГИС.ЮЖНО-САХАЛИНСК" (версия для ПК)</v>
      </c>
      <c r="D151" s="353">
        <v>17520</v>
      </c>
      <c r="E151" s="354"/>
      <c r="F151" s="354"/>
      <c r="G151" s="354"/>
      <c r="H151" s="355"/>
    </row>
    <row r="152" spans="1:8" s="23" customFormat="1" ht="50.1" customHeight="1" thickBot="1" x14ac:dyDescent="0.25">
      <c r="A152" s="341" t="s">
        <v>118</v>
      </c>
      <c r="B152" s="342"/>
      <c r="C152" s="21"/>
      <c r="D152" s="343"/>
      <c r="E152" s="343"/>
      <c r="F152" s="343"/>
      <c r="G152" s="343"/>
      <c r="H152" s="344"/>
    </row>
    <row r="153" spans="1:8" s="16" customFormat="1" ht="50.1" customHeight="1" x14ac:dyDescent="0.2">
      <c r="A153" s="335" t="s">
        <v>119</v>
      </c>
      <c r="B153" s="336"/>
      <c r="C153" s="345"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37">
        <v>10008</v>
      </c>
      <c r="E153" s="338"/>
      <c r="F153" s="338"/>
      <c r="G153" s="338"/>
      <c r="H153" s="339"/>
    </row>
    <row r="154" spans="1:8" s="16" customFormat="1" ht="50.1" customHeight="1" x14ac:dyDescent="0.2">
      <c r="A154" s="335" t="s">
        <v>120</v>
      </c>
      <c r="B154" s="336"/>
      <c r="C154" s="346"/>
      <c r="D154" s="337">
        <v>10200</v>
      </c>
      <c r="E154" s="338"/>
      <c r="F154" s="338"/>
      <c r="G154" s="338"/>
      <c r="H154" s="339"/>
    </row>
    <row r="155" spans="1:8" s="16" customFormat="1" ht="50.1" customHeight="1" x14ac:dyDescent="0.2">
      <c r="A155" s="348" t="s">
        <v>121</v>
      </c>
      <c r="B155" s="349"/>
      <c r="C155" s="346"/>
      <c r="D155" s="496">
        <v>1500</v>
      </c>
      <c r="E155" s="368"/>
      <c r="F155" s="368"/>
      <c r="G155" s="368"/>
      <c r="H155" s="368"/>
    </row>
    <row r="156" spans="1:8" s="16" customFormat="1" ht="50.1" customHeight="1" x14ac:dyDescent="0.2">
      <c r="A156" s="348" t="s">
        <v>122</v>
      </c>
      <c r="B156" s="349"/>
      <c r="C156" s="346"/>
      <c r="D156" s="496">
        <v>150</v>
      </c>
      <c r="E156" s="368"/>
      <c r="F156" s="368"/>
      <c r="G156" s="368"/>
      <c r="H156" s="368"/>
    </row>
    <row r="157" spans="1:8" s="16" customFormat="1" ht="50.1" customHeight="1" thickBot="1" x14ac:dyDescent="0.25">
      <c r="A157" s="348" t="s">
        <v>123</v>
      </c>
      <c r="B157" s="349"/>
      <c r="C157" s="347"/>
      <c r="D157" s="450">
        <v>1686</v>
      </c>
      <c r="E157" s="451"/>
      <c r="F157" s="451"/>
      <c r="G157" s="451"/>
      <c r="H157" s="451"/>
    </row>
    <row r="158" spans="1:8" s="16" customFormat="1" ht="50.1" customHeight="1" thickBot="1" x14ac:dyDescent="0.25">
      <c r="A158" s="341" t="s">
        <v>124</v>
      </c>
      <c r="B158" s="342"/>
      <c r="C158" s="21"/>
      <c r="D158" s="343"/>
      <c r="E158" s="343"/>
      <c r="F158" s="343"/>
      <c r="G158" s="343"/>
      <c r="H158" s="344"/>
    </row>
    <row r="159" spans="1:8" ht="50.1" customHeight="1" x14ac:dyDescent="0.2">
      <c r="A159" s="335" t="s">
        <v>125</v>
      </c>
      <c r="B159" s="336"/>
      <c r="C159" s="67" t="str">
        <f>"Интернет-площадка 2gis.ru на основе Cправочника организаций "&amp;$C$2&amp;""</f>
        <v>Интернет-площадка 2gis.ru на основе Cправочника организаций "2ГИС.ЮЖНО-САХАЛИНСК"</v>
      </c>
      <c r="D159" s="337">
        <v>3000</v>
      </c>
      <c r="E159" s="338"/>
      <c r="F159" s="338"/>
      <c r="G159" s="338"/>
      <c r="H159" s="339"/>
    </row>
    <row r="160" spans="1:8" ht="50.1" customHeight="1" x14ac:dyDescent="0.2">
      <c r="A160" s="335" t="s">
        <v>126</v>
      </c>
      <c r="B160" s="336"/>
      <c r="C16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0" s="337">
        <v>4488</v>
      </c>
      <c r="E160" s="338"/>
      <c r="F160" s="338"/>
      <c r="G160" s="338"/>
      <c r="H160" s="339"/>
    </row>
    <row r="161" spans="1:8" ht="50.1" customHeight="1" x14ac:dyDescent="0.2">
      <c r="A161" s="335" t="s">
        <v>195</v>
      </c>
      <c r="B161" s="336"/>
      <c r="C161" s="67" t="str">
        <f>"Интернет-площадка 2gis.ru на основе Cправочника организаций "&amp;$C$2&amp;""</f>
        <v>Интернет-площадка 2gis.ru на основе Cправочника организаций "2ГИС.ЮЖНО-САХАЛИНСК"</v>
      </c>
      <c r="D161" s="337">
        <v>4200</v>
      </c>
      <c r="E161" s="338"/>
      <c r="F161" s="338"/>
      <c r="G161" s="338"/>
      <c r="H161" s="339"/>
    </row>
    <row r="162" spans="1:8" ht="50.1" customHeight="1" x14ac:dyDescent="0.2">
      <c r="A162" s="335" t="s">
        <v>128</v>
      </c>
      <c r="B162" s="336"/>
      <c r="C162"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2" s="337">
        <v>6360</v>
      </c>
      <c r="E162" s="338"/>
      <c r="F162" s="338"/>
      <c r="G162" s="338"/>
      <c r="H162" s="339"/>
    </row>
    <row r="163" spans="1:8" s="16" customFormat="1" ht="126" customHeight="1" thickBot="1" x14ac:dyDescent="0.25">
      <c r="A163" s="335" t="s">
        <v>129</v>
      </c>
      <c r="B163" s="336"/>
      <c r="C163" s="149" t="str">
        <f>C159</f>
        <v>Интернет-площадка 2gis.ru на основе Cправочника организаций "2ГИС.ЮЖНО-САХАЛИНСК"</v>
      </c>
      <c r="D163" s="337">
        <v>9756</v>
      </c>
      <c r="E163" s="338">
        <f>F163*1.1</f>
        <v>3300.0000000000005</v>
      </c>
      <c r="F163" s="338">
        <v>3000</v>
      </c>
      <c r="G163" s="338">
        <f>F163*0.75</f>
        <v>2250</v>
      </c>
      <c r="H163" s="339">
        <f>F163*0.5</f>
        <v>1500</v>
      </c>
    </row>
    <row r="164" spans="1:8" ht="50.1" customHeight="1" thickBot="1" x14ac:dyDescent="0.25">
      <c r="A164" s="341" t="s">
        <v>196</v>
      </c>
      <c r="B164" s="342"/>
      <c r="C164" s="21"/>
      <c r="D164" s="343"/>
      <c r="E164" s="343"/>
      <c r="F164" s="343"/>
      <c r="G164" s="343"/>
      <c r="H164" s="344"/>
    </row>
    <row r="165" spans="1:8" s="20" customFormat="1" ht="30" customHeight="1" thickBot="1" x14ac:dyDescent="0.25">
      <c r="A165" s="485"/>
      <c r="B165" s="486"/>
      <c r="C165" s="602"/>
      <c r="D165" s="486"/>
      <c r="E165" s="486"/>
      <c r="F165" s="486"/>
      <c r="G165" s="486"/>
      <c r="H165" s="487"/>
    </row>
    <row r="166" spans="1:8" s="16" customFormat="1" ht="185.25" customHeight="1" x14ac:dyDescent="0.2">
      <c r="A166" s="335" t="s">
        <v>197</v>
      </c>
      <c r="B166" s="336"/>
      <c r="C166" s="34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6" s="360">
        <v>16110</v>
      </c>
      <c r="E166" s="361"/>
      <c r="F166" s="361"/>
      <c r="G166" s="361"/>
      <c r="H166" s="362"/>
    </row>
    <row r="167" spans="1:8" s="16" customFormat="1" ht="83.25" customHeight="1" thickBot="1" x14ac:dyDescent="0.25">
      <c r="A167" s="335" t="s">
        <v>198</v>
      </c>
      <c r="B167" s="336"/>
      <c r="C167" s="346"/>
      <c r="D167" s="337">
        <v>16110</v>
      </c>
      <c r="E167" s="338"/>
      <c r="F167" s="338"/>
      <c r="G167" s="338"/>
      <c r="H167" s="339"/>
    </row>
    <row r="168" spans="1:8" ht="21.75" thickBot="1" x14ac:dyDescent="0.25">
      <c r="A168" s="497"/>
      <c r="B168" s="498"/>
      <c r="C168" s="60"/>
      <c r="D168" s="499"/>
      <c r="E168" s="499"/>
      <c r="F168" s="499"/>
      <c r="G168" s="499"/>
      <c r="H168" s="500"/>
    </row>
    <row r="170" spans="1:8" ht="21" x14ac:dyDescent="0.2">
      <c r="A170" s="75"/>
      <c r="B170" s="76" t="s">
        <v>130</v>
      </c>
      <c r="C170" s="333" t="s">
        <v>735</v>
      </c>
      <c r="D170" s="333"/>
      <c r="E170" s="77"/>
      <c r="F170" s="77"/>
      <c r="G170" s="77"/>
      <c r="H170" s="77"/>
    </row>
    <row r="171" spans="1:8" ht="21" x14ac:dyDescent="0.2">
      <c r="A171" s="75"/>
      <c r="B171" s="77"/>
      <c r="C171" s="327" t="s">
        <v>736</v>
      </c>
      <c r="D171" s="327"/>
      <c r="E171" s="77"/>
      <c r="F171" s="77"/>
      <c r="G171" s="77"/>
      <c r="H171" s="77"/>
    </row>
    <row r="172" spans="1:8" ht="21" x14ac:dyDescent="0.2">
      <c r="A172" s="75"/>
      <c r="B172" s="77"/>
      <c r="C172" s="520" t="s">
        <v>737</v>
      </c>
      <c r="D172" s="327"/>
      <c r="E172" s="77"/>
      <c r="F172" s="77"/>
      <c r="G172" s="77"/>
      <c r="H172" s="77"/>
    </row>
    <row r="173" spans="1:8" ht="21" x14ac:dyDescent="0.2">
      <c r="C173" s="327"/>
      <c r="D173" s="327"/>
      <c r="E173" s="77"/>
      <c r="F173" s="77"/>
      <c r="G173" s="77"/>
      <c r="H173" s="72"/>
    </row>
    <row r="174" spans="1:8" ht="26.25" customHeight="1" x14ac:dyDescent="0.2">
      <c r="A174" s="324" t="str">
        <f>Абакан_юр!A171</f>
        <v>По соглашению сторон в качестве валюты платежа могут выступать украинские гривны, в этом случае курс следующий: 1 руб. = 0,5104 гривен</v>
      </c>
      <c r="B174" s="324"/>
      <c r="C174" s="324"/>
      <c r="D174" s="79"/>
      <c r="E174" s="79"/>
      <c r="F174" s="80"/>
      <c r="G174" s="328"/>
      <c r="H174" s="328"/>
    </row>
    <row r="175" spans="1:8" ht="26.25" customHeight="1" x14ac:dyDescent="0.2">
      <c r="A175" s="324" t="str">
        <f>Абакан_юр!A172</f>
        <v>По соглашению сторон в качестве валюты платежа могут выступать дирхамы ОАЭ, в этом случае курс следующий: 1 руб. = 0,0434 дирхам</v>
      </c>
      <c r="B175" s="324"/>
      <c r="C175" s="324"/>
      <c r="D175" s="79"/>
      <c r="E175" s="79"/>
      <c r="F175" s="80"/>
      <c r="G175" s="82"/>
      <c r="H175" s="82"/>
    </row>
    <row r="176" spans="1:8" ht="26.25" customHeight="1" x14ac:dyDescent="0.2">
      <c r="A176" s="324" t="str">
        <f>Абакан_юр!A173</f>
        <v>По соглашению сторон в качестве валюты платежа могут выступать доллары США, в этом случае курс следующий: 1 руб. = 0,0126 доллара</v>
      </c>
      <c r="B176" s="324"/>
      <c r="C176" s="324"/>
      <c r="D176" s="79"/>
      <c r="E176" s="79"/>
      <c r="F176" s="80"/>
      <c r="G176" s="82"/>
      <c r="H176" s="82"/>
    </row>
    <row r="177" spans="1:8" ht="26.25" customHeight="1" x14ac:dyDescent="0.2">
      <c r="A177" s="324" t="str">
        <f>Абакан_юр!A174</f>
        <v>По соглашению сторон в качестве валюты платежа могут выступать евро, в этом случае курс следующий: 1 руб. = 0,0117 евро</v>
      </c>
      <c r="B177" s="324"/>
      <c r="C177" s="324"/>
      <c r="D177" s="79"/>
      <c r="E177" s="80"/>
      <c r="F177" s="80"/>
      <c r="G177" s="82"/>
      <c r="H177" s="82"/>
    </row>
    <row r="178" spans="1:8" ht="26.25" customHeight="1" x14ac:dyDescent="0.2">
      <c r="A178" s="324" t="str">
        <f>Абакан_юр!A175</f>
        <v>По соглашению сторон в качестве валюты платежа могут выступать чешские кроны, в этом случае курс следующий: 1 руб. = 0,2914 крона</v>
      </c>
      <c r="B178" s="324"/>
      <c r="C178" s="324"/>
      <c r="D178" s="79"/>
      <c r="E178" s="80"/>
      <c r="F178" s="80"/>
      <c r="G178" s="82"/>
      <c r="H178" s="82"/>
    </row>
    <row r="179" spans="1:8" ht="26.25" customHeight="1" x14ac:dyDescent="0.2">
      <c r="A179" s="324" t="str">
        <f>Абакан_юр!A176</f>
        <v>По соглашению сторон в качестве валюты платежа могут выступать киргизские сомы, в этом случае курс следующий: 1 руб. = 1,0988 сом</v>
      </c>
      <c r="B179" s="324"/>
      <c r="C179" s="324"/>
      <c r="D179" s="79"/>
      <c r="E179" s="79"/>
      <c r="F179" s="80"/>
      <c r="G179" s="82"/>
      <c r="H179" s="82"/>
    </row>
    <row r="180" spans="1:8" ht="26.25" customHeight="1" x14ac:dyDescent="0.2">
      <c r="A180" s="324" t="str">
        <f>Абакан_юр!A177</f>
        <v>По соглашению сторон в качестве валюты платежа могут выступать казахстанские тенге, в этом случае курс следующий: 1 руб. = 5,7644 тенге</v>
      </c>
      <c r="B180" s="324"/>
      <c r="C180" s="324"/>
      <c r="D180" s="79"/>
      <c r="E180" s="79"/>
      <c r="F180" s="80"/>
      <c r="G180" s="82"/>
      <c r="H180" s="82"/>
    </row>
    <row r="181" spans="1:8" ht="26.25" x14ac:dyDescent="0.2">
      <c r="A181" s="83"/>
      <c r="B181" s="83"/>
      <c r="C181" s="84"/>
      <c r="D181" s="85"/>
      <c r="E181" s="85"/>
      <c r="F181" s="86"/>
      <c r="G181" s="87"/>
      <c r="H181" s="87"/>
    </row>
    <row r="182" spans="1:8" ht="21" x14ac:dyDescent="0.2">
      <c r="A182" s="325" t="s">
        <v>141</v>
      </c>
      <c r="B182" s="325"/>
      <c r="C182" s="325"/>
      <c r="D182" s="325"/>
      <c r="E182" s="325"/>
      <c r="F182" s="325"/>
      <c r="G182" s="325"/>
      <c r="H182" s="325"/>
    </row>
    <row r="183" spans="1:8" ht="21" x14ac:dyDescent="0.2">
      <c r="A183" s="325" t="s">
        <v>142</v>
      </c>
      <c r="B183" s="325"/>
      <c r="C183" s="325"/>
      <c r="D183" s="325"/>
      <c r="E183" s="325"/>
      <c r="F183" s="325"/>
      <c r="G183" s="325"/>
      <c r="H183" s="325"/>
    </row>
    <row r="184" spans="1:8" ht="26.25" x14ac:dyDescent="0.2">
      <c r="A184" s="83"/>
      <c r="B184" s="83"/>
      <c r="C184" s="84"/>
      <c r="D184" s="85"/>
      <c r="E184" s="85"/>
      <c r="F184" s="86"/>
      <c r="G184" s="87"/>
      <c r="H184" s="87"/>
    </row>
    <row r="185" spans="1:8" ht="50.1" customHeight="1" thickBot="1" x14ac:dyDescent="0.25">
      <c r="A185" s="326" t="s">
        <v>143</v>
      </c>
      <c r="B185" s="326"/>
      <c r="C185" s="326"/>
      <c r="D185" s="326"/>
      <c r="E185" s="326"/>
      <c r="F185" s="89"/>
      <c r="G185" s="81"/>
      <c r="H185" s="90"/>
    </row>
    <row r="186" spans="1:8" ht="50.1" customHeight="1" thickBot="1" x14ac:dyDescent="0.25">
      <c r="A186" s="312" t="s">
        <v>144</v>
      </c>
      <c r="B186" s="313"/>
      <c r="C186" s="313"/>
      <c r="D186" s="313"/>
      <c r="E186" s="314"/>
      <c r="F186" s="91"/>
      <c r="H186" s="92"/>
    </row>
    <row r="187" spans="1:8" ht="97.5" customHeight="1" thickBot="1" x14ac:dyDescent="0.25">
      <c r="A187" s="517" t="s">
        <v>145</v>
      </c>
      <c r="B187" s="518"/>
      <c r="C187" s="93" t="s">
        <v>146</v>
      </c>
      <c r="D187" s="600" t="s">
        <v>147</v>
      </c>
      <c r="E187" s="601"/>
      <c r="F187" s="94"/>
      <c r="G187" s="94"/>
      <c r="H187" s="94"/>
    </row>
    <row r="188" spans="1:8" ht="114" customHeight="1" x14ac:dyDescent="0.2">
      <c r="A188" s="318" t="s">
        <v>148</v>
      </c>
      <c r="B188" s="319"/>
      <c r="C188" s="95" t="s">
        <v>149</v>
      </c>
      <c r="D188" s="320" t="s">
        <v>150</v>
      </c>
      <c r="E188" s="321"/>
      <c r="F188" s="94"/>
      <c r="G188" s="94"/>
      <c r="H188" s="94"/>
    </row>
    <row r="189" spans="1:8" ht="103.5" customHeight="1" x14ac:dyDescent="0.2">
      <c r="A189" s="322" t="s">
        <v>151</v>
      </c>
      <c r="B189" s="323"/>
      <c r="C189" s="96" t="s">
        <v>152</v>
      </c>
      <c r="D189" s="310" t="s">
        <v>153</v>
      </c>
      <c r="E189" s="311"/>
      <c r="F189" s="94"/>
      <c r="G189" s="94"/>
      <c r="H189" s="94"/>
    </row>
    <row r="190" spans="1:8" ht="111" customHeight="1" thickBot="1" x14ac:dyDescent="0.25">
      <c r="A190" s="474" t="s">
        <v>154</v>
      </c>
      <c r="B190" s="475"/>
      <c r="C190" s="111" t="s">
        <v>155</v>
      </c>
      <c r="D190" s="476" t="s">
        <v>153</v>
      </c>
      <c r="E190" s="477"/>
      <c r="F190" s="94"/>
      <c r="G190" s="94"/>
      <c r="H190" s="94"/>
    </row>
    <row r="191" spans="1:8" s="72" customFormat="1" ht="102.75" customHeight="1" thickBot="1" x14ac:dyDescent="0.25">
      <c r="A191" s="474" t="s">
        <v>157</v>
      </c>
      <c r="B191" s="475"/>
      <c r="C191" s="230" t="s">
        <v>158</v>
      </c>
      <c r="D191" s="476" t="s">
        <v>153</v>
      </c>
      <c r="E191" s="477"/>
      <c r="F191" s="91"/>
      <c r="G191" s="91"/>
      <c r="H191" s="91"/>
    </row>
    <row r="192" spans="1:8" s="88" customFormat="1" ht="222.75" customHeight="1" thickBot="1" x14ac:dyDescent="0.25">
      <c r="A192" s="474" t="s">
        <v>159</v>
      </c>
      <c r="B192" s="475"/>
      <c r="C192" s="111" t="s">
        <v>160</v>
      </c>
      <c r="D192" s="476" t="s">
        <v>153</v>
      </c>
      <c r="E192" s="477"/>
      <c r="F192" s="86"/>
      <c r="G192" s="87"/>
      <c r="H192" s="87"/>
    </row>
    <row r="193" spans="1:8" ht="23.25" x14ac:dyDescent="0.2">
      <c r="A193" s="307" t="s">
        <v>161</v>
      </c>
      <c r="B193" s="307"/>
      <c r="C193" s="307"/>
      <c r="D193" s="307"/>
      <c r="E193" s="307"/>
      <c r="F193" s="307"/>
      <c r="G193" s="307"/>
      <c r="H193" s="307"/>
    </row>
    <row r="194" spans="1:8" ht="23.25" x14ac:dyDescent="0.2">
      <c r="A194" s="307" t="s">
        <v>162</v>
      </c>
      <c r="B194" s="307"/>
      <c r="C194" s="307"/>
      <c r="D194" s="307"/>
      <c r="E194" s="307"/>
      <c r="F194" s="307"/>
      <c r="G194" s="307"/>
      <c r="H194" s="307"/>
    </row>
    <row r="195" spans="1:8" ht="192" customHeight="1" x14ac:dyDescent="0.2">
      <c r="A195" s="32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5"/>
      <c r="C195" s="325"/>
      <c r="D195" s="325"/>
      <c r="E195" s="325"/>
      <c r="F195" s="325"/>
      <c r="G195" s="325"/>
      <c r="H195" s="325"/>
    </row>
    <row r="196" spans="1:8" ht="81" customHeight="1" x14ac:dyDescent="0.2">
      <c r="A196" s="325" t="s">
        <v>164</v>
      </c>
      <c r="B196" s="325"/>
      <c r="C196" s="325"/>
      <c r="D196" s="325"/>
      <c r="E196" s="325"/>
      <c r="F196" s="325"/>
      <c r="G196" s="325"/>
      <c r="H196" s="325"/>
    </row>
    <row r="197" spans="1:8" ht="23.25" x14ac:dyDescent="0.2">
      <c r="A197" s="307" t="s">
        <v>165</v>
      </c>
      <c r="B197" s="307"/>
      <c r="C197" s="307"/>
      <c r="D197" s="307"/>
      <c r="E197" s="307"/>
      <c r="F197" s="307"/>
      <c r="G197" s="307"/>
      <c r="H197" s="307"/>
    </row>
    <row r="199" spans="1:8" s="97" customFormat="1" ht="114.75" customHeight="1" x14ac:dyDescent="0.2">
      <c r="A199" s="325" t="s">
        <v>166</v>
      </c>
      <c r="B199" s="325"/>
      <c r="C199" s="325"/>
      <c r="D199" s="325"/>
      <c r="E199" s="325"/>
      <c r="F199" s="325"/>
      <c r="G199" s="325"/>
      <c r="H199" s="325"/>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102</vt:i4>
      </vt:variant>
      <vt:variant>
        <vt:lpstr>Именованные диапазоны</vt:lpstr>
      </vt:variant>
      <vt:variant>
        <vt:i4>5</vt:i4>
      </vt:variant>
    </vt:vector>
  </HeadingPairs>
  <TitlesOfParts>
    <vt:vector size="107"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2024-07-02T03:57:08Z</dcterms:created>
  <dcterms:modified xsi:type="dcterms:W3CDTF">2024-07-08T02:56:47Z</dcterms:modified>
</cp:coreProperties>
</file>